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ff Rissman\CodeRepositories\eps-us\InputData\elec\BGDPbES\"/>
    </mc:Choice>
  </mc:AlternateContent>
  <xr:revisionPtr revIDLastSave="0" documentId="13_ncr:1_{D0533CB9-F848-4B7A-8C34-704F27035DDD}" xr6:coauthVersionLast="47" xr6:coauthVersionMax="47" xr10:uidLastSave="{00000000-0000-0000-0000-000000000000}"/>
  <bookViews>
    <workbookView xWindow="18615" yWindow="2085" windowWidth="29370" windowHeight="20865" xr2:uid="{00000000-000D-0000-FFFF-FFFF00000000}"/>
  </bookViews>
  <sheets>
    <sheet name="About" sheetId="1" r:id="rId1"/>
    <sheet name="STEO 7d" sheetId="3" r:id="rId2"/>
    <sheet name="EPS Elec Output w-o Grnt Dsptch" sheetId="7" r:id="rId3"/>
    <sheet name="Capacity" sheetId="4" r:id="rId4"/>
    <sheet name="Capacity Factors" sheetId="5" r:id="rId5"/>
    <sheet name="2020 Calculations" sheetId="6" r:id="rId6"/>
    <sheet name="BGDPbES" sheetId="2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5" l="1"/>
  <c r="C3" i="6" s="1"/>
  <c r="H14" i="2" s="1"/>
  <c r="D22" i="5"/>
  <c r="E22" i="5"/>
  <c r="F22" i="5"/>
  <c r="G22" i="5"/>
  <c r="H22" i="5"/>
  <c r="I22" i="5"/>
  <c r="J22" i="5"/>
  <c r="K22" i="5"/>
  <c r="L22" i="5"/>
  <c r="M22" i="5"/>
  <c r="N22" i="5"/>
  <c r="O22" i="5"/>
  <c r="P22" i="5"/>
  <c r="Q22" i="5"/>
  <c r="R22" i="5"/>
  <c r="S22" i="5"/>
  <c r="T22" i="5"/>
  <c r="U22" i="5"/>
  <c r="V22" i="5"/>
  <c r="W22" i="5"/>
  <c r="X22" i="5"/>
  <c r="Y22" i="5"/>
  <c r="Z22" i="5"/>
  <c r="AA22" i="5"/>
  <c r="AB22" i="5"/>
  <c r="AC22" i="5"/>
  <c r="AD22" i="5"/>
  <c r="AE22" i="5"/>
  <c r="AF22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C24" i="5"/>
  <c r="AD24" i="5"/>
  <c r="AE24" i="5"/>
  <c r="AF24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C25" i="5"/>
  <c r="AD25" i="5"/>
  <c r="AE25" i="5"/>
  <c r="AF25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C27" i="5"/>
  <c r="AD27" i="5"/>
  <c r="AE27" i="5"/>
  <c r="AF27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C29" i="5"/>
  <c r="AD29" i="5"/>
  <c r="AE29" i="5"/>
  <c r="AF29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C30" i="5"/>
  <c r="AD30" i="5"/>
  <c r="AE30" i="5"/>
  <c r="AF30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C31" i="5"/>
  <c r="AD31" i="5"/>
  <c r="AE31" i="5"/>
  <c r="AF31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C32" i="5"/>
  <c r="AD32" i="5"/>
  <c r="AE32" i="5"/>
  <c r="AF32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C33" i="5"/>
  <c r="AD33" i="5"/>
  <c r="AE33" i="5"/>
  <c r="AF33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C34" i="5"/>
  <c r="AD34" i="5"/>
  <c r="AE34" i="5"/>
  <c r="AF34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C35" i="5"/>
  <c r="AD35" i="5"/>
  <c r="AE35" i="5"/>
  <c r="AF35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C36" i="5"/>
  <c r="AD36" i="5"/>
  <c r="AE36" i="5"/>
  <c r="AF36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C37" i="5"/>
  <c r="AD37" i="5"/>
  <c r="AE37" i="5"/>
  <c r="AF37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C38" i="5"/>
  <c r="AD38" i="5"/>
  <c r="AE38" i="5"/>
  <c r="AF38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22" i="5"/>
  <c r="B2" i="6" s="1"/>
  <c r="O9" i="3"/>
  <c r="P9" i="3"/>
  <c r="Q9" i="3"/>
  <c r="O10" i="3"/>
  <c r="P10" i="3"/>
  <c r="Q10" i="3"/>
  <c r="O11" i="3"/>
  <c r="P11" i="3"/>
  <c r="Q11" i="3"/>
  <c r="O12" i="3"/>
  <c r="P12" i="3"/>
  <c r="Q12" i="3"/>
  <c r="O13" i="3"/>
  <c r="P13" i="3"/>
  <c r="Q13" i="3"/>
  <c r="O14" i="3"/>
  <c r="P14" i="3"/>
  <c r="Q14" i="3"/>
  <c r="O15" i="3"/>
  <c r="P15" i="3"/>
  <c r="Q15" i="3"/>
  <c r="O16" i="3"/>
  <c r="P16" i="3"/>
  <c r="Q16" i="3"/>
  <c r="O17" i="3"/>
  <c r="P17" i="3"/>
  <c r="Q17" i="3"/>
  <c r="O18" i="3"/>
  <c r="P18" i="3"/>
  <c r="Q18" i="3"/>
  <c r="O19" i="3"/>
  <c r="P19" i="3"/>
  <c r="Q19" i="3"/>
  <c r="O20" i="3"/>
  <c r="P20" i="3"/>
  <c r="Q20" i="3"/>
  <c r="O21" i="3"/>
  <c r="P21" i="3"/>
  <c r="Q21" i="3"/>
  <c r="P8" i="3"/>
  <c r="Q8" i="3"/>
  <c r="O8" i="3"/>
  <c r="C23" i="7"/>
  <c r="D23" i="7"/>
  <c r="C24" i="7"/>
  <c r="D24" i="7"/>
  <c r="C25" i="7"/>
  <c r="D25" i="7"/>
  <c r="C26" i="7"/>
  <c r="D26" i="7"/>
  <c r="C27" i="7"/>
  <c r="D27" i="7"/>
  <c r="C28" i="7"/>
  <c r="D28" i="7"/>
  <c r="C29" i="7"/>
  <c r="D29" i="7"/>
  <c r="C30" i="7"/>
  <c r="D30" i="7"/>
  <c r="C31" i="7"/>
  <c r="D31" i="7"/>
  <c r="C32" i="7"/>
  <c r="D32" i="7"/>
  <c r="C33" i="7"/>
  <c r="D33" i="7"/>
  <c r="C34" i="7"/>
  <c r="D34" i="7"/>
  <c r="C35" i="7"/>
  <c r="D35" i="7"/>
  <c r="B24" i="7"/>
  <c r="B25" i="7"/>
  <c r="B26" i="7"/>
  <c r="B27" i="7"/>
  <c r="B28" i="7"/>
  <c r="B29" i="7"/>
  <c r="B30" i="7"/>
  <c r="B31" i="7"/>
  <c r="B32" i="7"/>
  <c r="B33" i="7"/>
  <c r="B34" i="7"/>
  <c r="B35" i="7"/>
  <c r="B23" i="7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B3" i="6" l="1"/>
  <c r="C2" i="6"/>
  <c r="H2" i="2"/>
  <c r="T17" i="3" l="1"/>
  <c r="U17" i="3"/>
  <c r="T19" i="3"/>
  <c r="U19" i="3"/>
  <c r="S17" i="3"/>
  <c r="S19" i="3"/>
  <c r="S20" i="3"/>
  <c r="T8" i="3"/>
  <c r="U8" i="3"/>
  <c r="T9" i="3"/>
  <c r="U9" i="3"/>
  <c r="T10" i="3"/>
  <c r="U10" i="3"/>
  <c r="T12" i="3"/>
  <c r="U12" i="3"/>
  <c r="T13" i="3"/>
  <c r="U13" i="3"/>
  <c r="T14" i="3"/>
  <c r="U14" i="3"/>
  <c r="T15" i="3"/>
  <c r="U15" i="3"/>
  <c r="T16" i="3"/>
  <c r="U16" i="3"/>
  <c r="T18" i="3"/>
  <c r="U18" i="3"/>
  <c r="T20" i="3"/>
  <c r="U20" i="3"/>
  <c r="T21" i="3"/>
  <c r="U21" i="3"/>
  <c r="S21" i="3"/>
  <c r="S18" i="3"/>
  <c r="S16" i="3"/>
  <c r="S15" i="3"/>
  <c r="S14" i="3"/>
  <c r="S13" i="3"/>
  <c r="S12" i="3"/>
  <c r="S10" i="3"/>
  <c r="S9" i="3"/>
  <c r="S8" i="3"/>
  <c r="G18" i="2"/>
  <c r="H18" i="2" s="1"/>
  <c r="I18" i="2" s="1"/>
  <c r="J18" i="2" s="1"/>
  <c r="K18" i="2" s="1"/>
  <c r="L18" i="2" s="1"/>
  <c r="M18" i="2" s="1"/>
  <c r="N18" i="2" s="1"/>
  <c r="O18" i="2" s="1"/>
  <c r="P18" i="2" s="1"/>
  <c r="Q18" i="2" s="1"/>
  <c r="R18" i="2" s="1"/>
  <c r="S18" i="2" s="1"/>
  <c r="T18" i="2" s="1"/>
  <c r="U18" i="2" s="1"/>
  <c r="V18" i="2" s="1"/>
  <c r="W18" i="2" s="1"/>
  <c r="X18" i="2" s="1"/>
  <c r="Y18" i="2" s="1"/>
  <c r="Z18" i="2" s="1"/>
  <c r="AA18" i="2" s="1"/>
  <c r="AB18" i="2" s="1"/>
  <c r="AC18" i="2" s="1"/>
  <c r="AD18" i="2" s="1"/>
  <c r="AE18" i="2" s="1"/>
  <c r="AF18" i="2" s="1"/>
  <c r="AG18" i="2" s="1"/>
  <c r="AH18" i="2" s="1"/>
  <c r="AI18" i="2" s="1"/>
  <c r="AJ18" i="2" s="1"/>
  <c r="AK18" i="2" s="1"/>
  <c r="G2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AF15" i="2"/>
  <c r="AG15" i="2"/>
  <c r="AH15" i="2"/>
  <c r="AI15" i="2"/>
  <c r="AJ15" i="2"/>
  <c r="AK15" i="2"/>
  <c r="G14" i="2" l="1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J2" i="2" l="1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AG7" i="2"/>
  <c r="AH7" i="2"/>
  <c r="AI7" i="2"/>
  <c r="AJ7" i="2"/>
  <c r="AK7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AF8" i="2"/>
  <c r="AG8" i="2"/>
  <c r="AH8" i="2"/>
  <c r="AI8" i="2"/>
  <c r="AJ8" i="2"/>
  <c r="AK8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AF9" i="2"/>
  <c r="AG9" i="2"/>
  <c r="AH9" i="2"/>
  <c r="AI9" i="2"/>
  <c r="AJ9" i="2"/>
  <c r="AK9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AF10" i="2"/>
  <c r="AG10" i="2"/>
  <c r="AH10" i="2"/>
  <c r="AI10" i="2"/>
  <c r="AJ10" i="2"/>
  <c r="AK10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AF11" i="2"/>
  <c r="AG11" i="2"/>
  <c r="AH11" i="2"/>
  <c r="AI11" i="2"/>
  <c r="AJ11" i="2"/>
  <c r="AK11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AF12" i="2"/>
  <c r="AG12" i="2"/>
  <c r="AH12" i="2"/>
  <c r="AI12" i="2"/>
  <c r="AJ12" i="2"/>
  <c r="AK12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AF13" i="2"/>
  <c r="AG13" i="2"/>
  <c r="AH13" i="2"/>
  <c r="AI13" i="2"/>
  <c r="AJ13" i="2"/>
  <c r="AK13" i="2"/>
</calcChain>
</file>

<file path=xl/sharedStrings.xml><?xml version="1.0" encoding="utf-8"?>
<sst xmlns="http://schemas.openxmlformats.org/spreadsheetml/2006/main" count="587" uniqueCount="327">
  <si>
    <t>Notes:</t>
  </si>
  <si>
    <t>nuclear</t>
  </si>
  <si>
    <t>hydro</t>
  </si>
  <si>
    <t>solar PV</t>
  </si>
  <si>
    <t>solar thermal</t>
  </si>
  <si>
    <t>biomass</t>
  </si>
  <si>
    <t>This variable is used to specify the percentage of potential electricity output from each</t>
  </si>
  <si>
    <t>geothermal</t>
  </si>
  <si>
    <t>petroleum</t>
  </si>
  <si>
    <t>natural gas peaker</t>
  </si>
  <si>
    <t>BGDPbES BAU Guaranteed Dispatch Percentage by Electricity Source</t>
  </si>
  <si>
    <t>source that is guaranteed (e.g. dispatched before any least-cost dispatching</t>
  </si>
  <si>
    <t>begins) in the BAU case.</t>
  </si>
  <si>
    <t>Some dispatch from peaking plants (natural gas peakers and petroleum-fired plants)</t>
  </si>
  <si>
    <t>is guaranteed in the model, to provide for grid stability and regulation needs.</t>
  </si>
  <si>
    <t>The model will disatch these plants in the guaranteed dispatch section by the larger</t>
  </si>
  <si>
    <t>of the default amount or the amount specified here by the user.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</si>
  <si>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</si>
  <si>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</si>
  <si>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</si>
  <si>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</si>
  <si>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</si>
  <si>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</si>
  <si>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</si>
  <si>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BAU Guaranteed Dispatch (dimensionless)</t>
  </si>
  <si>
    <t>7d. U.S. Regional Electricity Generation, Electric Power Sector</t>
  </si>
  <si>
    <t>https://www.eia.gov/outlooks/steo/data/browser/#/?v=22&amp;f=A&amp;s=0&amp;maptype=0&amp;ctype=linechart</t>
  </si>
  <si>
    <t>Wed Jun 01 2022 10:35:45 GMT-0700 (Pacific Daylight Time)</t>
  </si>
  <si>
    <t>Source: U.S. Energy Information Administration</t>
  </si>
  <si>
    <t>remove</t>
  </si>
  <si>
    <t>map</t>
  </si>
  <si>
    <t>linechart</t>
  </si>
  <si>
    <t>units</t>
  </si>
  <si>
    <t>source key</t>
  </si>
  <si>
    <t>United States</t>
  </si>
  <si>
    <t>Natural gas</t>
  </si>
  <si>
    <t>Electric power sector generation by natural gas: U.S. total</t>
  </si>
  <si>
    <t>billion kilowatthours</t>
  </si>
  <si>
    <t>NGEPGEN_US</t>
  </si>
  <si>
    <t>Coal</t>
  </si>
  <si>
    <t>Electric power sector generation by coal: U.S. total</t>
  </si>
  <si>
    <t>CLEPGEN_US</t>
  </si>
  <si>
    <t>Nuclear</t>
  </si>
  <si>
    <t>Electric power sector generation by nuclear: U.S. total</t>
  </si>
  <si>
    <t>NUEPGEN_US</t>
  </si>
  <si>
    <t>Renewable energy sources</t>
  </si>
  <si>
    <t>Electric power sector generation by renewables: U.S. total</t>
  </si>
  <si>
    <t>RTEPGEN_US</t>
  </si>
  <si>
    <t>Conventional hydropower</t>
  </si>
  <si>
    <t>Electric power sector generation by conventional hydropower: U.S. total</t>
  </si>
  <si>
    <t>HVEPGEN_US</t>
  </si>
  <si>
    <t>Wind</t>
  </si>
  <si>
    <t>Electric power sector generation by wind: U.S. total</t>
  </si>
  <si>
    <t>WNEPGEN_US</t>
  </si>
  <si>
    <t xml:space="preserve">Solar </t>
  </si>
  <si>
    <t>Electric power sector generation by solar: U.S. total</t>
  </si>
  <si>
    <t>SOEPGEN_US</t>
  </si>
  <si>
    <t>Biomass</t>
  </si>
  <si>
    <t>Electric power sector generation by biomass: U.S. total</t>
  </si>
  <si>
    <t>BMEPGEN_US</t>
  </si>
  <si>
    <t>Geothermal</t>
  </si>
  <si>
    <t>Electric power sector generation by geothermal: U.S. total</t>
  </si>
  <si>
    <t>GEEPGEN_US</t>
  </si>
  <si>
    <t>Pumped storage hydropower</t>
  </si>
  <si>
    <t>Electric power sector generation by pumped storage hydropower: U.S. total</t>
  </si>
  <si>
    <t>HPEPGEN_US</t>
  </si>
  <si>
    <t xml:space="preserve">Petroleum </t>
  </si>
  <si>
    <t>Electric power sector generation by petroleum: U.S. total</t>
  </si>
  <si>
    <t>PAEPGEN_US</t>
  </si>
  <si>
    <t>Other gases</t>
  </si>
  <si>
    <t>Electric power sector generation by other gases: U.S. total</t>
  </si>
  <si>
    <t>OGEPGEN_US</t>
  </si>
  <si>
    <t>Other nonrenewable fuels</t>
  </si>
  <si>
    <t>Electric power sector generation by other nonrenewable fuels: U.S. total</t>
  </si>
  <si>
    <t>OBEPGEN_US</t>
  </si>
  <si>
    <t>Total net generation</t>
  </si>
  <si>
    <t>Total Electric Power Sector Net Generation: U.S. Total</t>
  </si>
  <si>
    <t>TOEPGEN_US</t>
  </si>
  <si>
    <t>New England (ISO-NE)</t>
  </si>
  <si>
    <t>Electric power sector generation by natural gas: New England (ISO-NE)</t>
  </si>
  <si>
    <t>NGEPGEN_NE</t>
  </si>
  <si>
    <t>Electric power sector generation by coal: New England (ISO-NE)</t>
  </si>
  <si>
    <t>CLEPGEN_NE</t>
  </si>
  <si>
    <t>Electric power sector generation by nuclear: New England (ISO-NE)</t>
  </si>
  <si>
    <t>NUEPGEN_NE</t>
  </si>
  <si>
    <t>Electric power sector generation by conventional hydropower: New England (ISO-NE)</t>
  </si>
  <si>
    <t>HVEPGEN_NE</t>
  </si>
  <si>
    <t xml:space="preserve">Nonhydro renewables </t>
  </si>
  <si>
    <t>Electric power sector generation by non-hydropower renewables</t>
  </si>
  <si>
    <t>RNEPGEN_NE</t>
  </si>
  <si>
    <t xml:space="preserve">Other energy sources </t>
  </si>
  <si>
    <t>Electric power sector generation by other energy sources: New England (ISO-NE)</t>
  </si>
  <si>
    <t>XXEPGEN_NE</t>
  </si>
  <si>
    <t>Total generation</t>
  </si>
  <si>
    <t>Total electric power sector net generation: New England (ISO-NE)</t>
  </si>
  <si>
    <t>TOEPGEN_NE</t>
  </si>
  <si>
    <t xml:space="preserve">Net energy for load </t>
  </si>
  <si>
    <t>Net energy for load: New England (ISO-NE)</t>
  </si>
  <si>
    <t>ELLOAD_NE</t>
  </si>
  <si>
    <t>New York (NYISO)</t>
  </si>
  <si>
    <t>Electric power sector generation by natural gas: New York (NYISO)</t>
  </si>
  <si>
    <t>NGEPGEN_NY</t>
  </si>
  <si>
    <t>Electric power sector generation by coal: New York (NYISO)</t>
  </si>
  <si>
    <t>CLEPGEN_NY</t>
  </si>
  <si>
    <t>Electric power sector generation by nuclear: New York (NYISO)</t>
  </si>
  <si>
    <t>NUEPGEN_NY</t>
  </si>
  <si>
    <t>Electric power sector generation by conventional hydropower: New York (NYISO)</t>
  </si>
  <si>
    <t>HVEPGEN_NY</t>
  </si>
  <si>
    <t>RNEPGEN_NY</t>
  </si>
  <si>
    <t>Electric power sector generation by other energy sources: New York (NYISO)</t>
  </si>
  <si>
    <t>XXEPGEN_NY</t>
  </si>
  <si>
    <t>Total electric power sector net generation: New York (NYISO)</t>
  </si>
  <si>
    <t>TOEPGEN_NY</t>
  </si>
  <si>
    <t>Net energy for load: New York (NYISO)</t>
  </si>
  <si>
    <t>ELLOAD_NY</t>
  </si>
  <si>
    <t>Mid-Atlantic (PJM)</t>
  </si>
  <si>
    <t>Electric power sector generation by natural gas: Mid-Atlantic (PJM)</t>
  </si>
  <si>
    <t>NGEPGEN_PJ</t>
  </si>
  <si>
    <t>Electric power sector generation by coal: Mid-Atlantic (PJM)</t>
  </si>
  <si>
    <t>CLEPGEN_PJ</t>
  </si>
  <si>
    <t>Electric power sector generation by nuclear: Mid-Atlantic (PJM)</t>
  </si>
  <si>
    <t>NUEPGEN_PJ</t>
  </si>
  <si>
    <t>Electric power sector generation by conventional hydropower: Mid-Atlantic (PJM)</t>
  </si>
  <si>
    <t>HVEPGEN_PJ</t>
  </si>
  <si>
    <t>RNEPGEN_PJ</t>
  </si>
  <si>
    <t>Electric power sector generation by other energy sources: Mid-Atlantic (PJM)</t>
  </si>
  <si>
    <t>XXEPGEN_PJ</t>
  </si>
  <si>
    <t>Total electric power sector net generation: Mid-Atlantic (PJM)</t>
  </si>
  <si>
    <t>TOEPGEN_PJ</t>
  </si>
  <si>
    <t>Net energy for load: Mid-Atlantic (PJM)</t>
  </si>
  <si>
    <t>ELLOAD_PJ</t>
  </si>
  <si>
    <t>Southeast (SERC)</t>
  </si>
  <si>
    <t>Electric power sector generation by natural gas: Southeast (SERC)</t>
  </si>
  <si>
    <t>NGEPGEN_SE</t>
  </si>
  <si>
    <t>Electric power sector generation by coal: Southeast (SERC)</t>
  </si>
  <si>
    <t>CLEPGEN_SE</t>
  </si>
  <si>
    <t>Electric power sector generation by nuclear: Southeast (SERC)</t>
  </si>
  <si>
    <t>NUEPGEN_SE</t>
  </si>
  <si>
    <t>Electric power sector generation by conventional hydropower: Southeast (SERC)</t>
  </si>
  <si>
    <t>HVEPGEN_SE</t>
  </si>
  <si>
    <t>RNEPGEN_SE</t>
  </si>
  <si>
    <t>Electric power sector generation by other energy sources: Southeast (SERC)</t>
  </si>
  <si>
    <t>XXEPGEN_SE</t>
  </si>
  <si>
    <t>Total electric power sector net generation: Southeast (SERC)</t>
  </si>
  <si>
    <t>TOEPGEN_SE</t>
  </si>
  <si>
    <t>Net energy for load: Southeast (SERC)</t>
  </si>
  <si>
    <t>ELLOAD_SE</t>
  </si>
  <si>
    <t>Florida (FRCC)</t>
  </si>
  <si>
    <t>Electric power sector generation by natural gas: Florida (FRCC)</t>
  </si>
  <si>
    <t>NGEPGEN_FL</t>
  </si>
  <si>
    <t>Electric power sector generation by coal: Florida (FRCC)</t>
  </si>
  <si>
    <t>CLEPGEN_FL</t>
  </si>
  <si>
    <t>Electric power sector generation by nuclear: Florida (FRCC)</t>
  </si>
  <si>
    <t>NUEPGEN_FL</t>
  </si>
  <si>
    <t>Electric power sector generation by conventional hydropower: Florida (FRCC)</t>
  </si>
  <si>
    <t>HVEPGEN_FL</t>
  </si>
  <si>
    <t>RNEPGEN_FL</t>
  </si>
  <si>
    <t>Electric power sector generation by other energy sources: Florida (FRCC)</t>
  </si>
  <si>
    <t>XXEPGEN_FL</t>
  </si>
  <si>
    <t>Total electric power sector net generation: Florida (FRCC)</t>
  </si>
  <si>
    <t>TOEPGEN_FL</t>
  </si>
  <si>
    <t>Net energy for load: Florida (FRCC)</t>
  </si>
  <si>
    <t>ELLOAD_FL</t>
  </si>
  <si>
    <t>Midcontinent ISO (MISO)</t>
  </si>
  <si>
    <t>Electric power sector generation by natural gas: Midcontinent ISO (MISO)</t>
  </si>
  <si>
    <t>NGEPGEN_MW</t>
  </si>
  <si>
    <t>Electric power sector generation by coal: Midcontinent ISO (MISO)</t>
  </si>
  <si>
    <t>CLEPGEN_MW</t>
  </si>
  <si>
    <t>Electric power sector generation by nuclear: Midcontinent ISO (MISO)</t>
  </si>
  <si>
    <t>NUEPGEN_MW</t>
  </si>
  <si>
    <t>Electric power sector generation by conventional hydropower: Midcontinent ISO (MISO)</t>
  </si>
  <si>
    <t>HVEPGEN_MW</t>
  </si>
  <si>
    <t>RNEPGEN_MW</t>
  </si>
  <si>
    <t>Electric power sector generation by other energy sources: Midcontinent ISO (MISO)</t>
  </si>
  <si>
    <t>XXEPGEN_MW</t>
  </si>
  <si>
    <t>Total electric power sector net generation: Midcontinent ISO (MISO)</t>
  </si>
  <si>
    <t>TOEPGEN_MW</t>
  </si>
  <si>
    <t>Net energy for load: Midcontinent ISO (MISO)</t>
  </si>
  <si>
    <t>ELLOAD_MW</t>
  </si>
  <si>
    <t>Southwest Power Pool (SPP)</t>
  </si>
  <si>
    <t>Electric power sector generation by natural gas: Southwest Power Pool (SPP)</t>
  </si>
  <si>
    <t>NGEPGEN_SP</t>
  </si>
  <si>
    <t>Electric power sector generation by coal: Southwest Power Pool (SPP)</t>
  </si>
  <si>
    <t>CLEPGEN_SP</t>
  </si>
  <si>
    <t>Electric power sector generation by nuclear: Southwest Power Pool (SPP)</t>
  </si>
  <si>
    <t>NUEPGEN_SP</t>
  </si>
  <si>
    <t>Electric power sector generation by conventional hydropower: Southwest Power Pool (SPP)</t>
  </si>
  <si>
    <t>HVEPGEN_SP</t>
  </si>
  <si>
    <t>RNEPGEN_SP</t>
  </si>
  <si>
    <t>Electric power sector generation by other energy sources: Southwest Power Pool (SPP)</t>
  </si>
  <si>
    <t>XXEPGEN_SP</t>
  </si>
  <si>
    <t>Total electric power sector net generation: Southwest Power Pool (SPP)</t>
  </si>
  <si>
    <t>TOEPGEN_SP</t>
  </si>
  <si>
    <t>Net energy for load: Southwest Power Pool (SPP)</t>
  </si>
  <si>
    <t>ELLOAD_SP</t>
  </si>
  <si>
    <t>Texas (ERCOT)</t>
  </si>
  <si>
    <t>Electric power sector generation by natural gas: Texas (ERCOT)</t>
  </si>
  <si>
    <t>NGEPGEN_TX</t>
  </si>
  <si>
    <t>Electric power sector generation by coal: Texas (ERCOT)</t>
  </si>
  <si>
    <t>CLEPGEN_TX</t>
  </si>
  <si>
    <t>Electric power sector generation by nuclear: Texas (ERCOT)</t>
  </si>
  <si>
    <t>NUEPGEN_TX</t>
  </si>
  <si>
    <t>Electric power sector generation by conventional hydropower: Texas (ERCOT)</t>
  </si>
  <si>
    <t>HVEPGEN_TX</t>
  </si>
  <si>
    <t>RNEPGEN_TX</t>
  </si>
  <si>
    <t>Electric power sector generation by other energy sources: Texas (ERCOT)</t>
  </si>
  <si>
    <t>XXEPGEN_TX</t>
  </si>
  <si>
    <t>Total electric power sector net generation: Texas (ERCOT)</t>
  </si>
  <si>
    <t>TOEPGEN_TX</t>
  </si>
  <si>
    <t>Net energy for load: Texas (ERCOT)</t>
  </si>
  <si>
    <t>ELLOAD_TX</t>
  </si>
  <si>
    <t>Northwest and Rockies</t>
  </si>
  <si>
    <t>Electric power sector generation by natural gas: Northwest and Rockies</t>
  </si>
  <si>
    <t>NGEPGEN_NW</t>
  </si>
  <si>
    <t>Electric power sector generation by coal: Northwest and Rockies</t>
  </si>
  <si>
    <t>CLEPGEN_NW</t>
  </si>
  <si>
    <t>Electric power sector generation by nuclear: Northwest and Rockies</t>
  </si>
  <si>
    <t>NUEPGEN_NW</t>
  </si>
  <si>
    <t>Electric power sector generation by conventional hydropower: Northwest and Rockies</t>
  </si>
  <si>
    <t>HVEPGEN_NW</t>
  </si>
  <si>
    <t>RNEPGEN_NW</t>
  </si>
  <si>
    <t>Electric power sector generation by other energy sources: Northwest and Rockies</t>
  </si>
  <si>
    <t>XXEPGEN_NW</t>
  </si>
  <si>
    <t>Total electric power sector net generation: Northwest and Rockies</t>
  </si>
  <si>
    <t>TOEPGEN_NW</t>
  </si>
  <si>
    <t>Net energy for load: Northwest and Rockies</t>
  </si>
  <si>
    <t>ELLOAD_NW</t>
  </si>
  <si>
    <t>Southwest</t>
  </si>
  <si>
    <t>Electric power sector generation by natural gas: Southwest</t>
  </si>
  <si>
    <t>NGEPGEN_SW</t>
  </si>
  <si>
    <t>Electric power sector generation by coal: Southwest</t>
  </si>
  <si>
    <t>CLEPGEN_SW</t>
  </si>
  <si>
    <t>Electric power sector generation by nuclear: Southwest</t>
  </si>
  <si>
    <t>NUEPGEN_SW</t>
  </si>
  <si>
    <t>Electric power sector generation by conventional hydropower: Southwest</t>
  </si>
  <si>
    <t>HVEPGEN_SW</t>
  </si>
  <si>
    <t>RNEPGEN_SW</t>
  </si>
  <si>
    <t>Electric power sector generation by other energy sources: Southwest</t>
  </si>
  <si>
    <t>XXEPGEN_SW</t>
  </si>
  <si>
    <t>Total electric power sector net generation: Southwest</t>
  </si>
  <si>
    <t>TOEPGEN_SW</t>
  </si>
  <si>
    <t>Net energy for load: Southwest</t>
  </si>
  <si>
    <t>ELLOAD_SW</t>
  </si>
  <si>
    <t>California</t>
  </si>
  <si>
    <t>Electric power sector generation by natural gas: California</t>
  </si>
  <si>
    <t>NGEPGEN_CA</t>
  </si>
  <si>
    <t>Electric power sector generation by coal: California</t>
  </si>
  <si>
    <t>CLEPGEN_CA</t>
  </si>
  <si>
    <t>Electric power sector generation by nuclear: California</t>
  </si>
  <si>
    <t>NUEPGEN_CA</t>
  </si>
  <si>
    <t>Electric power sector generation by conventional hydropower: California</t>
  </si>
  <si>
    <t>HVEPGEN_CA</t>
  </si>
  <si>
    <t>RNEPGEN_CA</t>
  </si>
  <si>
    <t>Electric power sector generation by other energy sources: California</t>
  </si>
  <si>
    <t>XXEPGEN_CA</t>
  </si>
  <si>
    <t>Total electric power sector net generation: California</t>
  </si>
  <si>
    <t>TOEPGEN_CA</t>
  </si>
  <si>
    <t>Net energy for load: California</t>
  </si>
  <si>
    <t>ELLOAD_CA</t>
  </si>
  <si>
    <t>coal</t>
  </si>
  <si>
    <t>Source:</t>
  </si>
  <si>
    <t>EIA</t>
  </si>
  <si>
    <t>Short Term Energy Outlook</t>
  </si>
  <si>
    <t>https://www.eia.gov/outlooks/steo/</t>
  </si>
  <si>
    <t>Table 7d</t>
  </si>
  <si>
    <t>For the US, we use EIA's STEO to align historical 2020 generation.</t>
  </si>
  <si>
    <t>EPS</t>
  </si>
  <si>
    <t>Difference</t>
  </si>
  <si>
    <t>Calibration multiplier (used to ensure 2020 output in the model aligns with STEO)</t>
  </si>
  <si>
    <t>natural gas steam turbine</t>
  </si>
  <si>
    <t>natural gas combined cycle</t>
  </si>
  <si>
    <t>Time (Year)</t>
  </si>
  <si>
    <t>Electricity Generation by Type[hard coal es] : MostRecentRun</t>
  </si>
  <si>
    <t>Electricity Generation by Type[natural gas steam turbine es] : MostRecentRun</t>
  </si>
  <si>
    <t>Electricity Generation by Type[natural gas combined cycle es] : MostRecentRun</t>
  </si>
  <si>
    <t>Electricity Generation by Type[nuclear es] : MostRecentRun</t>
  </si>
  <si>
    <t>Electricity Generation by Type[hydro es] : MostRecentRun</t>
  </si>
  <si>
    <t>Electricity Generation by Type[onshore wind es] : MostRecentRun</t>
  </si>
  <si>
    <t>Electricity Generation by Type[solar PV es] : MostRecentRun</t>
  </si>
  <si>
    <t>Electricity Generation by Type[solar thermal es] : MostRecentRun</t>
  </si>
  <si>
    <t>Electricity Generation by Type[biomass es] : MostRecentRun</t>
  </si>
  <si>
    <t>Electricity Generation by Type[geothermal es] : MostRecentRun</t>
  </si>
  <si>
    <t>Electricity Generation by Type[petroleum es] : MostRecentRun</t>
  </si>
  <si>
    <t>Electricity Generation by Type[natural gas peaker es] : MostRecentRun</t>
  </si>
  <si>
    <t>Electricity Generation by Type[lignite es] : MostRecentRun</t>
  </si>
  <si>
    <t>Electricity Generation by Type[offshore wind es] : MostRecentRun</t>
  </si>
  <si>
    <t>Electricity Generation by Type[crude oil es] : MostRecentRun</t>
  </si>
  <si>
    <t>Electricity Generation by Type[heavy or residual fuel oil es] : MostRecentRun</t>
  </si>
  <si>
    <t>Electricity Generation by Type[municipal solid waste es] : MostRecentRun</t>
  </si>
  <si>
    <t>Matching STEO Source</t>
  </si>
  <si>
    <t>EPS Generation by STEO Energy Source Category</t>
  </si>
  <si>
    <t>Electricity Generation Capacity[hard coal es] : MostRecentRun</t>
  </si>
  <si>
    <t>Electricity Generation Capacity[natural gas steam turbine es] : MostRecentRun</t>
  </si>
  <si>
    <t>Electricity Generation Capacity[natural gas combined cycle es] : MostRecentRun</t>
  </si>
  <si>
    <t>Electricity Generation Capacity[nuclear es] : MostRecentRun</t>
  </si>
  <si>
    <t>Electricity Generation Capacity[hydro es] : MostRecentRun</t>
  </si>
  <si>
    <t>Electricity Generation Capacity[onshore wind es] : MostRecentRun</t>
  </si>
  <si>
    <t>Electricity Generation Capacity[solar PV es] : MostRecentRun</t>
  </si>
  <si>
    <t>Electricity Generation Capacity[solar thermal es] : MostRecentRun</t>
  </si>
  <si>
    <t>Electricity Generation Capacity[biomass es] : MostRecentRun</t>
  </si>
  <si>
    <t>Electricity Generation Capacity[geothermal es] : MostRecentRun</t>
  </si>
  <si>
    <t>Electricity Generation Capacity[petroleum es] : MostRecentRun</t>
  </si>
  <si>
    <t>Electricity Generation Capacity[natural gas peaker es] : MostRecentRun</t>
  </si>
  <si>
    <t>Electricity Generation Capacity[lignite es] : MostRecentRun</t>
  </si>
  <si>
    <t>Electricity Generation Capacity[offshore wind es] : MostRecentRun</t>
  </si>
  <si>
    <t>Electricity Generation Capacity[crude oil es] : MostRecentRun</t>
  </si>
  <si>
    <t>Electricity Generation Capacity[heavy or residual fuel oil es] : MostRecentRun</t>
  </si>
  <si>
    <t>Electricity Generation Capacity[municipal solid waste es] : MostRecentRun</t>
  </si>
  <si>
    <t>Unit: MW</t>
  </si>
  <si>
    <t>Hourly Electricity Capacity Factors by Plant Type after RAF[hard coal es,peak summer day one,Hour13] : MostRecentRun</t>
  </si>
  <si>
    <t>Hourly Electricity Capacity Factors by Plant Type after RAF[natural gas steam turbine es,peak summer day one,Hour13] : MostRecentRun</t>
  </si>
  <si>
    <t>Hourly Electricity Capacity Factors by Plant Type after RAF[natural gas combined cycle es,peak summer day one,Hour13] : MostRecentRun</t>
  </si>
  <si>
    <t>Hourly Electricity Capacity Factors by Plant Type after RAF[nuclear es,peak summer day one,Hour13] : MostRecentRun</t>
  </si>
  <si>
    <t>Hourly Electricity Capacity Factors by Plant Type after RAF[hydro es,peak summer day one,Hour13] : MostRecentRun</t>
  </si>
  <si>
    <t>Hourly Electricity Capacity Factors by Plant Type after RAF[onshore wind es,peak summer day one,Hour13] : MostRecentRun</t>
  </si>
  <si>
    <t>Hourly Electricity Capacity Factors by Plant Type after RAF[solar PV es,peak summer day one,Hour13] : MostRecentRun</t>
  </si>
  <si>
    <t>Hourly Electricity Capacity Factors by Plant Type after RAF[solar thermal es,peak summer day one,Hour13] : MostRecentRun</t>
  </si>
  <si>
    <t>Hourly Electricity Capacity Factors by Plant Type after RAF[biomass es,peak summer day one,Hour13] : MostRecentRun</t>
  </si>
  <si>
    <t>Hourly Electricity Capacity Factors by Plant Type after RAF[geothermal es,peak summer day one,Hour13] : MostRecentRun</t>
  </si>
  <si>
    <t>Hourly Electricity Capacity Factors by Plant Type after RAF[petroleum es,peak summer day one,Hour13] : MostRecentRun</t>
  </si>
  <si>
    <t>Hourly Electricity Capacity Factors by Plant Type after RAF[natural gas peaker es,peak summer day one,Hour13] : MostRecentRun</t>
  </si>
  <si>
    <t>Hourly Electricity Capacity Factors by Plant Type after RAF[lignite es,peak summer day one,Hour13] : MostRecentRun</t>
  </si>
  <si>
    <t>Hourly Electricity Capacity Factors by Plant Type after RAF[offshore wind es,peak summer day one,Hour13] : MostRecentRun</t>
  </si>
  <si>
    <t>Hourly Electricity Capacity Factors by Plant Type after RAF[crude oil es,peak summer day one,Hour13] : MostRecentRun</t>
  </si>
  <si>
    <t>Hourly Electricity Capacity Factors by Plant Type after RAF[heavy or residual fuel oil es,peak summer day one,Hour13] : MostRecentRun</t>
  </si>
  <si>
    <t>Hourly Electricity Capacity Factors by Plant Type after RAF[municipal solid waste es,peak summer day one,Hour13] : MostRecentRun</t>
  </si>
  <si>
    <t>Multiply by Hours per Year (8760)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</si>
</sst>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2" borderId="0" xfId="0" applyFill="1"/>
    <xf numFmtId="11" fontId="0" fillId="0" borderId="0" xfId="0" applyNumberFormat="1"/>
    <xf numFmtId="0" fontId="0" fillId="3" borderId="0" xfId="0" applyFill="1"/>
    <xf numFmtId="0" fontId="0" fillId="0" borderId="0" xfId="0" applyNumberFormat="1"/>
    <xf numFmtId="0" fontId="1" fillId="2" borderId="0" xfId="0" applyFont="1" applyFill="1"/>
    <xf numFmtId="0" fontId="2" fillId="0" borderId="0" xfId="0" applyFont="1"/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workbookViewId="0"/>
  </sheetViews>
  <sheetFormatPr defaultRowHeight="15" x14ac:dyDescent="0.25"/>
  <sheetData>
    <row r="1" spans="1:2" x14ac:dyDescent="0.25">
      <c r="A1" s="1" t="s">
        <v>10</v>
      </c>
    </row>
    <row r="3" spans="1:2" x14ac:dyDescent="0.25">
      <c r="A3" s="1" t="s">
        <v>260</v>
      </c>
      <c r="B3" t="s">
        <v>261</v>
      </c>
    </row>
    <row r="4" spans="1:2" x14ac:dyDescent="0.25">
      <c r="B4" s="4">
        <v>2022</v>
      </c>
    </row>
    <row r="5" spans="1:2" x14ac:dyDescent="0.25">
      <c r="B5" t="s">
        <v>262</v>
      </c>
    </row>
    <row r="6" spans="1:2" x14ac:dyDescent="0.25">
      <c r="B6" t="s">
        <v>263</v>
      </c>
    </row>
    <row r="7" spans="1:2" x14ac:dyDescent="0.25">
      <c r="B7" t="s">
        <v>264</v>
      </c>
    </row>
    <row r="9" spans="1:2" x14ac:dyDescent="0.25">
      <c r="A9" s="1" t="s">
        <v>0</v>
      </c>
    </row>
    <row r="10" spans="1:2" x14ac:dyDescent="0.25">
      <c r="A10" t="s">
        <v>6</v>
      </c>
    </row>
    <row r="11" spans="1:2" x14ac:dyDescent="0.25">
      <c r="A11" t="s">
        <v>11</v>
      </c>
    </row>
    <row r="12" spans="1:2" x14ac:dyDescent="0.25">
      <c r="A12" t="s">
        <v>12</v>
      </c>
    </row>
    <row r="14" spans="1:2" x14ac:dyDescent="0.25">
      <c r="A14" t="s">
        <v>13</v>
      </c>
    </row>
    <row r="15" spans="1:2" x14ac:dyDescent="0.25">
      <c r="A15" t="s">
        <v>14</v>
      </c>
    </row>
    <row r="16" spans="1:2" x14ac:dyDescent="0.25">
      <c r="A16" t="s">
        <v>15</v>
      </c>
    </row>
    <row r="17" spans="1:1" x14ac:dyDescent="0.25">
      <c r="A17" t="s">
        <v>16</v>
      </c>
    </row>
    <row r="19" spans="1:1" x14ac:dyDescent="0.25">
      <c r="A19" t="s">
        <v>265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77FF-8AA7-4A99-AA5C-83E52BC9397F}">
  <dimension ref="A1:U120"/>
  <sheetViews>
    <sheetView topLeftCell="A4" zoomScale="145" zoomScaleNormal="145" workbookViewId="0">
      <selection activeCell="A4" sqref="A4"/>
    </sheetView>
  </sheetViews>
  <sheetFormatPr defaultRowHeight="15" x14ac:dyDescent="0.25"/>
  <cols>
    <col min="1" max="1" width="42.5703125" customWidth="1"/>
  </cols>
  <sheetData>
    <row r="1" spans="1:21" x14ac:dyDescent="0.25">
      <c r="A1" t="s">
        <v>25</v>
      </c>
    </row>
    <row r="2" spans="1:21" x14ac:dyDescent="0.25">
      <c r="A2" t="s">
        <v>26</v>
      </c>
    </row>
    <row r="3" spans="1:21" x14ac:dyDescent="0.25">
      <c r="A3" t="s">
        <v>27</v>
      </c>
    </row>
    <row r="4" spans="1:21" x14ac:dyDescent="0.25">
      <c r="A4" t="s">
        <v>28</v>
      </c>
      <c r="O4" s="1" t="s">
        <v>266</v>
      </c>
      <c r="S4" s="1" t="s">
        <v>267</v>
      </c>
    </row>
    <row r="5" spans="1:21" x14ac:dyDescent="0.25">
      <c r="A5" t="s">
        <v>29</v>
      </c>
      <c r="C5" t="s">
        <v>30</v>
      </c>
      <c r="D5" t="s">
        <v>31</v>
      </c>
      <c r="E5" t="s">
        <v>32</v>
      </c>
      <c r="F5" t="s">
        <v>33</v>
      </c>
      <c r="G5">
        <v>2017</v>
      </c>
      <c r="H5">
        <v>2018</v>
      </c>
      <c r="I5">
        <v>2019</v>
      </c>
      <c r="J5">
        <v>2020</v>
      </c>
      <c r="K5">
        <v>2021</v>
      </c>
      <c r="L5">
        <v>2022</v>
      </c>
      <c r="M5">
        <v>2023</v>
      </c>
      <c r="O5">
        <v>2020</v>
      </c>
      <c r="P5">
        <v>2021</v>
      </c>
      <c r="Q5">
        <v>2022</v>
      </c>
      <c r="S5">
        <v>2020</v>
      </c>
      <c r="T5">
        <v>2021</v>
      </c>
      <c r="U5">
        <v>2022</v>
      </c>
    </row>
    <row r="6" spans="1:21" x14ac:dyDescent="0.25">
      <c r="A6" t="s">
        <v>25</v>
      </c>
      <c r="B6" t="s">
        <v>25</v>
      </c>
      <c r="C6">
        <v>0</v>
      </c>
      <c r="D6">
        <v>0</v>
      </c>
    </row>
    <row r="7" spans="1:21" x14ac:dyDescent="0.25">
      <c r="A7" t="s">
        <v>34</v>
      </c>
      <c r="B7" t="s">
        <v>34</v>
      </c>
      <c r="C7">
        <v>0</v>
      </c>
      <c r="D7">
        <v>0</v>
      </c>
    </row>
    <row r="8" spans="1:21" x14ac:dyDescent="0.25">
      <c r="A8" t="s">
        <v>35</v>
      </c>
      <c r="B8" t="s">
        <v>36</v>
      </c>
      <c r="C8">
        <v>1</v>
      </c>
      <c r="D8">
        <v>1</v>
      </c>
      <c r="E8" t="s">
        <v>37</v>
      </c>
      <c r="F8" t="s">
        <v>38</v>
      </c>
      <c r="G8">
        <v>1196.75</v>
      </c>
      <c r="H8">
        <v>1365.82</v>
      </c>
      <c r="I8">
        <v>1477.14</v>
      </c>
      <c r="J8">
        <v>1519.68</v>
      </c>
      <c r="K8">
        <v>1473.64</v>
      </c>
      <c r="L8">
        <v>1487.04</v>
      </c>
      <c r="M8">
        <v>1460.88</v>
      </c>
      <c r="O8">
        <f>'EPS Elec Output w-o Grnt Dsptch'!B23</f>
        <v>1423.79367</v>
      </c>
      <c r="P8">
        <f>'EPS Elec Output w-o Grnt Dsptch'!C23</f>
        <v>1380.1169600000001</v>
      </c>
      <c r="Q8">
        <f>'EPS Elec Output w-o Grnt Dsptch'!D23</f>
        <v>1327.7883099999999</v>
      </c>
      <c r="S8">
        <f>O8-J8</f>
        <v>-95.886330000000044</v>
      </c>
      <c r="T8">
        <f t="shared" ref="T8:U21" si="0">P8-K8</f>
        <v>-93.523040000000037</v>
      </c>
      <c r="U8">
        <f t="shared" si="0"/>
        <v>-159.25169000000005</v>
      </c>
    </row>
    <row r="9" spans="1:21" x14ac:dyDescent="0.25">
      <c r="A9" t="s">
        <v>39</v>
      </c>
      <c r="B9" t="s">
        <v>40</v>
      </c>
      <c r="C9">
        <v>1</v>
      </c>
      <c r="D9">
        <v>1</v>
      </c>
      <c r="E9" t="s">
        <v>37</v>
      </c>
      <c r="F9" t="s">
        <v>41</v>
      </c>
      <c r="G9">
        <v>1197.8399999999999</v>
      </c>
      <c r="H9">
        <v>1142.17</v>
      </c>
      <c r="I9">
        <v>958.73</v>
      </c>
      <c r="J9">
        <v>767.7</v>
      </c>
      <c r="K9">
        <v>892.8</v>
      </c>
      <c r="L9">
        <v>862.66</v>
      </c>
      <c r="M9">
        <v>822.93</v>
      </c>
      <c r="O9">
        <f>'EPS Elec Output w-o Grnt Dsptch'!B24</f>
        <v>893.91160000000002</v>
      </c>
      <c r="P9">
        <f>'EPS Elec Output w-o Grnt Dsptch'!C24</f>
        <v>935.76189999999997</v>
      </c>
      <c r="Q9">
        <f>'EPS Elec Output w-o Grnt Dsptch'!D24</f>
        <v>893.20590000000004</v>
      </c>
      <c r="S9">
        <f>O9-J9</f>
        <v>126.21159999999998</v>
      </c>
      <c r="T9">
        <f t="shared" si="0"/>
        <v>42.961900000000014</v>
      </c>
      <c r="U9">
        <f t="shared" si="0"/>
        <v>30.545900000000074</v>
      </c>
    </row>
    <row r="10" spans="1:21" x14ac:dyDescent="0.25">
      <c r="A10" t="s">
        <v>42</v>
      </c>
      <c r="B10" t="s">
        <v>43</v>
      </c>
      <c r="C10">
        <v>1</v>
      </c>
      <c r="D10">
        <v>1</v>
      </c>
      <c r="E10" t="s">
        <v>37</v>
      </c>
      <c r="F10" t="s">
        <v>44</v>
      </c>
      <c r="G10">
        <v>804.95</v>
      </c>
      <c r="H10">
        <v>807.08</v>
      </c>
      <c r="I10">
        <v>809.41</v>
      </c>
      <c r="J10">
        <v>789.88</v>
      </c>
      <c r="K10">
        <v>778.15</v>
      </c>
      <c r="L10">
        <v>778.23</v>
      </c>
      <c r="M10">
        <v>788.98</v>
      </c>
      <c r="O10">
        <f>'EPS Elec Output w-o Grnt Dsptch'!B25</f>
        <v>804.06299999999999</v>
      </c>
      <c r="P10">
        <f>'EPS Elec Output w-o Grnt Dsptch'!C25</f>
        <v>804.06299999999999</v>
      </c>
      <c r="Q10">
        <f>'EPS Elec Output w-o Grnt Dsptch'!D25</f>
        <v>808.22400000000005</v>
      </c>
      <c r="S10">
        <f t="shared" ref="S10:S21" si="1">O10-J10</f>
        <v>14.182999999999993</v>
      </c>
      <c r="T10">
        <f t="shared" si="0"/>
        <v>25.913000000000011</v>
      </c>
      <c r="U10">
        <f t="shared" si="0"/>
        <v>29.994000000000028</v>
      </c>
    </row>
    <row r="11" spans="1:21" x14ac:dyDescent="0.25">
      <c r="A11" t="s">
        <v>45</v>
      </c>
      <c r="B11" t="s">
        <v>46</v>
      </c>
      <c r="C11">
        <v>1</v>
      </c>
      <c r="D11">
        <v>1</v>
      </c>
      <c r="E11" t="s">
        <v>37</v>
      </c>
      <c r="F11" t="s">
        <v>47</v>
      </c>
      <c r="G11">
        <v>653.16</v>
      </c>
      <c r="H11">
        <v>673.74</v>
      </c>
      <c r="I11">
        <v>696.66</v>
      </c>
      <c r="J11">
        <v>752</v>
      </c>
      <c r="K11">
        <v>795.16</v>
      </c>
      <c r="L11">
        <v>890.44</v>
      </c>
      <c r="M11">
        <v>949.38</v>
      </c>
      <c r="O11">
        <f>'EPS Elec Output w-o Grnt Dsptch'!B26</f>
        <v>0</v>
      </c>
      <c r="P11">
        <f>'EPS Elec Output w-o Grnt Dsptch'!C26</f>
        <v>0</v>
      </c>
      <c r="Q11">
        <f>'EPS Elec Output w-o Grnt Dsptch'!D26</f>
        <v>0</v>
      </c>
    </row>
    <row r="12" spans="1:21" x14ac:dyDescent="0.25">
      <c r="A12" t="s">
        <v>48</v>
      </c>
      <c r="B12" t="s">
        <v>49</v>
      </c>
      <c r="C12">
        <v>1</v>
      </c>
      <c r="D12">
        <v>1</v>
      </c>
      <c r="E12" t="s">
        <v>37</v>
      </c>
      <c r="F12" t="s">
        <v>50</v>
      </c>
      <c r="G12">
        <v>298.70999999999998</v>
      </c>
      <c r="H12">
        <v>291.14999999999998</v>
      </c>
      <c r="I12">
        <v>286.64999999999998</v>
      </c>
      <c r="J12">
        <v>284.06</v>
      </c>
      <c r="K12">
        <v>259.02</v>
      </c>
      <c r="L12">
        <v>270.75</v>
      </c>
      <c r="M12">
        <v>273.45999999999998</v>
      </c>
      <c r="O12">
        <f>'EPS Elec Output w-o Grnt Dsptch'!B27</f>
        <v>282.77999999999997</v>
      </c>
      <c r="P12">
        <f>'EPS Elec Output w-o Grnt Dsptch'!C27</f>
        <v>283.12799999999999</v>
      </c>
      <c r="Q12">
        <f>'EPS Elec Output w-o Grnt Dsptch'!D27</f>
        <v>283.18400000000003</v>
      </c>
      <c r="S12">
        <f t="shared" si="1"/>
        <v>-1.2800000000000296</v>
      </c>
      <c r="T12">
        <f t="shared" si="0"/>
        <v>24.108000000000004</v>
      </c>
      <c r="U12">
        <f t="shared" si="0"/>
        <v>12.434000000000026</v>
      </c>
    </row>
    <row r="13" spans="1:21" x14ac:dyDescent="0.25">
      <c r="A13" t="s">
        <v>51</v>
      </c>
      <c r="B13" t="s">
        <v>52</v>
      </c>
      <c r="C13">
        <v>1</v>
      </c>
      <c r="D13">
        <v>1</v>
      </c>
      <c r="E13" t="s">
        <v>37</v>
      </c>
      <c r="F13" t="s">
        <v>53</v>
      </c>
      <c r="G13">
        <v>254.07</v>
      </c>
      <c r="H13">
        <v>272.39999999999998</v>
      </c>
      <c r="I13">
        <v>295.60000000000002</v>
      </c>
      <c r="J13">
        <v>337.15</v>
      </c>
      <c r="K13">
        <v>378.63</v>
      </c>
      <c r="L13">
        <v>431.47</v>
      </c>
      <c r="M13">
        <v>450.02</v>
      </c>
      <c r="O13">
        <f>'EPS Elec Output w-o Grnt Dsptch'!B28</f>
        <v>401.88924600000001</v>
      </c>
      <c r="P13">
        <f>'EPS Elec Output w-o Grnt Dsptch'!C28</f>
        <v>458.27236499999998</v>
      </c>
      <c r="Q13">
        <f>'EPS Elec Output w-o Grnt Dsptch'!D28</f>
        <v>488.39535100000001</v>
      </c>
      <c r="S13">
        <f t="shared" si="1"/>
        <v>64.739246000000037</v>
      </c>
      <c r="T13">
        <f t="shared" si="0"/>
        <v>79.642364999999984</v>
      </c>
      <c r="U13">
        <f t="shared" si="0"/>
        <v>56.925350999999978</v>
      </c>
    </row>
    <row r="14" spans="1:21" x14ac:dyDescent="0.25">
      <c r="A14" t="s">
        <v>54</v>
      </c>
      <c r="B14" t="s">
        <v>55</v>
      </c>
      <c r="C14">
        <v>1</v>
      </c>
      <c r="D14">
        <v>1</v>
      </c>
      <c r="E14" t="s">
        <v>37</v>
      </c>
      <c r="F14" t="s">
        <v>56</v>
      </c>
      <c r="G14">
        <v>52.72</v>
      </c>
      <c r="H14">
        <v>63.25</v>
      </c>
      <c r="I14">
        <v>71.260000000000005</v>
      </c>
      <c r="J14">
        <v>88.51</v>
      </c>
      <c r="K14">
        <v>113.87</v>
      </c>
      <c r="L14">
        <v>146.02000000000001</v>
      </c>
      <c r="M14">
        <v>184.09</v>
      </c>
      <c r="O14">
        <f>'EPS Elec Output w-o Grnt Dsptch'!B29</f>
        <v>124.22653</v>
      </c>
      <c r="P14">
        <f>'EPS Elec Output w-o Grnt Dsptch'!C29</f>
        <v>172.06853000000001</v>
      </c>
      <c r="Q14">
        <f>'EPS Elec Output w-o Grnt Dsptch'!D29</f>
        <v>230.50153</v>
      </c>
      <c r="S14">
        <f t="shared" si="1"/>
        <v>35.716529999999992</v>
      </c>
      <c r="T14">
        <f t="shared" si="0"/>
        <v>58.198530000000005</v>
      </c>
      <c r="U14">
        <f t="shared" si="0"/>
        <v>84.481529999999992</v>
      </c>
    </row>
    <row r="15" spans="1:21" x14ac:dyDescent="0.25">
      <c r="A15" t="s">
        <v>57</v>
      </c>
      <c r="B15" t="s">
        <v>58</v>
      </c>
      <c r="C15">
        <v>1</v>
      </c>
      <c r="D15">
        <v>1</v>
      </c>
      <c r="E15" t="s">
        <v>37</v>
      </c>
      <c r="F15" t="s">
        <v>59</v>
      </c>
      <c r="G15">
        <v>31.73</v>
      </c>
      <c r="H15">
        <v>31.01</v>
      </c>
      <c r="I15">
        <v>28.11</v>
      </c>
      <c r="J15">
        <v>26.84</v>
      </c>
      <c r="K15">
        <v>27.91</v>
      </c>
      <c r="L15">
        <v>26.25</v>
      </c>
      <c r="M15">
        <v>26.13</v>
      </c>
      <c r="O15">
        <f>'EPS Elec Output w-o Grnt Dsptch'!B30</f>
        <v>3.3512</v>
      </c>
      <c r="P15">
        <f>'EPS Elec Output w-o Grnt Dsptch'!C30</f>
        <v>22.730399999999999</v>
      </c>
      <c r="Q15">
        <f>'EPS Elec Output w-o Grnt Dsptch'!D30</f>
        <v>42.8992</v>
      </c>
      <c r="S15">
        <f t="shared" si="1"/>
        <v>-23.488800000000001</v>
      </c>
      <c r="T15">
        <f t="shared" si="0"/>
        <v>-5.1796000000000006</v>
      </c>
      <c r="U15">
        <f t="shared" si="0"/>
        <v>16.6492</v>
      </c>
    </row>
    <row r="16" spans="1:21" x14ac:dyDescent="0.25">
      <c r="A16" t="s">
        <v>60</v>
      </c>
      <c r="B16" t="s">
        <v>61</v>
      </c>
      <c r="C16">
        <v>1</v>
      </c>
      <c r="D16">
        <v>1</v>
      </c>
      <c r="E16" t="s">
        <v>37</v>
      </c>
      <c r="F16" t="s">
        <v>62</v>
      </c>
      <c r="G16">
        <v>15.93</v>
      </c>
      <c r="H16">
        <v>15.93</v>
      </c>
      <c r="I16">
        <v>15.03</v>
      </c>
      <c r="J16">
        <v>15.44</v>
      </c>
      <c r="K16">
        <v>15.74</v>
      </c>
      <c r="L16">
        <v>15.94</v>
      </c>
      <c r="M16">
        <v>15.69</v>
      </c>
      <c r="O16">
        <f>'EPS Elec Output w-o Grnt Dsptch'!B31</f>
        <v>9.3732000000000006</v>
      </c>
      <c r="P16">
        <f>'EPS Elec Output w-o Grnt Dsptch'!C31</f>
        <v>9.5554100000000002</v>
      </c>
      <c r="Q16">
        <f>'EPS Elec Output w-o Grnt Dsptch'!D31</f>
        <v>9.7376199999999997</v>
      </c>
      <c r="S16">
        <f t="shared" si="1"/>
        <v>-6.0667999999999989</v>
      </c>
      <c r="T16">
        <f t="shared" si="0"/>
        <v>-6.18459</v>
      </c>
      <c r="U16">
        <f t="shared" si="0"/>
        <v>-6.2023799999999998</v>
      </c>
    </row>
    <row r="17" spans="1:21" x14ac:dyDescent="0.25">
      <c r="A17" t="s">
        <v>63</v>
      </c>
      <c r="B17" t="s">
        <v>64</v>
      </c>
      <c r="C17">
        <v>1</v>
      </c>
      <c r="D17">
        <v>1</v>
      </c>
      <c r="E17" t="s">
        <v>37</v>
      </c>
      <c r="F17" t="s">
        <v>65</v>
      </c>
      <c r="G17">
        <v>-6.49</v>
      </c>
      <c r="H17">
        <v>-5.9</v>
      </c>
      <c r="I17">
        <v>-5.26</v>
      </c>
      <c r="J17">
        <v>-5.32</v>
      </c>
      <c r="K17">
        <v>-5.1100000000000003</v>
      </c>
      <c r="L17">
        <v>-4.97</v>
      </c>
      <c r="M17">
        <v>-4.8499999999999996</v>
      </c>
      <c r="O17">
        <f>'EPS Elec Output w-o Grnt Dsptch'!B32</f>
        <v>0</v>
      </c>
      <c r="P17">
        <f>'EPS Elec Output w-o Grnt Dsptch'!C32</f>
        <v>0</v>
      </c>
      <c r="Q17">
        <f>'EPS Elec Output w-o Grnt Dsptch'!D32</f>
        <v>0</v>
      </c>
      <c r="S17">
        <f t="shared" si="1"/>
        <v>5.32</v>
      </c>
      <c r="T17">
        <f t="shared" si="0"/>
        <v>5.1100000000000003</v>
      </c>
      <c r="U17">
        <f t="shared" si="0"/>
        <v>4.97</v>
      </c>
    </row>
    <row r="18" spans="1:21" x14ac:dyDescent="0.25">
      <c r="A18" t="s">
        <v>66</v>
      </c>
      <c r="B18" t="s">
        <v>67</v>
      </c>
      <c r="C18">
        <v>1</v>
      </c>
      <c r="D18">
        <v>1</v>
      </c>
      <c r="E18" t="s">
        <v>37</v>
      </c>
      <c r="F18" t="s">
        <v>68</v>
      </c>
      <c r="G18">
        <v>20.04</v>
      </c>
      <c r="H18">
        <v>23.93</v>
      </c>
      <c r="I18">
        <v>17.22</v>
      </c>
      <c r="J18">
        <v>16.329999999999998</v>
      </c>
      <c r="K18">
        <v>17.8</v>
      </c>
      <c r="L18">
        <v>18.18</v>
      </c>
      <c r="M18">
        <v>16.89</v>
      </c>
      <c r="O18">
        <f>'EPS Elec Output w-o Grnt Dsptch'!B33</f>
        <v>0</v>
      </c>
      <c r="P18">
        <f>'EPS Elec Output w-o Grnt Dsptch'!C33</f>
        <v>0</v>
      </c>
      <c r="Q18">
        <f>'EPS Elec Output w-o Grnt Dsptch'!D33</f>
        <v>0</v>
      </c>
      <c r="S18">
        <f t="shared" si="1"/>
        <v>-16.329999999999998</v>
      </c>
      <c r="T18">
        <f t="shared" si="0"/>
        <v>-17.8</v>
      </c>
      <c r="U18">
        <f t="shared" si="0"/>
        <v>-18.18</v>
      </c>
    </row>
    <row r="19" spans="1:21" x14ac:dyDescent="0.25">
      <c r="A19" t="s">
        <v>69</v>
      </c>
      <c r="B19" t="s">
        <v>70</v>
      </c>
      <c r="C19">
        <v>1</v>
      </c>
      <c r="D19">
        <v>1</v>
      </c>
      <c r="E19" t="s">
        <v>37</v>
      </c>
      <c r="F19" t="s">
        <v>71</v>
      </c>
      <c r="G19">
        <v>4.13</v>
      </c>
      <c r="H19">
        <v>4.09</v>
      </c>
      <c r="I19">
        <v>4.04</v>
      </c>
      <c r="J19">
        <v>3.17</v>
      </c>
      <c r="K19">
        <v>3.17</v>
      </c>
      <c r="L19">
        <v>3.31</v>
      </c>
      <c r="M19">
        <v>3.22</v>
      </c>
      <c r="O19">
        <f>'EPS Elec Output w-o Grnt Dsptch'!B34</f>
        <v>0</v>
      </c>
      <c r="P19">
        <f>'EPS Elec Output w-o Grnt Dsptch'!C34</f>
        <v>0</v>
      </c>
      <c r="Q19">
        <f>'EPS Elec Output w-o Grnt Dsptch'!D34</f>
        <v>0</v>
      </c>
      <c r="S19">
        <f t="shared" si="1"/>
        <v>-3.17</v>
      </c>
      <c r="T19">
        <f t="shared" si="0"/>
        <v>-3.17</v>
      </c>
      <c r="U19">
        <f t="shared" si="0"/>
        <v>-3.31</v>
      </c>
    </row>
    <row r="20" spans="1:21" x14ac:dyDescent="0.25">
      <c r="A20" t="s">
        <v>72</v>
      </c>
      <c r="B20" t="s">
        <v>73</v>
      </c>
      <c r="C20">
        <v>1</v>
      </c>
      <c r="D20">
        <v>1</v>
      </c>
      <c r="E20" t="s">
        <v>37</v>
      </c>
      <c r="F20" t="s">
        <v>74</v>
      </c>
      <c r="G20">
        <v>6.99</v>
      </c>
      <c r="H20">
        <v>7.24</v>
      </c>
      <c r="I20">
        <v>7.69</v>
      </c>
      <c r="J20">
        <v>7.59</v>
      </c>
      <c r="K20">
        <v>7.18</v>
      </c>
      <c r="L20">
        <v>6.95</v>
      </c>
      <c r="M20">
        <v>6.73</v>
      </c>
      <c r="O20">
        <f>'EPS Elec Output w-o Grnt Dsptch'!B35</f>
        <v>15.4153</v>
      </c>
      <c r="P20">
        <f>'EPS Elec Output w-o Grnt Dsptch'!C35</f>
        <v>15.415800000000001</v>
      </c>
      <c r="Q20">
        <f>'EPS Elec Output w-o Grnt Dsptch'!D35</f>
        <v>15.415800000000001</v>
      </c>
      <c r="S20">
        <f t="shared" si="1"/>
        <v>7.8253000000000004</v>
      </c>
      <c r="T20">
        <f t="shared" si="0"/>
        <v>8.2358000000000011</v>
      </c>
      <c r="U20">
        <f t="shared" si="0"/>
        <v>8.4658000000000015</v>
      </c>
    </row>
    <row r="21" spans="1:21" x14ac:dyDescent="0.25">
      <c r="A21" t="s">
        <v>75</v>
      </c>
      <c r="B21" t="s">
        <v>76</v>
      </c>
      <c r="C21">
        <v>1</v>
      </c>
      <c r="D21">
        <v>1</v>
      </c>
      <c r="E21" t="s">
        <v>37</v>
      </c>
      <c r="F21" t="s">
        <v>77</v>
      </c>
      <c r="G21">
        <v>3877.37</v>
      </c>
      <c r="H21">
        <v>4018.17</v>
      </c>
      <c r="I21">
        <v>3965.63</v>
      </c>
      <c r="J21">
        <v>3851.03</v>
      </c>
      <c r="K21">
        <v>3962.79</v>
      </c>
      <c r="L21">
        <v>4041.84</v>
      </c>
      <c r="M21">
        <v>4044.16</v>
      </c>
      <c r="O21">
        <f>'EPS Elec Output w-o Grnt Dsptch'!B36</f>
        <v>0</v>
      </c>
      <c r="P21">
        <f>'EPS Elec Output w-o Grnt Dsptch'!C36</f>
        <v>0</v>
      </c>
      <c r="Q21">
        <f>'EPS Elec Output w-o Grnt Dsptch'!D36</f>
        <v>0</v>
      </c>
      <c r="S21">
        <f t="shared" si="1"/>
        <v>-3851.03</v>
      </c>
      <c r="T21">
        <f t="shared" si="0"/>
        <v>-3962.79</v>
      </c>
      <c r="U21">
        <f t="shared" si="0"/>
        <v>-4041.84</v>
      </c>
    </row>
    <row r="22" spans="1:21" x14ac:dyDescent="0.25">
      <c r="A22" t="s">
        <v>78</v>
      </c>
      <c r="B22" t="s">
        <v>78</v>
      </c>
      <c r="C22">
        <v>0</v>
      </c>
      <c r="D22">
        <v>0</v>
      </c>
    </row>
    <row r="23" spans="1:21" x14ac:dyDescent="0.25">
      <c r="A23" t="s">
        <v>35</v>
      </c>
      <c r="B23" t="s">
        <v>79</v>
      </c>
      <c r="C23">
        <v>1</v>
      </c>
      <c r="D23">
        <v>1</v>
      </c>
      <c r="E23" t="s">
        <v>37</v>
      </c>
      <c r="F23" t="s">
        <v>80</v>
      </c>
      <c r="G23">
        <v>48.8</v>
      </c>
      <c r="H23">
        <v>49.02</v>
      </c>
      <c r="I23">
        <v>46.65</v>
      </c>
      <c r="J23">
        <v>49.1</v>
      </c>
      <c r="K23">
        <v>51.48</v>
      </c>
      <c r="L23">
        <v>55.33</v>
      </c>
      <c r="M23">
        <v>55.27</v>
      </c>
    </row>
    <row r="24" spans="1:21" x14ac:dyDescent="0.25">
      <c r="A24" t="s">
        <v>39</v>
      </c>
      <c r="B24" t="s">
        <v>81</v>
      </c>
      <c r="C24">
        <v>1</v>
      </c>
      <c r="D24">
        <v>1</v>
      </c>
      <c r="E24" t="s">
        <v>37</v>
      </c>
      <c r="F24" t="s">
        <v>82</v>
      </c>
      <c r="G24">
        <v>1.68</v>
      </c>
      <c r="H24">
        <v>1.05</v>
      </c>
      <c r="I24">
        <v>0.46</v>
      </c>
      <c r="J24">
        <v>0.16</v>
      </c>
      <c r="K24">
        <v>0.57999999999999996</v>
      </c>
      <c r="L24">
        <v>0.84</v>
      </c>
      <c r="M24">
        <v>0.84</v>
      </c>
    </row>
    <row r="25" spans="1:21" x14ac:dyDescent="0.25">
      <c r="A25" t="s">
        <v>42</v>
      </c>
      <c r="B25" t="s">
        <v>83</v>
      </c>
      <c r="C25">
        <v>1</v>
      </c>
      <c r="D25">
        <v>1</v>
      </c>
      <c r="E25" t="s">
        <v>37</v>
      </c>
      <c r="F25" t="s">
        <v>84</v>
      </c>
      <c r="G25">
        <v>31.54</v>
      </c>
      <c r="H25">
        <v>31.38</v>
      </c>
      <c r="I25">
        <v>29.82</v>
      </c>
      <c r="J25">
        <v>25.58</v>
      </c>
      <c r="K25">
        <v>27.07</v>
      </c>
      <c r="L25">
        <v>27.85</v>
      </c>
      <c r="M25">
        <v>26.24</v>
      </c>
    </row>
    <row r="26" spans="1:21" x14ac:dyDescent="0.25">
      <c r="A26" t="s">
        <v>48</v>
      </c>
      <c r="B26" t="s">
        <v>85</v>
      </c>
      <c r="C26">
        <v>1</v>
      </c>
      <c r="D26">
        <v>1</v>
      </c>
      <c r="E26" t="s">
        <v>37</v>
      </c>
      <c r="F26" t="s">
        <v>86</v>
      </c>
      <c r="G26">
        <v>7.09</v>
      </c>
      <c r="H26">
        <v>7.47</v>
      </c>
      <c r="I26">
        <v>7.6</v>
      </c>
      <c r="J26">
        <v>6.61</v>
      </c>
      <c r="K26">
        <v>6.28</v>
      </c>
      <c r="L26">
        <v>6.87</v>
      </c>
      <c r="M26">
        <v>7.18</v>
      </c>
    </row>
    <row r="27" spans="1:21" x14ac:dyDescent="0.25">
      <c r="A27" t="s">
        <v>87</v>
      </c>
      <c r="B27" t="s">
        <v>88</v>
      </c>
      <c r="C27">
        <v>1</v>
      </c>
      <c r="D27">
        <v>1</v>
      </c>
      <c r="E27" t="s">
        <v>37</v>
      </c>
      <c r="F27" t="s">
        <v>89</v>
      </c>
      <c r="G27">
        <v>10.130000000000001</v>
      </c>
      <c r="H27">
        <v>10.119999999999999</v>
      </c>
      <c r="I27">
        <v>9.77</v>
      </c>
      <c r="J27">
        <v>10.15</v>
      </c>
      <c r="K27">
        <v>11.25</v>
      </c>
      <c r="L27">
        <v>11.86</v>
      </c>
      <c r="M27">
        <v>12.12</v>
      </c>
    </row>
    <row r="28" spans="1:21" x14ac:dyDescent="0.25">
      <c r="A28" t="s">
        <v>90</v>
      </c>
      <c r="B28" t="s">
        <v>91</v>
      </c>
      <c r="C28">
        <v>1</v>
      </c>
      <c r="D28">
        <v>1</v>
      </c>
      <c r="E28" t="s">
        <v>37</v>
      </c>
      <c r="F28" t="s">
        <v>92</v>
      </c>
      <c r="G28">
        <v>1.85</v>
      </c>
      <c r="H28">
        <v>2.2599999999999998</v>
      </c>
      <c r="I28">
        <v>1.41</v>
      </c>
      <c r="J28">
        <v>1.43</v>
      </c>
      <c r="K28">
        <v>1.5</v>
      </c>
      <c r="L28">
        <v>2.54</v>
      </c>
      <c r="M28">
        <v>1.75</v>
      </c>
    </row>
    <row r="29" spans="1:21" x14ac:dyDescent="0.25">
      <c r="A29" t="s">
        <v>93</v>
      </c>
      <c r="B29" t="s">
        <v>94</v>
      </c>
      <c r="C29">
        <v>1</v>
      </c>
      <c r="D29">
        <v>1</v>
      </c>
      <c r="E29" t="s">
        <v>37</v>
      </c>
      <c r="F29" t="s">
        <v>95</v>
      </c>
      <c r="G29">
        <v>101.09</v>
      </c>
      <c r="H29">
        <v>101.29</v>
      </c>
      <c r="I29">
        <v>95.71</v>
      </c>
      <c r="J29">
        <v>93.02</v>
      </c>
      <c r="K29">
        <v>98.16</v>
      </c>
      <c r="L29">
        <v>105.3</v>
      </c>
      <c r="M29">
        <v>103.4</v>
      </c>
    </row>
    <row r="30" spans="1:21" x14ac:dyDescent="0.25">
      <c r="A30" t="s">
        <v>96</v>
      </c>
      <c r="B30" t="s">
        <v>97</v>
      </c>
      <c r="C30">
        <v>1</v>
      </c>
      <c r="D30">
        <v>1</v>
      </c>
      <c r="E30" t="s">
        <v>37</v>
      </c>
      <c r="F30" t="s">
        <v>98</v>
      </c>
      <c r="G30">
        <v>117.19</v>
      </c>
      <c r="H30">
        <v>119.52</v>
      </c>
      <c r="I30">
        <v>115.3</v>
      </c>
      <c r="J30">
        <v>113.08</v>
      </c>
      <c r="K30">
        <v>116.36</v>
      </c>
      <c r="L30">
        <v>118.31</v>
      </c>
      <c r="M30">
        <v>119.9</v>
      </c>
    </row>
    <row r="31" spans="1:21" x14ac:dyDescent="0.25">
      <c r="A31" t="s">
        <v>99</v>
      </c>
      <c r="B31" t="s">
        <v>99</v>
      </c>
      <c r="C31">
        <v>0</v>
      </c>
      <c r="D31">
        <v>0</v>
      </c>
    </row>
    <row r="32" spans="1:21" x14ac:dyDescent="0.25">
      <c r="A32" t="s">
        <v>35</v>
      </c>
      <c r="B32" t="s">
        <v>100</v>
      </c>
      <c r="C32">
        <v>1</v>
      </c>
      <c r="D32">
        <v>1</v>
      </c>
      <c r="E32" t="s">
        <v>37</v>
      </c>
      <c r="F32" t="s">
        <v>101</v>
      </c>
      <c r="G32">
        <v>51.74</v>
      </c>
      <c r="H32">
        <v>55.55</v>
      </c>
      <c r="I32">
        <v>52.36</v>
      </c>
      <c r="J32">
        <v>57.13</v>
      </c>
      <c r="K32">
        <v>61.87</v>
      </c>
      <c r="L32">
        <v>58.19</v>
      </c>
      <c r="M32">
        <v>58.31</v>
      </c>
    </row>
    <row r="33" spans="1:13" x14ac:dyDescent="0.25">
      <c r="A33" t="s">
        <v>39</v>
      </c>
      <c r="B33" t="s">
        <v>102</v>
      </c>
      <c r="C33">
        <v>1</v>
      </c>
      <c r="D33">
        <v>1</v>
      </c>
      <c r="E33" t="s">
        <v>37</v>
      </c>
      <c r="F33" t="s">
        <v>103</v>
      </c>
      <c r="G33">
        <v>0.56000000000000005</v>
      </c>
      <c r="H33">
        <v>0.68</v>
      </c>
      <c r="I33">
        <v>0.42</v>
      </c>
      <c r="J33">
        <v>0.14000000000000001</v>
      </c>
      <c r="K33">
        <v>0</v>
      </c>
      <c r="L33">
        <v>0</v>
      </c>
      <c r="M33">
        <v>0</v>
      </c>
    </row>
    <row r="34" spans="1:13" x14ac:dyDescent="0.25">
      <c r="A34" t="s">
        <v>42</v>
      </c>
      <c r="B34" t="s">
        <v>104</v>
      </c>
      <c r="C34">
        <v>1</v>
      </c>
      <c r="D34">
        <v>1</v>
      </c>
      <c r="E34" t="s">
        <v>37</v>
      </c>
      <c r="F34" t="s">
        <v>105</v>
      </c>
      <c r="G34">
        <v>42.17</v>
      </c>
      <c r="H34">
        <v>42.92</v>
      </c>
      <c r="I34">
        <v>44.87</v>
      </c>
      <c r="J34">
        <v>38.43</v>
      </c>
      <c r="K34">
        <v>31.14</v>
      </c>
      <c r="L34">
        <v>26.68</v>
      </c>
      <c r="M34">
        <v>27.1</v>
      </c>
    </row>
    <row r="35" spans="1:13" x14ac:dyDescent="0.25">
      <c r="A35" t="s">
        <v>48</v>
      </c>
      <c r="B35" t="s">
        <v>106</v>
      </c>
      <c r="C35">
        <v>1</v>
      </c>
      <c r="D35">
        <v>1</v>
      </c>
      <c r="E35" t="s">
        <v>37</v>
      </c>
      <c r="F35" t="s">
        <v>107</v>
      </c>
      <c r="G35">
        <v>30.06</v>
      </c>
      <c r="H35">
        <v>29.56</v>
      </c>
      <c r="I35">
        <v>30.55</v>
      </c>
      <c r="J35">
        <v>29.48</v>
      </c>
      <c r="K35">
        <v>27.9</v>
      </c>
      <c r="L35">
        <v>28.3</v>
      </c>
      <c r="M35">
        <v>29.67</v>
      </c>
    </row>
    <row r="36" spans="1:13" x14ac:dyDescent="0.25">
      <c r="A36" t="s">
        <v>87</v>
      </c>
      <c r="B36" t="s">
        <v>88</v>
      </c>
      <c r="C36">
        <v>1</v>
      </c>
      <c r="D36">
        <v>1</v>
      </c>
      <c r="E36" t="s">
        <v>37</v>
      </c>
      <c r="F36" t="s">
        <v>108</v>
      </c>
      <c r="G36">
        <v>6.15</v>
      </c>
      <c r="H36">
        <v>6.03</v>
      </c>
      <c r="I36">
        <v>6.52</v>
      </c>
      <c r="J36">
        <v>6.93</v>
      </c>
      <c r="K36">
        <v>7.13</v>
      </c>
      <c r="L36">
        <v>8.07</v>
      </c>
      <c r="M36">
        <v>10.27</v>
      </c>
    </row>
    <row r="37" spans="1:13" x14ac:dyDescent="0.25">
      <c r="A37" t="s">
        <v>90</v>
      </c>
      <c r="B37" t="s">
        <v>109</v>
      </c>
      <c r="C37">
        <v>1</v>
      </c>
      <c r="D37">
        <v>1</v>
      </c>
      <c r="E37" t="s">
        <v>37</v>
      </c>
      <c r="F37" t="s">
        <v>110</v>
      </c>
      <c r="G37">
        <v>0.84</v>
      </c>
      <c r="H37">
        <v>1.87</v>
      </c>
      <c r="I37">
        <v>0.9</v>
      </c>
      <c r="J37">
        <v>0.75</v>
      </c>
      <c r="K37">
        <v>1.27</v>
      </c>
      <c r="L37">
        <v>1.84</v>
      </c>
      <c r="M37">
        <v>1.19</v>
      </c>
    </row>
    <row r="38" spans="1:13" x14ac:dyDescent="0.25">
      <c r="A38" t="s">
        <v>93</v>
      </c>
      <c r="B38" t="s">
        <v>111</v>
      </c>
      <c r="C38">
        <v>1</v>
      </c>
      <c r="D38">
        <v>1</v>
      </c>
      <c r="E38" t="s">
        <v>37</v>
      </c>
      <c r="F38" t="s">
        <v>112</v>
      </c>
      <c r="G38">
        <v>131.53</v>
      </c>
      <c r="H38">
        <v>136.61000000000001</v>
      </c>
      <c r="I38">
        <v>135.62</v>
      </c>
      <c r="J38">
        <v>132.87</v>
      </c>
      <c r="K38">
        <v>129.31</v>
      </c>
      <c r="L38">
        <v>123.08</v>
      </c>
      <c r="M38">
        <v>126.54</v>
      </c>
    </row>
    <row r="39" spans="1:13" x14ac:dyDescent="0.25">
      <c r="A39" t="s">
        <v>96</v>
      </c>
      <c r="B39" t="s">
        <v>113</v>
      </c>
      <c r="C39">
        <v>1</v>
      </c>
      <c r="D39">
        <v>1</v>
      </c>
      <c r="E39" t="s">
        <v>37</v>
      </c>
      <c r="F39" t="s">
        <v>114</v>
      </c>
      <c r="G39">
        <v>151.22</v>
      </c>
      <c r="H39">
        <v>156</v>
      </c>
      <c r="I39">
        <v>150.68</v>
      </c>
      <c r="J39">
        <v>145.31</v>
      </c>
      <c r="K39">
        <v>149.03</v>
      </c>
      <c r="L39">
        <v>149.69</v>
      </c>
      <c r="M39">
        <v>149.18</v>
      </c>
    </row>
    <row r="40" spans="1:13" x14ac:dyDescent="0.25">
      <c r="A40" t="s">
        <v>115</v>
      </c>
      <c r="B40" t="s">
        <v>115</v>
      </c>
      <c r="C40">
        <v>0</v>
      </c>
      <c r="D40">
        <v>0</v>
      </c>
    </row>
    <row r="41" spans="1:13" x14ac:dyDescent="0.25">
      <c r="A41" t="s">
        <v>35</v>
      </c>
      <c r="B41" t="s">
        <v>116</v>
      </c>
      <c r="C41">
        <v>1</v>
      </c>
      <c r="D41">
        <v>1</v>
      </c>
      <c r="E41" t="s">
        <v>37</v>
      </c>
      <c r="F41" t="s">
        <v>117</v>
      </c>
      <c r="G41">
        <v>208.22</v>
      </c>
      <c r="H41">
        <v>252.31</v>
      </c>
      <c r="I41">
        <v>297.04000000000002</v>
      </c>
      <c r="J41">
        <v>317.22000000000003</v>
      </c>
      <c r="K41">
        <v>310.89</v>
      </c>
      <c r="L41">
        <v>314.04000000000002</v>
      </c>
      <c r="M41">
        <v>333</v>
      </c>
    </row>
    <row r="42" spans="1:13" x14ac:dyDescent="0.25">
      <c r="A42" t="s">
        <v>39</v>
      </c>
      <c r="B42" t="s">
        <v>118</v>
      </c>
      <c r="C42">
        <v>1</v>
      </c>
      <c r="D42">
        <v>1</v>
      </c>
      <c r="E42" t="s">
        <v>37</v>
      </c>
      <c r="F42" t="s">
        <v>119</v>
      </c>
      <c r="G42">
        <v>244.69</v>
      </c>
      <c r="H42">
        <v>226.51</v>
      </c>
      <c r="I42">
        <v>183.29</v>
      </c>
      <c r="J42">
        <v>147.94999999999999</v>
      </c>
      <c r="K42">
        <v>175.36</v>
      </c>
      <c r="L42">
        <v>160.29</v>
      </c>
      <c r="M42">
        <v>148.47999999999999</v>
      </c>
    </row>
    <row r="43" spans="1:13" x14ac:dyDescent="0.25">
      <c r="A43" t="s">
        <v>42</v>
      </c>
      <c r="B43" t="s">
        <v>120</v>
      </c>
      <c r="C43">
        <v>1</v>
      </c>
      <c r="D43">
        <v>1</v>
      </c>
      <c r="E43" t="s">
        <v>37</v>
      </c>
      <c r="F43" t="s">
        <v>121</v>
      </c>
      <c r="G43">
        <v>287.02</v>
      </c>
      <c r="H43">
        <v>285.38</v>
      </c>
      <c r="I43">
        <v>277.92</v>
      </c>
      <c r="J43">
        <v>275.75</v>
      </c>
      <c r="K43">
        <v>271.69</v>
      </c>
      <c r="L43">
        <v>274.18</v>
      </c>
      <c r="M43">
        <v>276.52</v>
      </c>
    </row>
    <row r="44" spans="1:13" x14ac:dyDescent="0.25">
      <c r="A44" t="s">
        <v>48</v>
      </c>
      <c r="B44" t="s">
        <v>122</v>
      </c>
      <c r="C44">
        <v>1</v>
      </c>
      <c r="D44">
        <v>1</v>
      </c>
      <c r="E44" t="s">
        <v>37</v>
      </c>
      <c r="F44" t="s">
        <v>123</v>
      </c>
      <c r="G44">
        <v>8.35</v>
      </c>
      <c r="H44">
        <v>11.87</v>
      </c>
      <c r="I44">
        <v>10.23</v>
      </c>
      <c r="J44">
        <v>9.3699999999999992</v>
      </c>
      <c r="K44">
        <v>9.27</v>
      </c>
      <c r="L44">
        <v>9.02</v>
      </c>
      <c r="M44">
        <v>9.07</v>
      </c>
    </row>
    <row r="45" spans="1:13" x14ac:dyDescent="0.25">
      <c r="A45" t="s">
        <v>87</v>
      </c>
      <c r="B45" t="s">
        <v>88</v>
      </c>
      <c r="C45">
        <v>1</v>
      </c>
      <c r="D45">
        <v>1</v>
      </c>
      <c r="E45" t="s">
        <v>37</v>
      </c>
      <c r="F45" t="s">
        <v>124</v>
      </c>
      <c r="G45">
        <v>30.22</v>
      </c>
      <c r="H45">
        <v>31.83</v>
      </c>
      <c r="I45">
        <v>34.68</v>
      </c>
      <c r="J45">
        <v>37.770000000000003</v>
      </c>
      <c r="K45">
        <v>42.42</v>
      </c>
      <c r="L45">
        <v>48.07</v>
      </c>
      <c r="M45">
        <v>53.43</v>
      </c>
    </row>
    <row r="46" spans="1:13" x14ac:dyDescent="0.25">
      <c r="A46" t="s">
        <v>90</v>
      </c>
      <c r="B46" t="s">
        <v>125</v>
      </c>
      <c r="C46">
        <v>1</v>
      </c>
      <c r="D46">
        <v>1</v>
      </c>
      <c r="E46" t="s">
        <v>37</v>
      </c>
      <c r="F46" t="s">
        <v>126</v>
      </c>
      <c r="G46">
        <v>2.3199999999999998</v>
      </c>
      <c r="H46">
        <v>4</v>
      </c>
      <c r="I46">
        <v>2.29</v>
      </c>
      <c r="J46">
        <v>2.44</v>
      </c>
      <c r="K46">
        <v>2.4700000000000002</v>
      </c>
      <c r="L46">
        <v>1.9</v>
      </c>
      <c r="M46">
        <v>1.86</v>
      </c>
    </row>
    <row r="47" spans="1:13" x14ac:dyDescent="0.25">
      <c r="A47" t="s">
        <v>93</v>
      </c>
      <c r="B47" t="s">
        <v>127</v>
      </c>
      <c r="C47">
        <v>1</v>
      </c>
      <c r="D47">
        <v>1</v>
      </c>
      <c r="E47" t="s">
        <v>37</v>
      </c>
      <c r="F47" t="s">
        <v>128</v>
      </c>
      <c r="G47">
        <v>780.82</v>
      </c>
      <c r="H47">
        <v>811.9</v>
      </c>
      <c r="I47">
        <v>805.45</v>
      </c>
      <c r="J47">
        <v>790.49</v>
      </c>
      <c r="K47">
        <v>812.11</v>
      </c>
      <c r="L47">
        <v>807.49</v>
      </c>
      <c r="M47">
        <v>822.36</v>
      </c>
    </row>
    <row r="48" spans="1:13" x14ac:dyDescent="0.25">
      <c r="A48" t="s">
        <v>96</v>
      </c>
      <c r="B48" t="s">
        <v>129</v>
      </c>
      <c r="C48">
        <v>1</v>
      </c>
      <c r="D48">
        <v>1</v>
      </c>
      <c r="E48" t="s">
        <v>37</v>
      </c>
      <c r="F48" t="s">
        <v>130</v>
      </c>
      <c r="G48">
        <v>748.22</v>
      </c>
      <c r="H48">
        <v>780.59</v>
      </c>
      <c r="I48">
        <v>761.46</v>
      </c>
      <c r="J48">
        <v>732.68</v>
      </c>
      <c r="K48">
        <v>770.24</v>
      </c>
      <c r="L48">
        <v>776.77</v>
      </c>
      <c r="M48">
        <v>781.21</v>
      </c>
    </row>
    <row r="49" spans="1:13" x14ac:dyDescent="0.25">
      <c r="A49" t="s">
        <v>131</v>
      </c>
      <c r="B49" t="s">
        <v>131</v>
      </c>
      <c r="C49">
        <v>0</v>
      </c>
      <c r="D49">
        <v>0</v>
      </c>
    </row>
    <row r="50" spans="1:13" x14ac:dyDescent="0.25">
      <c r="A50" t="s">
        <v>35</v>
      </c>
      <c r="B50" t="s">
        <v>132</v>
      </c>
      <c r="C50">
        <v>1</v>
      </c>
      <c r="D50">
        <v>1</v>
      </c>
      <c r="E50" t="s">
        <v>37</v>
      </c>
      <c r="F50" t="s">
        <v>133</v>
      </c>
      <c r="G50">
        <v>220.8</v>
      </c>
      <c r="H50">
        <v>244.6</v>
      </c>
      <c r="I50">
        <v>252.35</v>
      </c>
      <c r="J50">
        <v>254.45</v>
      </c>
      <c r="K50">
        <v>252.3</v>
      </c>
      <c r="L50">
        <v>277.73</v>
      </c>
      <c r="M50">
        <v>272.36</v>
      </c>
    </row>
    <row r="51" spans="1:13" x14ac:dyDescent="0.25">
      <c r="A51" t="s">
        <v>39</v>
      </c>
      <c r="B51" t="s">
        <v>134</v>
      </c>
      <c r="C51">
        <v>1</v>
      </c>
      <c r="D51">
        <v>1</v>
      </c>
      <c r="E51" t="s">
        <v>37</v>
      </c>
      <c r="F51" t="s">
        <v>135</v>
      </c>
      <c r="G51">
        <v>190.91</v>
      </c>
      <c r="H51">
        <v>185.5</v>
      </c>
      <c r="I51">
        <v>159.83000000000001</v>
      </c>
      <c r="J51">
        <v>118.28</v>
      </c>
      <c r="K51">
        <v>137.65</v>
      </c>
      <c r="L51">
        <v>143.31</v>
      </c>
      <c r="M51">
        <v>144.88</v>
      </c>
    </row>
    <row r="52" spans="1:13" x14ac:dyDescent="0.25">
      <c r="A52" t="s">
        <v>42</v>
      </c>
      <c r="B52" t="s">
        <v>136</v>
      </c>
      <c r="C52">
        <v>1</v>
      </c>
      <c r="D52">
        <v>1</v>
      </c>
      <c r="E52" t="s">
        <v>37</v>
      </c>
      <c r="F52" t="s">
        <v>137</v>
      </c>
      <c r="G52">
        <v>204.9</v>
      </c>
      <c r="H52">
        <v>204.8</v>
      </c>
      <c r="I52">
        <v>210.99</v>
      </c>
      <c r="J52">
        <v>210.14</v>
      </c>
      <c r="K52">
        <v>212.21</v>
      </c>
      <c r="L52">
        <v>211.37</v>
      </c>
      <c r="M52">
        <v>223.85</v>
      </c>
    </row>
    <row r="53" spans="1:13" x14ac:dyDescent="0.25">
      <c r="A53" t="s">
        <v>48</v>
      </c>
      <c r="B53" t="s">
        <v>138</v>
      </c>
      <c r="C53">
        <v>1</v>
      </c>
      <c r="D53">
        <v>1</v>
      </c>
      <c r="E53" t="s">
        <v>37</v>
      </c>
      <c r="F53" t="s">
        <v>139</v>
      </c>
      <c r="G53">
        <v>28.77</v>
      </c>
      <c r="H53">
        <v>37.18</v>
      </c>
      <c r="I53">
        <v>37</v>
      </c>
      <c r="J53">
        <v>46.12</v>
      </c>
      <c r="K53">
        <v>43.91</v>
      </c>
      <c r="L53">
        <v>35.22</v>
      </c>
      <c r="M53">
        <v>35.06</v>
      </c>
    </row>
    <row r="54" spans="1:13" x14ac:dyDescent="0.25">
      <c r="A54" t="s">
        <v>87</v>
      </c>
      <c r="B54" t="s">
        <v>88</v>
      </c>
      <c r="C54">
        <v>1</v>
      </c>
      <c r="D54">
        <v>1</v>
      </c>
      <c r="E54" t="s">
        <v>37</v>
      </c>
      <c r="F54" t="s">
        <v>140</v>
      </c>
      <c r="G54">
        <v>10.09</v>
      </c>
      <c r="H54">
        <v>11.47</v>
      </c>
      <c r="I54">
        <v>13.4</v>
      </c>
      <c r="J54">
        <v>16.66</v>
      </c>
      <c r="K54">
        <v>19.11</v>
      </c>
      <c r="L54">
        <v>22.76</v>
      </c>
      <c r="M54">
        <v>26.22</v>
      </c>
    </row>
    <row r="55" spans="1:13" x14ac:dyDescent="0.25">
      <c r="A55" t="s">
        <v>90</v>
      </c>
      <c r="B55" t="s">
        <v>141</v>
      </c>
      <c r="C55">
        <v>1</v>
      </c>
      <c r="D55">
        <v>1</v>
      </c>
      <c r="E55" t="s">
        <v>37</v>
      </c>
      <c r="F55" t="s">
        <v>142</v>
      </c>
      <c r="G55">
        <v>-2.0499999999999998</v>
      </c>
      <c r="H55">
        <v>-0.13</v>
      </c>
      <c r="I55">
        <v>-1.28</v>
      </c>
      <c r="J55">
        <v>-1.1299999999999999</v>
      </c>
      <c r="K55">
        <v>-0.93</v>
      </c>
      <c r="L55">
        <v>-0.72</v>
      </c>
      <c r="M55">
        <v>-0.78</v>
      </c>
    </row>
    <row r="56" spans="1:13" x14ac:dyDescent="0.25">
      <c r="A56" t="s">
        <v>93</v>
      </c>
      <c r="B56" t="s">
        <v>143</v>
      </c>
      <c r="C56">
        <v>1</v>
      </c>
      <c r="D56">
        <v>1</v>
      </c>
      <c r="E56" t="s">
        <v>37</v>
      </c>
      <c r="F56" t="s">
        <v>144</v>
      </c>
      <c r="G56">
        <v>653.41</v>
      </c>
      <c r="H56">
        <v>683.43</v>
      </c>
      <c r="I56">
        <v>672.3</v>
      </c>
      <c r="J56">
        <v>644.53</v>
      </c>
      <c r="K56">
        <v>664.25</v>
      </c>
      <c r="L56">
        <v>689.68</v>
      </c>
      <c r="M56">
        <v>701.59</v>
      </c>
    </row>
    <row r="57" spans="1:13" x14ac:dyDescent="0.25">
      <c r="A57" t="s">
        <v>96</v>
      </c>
      <c r="B57" t="s">
        <v>145</v>
      </c>
      <c r="C57">
        <v>1</v>
      </c>
      <c r="D57">
        <v>1</v>
      </c>
      <c r="E57" t="s">
        <v>37</v>
      </c>
      <c r="F57" t="s">
        <v>146</v>
      </c>
      <c r="G57">
        <v>650.67999999999995</v>
      </c>
      <c r="H57">
        <v>681.54</v>
      </c>
      <c r="I57">
        <v>677.92</v>
      </c>
      <c r="J57">
        <v>634.73</v>
      </c>
      <c r="K57">
        <v>654.41999999999996</v>
      </c>
      <c r="L57">
        <v>670.87</v>
      </c>
      <c r="M57">
        <v>684.99</v>
      </c>
    </row>
    <row r="58" spans="1:13" x14ac:dyDescent="0.25">
      <c r="A58" t="s">
        <v>147</v>
      </c>
      <c r="B58" t="s">
        <v>147</v>
      </c>
      <c r="C58">
        <v>0</v>
      </c>
      <c r="D58">
        <v>0</v>
      </c>
    </row>
    <row r="59" spans="1:13" x14ac:dyDescent="0.25">
      <c r="A59" t="s">
        <v>35</v>
      </c>
      <c r="B59" t="s">
        <v>148</v>
      </c>
      <c r="C59">
        <v>1</v>
      </c>
      <c r="D59">
        <v>1</v>
      </c>
      <c r="E59" t="s">
        <v>37</v>
      </c>
      <c r="F59" t="s">
        <v>149</v>
      </c>
      <c r="G59">
        <v>154.38</v>
      </c>
      <c r="H59">
        <v>164.84</v>
      </c>
      <c r="I59">
        <v>174.9</v>
      </c>
      <c r="J59">
        <v>180.79</v>
      </c>
      <c r="K59">
        <v>171.8</v>
      </c>
      <c r="L59">
        <v>168.58</v>
      </c>
      <c r="M59">
        <v>162.52000000000001</v>
      </c>
    </row>
    <row r="60" spans="1:13" x14ac:dyDescent="0.25">
      <c r="A60" t="s">
        <v>39</v>
      </c>
      <c r="B60" t="s">
        <v>150</v>
      </c>
      <c r="C60">
        <v>1</v>
      </c>
      <c r="D60">
        <v>1</v>
      </c>
      <c r="E60" t="s">
        <v>37</v>
      </c>
      <c r="F60" t="s">
        <v>151</v>
      </c>
      <c r="G60">
        <v>34.4</v>
      </c>
      <c r="H60">
        <v>27.05</v>
      </c>
      <c r="I60">
        <v>18.63</v>
      </c>
      <c r="J60">
        <v>15.85</v>
      </c>
      <c r="K60">
        <v>18.34</v>
      </c>
      <c r="L60">
        <v>14.75</v>
      </c>
      <c r="M60">
        <v>14.42</v>
      </c>
    </row>
    <row r="61" spans="1:13" x14ac:dyDescent="0.25">
      <c r="A61" t="s">
        <v>42</v>
      </c>
      <c r="B61" t="s">
        <v>152</v>
      </c>
      <c r="C61">
        <v>1</v>
      </c>
      <c r="D61">
        <v>1</v>
      </c>
      <c r="E61" t="s">
        <v>37</v>
      </c>
      <c r="F61" t="s">
        <v>153</v>
      </c>
      <c r="G61">
        <v>29.15</v>
      </c>
      <c r="H61">
        <v>29.31</v>
      </c>
      <c r="I61">
        <v>29.11</v>
      </c>
      <c r="J61">
        <v>29.42</v>
      </c>
      <c r="K61">
        <v>28.06</v>
      </c>
      <c r="L61">
        <v>30.07</v>
      </c>
      <c r="M61">
        <v>29.14</v>
      </c>
    </row>
    <row r="62" spans="1:13" x14ac:dyDescent="0.25">
      <c r="A62" t="s">
        <v>48</v>
      </c>
      <c r="B62" t="s">
        <v>154</v>
      </c>
      <c r="C62">
        <v>1</v>
      </c>
      <c r="D62">
        <v>1</v>
      </c>
      <c r="E62" t="s">
        <v>37</v>
      </c>
      <c r="F62" t="s">
        <v>155</v>
      </c>
      <c r="G62">
        <v>0.22</v>
      </c>
      <c r="H62">
        <v>0.23</v>
      </c>
      <c r="I62">
        <v>0.21</v>
      </c>
      <c r="J62">
        <v>0.23</v>
      </c>
      <c r="K62">
        <v>0.22</v>
      </c>
      <c r="L62">
        <v>0.18</v>
      </c>
      <c r="M62">
        <v>0.18</v>
      </c>
    </row>
    <row r="63" spans="1:13" x14ac:dyDescent="0.25">
      <c r="A63" t="s">
        <v>87</v>
      </c>
      <c r="B63" t="s">
        <v>88</v>
      </c>
      <c r="C63">
        <v>1</v>
      </c>
      <c r="D63">
        <v>1</v>
      </c>
      <c r="E63" t="s">
        <v>37</v>
      </c>
      <c r="F63" t="s">
        <v>156</v>
      </c>
      <c r="G63">
        <v>3.72</v>
      </c>
      <c r="H63">
        <v>5.2</v>
      </c>
      <c r="I63">
        <v>6.13</v>
      </c>
      <c r="J63">
        <v>8.2799999999999994</v>
      </c>
      <c r="K63">
        <v>11</v>
      </c>
      <c r="L63">
        <v>12.76</v>
      </c>
      <c r="M63">
        <v>15.69</v>
      </c>
    </row>
    <row r="64" spans="1:13" x14ac:dyDescent="0.25">
      <c r="A64" t="s">
        <v>90</v>
      </c>
      <c r="B64" t="s">
        <v>157</v>
      </c>
      <c r="C64">
        <v>1</v>
      </c>
      <c r="D64">
        <v>1</v>
      </c>
      <c r="E64" t="s">
        <v>37</v>
      </c>
      <c r="F64" t="s">
        <v>158</v>
      </c>
      <c r="G64">
        <v>2.88</v>
      </c>
      <c r="H64">
        <v>3.55</v>
      </c>
      <c r="I64">
        <v>3.14</v>
      </c>
      <c r="J64">
        <v>3.26</v>
      </c>
      <c r="K64">
        <v>2.79</v>
      </c>
      <c r="L64">
        <v>2.89</v>
      </c>
      <c r="M64">
        <v>2.91</v>
      </c>
    </row>
    <row r="65" spans="1:13" x14ac:dyDescent="0.25">
      <c r="A65" t="s">
        <v>93</v>
      </c>
      <c r="B65" t="s">
        <v>159</v>
      </c>
      <c r="C65">
        <v>1</v>
      </c>
      <c r="D65">
        <v>1</v>
      </c>
      <c r="E65" t="s">
        <v>37</v>
      </c>
      <c r="F65" t="s">
        <v>160</v>
      </c>
      <c r="G65">
        <v>224.75</v>
      </c>
      <c r="H65">
        <v>230.18</v>
      </c>
      <c r="I65">
        <v>232.12</v>
      </c>
      <c r="J65">
        <v>237.84</v>
      </c>
      <c r="K65">
        <v>232.2</v>
      </c>
      <c r="L65">
        <v>229.24</v>
      </c>
      <c r="M65">
        <v>224.86</v>
      </c>
    </row>
    <row r="66" spans="1:13" x14ac:dyDescent="0.25">
      <c r="A66" t="s">
        <v>96</v>
      </c>
      <c r="B66" t="s">
        <v>161</v>
      </c>
      <c r="C66">
        <v>1</v>
      </c>
      <c r="D66">
        <v>1</v>
      </c>
      <c r="E66" t="s">
        <v>37</v>
      </c>
      <c r="F66" t="s">
        <v>162</v>
      </c>
      <c r="G66">
        <v>230.55</v>
      </c>
      <c r="H66">
        <v>233.34</v>
      </c>
      <c r="I66">
        <v>226.54</v>
      </c>
      <c r="J66">
        <v>244.05</v>
      </c>
      <c r="K66">
        <v>244.11</v>
      </c>
      <c r="L66">
        <v>236.77</v>
      </c>
      <c r="M66">
        <v>231.36</v>
      </c>
    </row>
    <row r="67" spans="1:13" x14ac:dyDescent="0.25">
      <c r="A67" t="s">
        <v>163</v>
      </c>
      <c r="B67" t="s">
        <v>163</v>
      </c>
      <c r="C67">
        <v>0</v>
      </c>
      <c r="D67">
        <v>0</v>
      </c>
    </row>
    <row r="68" spans="1:13" x14ac:dyDescent="0.25">
      <c r="A68" t="s">
        <v>35</v>
      </c>
      <c r="B68" t="s">
        <v>164</v>
      </c>
      <c r="C68">
        <v>1</v>
      </c>
      <c r="D68">
        <v>1</v>
      </c>
      <c r="E68" t="s">
        <v>37</v>
      </c>
      <c r="F68" t="s">
        <v>165</v>
      </c>
      <c r="G68">
        <v>133.56</v>
      </c>
      <c r="H68">
        <v>157.37</v>
      </c>
      <c r="I68">
        <v>176.93</v>
      </c>
      <c r="J68">
        <v>182.87</v>
      </c>
      <c r="K68">
        <v>169.7</v>
      </c>
      <c r="L68">
        <v>178.65</v>
      </c>
      <c r="M68">
        <v>181.09</v>
      </c>
    </row>
    <row r="69" spans="1:13" x14ac:dyDescent="0.25">
      <c r="A69" t="s">
        <v>39</v>
      </c>
      <c r="B69" t="s">
        <v>166</v>
      </c>
      <c r="C69">
        <v>1</v>
      </c>
      <c r="D69">
        <v>1</v>
      </c>
      <c r="E69" t="s">
        <v>37</v>
      </c>
      <c r="F69" t="s">
        <v>167</v>
      </c>
      <c r="G69">
        <v>326.52999999999997</v>
      </c>
      <c r="H69">
        <v>337.75</v>
      </c>
      <c r="I69">
        <v>275.88</v>
      </c>
      <c r="J69">
        <v>218.37</v>
      </c>
      <c r="K69">
        <v>267.75</v>
      </c>
      <c r="L69">
        <v>263.69</v>
      </c>
      <c r="M69">
        <v>245.47</v>
      </c>
    </row>
    <row r="70" spans="1:13" x14ac:dyDescent="0.25">
      <c r="A70" t="s">
        <v>42</v>
      </c>
      <c r="B70" t="s">
        <v>168</v>
      </c>
      <c r="C70">
        <v>1</v>
      </c>
      <c r="D70">
        <v>1</v>
      </c>
      <c r="E70" t="s">
        <v>37</v>
      </c>
      <c r="F70" t="s">
        <v>169</v>
      </c>
      <c r="G70">
        <v>95.67</v>
      </c>
      <c r="H70">
        <v>98.29</v>
      </c>
      <c r="I70">
        <v>102.26</v>
      </c>
      <c r="J70">
        <v>95.11</v>
      </c>
      <c r="K70">
        <v>95.69</v>
      </c>
      <c r="L70">
        <v>91.87</v>
      </c>
      <c r="M70">
        <v>89.67</v>
      </c>
    </row>
    <row r="71" spans="1:13" x14ac:dyDescent="0.25">
      <c r="A71" t="s">
        <v>48</v>
      </c>
      <c r="B71" t="s">
        <v>170</v>
      </c>
      <c r="C71">
        <v>1</v>
      </c>
      <c r="D71">
        <v>1</v>
      </c>
      <c r="E71" t="s">
        <v>37</v>
      </c>
      <c r="F71" t="s">
        <v>171</v>
      </c>
      <c r="G71">
        <v>10.18</v>
      </c>
      <c r="H71">
        <v>9.18</v>
      </c>
      <c r="I71">
        <v>10.92</v>
      </c>
      <c r="J71">
        <v>11.14</v>
      </c>
      <c r="K71">
        <v>10.67</v>
      </c>
      <c r="L71">
        <v>10.72</v>
      </c>
      <c r="M71">
        <v>10.130000000000001</v>
      </c>
    </row>
    <row r="72" spans="1:13" x14ac:dyDescent="0.25">
      <c r="A72" t="s">
        <v>87</v>
      </c>
      <c r="B72" t="s">
        <v>88</v>
      </c>
      <c r="C72">
        <v>1</v>
      </c>
      <c r="D72">
        <v>1</v>
      </c>
      <c r="E72" t="s">
        <v>37</v>
      </c>
      <c r="F72" t="s">
        <v>172</v>
      </c>
      <c r="G72">
        <v>60.07</v>
      </c>
      <c r="H72">
        <v>58.42</v>
      </c>
      <c r="I72">
        <v>64.45</v>
      </c>
      <c r="J72">
        <v>79.19</v>
      </c>
      <c r="K72">
        <v>93.1</v>
      </c>
      <c r="L72">
        <v>105.96</v>
      </c>
      <c r="M72">
        <v>111.85</v>
      </c>
    </row>
    <row r="73" spans="1:13" x14ac:dyDescent="0.25">
      <c r="A73" t="s">
        <v>90</v>
      </c>
      <c r="B73" t="s">
        <v>173</v>
      </c>
      <c r="C73">
        <v>1</v>
      </c>
      <c r="D73">
        <v>1</v>
      </c>
      <c r="E73" t="s">
        <v>37</v>
      </c>
      <c r="F73" t="s">
        <v>174</v>
      </c>
      <c r="G73">
        <v>7.65</v>
      </c>
      <c r="H73">
        <v>7.16</v>
      </c>
      <c r="I73">
        <v>6.07</v>
      </c>
      <c r="J73">
        <v>5.28</v>
      </c>
      <c r="K73">
        <v>6.4</v>
      </c>
      <c r="L73">
        <v>5.61</v>
      </c>
      <c r="M73">
        <v>5.62</v>
      </c>
    </row>
    <row r="74" spans="1:13" x14ac:dyDescent="0.25">
      <c r="A74" t="s">
        <v>93</v>
      </c>
      <c r="B74" t="s">
        <v>175</v>
      </c>
      <c r="C74">
        <v>1</v>
      </c>
      <c r="D74">
        <v>1</v>
      </c>
      <c r="E74" t="s">
        <v>37</v>
      </c>
      <c r="F74" t="s">
        <v>176</v>
      </c>
      <c r="G74">
        <v>633.65</v>
      </c>
      <c r="H74">
        <v>668.17</v>
      </c>
      <c r="I74">
        <v>636.52</v>
      </c>
      <c r="J74">
        <v>591.96</v>
      </c>
      <c r="K74">
        <v>643.32000000000005</v>
      </c>
      <c r="L74">
        <v>656.5</v>
      </c>
      <c r="M74">
        <v>643.83000000000004</v>
      </c>
    </row>
    <row r="75" spans="1:13" x14ac:dyDescent="0.25">
      <c r="A75" t="s">
        <v>96</v>
      </c>
      <c r="B75" t="s">
        <v>177</v>
      </c>
      <c r="C75">
        <v>1</v>
      </c>
      <c r="D75">
        <v>1</v>
      </c>
      <c r="E75" t="s">
        <v>37</v>
      </c>
      <c r="F75" t="s">
        <v>178</v>
      </c>
      <c r="G75">
        <v>630.46</v>
      </c>
      <c r="H75">
        <v>661.86</v>
      </c>
      <c r="I75">
        <v>645.85</v>
      </c>
      <c r="J75">
        <v>617.28</v>
      </c>
      <c r="K75">
        <v>647.26</v>
      </c>
      <c r="L75">
        <v>667.09</v>
      </c>
      <c r="M75">
        <v>669.87</v>
      </c>
    </row>
    <row r="76" spans="1:13" x14ac:dyDescent="0.25">
      <c r="A76" t="s">
        <v>179</v>
      </c>
      <c r="B76" t="s">
        <v>179</v>
      </c>
      <c r="C76">
        <v>0</v>
      </c>
      <c r="D76">
        <v>0</v>
      </c>
    </row>
    <row r="77" spans="1:13" x14ac:dyDescent="0.25">
      <c r="A77" t="s">
        <v>35</v>
      </c>
      <c r="B77" t="s">
        <v>180</v>
      </c>
      <c r="C77">
        <v>1</v>
      </c>
      <c r="D77">
        <v>1</v>
      </c>
      <c r="E77" t="s">
        <v>37</v>
      </c>
      <c r="F77" t="s">
        <v>181</v>
      </c>
      <c r="G77">
        <v>48.09</v>
      </c>
      <c r="H77">
        <v>63.61</v>
      </c>
      <c r="I77">
        <v>69.430000000000007</v>
      </c>
      <c r="J77">
        <v>68.900000000000006</v>
      </c>
      <c r="K77">
        <v>56.32</v>
      </c>
      <c r="L77">
        <v>57.42</v>
      </c>
      <c r="M77">
        <v>55.63</v>
      </c>
    </row>
    <row r="78" spans="1:13" x14ac:dyDescent="0.25">
      <c r="A78" t="s">
        <v>39</v>
      </c>
      <c r="B78" t="s">
        <v>182</v>
      </c>
      <c r="C78">
        <v>1</v>
      </c>
      <c r="D78">
        <v>1</v>
      </c>
      <c r="E78" t="s">
        <v>37</v>
      </c>
      <c r="F78" t="s">
        <v>183</v>
      </c>
      <c r="G78">
        <v>116.28</v>
      </c>
      <c r="H78">
        <v>104.35</v>
      </c>
      <c r="I78">
        <v>83.93</v>
      </c>
      <c r="J78">
        <v>70.8</v>
      </c>
      <c r="K78">
        <v>92.02</v>
      </c>
      <c r="L78">
        <v>86.18</v>
      </c>
      <c r="M78">
        <v>84.57</v>
      </c>
    </row>
    <row r="79" spans="1:13" x14ac:dyDescent="0.25">
      <c r="A79" t="s">
        <v>42</v>
      </c>
      <c r="B79" t="s">
        <v>184</v>
      </c>
      <c r="C79">
        <v>1</v>
      </c>
      <c r="D79">
        <v>1</v>
      </c>
      <c r="E79" t="s">
        <v>37</v>
      </c>
      <c r="F79" t="s">
        <v>185</v>
      </c>
      <c r="G79">
        <v>17.559999999999999</v>
      </c>
      <c r="H79">
        <v>14.8</v>
      </c>
      <c r="I79">
        <v>16.2</v>
      </c>
      <c r="J79">
        <v>16.77</v>
      </c>
      <c r="K79">
        <v>15.46</v>
      </c>
      <c r="L79">
        <v>15.22</v>
      </c>
      <c r="M79">
        <v>17.350000000000001</v>
      </c>
    </row>
    <row r="80" spans="1:13" x14ac:dyDescent="0.25">
      <c r="A80" t="s">
        <v>48</v>
      </c>
      <c r="B80" t="s">
        <v>186</v>
      </c>
      <c r="C80">
        <v>1</v>
      </c>
      <c r="D80">
        <v>1</v>
      </c>
      <c r="E80" t="s">
        <v>37</v>
      </c>
      <c r="F80" t="s">
        <v>187</v>
      </c>
      <c r="G80">
        <v>14.14</v>
      </c>
      <c r="H80">
        <v>15.52</v>
      </c>
      <c r="I80">
        <v>20.54</v>
      </c>
      <c r="J80">
        <v>16.84</v>
      </c>
      <c r="K80">
        <v>15.55</v>
      </c>
      <c r="L80">
        <v>16.05</v>
      </c>
      <c r="M80">
        <v>16.34</v>
      </c>
    </row>
    <row r="81" spans="1:13" x14ac:dyDescent="0.25">
      <c r="A81" t="s">
        <v>87</v>
      </c>
      <c r="B81" t="s">
        <v>88</v>
      </c>
      <c r="C81">
        <v>1</v>
      </c>
      <c r="D81">
        <v>1</v>
      </c>
      <c r="E81" t="s">
        <v>37</v>
      </c>
      <c r="F81" t="s">
        <v>188</v>
      </c>
      <c r="G81">
        <v>60.42</v>
      </c>
      <c r="H81">
        <v>70.19</v>
      </c>
      <c r="I81">
        <v>77.22</v>
      </c>
      <c r="J81">
        <v>84.67</v>
      </c>
      <c r="K81">
        <v>93.63</v>
      </c>
      <c r="L81">
        <v>108.62</v>
      </c>
      <c r="M81">
        <v>114.53</v>
      </c>
    </row>
    <row r="82" spans="1:13" x14ac:dyDescent="0.25">
      <c r="A82" t="s">
        <v>90</v>
      </c>
      <c r="B82" t="s">
        <v>189</v>
      </c>
      <c r="C82">
        <v>1</v>
      </c>
      <c r="D82">
        <v>1</v>
      </c>
      <c r="E82" t="s">
        <v>37</v>
      </c>
      <c r="F82" t="s">
        <v>190</v>
      </c>
      <c r="G82">
        <v>0.81</v>
      </c>
      <c r="H82">
        <v>1.19</v>
      </c>
      <c r="I82">
        <v>1.29</v>
      </c>
      <c r="J82">
        <v>0.92</v>
      </c>
      <c r="K82">
        <v>0.67</v>
      </c>
      <c r="L82">
        <v>0.62</v>
      </c>
      <c r="M82">
        <v>0.64</v>
      </c>
    </row>
    <row r="83" spans="1:13" x14ac:dyDescent="0.25">
      <c r="A83" t="s">
        <v>93</v>
      </c>
      <c r="B83" t="s">
        <v>191</v>
      </c>
      <c r="C83">
        <v>1</v>
      </c>
      <c r="D83">
        <v>1</v>
      </c>
      <c r="E83" t="s">
        <v>37</v>
      </c>
      <c r="F83" t="s">
        <v>192</v>
      </c>
      <c r="G83">
        <v>257.3</v>
      </c>
      <c r="H83">
        <v>269.67</v>
      </c>
      <c r="I83">
        <v>268.62</v>
      </c>
      <c r="J83">
        <v>258.89999999999998</v>
      </c>
      <c r="K83">
        <v>273.64</v>
      </c>
      <c r="L83">
        <v>284.11</v>
      </c>
      <c r="M83">
        <v>289.05</v>
      </c>
    </row>
    <row r="84" spans="1:13" x14ac:dyDescent="0.25">
      <c r="A84" t="s">
        <v>96</v>
      </c>
      <c r="B84" t="s">
        <v>193</v>
      </c>
      <c r="C84">
        <v>1</v>
      </c>
      <c r="D84">
        <v>1</v>
      </c>
      <c r="E84" t="s">
        <v>37</v>
      </c>
      <c r="F84" t="s">
        <v>194</v>
      </c>
      <c r="G84">
        <v>254.33</v>
      </c>
      <c r="H84">
        <v>268.39</v>
      </c>
      <c r="I84">
        <v>268.57</v>
      </c>
      <c r="J84">
        <v>262.49</v>
      </c>
      <c r="K84">
        <v>271.55</v>
      </c>
      <c r="L84">
        <v>275.89999999999998</v>
      </c>
      <c r="M84">
        <v>275.11</v>
      </c>
    </row>
    <row r="85" spans="1:13" x14ac:dyDescent="0.25">
      <c r="A85" t="s">
        <v>195</v>
      </c>
      <c r="B85" t="s">
        <v>195</v>
      </c>
      <c r="C85">
        <v>0</v>
      </c>
      <c r="D85">
        <v>0</v>
      </c>
    </row>
    <row r="86" spans="1:13" x14ac:dyDescent="0.25">
      <c r="A86" t="s">
        <v>35</v>
      </c>
      <c r="B86" t="s">
        <v>196</v>
      </c>
      <c r="C86">
        <v>1</v>
      </c>
      <c r="D86">
        <v>1</v>
      </c>
      <c r="E86" t="s">
        <v>37</v>
      </c>
      <c r="F86" t="s">
        <v>197</v>
      </c>
      <c r="G86">
        <v>141.66</v>
      </c>
      <c r="H86">
        <v>166.77</v>
      </c>
      <c r="I86">
        <v>181.74</v>
      </c>
      <c r="J86">
        <v>174.09</v>
      </c>
      <c r="K86">
        <v>164.18</v>
      </c>
      <c r="L86">
        <v>153.96</v>
      </c>
      <c r="M86">
        <v>132.21</v>
      </c>
    </row>
    <row r="87" spans="1:13" x14ac:dyDescent="0.25">
      <c r="A87" t="s">
        <v>39</v>
      </c>
      <c r="B87" t="s">
        <v>198</v>
      </c>
      <c r="C87">
        <v>1</v>
      </c>
      <c r="D87">
        <v>1</v>
      </c>
      <c r="E87" t="s">
        <v>37</v>
      </c>
      <c r="F87" t="s">
        <v>199</v>
      </c>
      <c r="G87">
        <v>113.38</v>
      </c>
      <c r="H87">
        <v>87.39</v>
      </c>
      <c r="I87">
        <v>72.83</v>
      </c>
      <c r="J87">
        <v>64.78</v>
      </c>
      <c r="K87">
        <v>74.510000000000005</v>
      </c>
      <c r="L87">
        <v>75.989999999999995</v>
      </c>
      <c r="M87">
        <v>74.959999999999994</v>
      </c>
    </row>
    <row r="88" spans="1:13" x14ac:dyDescent="0.25">
      <c r="A88" t="s">
        <v>42</v>
      </c>
      <c r="B88" t="s">
        <v>200</v>
      </c>
      <c r="C88">
        <v>1</v>
      </c>
      <c r="D88">
        <v>1</v>
      </c>
      <c r="E88" t="s">
        <v>37</v>
      </c>
      <c r="F88" t="s">
        <v>201</v>
      </c>
      <c r="G88">
        <v>38.58</v>
      </c>
      <c r="H88">
        <v>41.19</v>
      </c>
      <c r="I88">
        <v>41.3</v>
      </c>
      <c r="J88">
        <v>41.44</v>
      </c>
      <c r="K88">
        <v>40.21</v>
      </c>
      <c r="L88">
        <v>42.44</v>
      </c>
      <c r="M88">
        <v>40.83</v>
      </c>
    </row>
    <row r="89" spans="1:13" x14ac:dyDescent="0.25">
      <c r="A89" t="s">
        <v>48</v>
      </c>
      <c r="B89" t="s">
        <v>202</v>
      </c>
      <c r="C89">
        <v>1</v>
      </c>
      <c r="D89">
        <v>1</v>
      </c>
      <c r="E89" t="s">
        <v>37</v>
      </c>
      <c r="F89" t="s">
        <v>203</v>
      </c>
      <c r="G89">
        <v>0.84</v>
      </c>
      <c r="H89">
        <v>0.81</v>
      </c>
      <c r="I89">
        <v>0.85</v>
      </c>
      <c r="J89">
        <v>0.62</v>
      </c>
      <c r="K89">
        <v>0.61</v>
      </c>
      <c r="L89">
        <v>0.65</v>
      </c>
      <c r="M89">
        <v>0.62</v>
      </c>
    </row>
    <row r="90" spans="1:13" x14ac:dyDescent="0.25">
      <c r="A90" t="s">
        <v>87</v>
      </c>
      <c r="B90" t="s">
        <v>88</v>
      </c>
      <c r="C90">
        <v>1</v>
      </c>
      <c r="D90">
        <v>1</v>
      </c>
      <c r="E90" t="s">
        <v>37</v>
      </c>
      <c r="F90" t="s">
        <v>204</v>
      </c>
      <c r="G90">
        <v>63.79</v>
      </c>
      <c r="H90">
        <v>71.12</v>
      </c>
      <c r="I90">
        <v>78.89</v>
      </c>
      <c r="J90">
        <v>90.71</v>
      </c>
      <c r="K90">
        <v>106.25</v>
      </c>
      <c r="L90">
        <v>133.38</v>
      </c>
      <c r="M90">
        <v>149.37</v>
      </c>
    </row>
    <row r="91" spans="1:13" x14ac:dyDescent="0.25">
      <c r="A91" t="s">
        <v>90</v>
      </c>
      <c r="B91" t="s">
        <v>205</v>
      </c>
      <c r="C91">
        <v>1</v>
      </c>
      <c r="D91">
        <v>1</v>
      </c>
      <c r="E91" t="s">
        <v>37</v>
      </c>
      <c r="F91" t="s">
        <v>206</v>
      </c>
      <c r="G91">
        <v>1.41</v>
      </c>
      <c r="H91">
        <v>1.33</v>
      </c>
      <c r="I91">
        <v>1.63</v>
      </c>
      <c r="J91">
        <v>1.53</v>
      </c>
      <c r="K91">
        <v>1.37</v>
      </c>
      <c r="L91">
        <v>1.4</v>
      </c>
      <c r="M91">
        <v>1.35</v>
      </c>
    </row>
    <row r="92" spans="1:13" x14ac:dyDescent="0.25">
      <c r="A92" t="s">
        <v>93</v>
      </c>
      <c r="B92" t="s">
        <v>207</v>
      </c>
      <c r="C92">
        <v>1</v>
      </c>
      <c r="D92">
        <v>1</v>
      </c>
      <c r="E92" t="s">
        <v>37</v>
      </c>
      <c r="F92" t="s">
        <v>208</v>
      </c>
      <c r="G92">
        <v>359.66</v>
      </c>
      <c r="H92">
        <v>368.6</v>
      </c>
      <c r="I92">
        <v>377.24</v>
      </c>
      <c r="J92">
        <v>373.17</v>
      </c>
      <c r="K92">
        <v>387.13</v>
      </c>
      <c r="L92">
        <v>407.82</v>
      </c>
      <c r="M92">
        <v>399.34</v>
      </c>
    </row>
    <row r="93" spans="1:13" x14ac:dyDescent="0.25">
      <c r="A93" t="s">
        <v>96</v>
      </c>
      <c r="B93" t="s">
        <v>209</v>
      </c>
      <c r="C93">
        <v>1</v>
      </c>
      <c r="D93">
        <v>1</v>
      </c>
      <c r="E93" t="s">
        <v>37</v>
      </c>
      <c r="F93" t="s">
        <v>210</v>
      </c>
      <c r="G93">
        <v>359.66</v>
      </c>
      <c r="H93">
        <v>368.6</v>
      </c>
      <c r="I93">
        <v>377.24</v>
      </c>
      <c r="J93">
        <v>373.17</v>
      </c>
      <c r="K93">
        <v>387.13</v>
      </c>
      <c r="L93">
        <v>407.82</v>
      </c>
      <c r="M93">
        <v>399.34</v>
      </c>
    </row>
    <row r="94" spans="1:13" x14ac:dyDescent="0.25">
      <c r="A94" t="s">
        <v>211</v>
      </c>
      <c r="B94" t="s">
        <v>211</v>
      </c>
      <c r="C94">
        <v>0</v>
      </c>
      <c r="D94">
        <v>0</v>
      </c>
    </row>
    <row r="95" spans="1:13" x14ac:dyDescent="0.25">
      <c r="A95" t="s">
        <v>35</v>
      </c>
      <c r="B95" t="s">
        <v>212</v>
      </c>
      <c r="C95">
        <v>1</v>
      </c>
      <c r="D95">
        <v>1</v>
      </c>
      <c r="E95" t="s">
        <v>37</v>
      </c>
      <c r="F95" t="s">
        <v>213</v>
      </c>
      <c r="G95">
        <v>72.86</v>
      </c>
      <c r="H95">
        <v>83.17</v>
      </c>
      <c r="I95">
        <v>92.85</v>
      </c>
      <c r="J95">
        <v>91.37</v>
      </c>
      <c r="K95">
        <v>90.24</v>
      </c>
      <c r="L95">
        <v>95.42</v>
      </c>
      <c r="M95">
        <v>88.52</v>
      </c>
    </row>
    <row r="96" spans="1:13" x14ac:dyDescent="0.25">
      <c r="A96" t="s">
        <v>39</v>
      </c>
      <c r="B96" t="s">
        <v>214</v>
      </c>
      <c r="C96">
        <v>1</v>
      </c>
      <c r="D96">
        <v>1</v>
      </c>
      <c r="E96" t="s">
        <v>37</v>
      </c>
      <c r="F96" t="s">
        <v>215</v>
      </c>
      <c r="G96">
        <v>110.47</v>
      </c>
      <c r="H96">
        <v>116.25</v>
      </c>
      <c r="I96">
        <v>114.9</v>
      </c>
      <c r="J96">
        <v>94.54</v>
      </c>
      <c r="K96">
        <v>90.46</v>
      </c>
      <c r="L96">
        <v>85.35</v>
      </c>
      <c r="M96">
        <v>79.459999999999994</v>
      </c>
    </row>
    <row r="97" spans="1:13" x14ac:dyDescent="0.25">
      <c r="A97" t="s">
        <v>42</v>
      </c>
      <c r="B97" t="s">
        <v>216</v>
      </c>
      <c r="C97">
        <v>1</v>
      </c>
      <c r="D97">
        <v>1</v>
      </c>
      <c r="E97" t="s">
        <v>37</v>
      </c>
      <c r="F97" t="s">
        <v>217</v>
      </c>
      <c r="G97">
        <v>8.1300000000000008</v>
      </c>
      <c r="H97">
        <v>9.7100000000000009</v>
      </c>
      <c r="I97">
        <v>8.8699999999999992</v>
      </c>
      <c r="J97">
        <v>9.43</v>
      </c>
      <c r="K97">
        <v>8.51</v>
      </c>
      <c r="L97">
        <v>9.74</v>
      </c>
      <c r="M97">
        <v>8.35</v>
      </c>
    </row>
    <row r="98" spans="1:13" x14ac:dyDescent="0.25">
      <c r="A98" t="s">
        <v>48</v>
      </c>
      <c r="B98" t="s">
        <v>218</v>
      </c>
      <c r="C98">
        <v>1</v>
      </c>
      <c r="D98">
        <v>1</v>
      </c>
      <c r="E98" t="s">
        <v>37</v>
      </c>
      <c r="F98" t="s">
        <v>219</v>
      </c>
      <c r="G98">
        <v>147.06</v>
      </c>
      <c r="H98">
        <v>142.91999999999999</v>
      </c>
      <c r="I98">
        <v>120.83</v>
      </c>
      <c r="J98">
        <v>132.6</v>
      </c>
      <c r="K98">
        <v>120.97</v>
      </c>
      <c r="L98">
        <v>138.29</v>
      </c>
      <c r="M98">
        <v>132.16999999999999</v>
      </c>
    </row>
    <row r="99" spans="1:13" x14ac:dyDescent="0.25">
      <c r="A99" t="s">
        <v>87</v>
      </c>
      <c r="B99" t="s">
        <v>88</v>
      </c>
      <c r="C99">
        <v>1</v>
      </c>
      <c r="D99">
        <v>1</v>
      </c>
      <c r="E99" t="s">
        <v>37</v>
      </c>
      <c r="F99" t="s">
        <v>220</v>
      </c>
      <c r="G99">
        <v>43.72</v>
      </c>
      <c r="H99">
        <v>46.45</v>
      </c>
      <c r="I99">
        <v>46.06</v>
      </c>
      <c r="J99">
        <v>56.85</v>
      </c>
      <c r="K99">
        <v>65.52</v>
      </c>
      <c r="L99">
        <v>70.59</v>
      </c>
      <c r="M99">
        <v>75.56</v>
      </c>
    </row>
    <row r="100" spans="1:13" x14ac:dyDescent="0.25">
      <c r="A100" t="s">
        <v>90</v>
      </c>
      <c r="B100" t="s">
        <v>221</v>
      </c>
      <c r="C100">
        <v>1</v>
      </c>
      <c r="D100">
        <v>1</v>
      </c>
      <c r="E100" t="s">
        <v>37</v>
      </c>
      <c r="F100" t="s">
        <v>222</v>
      </c>
      <c r="G100">
        <v>0.8</v>
      </c>
      <c r="H100">
        <v>0.51</v>
      </c>
      <c r="I100">
        <v>0.13</v>
      </c>
      <c r="J100">
        <v>-0.02</v>
      </c>
      <c r="K100">
        <v>0.73</v>
      </c>
      <c r="L100">
        <v>0.65</v>
      </c>
      <c r="M100">
        <v>0.6</v>
      </c>
    </row>
    <row r="101" spans="1:13" x14ac:dyDescent="0.25">
      <c r="A101" t="s">
        <v>93</v>
      </c>
      <c r="B101" t="s">
        <v>223</v>
      </c>
      <c r="C101">
        <v>1</v>
      </c>
      <c r="D101">
        <v>1</v>
      </c>
      <c r="E101" t="s">
        <v>37</v>
      </c>
      <c r="F101" t="s">
        <v>224</v>
      </c>
      <c r="G101">
        <v>383.05</v>
      </c>
      <c r="H101">
        <v>399.01</v>
      </c>
      <c r="I101">
        <v>383.64</v>
      </c>
      <c r="J101">
        <v>384.78</v>
      </c>
      <c r="K101">
        <v>376.44</v>
      </c>
      <c r="L101">
        <v>400.03</v>
      </c>
      <c r="M101">
        <v>384.66</v>
      </c>
    </row>
    <row r="102" spans="1:13" x14ac:dyDescent="0.25">
      <c r="A102" t="s">
        <v>96</v>
      </c>
      <c r="B102" t="s">
        <v>225</v>
      </c>
      <c r="C102">
        <v>1</v>
      </c>
      <c r="D102">
        <v>1</v>
      </c>
      <c r="E102" t="s">
        <v>37</v>
      </c>
      <c r="F102" t="s">
        <v>226</v>
      </c>
      <c r="G102">
        <v>352.21</v>
      </c>
      <c r="H102">
        <v>368.73</v>
      </c>
      <c r="I102">
        <v>371.88</v>
      </c>
      <c r="J102">
        <v>368.67</v>
      </c>
      <c r="K102">
        <v>363.45</v>
      </c>
      <c r="L102">
        <v>361.41</v>
      </c>
      <c r="M102">
        <v>359.59</v>
      </c>
    </row>
    <row r="103" spans="1:13" x14ac:dyDescent="0.25">
      <c r="A103" t="s">
        <v>227</v>
      </c>
      <c r="B103" t="s">
        <v>227</v>
      </c>
      <c r="C103">
        <v>0</v>
      </c>
      <c r="D103">
        <v>0</v>
      </c>
    </row>
    <row r="104" spans="1:13" x14ac:dyDescent="0.25">
      <c r="A104" t="s">
        <v>35</v>
      </c>
      <c r="B104" t="s">
        <v>228</v>
      </c>
      <c r="C104">
        <v>1</v>
      </c>
      <c r="D104">
        <v>1</v>
      </c>
      <c r="E104" t="s">
        <v>37</v>
      </c>
      <c r="F104" t="s">
        <v>229</v>
      </c>
      <c r="G104">
        <v>36.51</v>
      </c>
      <c r="H104">
        <v>46.51</v>
      </c>
      <c r="I104">
        <v>55.49</v>
      </c>
      <c r="J104">
        <v>60.23</v>
      </c>
      <c r="K104">
        <v>56.83</v>
      </c>
      <c r="L104">
        <v>47.17</v>
      </c>
      <c r="M104">
        <v>44.98</v>
      </c>
    </row>
    <row r="105" spans="1:13" x14ac:dyDescent="0.25">
      <c r="A105" t="s">
        <v>39</v>
      </c>
      <c r="B105" t="s">
        <v>230</v>
      </c>
      <c r="C105">
        <v>1</v>
      </c>
      <c r="D105">
        <v>1</v>
      </c>
      <c r="E105" t="s">
        <v>37</v>
      </c>
      <c r="F105" t="s">
        <v>231</v>
      </c>
      <c r="G105">
        <v>48.71</v>
      </c>
      <c r="H105">
        <v>45.32</v>
      </c>
      <c r="I105">
        <v>39.11</v>
      </c>
      <c r="J105">
        <v>28.32</v>
      </c>
      <c r="K105">
        <v>26.84</v>
      </c>
      <c r="L105">
        <v>24.31</v>
      </c>
      <c r="M105">
        <v>21.24</v>
      </c>
    </row>
    <row r="106" spans="1:13" x14ac:dyDescent="0.25">
      <c r="A106" t="s">
        <v>42</v>
      </c>
      <c r="B106" t="s">
        <v>232</v>
      </c>
      <c r="C106">
        <v>1</v>
      </c>
      <c r="D106">
        <v>1</v>
      </c>
      <c r="E106" t="s">
        <v>37</v>
      </c>
      <c r="F106" t="s">
        <v>233</v>
      </c>
      <c r="G106">
        <v>32.340000000000003</v>
      </c>
      <c r="H106">
        <v>31.1</v>
      </c>
      <c r="I106">
        <v>31.92</v>
      </c>
      <c r="J106">
        <v>31.55</v>
      </c>
      <c r="K106">
        <v>31.63</v>
      </c>
      <c r="L106">
        <v>31.74</v>
      </c>
      <c r="M106">
        <v>31.97</v>
      </c>
    </row>
    <row r="107" spans="1:13" x14ac:dyDescent="0.25">
      <c r="A107" t="s">
        <v>48</v>
      </c>
      <c r="B107" t="s">
        <v>234</v>
      </c>
      <c r="C107">
        <v>1</v>
      </c>
      <c r="D107">
        <v>1</v>
      </c>
      <c r="E107" t="s">
        <v>37</v>
      </c>
      <c r="F107" t="s">
        <v>235</v>
      </c>
      <c r="G107">
        <v>8.57</v>
      </c>
      <c r="H107">
        <v>8.8000000000000007</v>
      </c>
      <c r="I107">
        <v>8.3800000000000008</v>
      </c>
      <c r="J107">
        <v>8.2899999999999991</v>
      </c>
      <c r="K107">
        <v>7.72</v>
      </c>
      <c r="L107">
        <v>8.2799999999999994</v>
      </c>
      <c r="M107">
        <v>8.73</v>
      </c>
    </row>
    <row r="108" spans="1:13" x14ac:dyDescent="0.25">
      <c r="A108" t="s">
        <v>87</v>
      </c>
      <c r="B108" t="s">
        <v>88</v>
      </c>
      <c r="C108">
        <v>1</v>
      </c>
      <c r="D108">
        <v>1</v>
      </c>
      <c r="E108" t="s">
        <v>37</v>
      </c>
      <c r="F108" t="s">
        <v>236</v>
      </c>
      <c r="G108">
        <v>7.25</v>
      </c>
      <c r="H108">
        <v>9.01</v>
      </c>
      <c r="I108">
        <v>10.09</v>
      </c>
      <c r="J108">
        <v>11.07</v>
      </c>
      <c r="K108">
        <v>13.97</v>
      </c>
      <c r="L108">
        <v>20.27</v>
      </c>
      <c r="M108">
        <v>21.48</v>
      </c>
    </row>
    <row r="109" spans="1:13" x14ac:dyDescent="0.25">
      <c r="A109" t="s">
        <v>90</v>
      </c>
      <c r="B109" t="s">
        <v>237</v>
      </c>
      <c r="C109">
        <v>1</v>
      </c>
      <c r="D109">
        <v>1</v>
      </c>
      <c r="E109" t="s">
        <v>37</v>
      </c>
      <c r="F109" t="s">
        <v>238</v>
      </c>
      <c r="G109">
        <v>0.05</v>
      </c>
      <c r="H109">
        <v>0.06</v>
      </c>
      <c r="I109">
        <v>0.24</v>
      </c>
      <c r="J109">
        <v>0.13</v>
      </c>
      <c r="K109">
        <v>0.15</v>
      </c>
      <c r="L109">
        <v>0.2</v>
      </c>
      <c r="M109">
        <v>0.15</v>
      </c>
    </row>
    <row r="110" spans="1:13" x14ac:dyDescent="0.25">
      <c r="A110" t="s">
        <v>93</v>
      </c>
      <c r="B110" t="s">
        <v>239</v>
      </c>
      <c r="C110">
        <v>1</v>
      </c>
      <c r="D110">
        <v>1</v>
      </c>
      <c r="E110" t="s">
        <v>37</v>
      </c>
      <c r="F110" t="s">
        <v>240</v>
      </c>
      <c r="G110">
        <v>133.43</v>
      </c>
      <c r="H110">
        <v>140.80000000000001</v>
      </c>
      <c r="I110">
        <v>145.22999999999999</v>
      </c>
      <c r="J110">
        <v>139.6</v>
      </c>
      <c r="K110">
        <v>137.15</v>
      </c>
      <c r="L110">
        <v>131.97</v>
      </c>
      <c r="M110">
        <v>128.55000000000001</v>
      </c>
    </row>
    <row r="111" spans="1:13" x14ac:dyDescent="0.25">
      <c r="A111" t="s">
        <v>96</v>
      </c>
      <c r="B111" t="s">
        <v>241</v>
      </c>
      <c r="C111">
        <v>1</v>
      </c>
      <c r="D111">
        <v>1</v>
      </c>
      <c r="E111" t="s">
        <v>37</v>
      </c>
      <c r="F111" t="s">
        <v>242</v>
      </c>
      <c r="G111">
        <v>108.77</v>
      </c>
      <c r="H111">
        <v>101.77</v>
      </c>
      <c r="I111">
        <v>97.88</v>
      </c>
      <c r="J111">
        <v>102.09</v>
      </c>
      <c r="K111">
        <v>102.51</v>
      </c>
      <c r="L111">
        <v>105.39</v>
      </c>
      <c r="M111">
        <v>105.92</v>
      </c>
    </row>
    <row r="112" spans="1:13" x14ac:dyDescent="0.25">
      <c r="A112" t="s">
        <v>243</v>
      </c>
      <c r="B112" t="s">
        <v>243</v>
      </c>
      <c r="C112">
        <v>0</v>
      </c>
      <c r="D112">
        <v>0</v>
      </c>
    </row>
    <row r="113" spans="1:13" x14ac:dyDescent="0.25">
      <c r="A113" t="s">
        <v>35</v>
      </c>
      <c r="B113" t="s">
        <v>244</v>
      </c>
      <c r="C113">
        <v>1</v>
      </c>
      <c r="D113">
        <v>1</v>
      </c>
      <c r="E113" t="s">
        <v>37</v>
      </c>
      <c r="F113" t="s">
        <v>245</v>
      </c>
      <c r="G113">
        <v>76.959999999999994</v>
      </c>
      <c r="H113">
        <v>79.180000000000007</v>
      </c>
      <c r="I113">
        <v>74.77</v>
      </c>
      <c r="J113">
        <v>80.930000000000007</v>
      </c>
      <c r="K113">
        <v>85.64</v>
      </c>
      <c r="L113">
        <v>77.97</v>
      </c>
      <c r="M113">
        <v>74.19</v>
      </c>
    </row>
    <row r="114" spans="1:13" x14ac:dyDescent="0.25">
      <c r="A114" t="s">
        <v>39</v>
      </c>
      <c r="B114" t="s">
        <v>246</v>
      </c>
      <c r="C114">
        <v>1</v>
      </c>
      <c r="D114">
        <v>1</v>
      </c>
      <c r="E114" t="s">
        <v>37</v>
      </c>
      <c r="F114" t="s">
        <v>247</v>
      </c>
      <c r="G114">
        <v>8.39</v>
      </c>
      <c r="H114">
        <v>8.48</v>
      </c>
      <c r="I114">
        <v>7.54</v>
      </c>
      <c r="J114">
        <v>6.74</v>
      </c>
      <c r="K114">
        <v>7.56</v>
      </c>
      <c r="L114">
        <v>6.27</v>
      </c>
      <c r="M114">
        <v>6.92</v>
      </c>
    </row>
    <row r="115" spans="1:13" x14ac:dyDescent="0.25">
      <c r="A115" t="s">
        <v>42</v>
      </c>
      <c r="B115" t="s">
        <v>248</v>
      </c>
      <c r="C115">
        <v>1</v>
      </c>
      <c r="D115">
        <v>1</v>
      </c>
      <c r="E115" t="s">
        <v>37</v>
      </c>
      <c r="F115" t="s">
        <v>249</v>
      </c>
      <c r="G115">
        <v>17.899999999999999</v>
      </c>
      <c r="H115">
        <v>18.21</v>
      </c>
      <c r="I115">
        <v>16.170000000000002</v>
      </c>
      <c r="J115">
        <v>16.260000000000002</v>
      </c>
      <c r="K115">
        <v>16.48</v>
      </c>
      <c r="L115">
        <v>17.07</v>
      </c>
      <c r="M115">
        <v>17.96</v>
      </c>
    </row>
    <row r="116" spans="1:13" x14ac:dyDescent="0.25">
      <c r="A116" t="s">
        <v>48</v>
      </c>
      <c r="B116" t="s">
        <v>250</v>
      </c>
      <c r="C116">
        <v>1</v>
      </c>
      <c r="D116">
        <v>1</v>
      </c>
      <c r="E116" t="s">
        <v>37</v>
      </c>
      <c r="F116" t="s">
        <v>251</v>
      </c>
      <c r="G116">
        <v>41.95</v>
      </c>
      <c r="H116">
        <v>26.05</v>
      </c>
      <c r="I116">
        <v>38.020000000000003</v>
      </c>
      <c r="J116">
        <v>21.12</v>
      </c>
      <c r="K116">
        <v>14.38</v>
      </c>
      <c r="L116">
        <v>15.55</v>
      </c>
      <c r="M116">
        <v>22.77</v>
      </c>
    </row>
    <row r="117" spans="1:13" x14ac:dyDescent="0.25">
      <c r="A117" t="s">
        <v>87</v>
      </c>
      <c r="B117" t="s">
        <v>88</v>
      </c>
      <c r="C117">
        <v>1</v>
      </c>
      <c r="D117">
        <v>1</v>
      </c>
      <c r="E117" t="s">
        <v>37</v>
      </c>
      <c r="F117" t="s">
        <v>252</v>
      </c>
      <c r="G117">
        <v>57.61</v>
      </c>
      <c r="H117">
        <v>61.6</v>
      </c>
      <c r="I117">
        <v>61.75</v>
      </c>
      <c r="J117">
        <v>64.36</v>
      </c>
      <c r="K117">
        <v>71.14</v>
      </c>
      <c r="L117">
        <v>75.47</v>
      </c>
      <c r="M117">
        <v>83.26</v>
      </c>
    </row>
    <row r="118" spans="1:13" x14ac:dyDescent="0.25">
      <c r="A118" t="s">
        <v>90</v>
      </c>
      <c r="B118" t="s">
        <v>253</v>
      </c>
      <c r="C118">
        <v>1</v>
      </c>
      <c r="D118">
        <v>1</v>
      </c>
      <c r="E118" t="s">
        <v>37</v>
      </c>
      <c r="F118" t="s">
        <v>254</v>
      </c>
      <c r="G118">
        <v>0.67</v>
      </c>
      <c r="H118">
        <v>0.05</v>
      </c>
      <c r="I118">
        <v>0.18</v>
      </c>
      <c r="J118">
        <v>0.17</v>
      </c>
      <c r="K118">
        <v>-0.2</v>
      </c>
      <c r="L118">
        <v>-0.16</v>
      </c>
      <c r="M118">
        <v>0.17</v>
      </c>
    </row>
    <row r="119" spans="1:13" x14ac:dyDescent="0.25">
      <c r="A119" t="s">
        <v>93</v>
      </c>
      <c r="B119" t="s">
        <v>255</v>
      </c>
      <c r="C119">
        <v>1</v>
      </c>
      <c r="D119">
        <v>1</v>
      </c>
      <c r="E119" t="s">
        <v>37</v>
      </c>
      <c r="F119" t="s">
        <v>256</v>
      </c>
      <c r="G119">
        <v>203.48</v>
      </c>
      <c r="H119">
        <v>193.57</v>
      </c>
      <c r="I119">
        <v>198.42</v>
      </c>
      <c r="J119">
        <v>189.57</v>
      </c>
      <c r="K119">
        <v>195</v>
      </c>
      <c r="L119">
        <v>192.18</v>
      </c>
      <c r="M119">
        <v>205.27</v>
      </c>
    </row>
    <row r="120" spans="1:13" x14ac:dyDescent="0.25">
      <c r="A120" t="s">
        <v>96</v>
      </c>
      <c r="B120" t="s">
        <v>257</v>
      </c>
      <c r="C120">
        <v>1</v>
      </c>
      <c r="D120">
        <v>1</v>
      </c>
      <c r="E120" t="s">
        <v>37</v>
      </c>
      <c r="F120" t="s">
        <v>258</v>
      </c>
      <c r="G120">
        <v>258.97000000000003</v>
      </c>
      <c r="H120">
        <v>262.89</v>
      </c>
      <c r="I120">
        <v>257.54000000000002</v>
      </c>
      <c r="J120">
        <v>243.19</v>
      </c>
      <c r="K120">
        <v>254.96</v>
      </c>
      <c r="L120">
        <v>250.88</v>
      </c>
      <c r="M120">
        <v>252.97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6C69E6-5535-4726-8294-9EB8089177D2}">
  <dimension ref="A1:AG35"/>
  <sheetViews>
    <sheetView workbookViewId="0"/>
  </sheetViews>
  <sheetFormatPr defaultRowHeight="15" x14ac:dyDescent="0.25"/>
  <cols>
    <col min="1" max="1" width="37.5703125" customWidth="1"/>
    <col min="2" max="2" width="74.28515625" customWidth="1"/>
    <col min="3" max="3" width="27.28515625" customWidth="1"/>
  </cols>
  <sheetData>
    <row r="1" spans="1:33" x14ac:dyDescent="0.25">
      <c r="A1" s="10" t="s">
        <v>289</v>
      </c>
      <c r="B1" t="s">
        <v>271</v>
      </c>
      <c r="C1">
        <v>2020</v>
      </c>
      <c r="D1">
        <v>2021</v>
      </c>
      <c r="E1">
        <v>2022</v>
      </c>
      <c r="F1">
        <v>2023</v>
      </c>
      <c r="G1">
        <v>2024</v>
      </c>
      <c r="H1">
        <v>2025</v>
      </c>
      <c r="I1">
        <v>2026</v>
      </c>
      <c r="J1">
        <v>2027</v>
      </c>
      <c r="K1">
        <v>2028</v>
      </c>
      <c r="L1">
        <v>2029</v>
      </c>
      <c r="M1">
        <v>2030</v>
      </c>
      <c r="N1">
        <v>2031</v>
      </c>
      <c r="O1">
        <v>2032</v>
      </c>
      <c r="P1">
        <v>2033</v>
      </c>
      <c r="Q1">
        <v>2034</v>
      </c>
      <c r="R1">
        <v>2035</v>
      </c>
      <c r="S1">
        <v>2036</v>
      </c>
      <c r="T1">
        <v>2037</v>
      </c>
      <c r="U1">
        <v>2038</v>
      </c>
      <c r="V1">
        <v>2039</v>
      </c>
      <c r="W1">
        <v>2040</v>
      </c>
      <c r="X1">
        <v>2041</v>
      </c>
      <c r="Y1">
        <v>2042</v>
      </c>
      <c r="Z1">
        <v>2043</v>
      </c>
      <c r="AA1">
        <v>2044</v>
      </c>
      <c r="AB1">
        <v>2045</v>
      </c>
      <c r="AC1">
        <v>2046</v>
      </c>
      <c r="AD1">
        <v>2047</v>
      </c>
      <c r="AE1">
        <v>2048</v>
      </c>
      <c r="AF1">
        <v>2049</v>
      </c>
      <c r="AG1">
        <v>2050</v>
      </c>
    </row>
    <row r="2" spans="1:33" x14ac:dyDescent="0.25">
      <c r="A2" t="s">
        <v>39</v>
      </c>
      <c r="B2" t="s">
        <v>272</v>
      </c>
      <c r="C2" s="7">
        <v>868635000</v>
      </c>
      <c r="D2" s="7">
        <v>905999000</v>
      </c>
      <c r="E2" s="7">
        <v>863432000</v>
      </c>
      <c r="F2" s="7">
        <v>825418000</v>
      </c>
      <c r="G2" s="7">
        <v>792012000</v>
      </c>
      <c r="H2" s="7">
        <v>691793000</v>
      </c>
      <c r="I2" s="7">
        <v>652626000</v>
      </c>
      <c r="J2" s="7">
        <v>618061000</v>
      </c>
      <c r="K2" s="7">
        <v>561590000</v>
      </c>
      <c r="L2" s="7">
        <v>527985000</v>
      </c>
      <c r="M2" s="7">
        <v>506280000</v>
      </c>
      <c r="N2" s="7">
        <v>503749000</v>
      </c>
      <c r="O2" s="7">
        <v>493257000</v>
      </c>
      <c r="P2" s="7">
        <v>492581000</v>
      </c>
      <c r="Q2" s="7">
        <v>475166000</v>
      </c>
      <c r="R2" s="7">
        <v>468994000</v>
      </c>
      <c r="S2" s="7">
        <v>467483000</v>
      </c>
      <c r="T2" s="7">
        <v>467307000</v>
      </c>
      <c r="U2" s="7">
        <v>462816000</v>
      </c>
      <c r="V2" s="7">
        <v>462906000</v>
      </c>
      <c r="W2" s="7">
        <v>456157000</v>
      </c>
      <c r="X2" s="7">
        <v>456353000</v>
      </c>
      <c r="Y2" s="7">
        <v>456434000</v>
      </c>
      <c r="Z2" s="7">
        <v>455957000</v>
      </c>
      <c r="AA2" s="7">
        <v>455669000</v>
      </c>
      <c r="AB2" s="7">
        <v>454852000</v>
      </c>
      <c r="AC2" s="7">
        <v>453966000</v>
      </c>
      <c r="AD2" s="7">
        <v>453025000</v>
      </c>
      <c r="AE2" s="7">
        <v>452751000</v>
      </c>
      <c r="AF2" s="7">
        <v>452680000</v>
      </c>
      <c r="AG2" s="7">
        <v>452859000</v>
      </c>
    </row>
    <row r="3" spans="1:33" x14ac:dyDescent="0.25">
      <c r="A3" t="s">
        <v>35</v>
      </c>
      <c r="B3" t="s">
        <v>273</v>
      </c>
      <c r="C3" s="7">
        <v>35459700</v>
      </c>
      <c r="D3" s="7">
        <v>13454300</v>
      </c>
      <c r="E3" s="7">
        <v>1487790</v>
      </c>
      <c r="F3" s="7">
        <v>1409450</v>
      </c>
      <c r="G3" s="7">
        <v>3078940</v>
      </c>
      <c r="H3" s="7">
        <v>4098660</v>
      </c>
      <c r="I3" s="7">
        <v>3369820</v>
      </c>
      <c r="J3" s="7">
        <v>2491780</v>
      </c>
      <c r="K3" s="7">
        <v>2659290</v>
      </c>
      <c r="L3" s="7">
        <v>2140850</v>
      </c>
      <c r="M3" s="7">
        <v>1632910</v>
      </c>
      <c r="N3">
        <v>825112</v>
      </c>
      <c r="O3">
        <v>442734</v>
      </c>
      <c r="P3">
        <v>328525</v>
      </c>
      <c r="Q3">
        <v>259162</v>
      </c>
      <c r="R3">
        <v>274620</v>
      </c>
      <c r="S3">
        <v>257629</v>
      </c>
      <c r="T3">
        <v>231426</v>
      </c>
      <c r="U3">
        <v>205374</v>
      </c>
      <c r="V3">
        <v>175371</v>
      </c>
      <c r="W3">
        <v>156169</v>
      </c>
      <c r="X3">
        <v>139986</v>
      </c>
      <c r="Y3">
        <v>158185</v>
      </c>
      <c r="Z3">
        <v>186631</v>
      </c>
      <c r="AA3">
        <v>491116</v>
      </c>
      <c r="AB3">
        <v>496835</v>
      </c>
      <c r="AC3">
        <v>379925</v>
      </c>
      <c r="AD3">
        <v>261184</v>
      </c>
      <c r="AE3">
        <v>197639</v>
      </c>
      <c r="AF3">
        <v>248068</v>
      </c>
      <c r="AG3">
        <v>232718</v>
      </c>
    </row>
    <row r="4" spans="1:33" x14ac:dyDescent="0.25">
      <c r="A4" t="s">
        <v>35</v>
      </c>
      <c r="B4" t="s">
        <v>274</v>
      </c>
      <c r="C4" s="7">
        <v>1380780000</v>
      </c>
      <c r="D4" s="7">
        <v>1361950000</v>
      </c>
      <c r="E4" s="7">
        <v>1325190000</v>
      </c>
      <c r="F4" s="7">
        <v>1365800000</v>
      </c>
      <c r="G4" s="7">
        <v>1384920000</v>
      </c>
      <c r="H4" s="7">
        <v>1484350000</v>
      </c>
      <c r="I4" s="7">
        <v>1496060000</v>
      </c>
      <c r="J4" s="7">
        <v>1512460000</v>
      </c>
      <c r="K4" s="7">
        <v>1598310000</v>
      </c>
      <c r="L4" s="7">
        <v>1618210000</v>
      </c>
      <c r="M4" s="7">
        <v>1621960000</v>
      </c>
      <c r="N4" s="7">
        <v>1617940000</v>
      </c>
      <c r="O4" s="7">
        <v>1631740000</v>
      </c>
      <c r="P4" s="7">
        <v>1692050000</v>
      </c>
      <c r="Q4" s="7">
        <v>1719080000</v>
      </c>
      <c r="R4" s="7">
        <v>1754040000</v>
      </c>
      <c r="S4" s="7">
        <v>1780450000</v>
      </c>
      <c r="T4" s="7">
        <v>1810210000</v>
      </c>
      <c r="U4" s="7">
        <v>1842940000</v>
      </c>
      <c r="V4" s="7">
        <v>1873960000</v>
      </c>
      <c r="W4" s="7">
        <v>1906710000</v>
      </c>
      <c r="X4" s="7">
        <v>1936490000</v>
      </c>
      <c r="Y4" s="7">
        <v>1966940000</v>
      </c>
      <c r="Z4" s="7">
        <v>1999070000</v>
      </c>
      <c r="AA4" s="7">
        <v>2027290000</v>
      </c>
      <c r="AB4" s="7">
        <v>2056390000</v>
      </c>
      <c r="AC4" s="7">
        <v>2082820000</v>
      </c>
      <c r="AD4" s="7">
        <v>2100790000</v>
      </c>
      <c r="AE4" s="7">
        <v>2116560000</v>
      </c>
      <c r="AF4" s="7">
        <v>2138680000</v>
      </c>
      <c r="AG4" s="7">
        <v>2165060000</v>
      </c>
    </row>
    <row r="5" spans="1:33" x14ac:dyDescent="0.25">
      <c r="A5" t="s">
        <v>42</v>
      </c>
      <c r="B5" t="s">
        <v>275</v>
      </c>
      <c r="C5" s="7">
        <v>804063000</v>
      </c>
      <c r="D5" s="7">
        <v>804063000</v>
      </c>
      <c r="E5" s="7">
        <v>808224000</v>
      </c>
      <c r="F5" s="7">
        <v>816546000</v>
      </c>
      <c r="G5" s="7">
        <v>816546000</v>
      </c>
      <c r="H5" s="7">
        <v>804063000</v>
      </c>
      <c r="I5" s="7">
        <v>799902000</v>
      </c>
      <c r="J5" s="7">
        <v>783258000</v>
      </c>
      <c r="K5" s="7">
        <v>725004000</v>
      </c>
      <c r="L5" s="7">
        <v>716682000</v>
      </c>
      <c r="M5" s="7">
        <v>716682000</v>
      </c>
      <c r="N5" s="7">
        <v>716682000</v>
      </c>
      <c r="O5" s="7">
        <v>716682000</v>
      </c>
      <c r="P5" s="7">
        <v>666750000</v>
      </c>
      <c r="Q5" s="7">
        <v>666750000</v>
      </c>
      <c r="R5" s="7">
        <v>658428000</v>
      </c>
      <c r="S5" s="7">
        <v>658428000</v>
      </c>
      <c r="T5" s="7">
        <v>658428000</v>
      </c>
      <c r="U5" s="7">
        <v>658428000</v>
      </c>
      <c r="V5" s="7">
        <v>658428000</v>
      </c>
      <c r="W5" s="7">
        <v>658428000</v>
      </c>
      <c r="X5" s="7">
        <v>658428000</v>
      </c>
      <c r="Y5" s="7">
        <v>658428000</v>
      </c>
      <c r="Z5" s="7">
        <v>658428000</v>
      </c>
      <c r="AA5" s="7">
        <v>658428000</v>
      </c>
      <c r="AB5" s="7">
        <v>658428000</v>
      </c>
      <c r="AC5" s="7">
        <v>666750000</v>
      </c>
      <c r="AD5" s="7">
        <v>679233000</v>
      </c>
      <c r="AE5" s="7">
        <v>687555000</v>
      </c>
      <c r="AF5" s="7">
        <v>687555000</v>
      </c>
      <c r="AG5" s="7">
        <v>687555000</v>
      </c>
    </row>
    <row r="6" spans="1:33" x14ac:dyDescent="0.25">
      <c r="A6" t="s">
        <v>48</v>
      </c>
      <c r="B6" t="s">
        <v>276</v>
      </c>
      <c r="C6" s="7">
        <v>282780000</v>
      </c>
      <c r="D6" s="7">
        <v>283128000</v>
      </c>
      <c r="E6" s="7">
        <v>283184000</v>
      </c>
      <c r="F6" s="7">
        <v>283383000</v>
      </c>
      <c r="G6" s="7">
        <v>283710000</v>
      </c>
      <c r="H6" s="7">
        <v>283461000</v>
      </c>
      <c r="I6" s="7">
        <v>283291000</v>
      </c>
      <c r="J6" s="7">
        <v>283042000</v>
      </c>
      <c r="K6" s="7">
        <v>282069000</v>
      </c>
      <c r="L6" s="7">
        <v>281526000</v>
      </c>
      <c r="M6" s="7">
        <v>281213000</v>
      </c>
      <c r="N6" s="7">
        <v>281213000</v>
      </c>
      <c r="O6" s="7">
        <v>281213000</v>
      </c>
      <c r="P6" s="7">
        <v>281213000</v>
      </c>
      <c r="Q6" s="7">
        <v>281160000</v>
      </c>
      <c r="R6" s="7">
        <v>281160000</v>
      </c>
      <c r="S6" s="7">
        <v>281160000</v>
      </c>
      <c r="T6" s="7">
        <v>281157000</v>
      </c>
      <c r="U6" s="7">
        <v>281157000</v>
      </c>
      <c r="V6" s="7">
        <v>281121000</v>
      </c>
      <c r="W6" s="7">
        <v>281121000</v>
      </c>
      <c r="X6" s="7">
        <v>281121000</v>
      </c>
      <c r="Y6" s="7">
        <v>281121000</v>
      </c>
      <c r="Z6" s="7">
        <v>281121000</v>
      </c>
      <c r="AA6" s="7">
        <v>280837000</v>
      </c>
      <c r="AB6" s="7">
        <v>280837000</v>
      </c>
      <c r="AC6" s="7">
        <v>280837000</v>
      </c>
      <c r="AD6" s="7">
        <v>280837000</v>
      </c>
      <c r="AE6" s="7">
        <v>280837000</v>
      </c>
      <c r="AF6" s="7">
        <v>280777000</v>
      </c>
      <c r="AG6" s="7">
        <v>280560000</v>
      </c>
    </row>
    <row r="7" spans="1:33" x14ac:dyDescent="0.25">
      <c r="A7" t="s">
        <v>51</v>
      </c>
      <c r="B7" t="s">
        <v>277</v>
      </c>
      <c r="C7" s="7">
        <v>401597000</v>
      </c>
      <c r="D7" s="7">
        <v>457759000</v>
      </c>
      <c r="E7" s="7">
        <v>487753000</v>
      </c>
      <c r="F7" s="7">
        <v>505281000</v>
      </c>
      <c r="G7" s="7">
        <v>520019000</v>
      </c>
      <c r="H7" s="7">
        <v>545000000</v>
      </c>
      <c r="I7" s="7">
        <v>576799000</v>
      </c>
      <c r="J7" s="7">
        <v>608698000</v>
      </c>
      <c r="K7" s="7">
        <v>643354000</v>
      </c>
      <c r="L7" s="7">
        <v>677977000</v>
      </c>
      <c r="M7" s="7">
        <v>711430000</v>
      </c>
      <c r="N7" s="7">
        <v>742677000</v>
      </c>
      <c r="O7" s="7">
        <v>770966000</v>
      </c>
      <c r="P7" s="7">
        <v>797117000</v>
      </c>
      <c r="Q7" s="7">
        <v>821731000</v>
      </c>
      <c r="R7" s="7">
        <v>845325000</v>
      </c>
      <c r="S7" s="7">
        <v>868234000</v>
      </c>
      <c r="T7" s="7">
        <v>890725000</v>
      </c>
      <c r="U7" s="7">
        <v>912765000</v>
      </c>
      <c r="V7" s="7">
        <v>934488000</v>
      </c>
      <c r="W7" s="7">
        <v>956010000</v>
      </c>
      <c r="X7" s="7">
        <v>977432000</v>
      </c>
      <c r="Y7" s="7">
        <v>998954000</v>
      </c>
      <c r="Z7" s="7">
        <v>1020730000</v>
      </c>
      <c r="AA7" s="7">
        <v>1042950000</v>
      </c>
      <c r="AB7" s="7">
        <v>1065640000</v>
      </c>
      <c r="AC7" s="7">
        <v>1088600000</v>
      </c>
      <c r="AD7" s="7">
        <v>1111750000</v>
      </c>
      <c r="AE7" s="7">
        <v>1135010000</v>
      </c>
      <c r="AF7" s="7">
        <v>1158400000</v>
      </c>
      <c r="AG7" s="7">
        <v>1181760000</v>
      </c>
    </row>
    <row r="8" spans="1:33" x14ac:dyDescent="0.25">
      <c r="A8" t="s">
        <v>54</v>
      </c>
      <c r="B8" t="s">
        <v>278</v>
      </c>
      <c r="C8" s="7">
        <v>115756000</v>
      </c>
      <c r="D8" s="7">
        <v>163598000</v>
      </c>
      <c r="E8" s="7">
        <v>222031000</v>
      </c>
      <c r="F8" s="7">
        <v>269227000</v>
      </c>
      <c r="G8" s="7">
        <v>297249000</v>
      </c>
      <c r="H8" s="7">
        <v>322624000</v>
      </c>
      <c r="I8" s="7">
        <v>354712000</v>
      </c>
      <c r="J8" s="7">
        <v>387237000</v>
      </c>
      <c r="K8" s="7">
        <v>422433000</v>
      </c>
      <c r="L8" s="7">
        <v>456493000</v>
      </c>
      <c r="M8" s="7">
        <v>488932000</v>
      </c>
      <c r="N8" s="7">
        <v>519306000</v>
      </c>
      <c r="O8" s="7">
        <v>548006000</v>
      </c>
      <c r="P8" s="7">
        <v>575439000</v>
      </c>
      <c r="Q8" s="7">
        <v>601878000</v>
      </c>
      <c r="R8" s="7">
        <v>627657000</v>
      </c>
      <c r="S8" s="7">
        <v>652994000</v>
      </c>
      <c r="T8" s="7">
        <v>677837000</v>
      </c>
      <c r="U8" s="7">
        <v>702238000</v>
      </c>
      <c r="V8" s="7">
        <v>726326000</v>
      </c>
      <c r="W8" s="7">
        <v>750204000</v>
      </c>
      <c r="X8" s="7">
        <v>773940000</v>
      </c>
      <c r="Y8" s="7">
        <v>797614000</v>
      </c>
      <c r="Z8" s="7">
        <v>821293000</v>
      </c>
      <c r="AA8" s="7">
        <v>845153000</v>
      </c>
      <c r="AB8" s="7">
        <v>869259000</v>
      </c>
      <c r="AC8" s="7">
        <v>893532000</v>
      </c>
      <c r="AD8" s="7">
        <v>917914000</v>
      </c>
      <c r="AE8" s="7">
        <v>942387000</v>
      </c>
      <c r="AF8" s="7">
        <v>970531000</v>
      </c>
      <c r="AG8" s="7">
        <v>1001030000</v>
      </c>
    </row>
    <row r="9" spans="1:33" x14ac:dyDescent="0.25">
      <c r="A9" t="s">
        <v>54</v>
      </c>
      <c r="B9" t="s">
        <v>279</v>
      </c>
      <c r="C9" s="7">
        <v>8470530</v>
      </c>
      <c r="D9" s="7">
        <v>8470530</v>
      </c>
      <c r="E9" s="7">
        <v>8470530</v>
      </c>
      <c r="F9" s="7">
        <v>8470530</v>
      </c>
      <c r="G9" s="7">
        <v>8470530</v>
      </c>
      <c r="H9" s="7">
        <v>9222130</v>
      </c>
      <c r="I9" s="7">
        <v>9222130</v>
      </c>
      <c r="J9" s="7">
        <v>9222130</v>
      </c>
      <c r="K9" s="7">
        <v>9222130</v>
      </c>
      <c r="L9" s="7">
        <v>9222130</v>
      </c>
      <c r="M9" s="7">
        <v>9222130</v>
      </c>
      <c r="N9" s="7">
        <v>9222130</v>
      </c>
      <c r="O9" s="7">
        <v>9222130</v>
      </c>
      <c r="P9" s="7">
        <v>9222130</v>
      </c>
      <c r="Q9" s="7">
        <v>9222130</v>
      </c>
      <c r="R9" s="7">
        <v>9222130</v>
      </c>
      <c r="S9" s="7">
        <v>9222130</v>
      </c>
      <c r="T9" s="7">
        <v>9222130</v>
      </c>
      <c r="U9" s="7">
        <v>9222130</v>
      </c>
      <c r="V9" s="7">
        <v>9222130</v>
      </c>
      <c r="W9" s="7">
        <v>9222130</v>
      </c>
      <c r="X9" s="7">
        <v>9222130</v>
      </c>
      <c r="Y9" s="7">
        <v>9222130</v>
      </c>
      <c r="Z9" s="7">
        <v>9222130</v>
      </c>
      <c r="AA9" s="7">
        <v>9222130</v>
      </c>
      <c r="AB9" s="7">
        <v>9222130</v>
      </c>
      <c r="AC9" s="7">
        <v>9222130</v>
      </c>
      <c r="AD9" s="7">
        <v>9222130</v>
      </c>
      <c r="AE9" s="7">
        <v>9222130</v>
      </c>
      <c r="AF9" s="7">
        <v>9222130</v>
      </c>
      <c r="AG9" s="7">
        <v>9222130</v>
      </c>
    </row>
    <row r="10" spans="1:33" x14ac:dyDescent="0.25">
      <c r="A10" t="s">
        <v>57</v>
      </c>
      <c r="B10" t="s">
        <v>280</v>
      </c>
      <c r="C10" s="7">
        <v>3351200</v>
      </c>
      <c r="D10" s="7">
        <v>22730400</v>
      </c>
      <c r="E10" s="7">
        <v>42899200</v>
      </c>
      <c r="F10" s="7">
        <v>41002400</v>
      </c>
      <c r="G10" s="7">
        <v>27919800</v>
      </c>
      <c r="H10" s="7">
        <v>23643400</v>
      </c>
      <c r="I10" s="7">
        <v>19544700</v>
      </c>
      <c r="J10" s="7">
        <v>15504800</v>
      </c>
      <c r="K10" s="7">
        <v>12676800</v>
      </c>
      <c r="L10" s="7">
        <v>9060600</v>
      </c>
      <c r="M10" s="7">
        <v>5113400</v>
      </c>
      <c r="N10" s="7">
        <v>4161800</v>
      </c>
      <c r="O10" s="7">
        <v>3657170</v>
      </c>
      <c r="P10" s="7">
        <v>2725250</v>
      </c>
      <c r="Q10" s="7">
        <v>1632660</v>
      </c>
      <c r="R10" s="7">
        <v>1023120</v>
      </c>
      <c r="S10">
        <v>899140</v>
      </c>
      <c r="T10">
        <v>816580</v>
      </c>
      <c r="U10">
        <v>535264</v>
      </c>
      <c r="V10">
        <v>479525</v>
      </c>
      <c r="W10">
        <v>335639</v>
      </c>
      <c r="X10">
        <v>285548</v>
      </c>
      <c r="Y10">
        <v>209524</v>
      </c>
      <c r="Z10">
        <v>89434</v>
      </c>
      <c r="AA10">
        <v>20218.400000000001</v>
      </c>
      <c r="AB10">
        <v>17955.599999999999</v>
      </c>
      <c r="AC10">
        <v>15711.9</v>
      </c>
      <c r="AD10">
        <v>13489.2</v>
      </c>
      <c r="AE10">
        <v>12395.8</v>
      </c>
      <c r="AF10">
        <v>12182.6</v>
      </c>
      <c r="AG10">
        <v>12417.2</v>
      </c>
    </row>
    <row r="11" spans="1:33" x14ac:dyDescent="0.25">
      <c r="A11" t="s">
        <v>60</v>
      </c>
      <c r="B11" t="s">
        <v>281</v>
      </c>
      <c r="C11" s="7">
        <v>9373200</v>
      </c>
      <c r="D11" s="7">
        <v>9555410</v>
      </c>
      <c r="E11" s="7">
        <v>9737620</v>
      </c>
      <c r="F11" s="7">
        <v>9737620</v>
      </c>
      <c r="G11" s="7">
        <v>9737620</v>
      </c>
      <c r="H11" s="7">
        <v>9737620</v>
      </c>
      <c r="I11" s="7">
        <v>9737620</v>
      </c>
      <c r="J11" s="7">
        <v>9737620</v>
      </c>
      <c r="K11" s="7">
        <v>9737620</v>
      </c>
      <c r="L11" s="7">
        <v>9737620</v>
      </c>
      <c r="M11" s="7">
        <v>9737620</v>
      </c>
      <c r="N11" s="7">
        <v>9737620</v>
      </c>
      <c r="O11" s="7">
        <v>9737620</v>
      </c>
      <c r="P11" s="7">
        <v>9737620</v>
      </c>
      <c r="Q11" s="7">
        <v>9737620</v>
      </c>
      <c r="R11" s="7">
        <v>9737620</v>
      </c>
      <c r="S11" s="7">
        <v>9737620</v>
      </c>
      <c r="T11" s="7">
        <v>9737620</v>
      </c>
      <c r="U11" s="7">
        <v>9737620</v>
      </c>
      <c r="V11" s="7">
        <v>9737620</v>
      </c>
      <c r="W11" s="7">
        <v>9737620</v>
      </c>
      <c r="X11" s="7">
        <v>9737620</v>
      </c>
      <c r="Y11" s="7">
        <v>9737620</v>
      </c>
      <c r="Z11" s="7">
        <v>9737620</v>
      </c>
      <c r="AA11" s="7">
        <v>9737620</v>
      </c>
      <c r="AB11" s="7">
        <v>9737620</v>
      </c>
      <c r="AC11" s="7">
        <v>9874270</v>
      </c>
      <c r="AD11" s="7">
        <v>10193100</v>
      </c>
      <c r="AE11" s="7">
        <v>10329800</v>
      </c>
      <c r="AF11" s="7">
        <v>10329800</v>
      </c>
      <c r="AG11" s="7">
        <v>10329800</v>
      </c>
    </row>
    <row r="12" spans="1:33" x14ac:dyDescent="0.25">
      <c r="A12" t="s">
        <v>66</v>
      </c>
      <c r="B12" t="s">
        <v>282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25">
      <c r="A13" t="s">
        <v>35</v>
      </c>
      <c r="B13" t="s">
        <v>283</v>
      </c>
      <c r="C13" s="7">
        <v>7553970</v>
      </c>
      <c r="D13" s="7">
        <v>4712660</v>
      </c>
      <c r="E13" s="7">
        <v>1110520</v>
      </c>
      <c r="F13" s="7">
        <v>1118310</v>
      </c>
      <c r="G13" s="7">
        <v>1485550</v>
      </c>
      <c r="H13" s="7">
        <v>2607070</v>
      </c>
      <c r="I13" s="7">
        <v>2222030</v>
      </c>
      <c r="J13" s="7">
        <v>1517070</v>
      </c>
      <c r="K13" s="7">
        <v>1550370</v>
      </c>
      <c r="L13" s="7">
        <v>1041900</v>
      </c>
      <c r="M13">
        <v>628016</v>
      </c>
      <c r="N13">
        <v>309489</v>
      </c>
      <c r="O13">
        <v>212755</v>
      </c>
      <c r="P13">
        <v>209540</v>
      </c>
      <c r="Q13">
        <v>189856</v>
      </c>
      <c r="R13">
        <v>195802</v>
      </c>
      <c r="S13">
        <v>215012</v>
      </c>
      <c r="T13">
        <v>243763</v>
      </c>
      <c r="U13">
        <v>284187</v>
      </c>
      <c r="V13">
        <v>315778</v>
      </c>
      <c r="W13">
        <v>378452</v>
      </c>
      <c r="X13">
        <v>428094</v>
      </c>
      <c r="Y13">
        <v>501346</v>
      </c>
      <c r="Z13">
        <v>579326</v>
      </c>
      <c r="AA13">
        <v>644606</v>
      </c>
      <c r="AB13">
        <v>625336</v>
      </c>
      <c r="AC13">
        <v>412880</v>
      </c>
      <c r="AD13">
        <v>229626</v>
      </c>
      <c r="AE13">
        <v>162411</v>
      </c>
      <c r="AF13">
        <v>151670</v>
      </c>
      <c r="AG13">
        <v>149507</v>
      </c>
    </row>
    <row r="14" spans="1:33" x14ac:dyDescent="0.25">
      <c r="A14" t="s">
        <v>39</v>
      </c>
      <c r="B14" t="s">
        <v>284</v>
      </c>
      <c r="C14" s="7">
        <v>25276600</v>
      </c>
      <c r="D14" s="7">
        <v>29762900</v>
      </c>
      <c r="E14" s="7">
        <v>29773900</v>
      </c>
      <c r="F14" s="7">
        <v>29773900</v>
      </c>
      <c r="G14" s="7">
        <v>29773900</v>
      </c>
      <c r="H14" s="7">
        <v>29773800</v>
      </c>
      <c r="I14" s="7">
        <v>29773100</v>
      </c>
      <c r="J14" s="7">
        <v>29769300</v>
      </c>
      <c r="K14" s="7">
        <v>29756700</v>
      </c>
      <c r="L14" s="7">
        <v>29678600</v>
      </c>
      <c r="M14" s="7">
        <v>29369400</v>
      </c>
      <c r="N14" s="7">
        <v>29303900</v>
      </c>
      <c r="O14" s="7">
        <v>29259500</v>
      </c>
      <c r="P14" s="7">
        <v>29394400</v>
      </c>
      <c r="Q14" s="7">
        <v>29338900</v>
      </c>
      <c r="R14" s="7">
        <v>29215700</v>
      </c>
      <c r="S14" s="7">
        <v>29117800</v>
      </c>
      <c r="T14" s="7">
        <v>29069500</v>
      </c>
      <c r="U14" s="7">
        <v>29102900</v>
      </c>
      <c r="V14" s="7">
        <v>29128400</v>
      </c>
      <c r="W14" s="7">
        <v>29171700</v>
      </c>
      <c r="X14" s="7">
        <v>29225600</v>
      </c>
      <c r="Y14" s="7">
        <v>29250600</v>
      </c>
      <c r="Z14" s="7">
        <v>29121600</v>
      </c>
      <c r="AA14" s="7">
        <v>29045800</v>
      </c>
      <c r="AB14" s="7">
        <v>28838400</v>
      </c>
      <c r="AC14" s="7">
        <v>28617200</v>
      </c>
      <c r="AD14" s="7">
        <v>28398700</v>
      </c>
      <c r="AE14" s="7">
        <v>28339900</v>
      </c>
      <c r="AF14" s="7">
        <v>28319900</v>
      </c>
      <c r="AG14" s="7">
        <v>28364800</v>
      </c>
    </row>
    <row r="15" spans="1:33" x14ac:dyDescent="0.25">
      <c r="A15" t="s">
        <v>51</v>
      </c>
      <c r="B15" t="s">
        <v>285</v>
      </c>
      <c r="C15">
        <v>292246</v>
      </c>
      <c r="D15">
        <v>513365</v>
      </c>
      <c r="E15">
        <v>642351</v>
      </c>
      <c r="F15">
        <v>734484</v>
      </c>
      <c r="G15" s="7">
        <v>7865580</v>
      </c>
      <c r="H15" s="7">
        <v>7939290</v>
      </c>
      <c r="I15" s="7">
        <v>8455230</v>
      </c>
      <c r="J15" s="7">
        <v>13172400</v>
      </c>
      <c r="K15" s="7">
        <v>13227700</v>
      </c>
      <c r="L15" s="7">
        <v>13246100</v>
      </c>
      <c r="M15" s="7">
        <v>13246100</v>
      </c>
      <c r="N15" s="7">
        <v>13246100</v>
      </c>
      <c r="O15" s="7">
        <v>13246100</v>
      </c>
      <c r="P15" s="7">
        <v>13246100</v>
      </c>
      <c r="Q15" s="7">
        <v>13246100</v>
      </c>
      <c r="R15" s="7">
        <v>13246100</v>
      </c>
      <c r="S15" s="7">
        <v>13246100</v>
      </c>
      <c r="T15" s="7">
        <v>13246100</v>
      </c>
      <c r="U15" s="7">
        <v>13246100</v>
      </c>
      <c r="V15" s="7">
        <v>13246100</v>
      </c>
      <c r="W15" s="7">
        <v>13246100</v>
      </c>
      <c r="X15" s="7">
        <v>13246100</v>
      </c>
      <c r="Y15" s="7">
        <v>13246100</v>
      </c>
      <c r="Z15" s="7">
        <v>13246100</v>
      </c>
      <c r="AA15" s="7">
        <v>13246100</v>
      </c>
      <c r="AB15" s="7">
        <v>13246100</v>
      </c>
      <c r="AC15" s="7">
        <v>13246100</v>
      </c>
      <c r="AD15" s="7">
        <v>13246100</v>
      </c>
      <c r="AE15" s="7">
        <v>13246100</v>
      </c>
      <c r="AF15" s="7">
        <v>13246100</v>
      </c>
      <c r="AG15" s="7">
        <v>13246100</v>
      </c>
    </row>
    <row r="16" spans="1:33" x14ac:dyDescent="0.25">
      <c r="A16" t="s">
        <v>66</v>
      </c>
      <c r="B16" t="s">
        <v>286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 t="s">
        <v>66</v>
      </c>
      <c r="B17" t="s">
        <v>287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 t="s">
        <v>72</v>
      </c>
      <c r="B18" t="s">
        <v>288</v>
      </c>
      <c r="C18" s="7">
        <v>15415300</v>
      </c>
      <c r="D18" s="7">
        <v>15415800</v>
      </c>
      <c r="E18" s="7">
        <v>15415800</v>
      </c>
      <c r="F18" s="7">
        <v>15415800</v>
      </c>
      <c r="G18" s="7">
        <v>15415800</v>
      </c>
      <c r="H18" s="7">
        <v>15415800</v>
      </c>
      <c r="I18" s="7">
        <v>15415800</v>
      </c>
      <c r="J18" s="7">
        <v>15415800</v>
      </c>
      <c r="K18" s="7">
        <v>15415800</v>
      </c>
      <c r="L18" s="7">
        <v>15415800</v>
      </c>
      <c r="M18" s="7">
        <v>15415700</v>
      </c>
      <c r="N18" s="7">
        <v>15415700</v>
      </c>
      <c r="O18" s="7">
        <v>15415700</v>
      </c>
      <c r="P18" s="7">
        <v>15415700</v>
      </c>
      <c r="Q18" s="7">
        <v>15415700</v>
      </c>
      <c r="R18" s="7">
        <v>15415700</v>
      </c>
      <c r="S18" s="7">
        <v>15415700</v>
      </c>
      <c r="T18" s="7">
        <v>15415600</v>
      </c>
      <c r="U18" s="7">
        <v>15415600</v>
      </c>
      <c r="V18" s="7">
        <v>15415600</v>
      </c>
      <c r="W18" s="7">
        <v>15415700</v>
      </c>
      <c r="X18" s="7">
        <v>15415700</v>
      </c>
      <c r="Y18" s="7">
        <v>15415700</v>
      </c>
      <c r="Z18" s="7">
        <v>15415600</v>
      </c>
      <c r="AA18" s="7">
        <v>15415600</v>
      </c>
      <c r="AB18" s="7">
        <v>15415600</v>
      </c>
      <c r="AC18" s="7">
        <v>15415500</v>
      </c>
      <c r="AD18" s="7">
        <v>15415400</v>
      </c>
      <c r="AE18" s="7">
        <v>15415400</v>
      </c>
      <c r="AF18" s="7">
        <v>15415400</v>
      </c>
      <c r="AG18" s="7">
        <v>15415400</v>
      </c>
    </row>
    <row r="20" spans="1:33" x14ac:dyDescent="0.25">
      <c r="C20" s="7"/>
    </row>
    <row r="21" spans="1:33" x14ac:dyDescent="0.25">
      <c r="A21" s="1" t="s">
        <v>290</v>
      </c>
    </row>
    <row r="22" spans="1:33" x14ac:dyDescent="0.25">
      <c r="B22">
        <v>2020</v>
      </c>
      <c r="C22">
        <v>2021</v>
      </c>
      <c r="D22">
        <v>2022</v>
      </c>
    </row>
    <row r="23" spans="1:33" x14ac:dyDescent="0.25">
      <c r="A23" t="s">
        <v>35</v>
      </c>
      <c r="B23" s="9">
        <f>SUMIFS(C$2:C$18,$A$2:$A$18,$A23)/10^6</f>
        <v>1423.79367</v>
      </c>
      <c r="C23" s="9">
        <f t="shared" ref="C23:D23" si="0">SUMIFS(D$2:D$18,$A$2:$A$18,$A23)/10^6</f>
        <v>1380.1169600000001</v>
      </c>
      <c r="D23" s="9">
        <f t="shared" si="0"/>
        <v>1327.7883099999999</v>
      </c>
    </row>
    <row r="24" spans="1:33" x14ac:dyDescent="0.25">
      <c r="A24" t="s">
        <v>39</v>
      </c>
      <c r="B24" s="9">
        <f t="shared" ref="B24:D35" si="1">SUMIFS(C$2:C$18,$A$2:$A$18,$A24)/10^6</f>
        <v>893.91160000000002</v>
      </c>
      <c r="C24" s="9">
        <f t="shared" si="1"/>
        <v>935.76189999999997</v>
      </c>
      <c r="D24" s="9">
        <f t="shared" si="1"/>
        <v>893.20590000000004</v>
      </c>
    </row>
    <row r="25" spans="1:33" x14ac:dyDescent="0.25">
      <c r="A25" t="s">
        <v>42</v>
      </c>
      <c r="B25" s="9">
        <f t="shared" si="1"/>
        <v>804.06299999999999</v>
      </c>
      <c r="C25" s="9">
        <f t="shared" si="1"/>
        <v>804.06299999999999</v>
      </c>
      <c r="D25" s="9">
        <f t="shared" si="1"/>
        <v>808.22400000000005</v>
      </c>
    </row>
    <row r="26" spans="1:33" x14ac:dyDescent="0.25">
      <c r="A26" s="8" t="s">
        <v>45</v>
      </c>
      <c r="B26" s="9">
        <f t="shared" si="1"/>
        <v>0</v>
      </c>
      <c r="C26" s="9">
        <f t="shared" si="1"/>
        <v>0</v>
      </c>
      <c r="D26" s="9">
        <f t="shared" si="1"/>
        <v>0</v>
      </c>
    </row>
    <row r="27" spans="1:33" x14ac:dyDescent="0.25">
      <c r="A27" t="s">
        <v>48</v>
      </c>
      <c r="B27" s="9">
        <f t="shared" si="1"/>
        <v>282.77999999999997</v>
      </c>
      <c r="C27" s="9">
        <f t="shared" si="1"/>
        <v>283.12799999999999</v>
      </c>
      <c r="D27" s="9">
        <f t="shared" si="1"/>
        <v>283.18400000000003</v>
      </c>
    </row>
    <row r="28" spans="1:33" x14ac:dyDescent="0.25">
      <c r="A28" t="s">
        <v>51</v>
      </c>
      <c r="B28" s="9">
        <f t="shared" si="1"/>
        <v>401.88924600000001</v>
      </c>
      <c r="C28" s="9">
        <f t="shared" si="1"/>
        <v>458.27236499999998</v>
      </c>
      <c r="D28" s="9">
        <f t="shared" si="1"/>
        <v>488.39535100000001</v>
      </c>
    </row>
    <row r="29" spans="1:33" x14ac:dyDescent="0.25">
      <c r="A29" t="s">
        <v>54</v>
      </c>
      <c r="B29" s="9">
        <f t="shared" si="1"/>
        <v>124.22653</v>
      </c>
      <c r="C29" s="9">
        <f t="shared" si="1"/>
        <v>172.06853000000001</v>
      </c>
      <c r="D29" s="9">
        <f t="shared" si="1"/>
        <v>230.50153</v>
      </c>
    </row>
    <row r="30" spans="1:33" x14ac:dyDescent="0.25">
      <c r="A30" t="s">
        <v>57</v>
      </c>
      <c r="B30" s="9">
        <f t="shared" si="1"/>
        <v>3.3512</v>
      </c>
      <c r="C30" s="9">
        <f t="shared" si="1"/>
        <v>22.730399999999999</v>
      </c>
      <c r="D30" s="9">
        <f t="shared" si="1"/>
        <v>42.8992</v>
      </c>
    </row>
    <row r="31" spans="1:33" x14ac:dyDescent="0.25">
      <c r="A31" t="s">
        <v>60</v>
      </c>
      <c r="B31" s="9">
        <f t="shared" si="1"/>
        <v>9.3732000000000006</v>
      </c>
      <c r="C31" s="9">
        <f t="shared" si="1"/>
        <v>9.5554100000000002</v>
      </c>
      <c r="D31" s="9">
        <f t="shared" si="1"/>
        <v>9.7376199999999997</v>
      </c>
    </row>
    <row r="32" spans="1:33" x14ac:dyDescent="0.25">
      <c r="A32" s="8" t="s">
        <v>63</v>
      </c>
      <c r="B32" s="9">
        <f t="shared" si="1"/>
        <v>0</v>
      </c>
      <c r="C32" s="9">
        <f t="shared" si="1"/>
        <v>0</v>
      </c>
      <c r="D32" s="9">
        <f t="shared" si="1"/>
        <v>0</v>
      </c>
    </row>
    <row r="33" spans="1:4" x14ac:dyDescent="0.25">
      <c r="A33" t="s">
        <v>66</v>
      </c>
      <c r="B33" s="9">
        <f t="shared" si="1"/>
        <v>0</v>
      </c>
      <c r="C33" s="9">
        <f t="shared" si="1"/>
        <v>0</v>
      </c>
      <c r="D33" s="9">
        <f t="shared" si="1"/>
        <v>0</v>
      </c>
    </row>
    <row r="34" spans="1:4" x14ac:dyDescent="0.25">
      <c r="A34" s="8" t="s">
        <v>69</v>
      </c>
      <c r="B34" s="9">
        <f t="shared" si="1"/>
        <v>0</v>
      </c>
      <c r="C34" s="9">
        <f t="shared" si="1"/>
        <v>0</v>
      </c>
      <c r="D34" s="9">
        <f t="shared" si="1"/>
        <v>0</v>
      </c>
    </row>
    <row r="35" spans="1:4" x14ac:dyDescent="0.25">
      <c r="A35" t="s">
        <v>72</v>
      </c>
      <c r="B35" s="9">
        <f t="shared" si="1"/>
        <v>15.4153</v>
      </c>
      <c r="C35" s="9">
        <f t="shared" si="1"/>
        <v>15.415800000000001</v>
      </c>
      <c r="D35" s="9">
        <f t="shared" si="1"/>
        <v>15.415800000000001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568DE-48BA-4A53-AD96-D707A1A92561}">
  <dimension ref="A1:AF20"/>
  <sheetViews>
    <sheetView workbookViewId="0"/>
  </sheetViews>
  <sheetFormatPr defaultRowHeight="15" x14ac:dyDescent="0.25"/>
  <cols>
    <col min="1" max="1" width="75.42578125" customWidth="1"/>
  </cols>
  <sheetData>
    <row r="1" spans="1:32" x14ac:dyDescent="0.25">
      <c r="A1" t="s">
        <v>271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291</v>
      </c>
      <c r="B2">
        <v>211070</v>
      </c>
      <c r="C2">
        <v>206862</v>
      </c>
      <c r="D2">
        <v>197131</v>
      </c>
      <c r="E2">
        <v>188452</v>
      </c>
      <c r="F2">
        <v>180825</v>
      </c>
      <c r="G2">
        <v>157944</v>
      </c>
      <c r="H2">
        <v>149002</v>
      </c>
      <c r="I2">
        <v>141112</v>
      </c>
      <c r="J2">
        <v>128225</v>
      </c>
      <c r="K2">
        <v>120598</v>
      </c>
      <c r="L2">
        <v>115864</v>
      </c>
      <c r="M2">
        <v>115338</v>
      </c>
      <c r="N2">
        <v>112971</v>
      </c>
      <c r="O2">
        <v>112708</v>
      </c>
      <c r="P2">
        <v>108763</v>
      </c>
      <c r="Q2">
        <v>107448</v>
      </c>
      <c r="R2">
        <v>107185</v>
      </c>
      <c r="S2">
        <v>107185</v>
      </c>
      <c r="T2">
        <v>106133</v>
      </c>
      <c r="U2">
        <v>106133</v>
      </c>
      <c r="V2">
        <v>104555</v>
      </c>
      <c r="W2">
        <v>104555</v>
      </c>
      <c r="X2">
        <v>104555</v>
      </c>
      <c r="Y2">
        <v>104555</v>
      </c>
      <c r="Z2">
        <v>104555</v>
      </c>
      <c r="AA2">
        <v>104555</v>
      </c>
      <c r="AB2">
        <v>104555</v>
      </c>
      <c r="AC2">
        <v>104555</v>
      </c>
      <c r="AD2">
        <v>104555</v>
      </c>
      <c r="AE2">
        <v>104555</v>
      </c>
      <c r="AF2">
        <v>104555</v>
      </c>
    </row>
    <row r="3" spans="1:32" x14ac:dyDescent="0.25">
      <c r="A3" t="s">
        <v>292</v>
      </c>
      <c r="B3">
        <v>71334.7</v>
      </c>
      <c r="C3">
        <v>71046.7</v>
      </c>
      <c r="D3">
        <v>68742.7</v>
      </c>
      <c r="E3">
        <v>63366.7</v>
      </c>
      <c r="F3">
        <v>55974.7</v>
      </c>
      <c r="G3">
        <v>49974.7</v>
      </c>
      <c r="H3">
        <v>46614.7</v>
      </c>
      <c r="I3">
        <v>44646.7</v>
      </c>
      <c r="J3">
        <v>42966.7</v>
      </c>
      <c r="K3">
        <v>41190.699999999997</v>
      </c>
      <c r="L3">
        <v>39366.699999999997</v>
      </c>
      <c r="M3">
        <v>37542.699999999997</v>
      </c>
      <c r="N3">
        <v>35670.699999999997</v>
      </c>
      <c r="O3">
        <v>33846.699999999997</v>
      </c>
      <c r="P3">
        <v>31974.7</v>
      </c>
      <c r="Q3">
        <v>30054.7</v>
      </c>
      <c r="R3">
        <v>28086.7</v>
      </c>
      <c r="S3">
        <v>26070.7</v>
      </c>
      <c r="T3">
        <v>23958.7</v>
      </c>
      <c r="U3">
        <v>21798.7</v>
      </c>
      <c r="V3">
        <v>19638.7</v>
      </c>
      <c r="W3">
        <v>17526.7</v>
      </c>
      <c r="X3">
        <v>15462.7</v>
      </c>
      <c r="Y3">
        <v>13446.7</v>
      </c>
      <c r="Z3">
        <v>11622.7</v>
      </c>
      <c r="AA3">
        <v>11622.7</v>
      </c>
      <c r="AB3">
        <v>11622.7</v>
      </c>
      <c r="AC3">
        <v>11622.7</v>
      </c>
      <c r="AD3">
        <v>11622.7</v>
      </c>
      <c r="AE3">
        <v>11094.7</v>
      </c>
      <c r="AF3">
        <v>10758.7</v>
      </c>
    </row>
    <row r="4" spans="1:32" x14ac:dyDescent="0.25">
      <c r="A4" t="s">
        <v>293</v>
      </c>
      <c r="B4">
        <v>267219</v>
      </c>
      <c r="C4">
        <v>270651</v>
      </c>
      <c r="D4">
        <v>278763</v>
      </c>
      <c r="E4">
        <v>282039</v>
      </c>
      <c r="F4">
        <v>282507</v>
      </c>
      <c r="G4">
        <v>288435</v>
      </c>
      <c r="H4">
        <v>293895</v>
      </c>
      <c r="I4">
        <v>303723</v>
      </c>
      <c r="J4">
        <v>315735</v>
      </c>
      <c r="K4">
        <v>328995</v>
      </c>
      <c r="L4">
        <v>343191</v>
      </c>
      <c r="M4">
        <v>357387</v>
      </c>
      <c r="N4">
        <v>370335</v>
      </c>
      <c r="O4">
        <v>381567</v>
      </c>
      <c r="P4">
        <v>391707</v>
      </c>
      <c r="Q4">
        <v>401067</v>
      </c>
      <c r="R4">
        <v>409179</v>
      </c>
      <c r="S4">
        <v>417603</v>
      </c>
      <c r="T4">
        <v>425403</v>
      </c>
      <c r="U4">
        <v>433047</v>
      </c>
      <c r="V4">
        <v>440067</v>
      </c>
      <c r="W4">
        <v>447243</v>
      </c>
      <c r="X4">
        <v>453951</v>
      </c>
      <c r="Y4">
        <v>460971</v>
      </c>
      <c r="Z4">
        <v>467835</v>
      </c>
      <c r="AA4">
        <v>479535</v>
      </c>
      <c r="AB4">
        <v>499971</v>
      </c>
      <c r="AC4">
        <v>523215</v>
      </c>
      <c r="AD4">
        <v>540375</v>
      </c>
      <c r="AE4">
        <v>549267</v>
      </c>
      <c r="AF4">
        <v>558939</v>
      </c>
    </row>
    <row r="5" spans="1:32" x14ac:dyDescent="0.25">
      <c r="A5" t="s">
        <v>294</v>
      </c>
      <c r="B5">
        <v>96619</v>
      </c>
      <c r="C5">
        <v>96619</v>
      </c>
      <c r="D5">
        <v>97119</v>
      </c>
      <c r="E5">
        <v>98119</v>
      </c>
      <c r="F5">
        <v>98119</v>
      </c>
      <c r="G5">
        <v>96619</v>
      </c>
      <c r="H5">
        <v>96119</v>
      </c>
      <c r="I5">
        <v>94119</v>
      </c>
      <c r="J5">
        <v>87119</v>
      </c>
      <c r="K5">
        <v>86119</v>
      </c>
      <c r="L5">
        <v>86119</v>
      </c>
      <c r="M5">
        <v>86119</v>
      </c>
      <c r="N5">
        <v>86119</v>
      </c>
      <c r="O5">
        <v>80119</v>
      </c>
      <c r="P5">
        <v>80119</v>
      </c>
      <c r="Q5">
        <v>79119</v>
      </c>
      <c r="R5">
        <v>79119</v>
      </c>
      <c r="S5">
        <v>79119</v>
      </c>
      <c r="T5">
        <v>79119</v>
      </c>
      <c r="U5">
        <v>79119</v>
      </c>
      <c r="V5">
        <v>79119</v>
      </c>
      <c r="W5">
        <v>79119</v>
      </c>
      <c r="X5">
        <v>79119</v>
      </c>
      <c r="Y5">
        <v>79119</v>
      </c>
      <c r="Z5">
        <v>79119</v>
      </c>
      <c r="AA5">
        <v>79119</v>
      </c>
      <c r="AB5">
        <v>80119</v>
      </c>
      <c r="AC5">
        <v>81619</v>
      </c>
      <c r="AD5">
        <v>82619</v>
      </c>
      <c r="AE5">
        <v>82619</v>
      </c>
      <c r="AF5">
        <v>82619</v>
      </c>
    </row>
    <row r="6" spans="1:32" x14ac:dyDescent="0.25">
      <c r="A6" t="s">
        <v>295</v>
      </c>
      <c r="B6">
        <v>79629</v>
      </c>
      <c r="C6">
        <v>79727</v>
      </c>
      <c r="D6">
        <v>79743</v>
      </c>
      <c r="E6">
        <v>79799</v>
      </c>
      <c r="F6">
        <v>79891</v>
      </c>
      <c r="G6">
        <v>79821</v>
      </c>
      <c r="H6">
        <v>79773</v>
      </c>
      <c r="I6">
        <v>79703</v>
      </c>
      <c r="J6">
        <v>79429</v>
      </c>
      <c r="K6">
        <v>79276</v>
      </c>
      <c r="L6">
        <v>79188</v>
      </c>
      <c r="M6">
        <v>79188</v>
      </c>
      <c r="N6">
        <v>79188</v>
      </c>
      <c r="O6">
        <v>79188</v>
      </c>
      <c r="P6">
        <v>79173</v>
      </c>
      <c r="Q6">
        <v>79173</v>
      </c>
      <c r="R6">
        <v>79173</v>
      </c>
      <c r="S6">
        <v>79172</v>
      </c>
      <c r="T6">
        <v>79172</v>
      </c>
      <c r="U6">
        <v>79162</v>
      </c>
      <c r="V6">
        <v>79162</v>
      </c>
      <c r="W6">
        <v>79162</v>
      </c>
      <c r="X6">
        <v>79162</v>
      </c>
      <c r="Y6">
        <v>79162</v>
      </c>
      <c r="Z6">
        <v>79082</v>
      </c>
      <c r="AA6">
        <v>79082</v>
      </c>
      <c r="AB6">
        <v>79082</v>
      </c>
      <c r="AC6">
        <v>79082</v>
      </c>
      <c r="AD6">
        <v>79082</v>
      </c>
      <c r="AE6">
        <v>79065</v>
      </c>
      <c r="AF6">
        <v>79004</v>
      </c>
    </row>
    <row r="7" spans="1:32" x14ac:dyDescent="0.25">
      <c r="A7" t="s">
        <v>296</v>
      </c>
      <c r="B7">
        <v>120168</v>
      </c>
      <c r="C7">
        <v>136974</v>
      </c>
      <c r="D7">
        <v>145948</v>
      </c>
      <c r="E7">
        <v>151194</v>
      </c>
      <c r="F7">
        <v>155604</v>
      </c>
      <c r="G7">
        <v>163078</v>
      </c>
      <c r="H7">
        <v>172594</v>
      </c>
      <c r="I7">
        <v>182138</v>
      </c>
      <c r="J7">
        <v>192508</v>
      </c>
      <c r="K7">
        <v>202868</v>
      </c>
      <c r="L7">
        <v>212878</v>
      </c>
      <c r="M7">
        <v>222228</v>
      </c>
      <c r="N7">
        <v>230694</v>
      </c>
      <c r="O7">
        <v>238518</v>
      </c>
      <c r="P7">
        <v>245884</v>
      </c>
      <c r="Q7">
        <v>252944</v>
      </c>
      <c r="R7">
        <v>259798</v>
      </c>
      <c r="S7">
        <v>266528</v>
      </c>
      <c r="T7">
        <v>273124</v>
      </c>
      <c r="U7">
        <v>279624</v>
      </c>
      <c r="V7">
        <v>286064</v>
      </c>
      <c r="W7">
        <v>292474</v>
      </c>
      <c r="X7">
        <v>298914</v>
      </c>
      <c r="Y7">
        <v>305428</v>
      </c>
      <c r="Z7">
        <v>312078</v>
      </c>
      <c r="AA7">
        <v>318868</v>
      </c>
      <c r="AB7">
        <v>325738</v>
      </c>
      <c r="AC7">
        <v>332664</v>
      </c>
      <c r="AD7">
        <v>339624</v>
      </c>
      <c r="AE7">
        <v>346624</v>
      </c>
      <c r="AF7">
        <v>353614</v>
      </c>
    </row>
    <row r="8" spans="1:32" x14ac:dyDescent="0.25">
      <c r="A8" t="s">
        <v>297</v>
      </c>
      <c r="B8">
        <v>48729.1</v>
      </c>
      <c r="C8">
        <v>68869.100000000006</v>
      </c>
      <c r="D8">
        <v>93467.1</v>
      </c>
      <c r="E8">
        <v>113335</v>
      </c>
      <c r="F8">
        <v>125131</v>
      </c>
      <c r="G8">
        <v>135813</v>
      </c>
      <c r="H8">
        <v>149321</v>
      </c>
      <c r="I8">
        <v>163013</v>
      </c>
      <c r="J8">
        <v>177829</v>
      </c>
      <c r="K8">
        <v>192167</v>
      </c>
      <c r="L8">
        <v>205823</v>
      </c>
      <c r="M8">
        <v>218609</v>
      </c>
      <c r="N8">
        <v>230691</v>
      </c>
      <c r="O8">
        <v>242239</v>
      </c>
      <c r="P8">
        <v>253369</v>
      </c>
      <c r="Q8">
        <v>264221</v>
      </c>
      <c r="R8">
        <v>274887</v>
      </c>
      <c r="S8">
        <v>285345</v>
      </c>
      <c r="T8">
        <v>295617</v>
      </c>
      <c r="U8">
        <v>305757</v>
      </c>
      <c r="V8">
        <v>315809</v>
      </c>
      <c r="W8">
        <v>325801</v>
      </c>
      <c r="X8">
        <v>335767</v>
      </c>
      <c r="Y8">
        <v>345735</v>
      </c>
      <c r="Z8">
        <v>355779</v>
      </c>
      <c r="AA8">
        <v>365927</v>
      </c>
      <c r="AB8">
        <v>376145</v>
      </c>
      <c r="AC8">
        <v>386409</v>
      </c>
      <c r="AD8">
        <v>396711</v>
      </c>
      <c r="AE8">
        <v>408559</v>
      </c>
      <c r="AF8">
        <v>421399</v>
      </c>
    </row>
    <row r="9" spans="1:32" x14ac:dyDescent="0.25">
      <c r="A9" t="s">
        <v>298</v>
      </c>
      <c r="B9">
        <v>1758.1</v>
      </c>
      <c r="C9">
        <v>1758.1</v>
      </c>
      <c r="D9">
        <v>1758.1</v>
      </c>
      <c r="E9">
        <v>1758.1</v>
      </c>
      <c r="F9">
        <v>1758.1</v>
      </c>
      <c r="G9">
        <v>1914.1</v>
      </c>
      <c r="H9">
        <v>1914.1</v>
      </c>
      <c r="I9">
        <v>1914.1</v>
      </c>
      <c r="J9">
        <v>1914.1</v>
      </c>
      <c r="K9">
        <v>1914.1</v>
      </c>
      <c r="L9">
        <v>1914.1</v>
      </c>
      <c r="M9">
        <v>1914.1</v>
      </c>
      <c r="N9">
        <v>1914.1</v>
      </c>
      <c r="O9">
        <v>1914.1</v>
      </c>
      <c r="P9">
        <v>1914.1</v>
      </c>
      <c r="Q9">
        <v>1914.1</v>
      </c>
      <c r="R9">
        <v>1914.1</v>
      </c>
      <c r="S9">
        <v>1914.1</v>
      </c>
      <c r="T9">
        <v>1914.1</v>
      </c>
      <c r="U9">
        <v>1914.1</v>
      </c>
      <c r="V9">
        <v>1914.1</v>
      </c>
      <c r="W9">
        <v>1914.1</v>
      </c>
      <c r="X9">
        <v>1914.1</v>
      </c>
      <c r="Y9">
        <v>1914.1</v>
      </c>
      <c r="Z9">
        <v>1914.1</v>
      </c>
      <c r="AA9">
        <v>1914.1</v>
      </c>
      <c r="AB9">
        <v>1914.1</v>
      </c>
      <c r="AC9">
        <v>1914.1</v>
      </c>
      <c r="AD9">
        <v>1914.1</v>
      </c>
      <c r="AE9">
        <v>1914.1</v>
      </c>
      <c r="AF9">
        <v>1914.1</v>
      </c>
    </row>
    <row r="10" spans="1:32" x14ac:dyDescent="0.25">
      <c r="A10" t="s">
        <v>299</v>
      </c>
      <c r="B10">
        <v>4943.2</v>
      </c>
      <c r="C10">
        <v>4979.2</v>
      </c>
      <c r="D10">
        <v>5033.2</v>
      </c>
      <c r="E10">
        <v>5069.2</v>
      </c>
      <c r="F10">
        <v>4421.2</v>
      </c>
      <c r="G10">
        <v>3989.2</v>
      </c>
      <c r="H10">
        <v>3701.2</v>
      </c>
      <c r="I10">
        <v>3521.2</v>
      </c>
      <c r="J10">
        <v>3395.2</v>
      </c>
      <c r="K10">
        <v>3233.2</v>
      </c>
      <c r="L10">
        <v>2981.2</v>
      </c>
      <c r="M10">
        <v>2531.1999999999998</v>
      </c>
      <c r="N10">
        <v>1757.2</v>
      </c>
      <c r="O10">
        <v>1271.2</v>
      </c>
      <c r="P10">
        <v>713.2</v>
      </c>
      <c r="Q10">
        <v>587.20000000000005</v>
      </c>
      <c r="R10">
        <v>569.20000000000005</v>
      </c>
      <c r="S10">
        <v>479.2</v>
      </c>
      <c r="T10">
        <v>353.2</v>
      </c>
      <c r="U10">
        <v>299.2</v>
      </c>
      <c r="V10">
        <v>173.2</v>
      </c>
      <c r="W10">
        <v>137.19999999999999</v>
      </c>
      <c r="X10">
        <v>101.2</v>
      </c>
      <c r="Y10">
        <v>47.2</v>
      </c>
      <c r="Z10">
        <v>11.2</v>
      </c>
      <c r="AA10">
        <v>11.2</v>
      </c>
      <c r="AB10">
        <v>11.2</v>
      </c>
      <c r="AC10">
        <v>11.2</v>
      </c>
      <c r="AD10">
        <v>11.2</v>
      </c>
      <c r="AE10">
        <v>11.2</v>
      </c>
      <c r="AF10">
        <v>11.2</v>
      </c>
    </row>
    <row r="11" spans="1:32" x14ac:dyDescent="0.25">
      <c r="A11" t="s">
        <v>300</v>
      </c>
      <c r="B11">
        <v>2675</v>
      </c>
      <c r="C11">
        <v>2727</v>
      </c>
      <c r="D11">
        <v>2779</v>
      </c>
      <c r="E11">
        <v>2779</v>
      </c>
      <c r="F11">
        <v>2779</v>
      </c>
      <c r="G11">
        <v>2779</v>
      </c>
      <c r="H11">
        <v>2779</v>
      </c>
      <c r="I11">
        <v>2779</v>
      </c>
      <c r="J11">
        <v>2779</v>
      </c>
      <c r="K11">
        <v>2779</v>
      </c>
      <c r="L11">
        <v>2779</v>
      </c>
      <c r="M11">
        <v>2779</v>
      </c>
      <c r="N11">
        <v>2779</v>
      </c>
      <c r="O11">
        <v>2779</v>
      </c>
      <c r="P11">
        <v>2779</v>
      </c>
      <c r="Q11">
        <v>2779</v>
      </c>
      <c r="R11">
        <v>2779</v>
      </c>
      <c r="S11">
        <v>2779</v>
      </c>
      <c r="T11">
        <v>2779</v>
      </c>
      <c r="U11">
        <v>2779</v>
      </c>
      <c r="V11">
        <v>2779</v>
      </c>
      <c r="W11">
        <v>2779</v>
      </c>
      <c r="X11">
        <v>2779</v>
      </c>
      <c r="Y11">
        <v>2779</v>
      </c>
      <c r="Z11">
        <v>2779</v>
      </c>
      <c r="AA11">
        <v>2779</v>
      </c>
      <c r="AB11">
        <v>2818</v>
      </c>
      <c r="AC11">
        <v>2909</v>
      </c>
      <c r="AD11">
        <v>2948</v>
      </c>
      <c r="AE11">
        <v>2948</v>
      </c>
      <c r="AF11">
        <v>2948</v>
      </c>
    </row>
    <row r="12" spans="1:32" x14ac:dyDescent="0.25">
      <c r="A12" t="s">
        <v>301</v>
      </c>
      <c r="B12">
        <v>26996.7</v>
      </c>
      <c r="C12">
        <v>26399.7</v>
      </c>
      <c r="D12">
        <v>26424.7</v>
      </c>
      <c r="E12">
        <v>26424.7</v>
      </c>
      <c r="F12">
        <v>26424.7</v>
      </c>
      <c r="G12">
        <v>26424.7</v>
      </c>
      <c r="H12">
        <v>25457.7</v>
      </c>
      <c r="I12">
        <v>23845.7</v>
      </c>
      <c r="J12">
        <v>21933.7</v>
      </c>
      <c r="K12">
        <v>19929.7</v>
      </c>
      <c r="L12">
        <v>17922.7</v>
      </c>
      <c r="M12">
        <v>15983.7</v>
      </c>
      <c r="N12">
        <v>14150.7</v>
      </c>
      <c r="O12">
        <v>12446.7</v>
      </c>
      <c r="P12">
        <v>10933.7</v>
      </c>
      <c r="Q12">
        <v>9659.7000000000007</v>
      </c>
      <c r="R12">
        <v>8576.7000000000007</v>
      </c>
      <c r="S12">
        <v>7648.7</v>
      </c>
      <c r="T12">
        <v>6807.7</v>
      </c>
      <c r="U12">
        <v>6047.7</v>
      </c>
      <c r="V12">
        <v>5361.7</v>
      </c>
      <c r="W12">
        <v>4743.7</v>
      </c>
      <c r="X12">
        <v>4190.7</v>
      </c>
      <c r="Y12">
        <v>3692.7</v>
      </c>
      <c r="Z12">
        <v>3207.7</v>
      </c>
      <c r="AA12">
        <v>3207.7</v>
      </c>
      <c r="AB12">
        <v>3207.7</v>
      </c>
      <c r="AC12">
        <v>3207.7</v>
      </c>
      <c r="AD12">
        <v>3207.7</v>
      </c>
      <c r="AE12">
        <v>3240.7</v>
      </c>
      <c r="AF12">
        <v>3484.7</v>
      </c>
    </row>
    <row r="13" spans="1:32" x14ac:dyDescent="0.25">
      <c r="A13" t="s">
        <v>302</v>
      </c>
      <c r="B13">
        <v>126499</v>
      </c>
      <c r="C13">
        <v>128649</v>
      </c>
      <c r="D13">
        <v>129399</v>
      </c>
      <c r="E13">
        <v>130749</v>
      </c>
      <c r="F13">
        <v>131449</v>
      </c>
      <c r="G13">
        <v>131349</v>
      </c>
      <c r="H13">
        <v>130749</v>
      </c>
      <c r="I13">
        <v>130049</v>
      </c>
      <c r="J13">
        <v>130049</v>
      </c>
      <c r="K13">
        <v>130049</v>
      </c>
      <c r="L13">
        <v>130049</v>
      </c>
      <c r="M13">
        <v>129899</v>
      </c>
      <c r="N13">
        <v>129149</v>
      </c>
      <c r="O13">
        <v>129149</v>
      </c>
      <c r="P13">
        <v>129049</v>
      </c>
      <c r="Q13">
        <v>129049</v>
      </c>
      <c r="R13">
        <v>128299</v>
      </c>
      <c r="S13">
        <v>128299</v>
      </c>
      <c r="T13">
        <v>128299</v>
      </c>
      <c r="U13">
        <v>128299</v>
      </c>
      <c r="V13">
        <v>128249</v>
      </c>
      <c r="W13">
        <v>128049</v>
      </c>
      <c r="X13">
        <v>127999</v>
      </c>
      <c r="Y13">
        <v>127999</v>
      </c>
      <c r="Z13">
        <v>127999</v>
      </c>
      <c r="AA13">
        <v>127999</v>
      </c>
      <c r="AB13">
        <v>127999</v>
      </c>
      <c r="AC13">
        <v>127999</v>
      </c>
      <c r="AD13">
        <v>127999</v>
      </c>
      <c r="AE13">
        <v>127999</v>
      </c>
      <c r="AF13">
        <v>127999</v>
      </c>
    </row>
    <row r="14" spans="1:32" x14ac:dyDescent="0.25">
      <c r="A14" t="s">
        <v>303</v>
      </c>
      <c r="B14">
        <v>6797.7</v>
      </c>
      <c r="C14">
        <v>6797.7</v>
      </c>
      <c r="D14">
        <v>6797.7</v>
      </c>
      <c r="E14">
        <v>6797.7</v>
      </c>
      <c r="F14">
        <v>6797.7</v>
      </c>
      <c r="G14">
        <v>6797.7</v>
      </c>
      <c r="H14">
        <v>6797.7</v>
      </c>
      <c r="I14">
        <v>6797.7</v>
      </c>
      <c r="J14">
        <v>6797.7</v>
      </c>
      <c r="K14">
        <v>6797.7</v>
      </c>
      <c r="L14">
        <v>6797.7</v>
      </c>
      <c r="M14">
        <v>6797.7</v>
      </c>
      <c r="N14">
        <v>6797.7</v>
      </c>
      <c r="O14">
        <v>6797.7</v>
      </c>
      <c r="P14">
        <v>6797.7</v>
      </c>
      <c r="Q14">
        <v>6797.7</v>
      </c>
      <c r="R14">
        <v>6797.7</v>
      </c>
      <c r="S14">
        <v>6797.7</v>
      </c>
      <c r="T14">
        <v>6797.7</v>
      </c>
      <c r="U14">
        <v>6797.7</v>
      </c>
      <c r="V14">
        <v>6797.7</v>
      </c>
      <c r="W14">
        <v>6797.7</v>
      </c>
      <c r="X14">
        <v>6797.7</v>
      </c>
      <c r="Y14">
        <v>6797.7</v>
      </c>
      <c r="Z14">
        <v>6797.7</v>
      </c>
      <c r="AA14">
        <v>6797.7</v>
      </c>
      <c r="AB14">
        <v>6797.7</v>
      </c>
      <c r="AC14">
        <v>6797.7</v>
      </c>
      <c r="AD14">
        <v>6797.7</v>
      </c>
      <c r="AE14">
        <v>6797.7</v>
      </c>
      <c r="AF14">
        <v>6797.7</v>
      </c>
    </row>
    <row r="15" spans="1:32" x14ac:dyDescent="0.25">
      <c r="A15" t="s">
        <v>304</v>
      </c>
      <c r="B15">
        <v>79.3</v>
      </c>
      <c r="C15">
        <v>139.30000000000001</v>
      </c>
      <c r="D15">
        <v>174.3</v>
      </c>
      <c r="E15">
        <v>199.3</v>
      </c>
      <c r="F15">
        <v>2134.3000000000002</v>
      </c>
      <c r="G15">
        <v>2154.3000000000002</v>
      </c>
      <c r="H15">
        <v>2294.3000000000002</v>
      </c>
      <c r="I15">
        <v>3574.3</v>
      </c>
      <c r="J15">
        <v>3589.3</v>
      </c>
      <c r="K15">
        <v>3594.3</v>
      </c>
      <c r="L15">
        <v>3594.3</v>
      </c>
      <c r="M15">
        <v>3594.3</v>
      </c>
      <c r="N15">
        <v>3594.3</v>
      </c>
      <c r="O15">
        <v>3594.3</v>
      </c>
      <c r="P15">
        <v>3594.3</v>
      </c>
      <c r="Q15">
        <v>3594.3</v>
      </c>
      <c r="R15">
        <v>3594.3</v>
      </c>
      <c r="S15">
        <v>3594.3</v>
      </c>
      <c r="T15">
        <v>3594.3</v>
      </c>
      <c r="U15">
        <v>3594.3</v>
      </c>
      <c r="V15">
        <v>3594.3</v>
      </c>
      <c r="W15">
        <v>3594.3</v>
      </c>
      <c r="X15">
        <v>3594.3</v>
      </c>
      <c r="Y15">
        <v>3594.3</v>
      </c>
      <c r="Z15">
        <v>3594.3</v>
      </c>
      <c r="AA15">
        <v>3594.3</v>
      </c>
      <c r="AB15">
        <v>3594.3</v>
      </c>
      <c r="AC15">
        <v>3594.3</v>
      </c>
      <c r="AD15">
        <v>3594.3</v>
      </c>
      <c r="AE15">
        <v>3594.3</v>
      </c>
      <c r="AF15">
        <v>3594.3</v>
      </c>
    </row>
    <row r="16" spans="1:32" x14ac:dyDescent="0.25">
      <c r="A16" t="s">
        <v>305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25">
      <c r="A17" t="s">
        <v>306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25">
      <c r="A18" t="s">
        <v>307</v>
      </c>
      <c r="B18">
        <v>1759.8</v>
      </c>
      <c r="C18">
        <v>1759.8</v>
      </c>
      <c r="D18">
        <v>1759.8</v>
      </c>
      <c r="E18">
        <v>1759.8</v>
      </c>
      <c r="F18">
        <v>1759.8</v>
      </c>
      <c r="G18">
        <v>1759.8</v>
      </c>
      <c r="H18">
        <v>1759.8</v>
      </c>
      <c r="I18">
        <v>1759.8</v>
      </c>
      <c r="J18">
        <v>1759.8</v>
      </c>
      <c r="K18">
        <v>1759.8</v>
      </c>
      <c r="L18">
        <v>1759.8</v>
      </c>
      <c r="M18">
        <v>1759.8</v>
      </c>
      <c r="N18">
        <v>1759.8</v>
      </c>
      <c r="O18">
        <v>1759.8</v>
      </c>
      <c r="P18">
        <v>1759.8</v>
      </c>
      <c r="Q18">
        <v>1759.8</v>
      </c>
      <c r="R18">
        <v>1759.8</v>
      </c>
      <c r="S18">
        <v>1759.8</v>
      </c>
      <c r="T18">
        <v>1759.8</v>
      </c>
      <c r="U18">
        <v>1759.8</v>
      </c>
      <c r="V18">
        <v>1759.8</v>
      </c>
      <c r="W18">
        <v>1759.8</v>
      </c>
      <c r="X18">
        <v>1759.8</v>
      </c>
      <c r="Y18">
        <v>1759.8</v>
      </c>
      <c r="Z18">
        <v>1759.8</v>
      </c>
      <c r="AA18">
        <v>1759.8</v>
      </c>
      <c r="AB18">
        <v>1759.8</v>
      </c>
      <c r="AC18">
        <v>1759.8</v>
      </c>
      <c r="AD18">
        <v>1759.8</v>
      </c>
      <c r="AE18">
        <v>1759.8</v>
      </c>
      <c r="AF18">
        <v>1759.8</v>
      </c>
    </row>
    <row r="20" spans="1:32" x14ac:dyDescent="0.25">
      <c r="A20" s="11" t="s">
        <v>308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4A00D-FEE1-4109-9021-DF78FFA4A8D5}">
  <dimension ref="A1:AF38"/>
  <sheetViews>
    <sheetView workbookViewId="0"/>
  </sheetViews>
  <sheetFormatPr defaultRowHeight="15" x14ac:dyDescent="0.25"/>
  <cols>
    <col min="1" max="1" width="63.28515625" customWidth="1"/>
  </cols>
  <sheetData>
    <row r="1" spans="1:32" x14ac:dyDescent="0.25">
      <c r="A1" t="s">
        <v>271</v>
      </c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5">
      <c r="A2" t="s">
        <v>309</v>
      </c>
      <c r="B2">
        <v>0.5</v>
      </c>
      <c r="C2">
        <v>0.5</v>
      </c>
      <c r="D2">
        <v>0.5</v>
      </c>
      <c r="E2">
        <v>0.5</v>
      </c>
      <c r="F2">
        <v>0.5</v>
      </c>
      <c r="G2">
        <v>0.5</v>
      </c>
      <c r="H2">
        <v>0.5</v>
      </c>
      <c r="I2">
        <v>0.5</v>
      </c>
      <c r="J2">
        <v>0.5</v>
      </c>
      <c r="K2">
        <v>0.5</v>
      </c>
      <c r="L2">
        <v>0.5</v>
      </c>
      <c r="M2">
        <v>0.5</v>
      </c>
      <c r="N2">
        <v>0.5</v>
      </c>
      <c r="O2">
        <v>0.5</v>
      </c>
      <c r="P2">
        <v>0.5</v>
      </c>
      <c r="Q2">
        <v>0.5</v>
      </c>
      <c r="R2">
        <v>0.5</v>
      </c>
      <c r="S2">
        <v>0.5</v>
      </c>
      <c r="T2">
        <v>0.5</v>
      </c>
      <c r="U2">
        <v>0.5</v>
      </c>
      <c r="V2">
        <v>0.5</v>
      </c>
      <c r="W2">
        <v>0.5</v>
      </c>
      <c r="X2">
        <v>0.5</v>
      </c>
      <c r="Y2">
        <v>0.5</v>
      </c>
      <c r="Z2">
        <v>0.5</v>
      </c>
      <c r="AA2">
        <v>0.5</v>
      </c>
      <c r="AB2">
        <v>0.5</v>
      </c>
      <c r="AC2">
        <v>0.5</v>
      </c>
      <c r="AD2">
        <v>0.5</v>
      </c>
      <c r="AE2">
        <v>0.5</v>
      </c>
      <c r="AF2">
        <v>0.5</v>
      </c>
    </row>
    <row r="3" spans="1:32" x14ac:dyDescent="0.25">
      <c r="A3" t="s">
        <v>310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</row>
    <row r="4" spans="1:32" x14ac:dyDescent="0.25">
      <c r="A4" t="s">
        <v>311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</row>
    <row r="5" spans="1:32" x14ac:dyDescent="0.25">
      <c r="A5" t="s">
        <v>312</v>
      </c>
      <c r="B5">
        <v>0.95</v>
      </c>
      <c r="C5">
        <v>0.95</v>
      </c>
      <c r="D5">
        <v>0.95</v>
      </c>
      <c r="E5">
        <v>0.95</v>
      </c>
      <c r="F5">
        <v>0.95</v>
      </c>
      <c r="G5">
        <v>0.95</v>
      </c>
      <c r="H5">
        <v>0.95</v>
      </c>
      <c r="I5">
        <v>0.95</v>
      </c>
      <c r="J5">
        <v>0.95</v>
      </c>
      <c r="K5">
        <v>0.95</v>
      </c>
      <c r="L5">
        <v>0.95</v>
      </c>
      <c r="M5">
        <v>0.95</v>
      </c>
      <c r="N5">
        <v>0.95</v>
      </c>
      <c r="O5">
        <v>0.95</v>
      </c>
      <c r="P5">
        <v>0.95</v>
      </c>
      <c r="Q5">
        <v>0.95</v>
      </c>
      <c r="R5">
        <v>0.95</v>
      </c>
      <c r="S5">
        <v>0.95</v>
      </c>
      <c r="T5">
        <v>0.95</v>
      </c>
      <c r="U5">
        <v>0.95</v>
      </c>
      <c r="V5">
        <v>0.95</v>
      </c>
      <c r="W5">
        <v>0.95</v>
      </c>
      <c r="X5">
        <v>0.95</v>
      </c>
      <c r="Y5">
        <v>0.95</v>
      </c>
      <c r="Z5">
        <v>0.95</v>
      </c>
      <c r="AA5">
        <v>0.95</v>
      </c>
      <c r="AB5">
        <v>0.95</v>
      </c>
      <c r="AC5">
        <v>0.95</v>
      </c>
      <c r="AD5">
        <v>0.95</v>
      </c>
      <c r="AE5">
        <v>0.95</v>
      </c>
      <c r="AF5">
        <v>0.95</v>
      </c>
    </row>
    <row r="6" spans="1:32" x14ac:dyDescent="0.25">
      <c r="A6" t="s">
        <v>313</v>
      </c>
      <c r="B6">
        <v>0.44017000000000001</v>
      </c>
      <c r="C6">
        <v>0.44017000000000001</v>
      </c>
      <c r="D6">
        <v>0.44017000000000001</v>
      </c>
      <c r="E6">
        <v>0.44017000000000001</v>
      </c>
      <c r="F6">
        <v>0.44017000000000001</v>
      </c>
      <c r="G6">
        <v>0.44017000000000001</v>
      </c>
      <c r="H6">
        <v>0.44017000000000001</v>
      </c>
      <c r="I6">
        <v>0.44017000000000001</v>
      </c>
      <c r="J6">
        <v>0.44017000000000001</v>
      </c>
      <c r="K6">
        <v>0.44017000000000001</v>
      </c>
      <c r="L6">
        <v>0.44017000000000001</v>
      </c>
      <c r="M6">
        <v>0.44017000000000001</v>
      </c>
      <c r="N6">
        <v>0.44017000000000001</v>
      </c>
      <c r="O6">
        <v>0.44017000000000001</v>
      </c>
      <c r="P6">
        <v>0.44017000000000001</v>
      </c>
      <c r="Q6">
        <v>0.44017000000000001</v>
      </c>
      <c r="R6">
        <v>0.44017000000000001</v>
      </c>
      <c r="S6">
        <v>0.44017000000000001</v>
      </c>
      <c r="T6">
        <v>0.44017000000000001</v>
      </c>
      <c r="U6">
        <v>0.44017000000000001</v>
      </c>
      <c r="V6">
        <v>0.44017000000000001</v>
      </c>
      <c r="W6">
        <v>0.44017000000000001</v>
      </c>
      <c r="X6">
        <v>0.44017000000000001</v>
      </c>
      <c r="Y6">
        <v>0.44017000000000001</v>
      </c>
      <c r="Z6">
        <v>0.44017000000000001</v>
      </c>
      <c r="AA6">
        <v>0.44017000000000001</v>
      </c>
      <c r="AB6">
        <v>0.44017000000000001</v>
      </c>
      <c r="AC6">
        <v>0.44017000000000001</v>
      </c>
      <c r="AD6">
        <v>0.44017000000000001</v>
      </c>
      <c r="AE6">
        <v>0.44017000000000001</v>
      </c>
      <c r="AF6">
        <v>0.44017000000000001</v>
      </c>
    </row>
    <row r="7" spans="1:32" x14ac:dyDescent="0.25">
      <c r="A7" t="s">
        <v>314</v>
      </c>
      <c r="B7">
        <v>0.38211000000000001</v>
      </c>
      <c r="C7">
        <v>0.38211000000000001</v>
      </c>
      <c r="D7">
        <v>0.38211000000000001</v>
      </c>
      <c r="E7">
        <v>0.38211000000000001</v>
      </c>
      <c r="F7">
        <v>0.38211000000000001</v>
      </c>
      <c r="G7">
        <v>0.38211000000000001</v>
      </c>
      <c r="H7">
        <v>0.38211000000000001</v>
      </c>
      <c r="I7">
        <v>0.38211000000000001</v>
      </c>
      <c r="J7">
        <v>0.38211000000000001</v>
      </c>
      <c r="K7">
        <v>0.38211000000000001</v>
      </c>
      <c r="L7">
        <v>0.38211000000000001</v>
      </c>
      <c r="M7">
        <v>0.38211000000000001</v>
      </c>
      <c r="N7">
        <v>0.38211000000000001</v>
      </c>
      <c r="O7">
        <v>0.38211000000000001</v>
      </c>
      <c r="P7">
        <v>0.38211000000000001</v>
      </c>
      <c r="Q7">
        <v>0.38211000000000001</v>
      </c>
      <c r="R7">
        <v>0.38211000000000001</v>
      </c>
      <c r="S7">
        <v>0.38211000000000001</v>
      </c>
      <c r="T7">
        <v>0.38211000000000001</v>
      </c>
      <c r="U7">
        <v>0.38211000000000001</v>
      </c>
      <c r="V7">
        <v>0.38211000000000001</v>
      </c>
      <c r="W7">
        <v>0.38211000000000001</v>
      </c>
      <c r="X7">
        <v>0.38211000000000001</v>
      </c>
      <c r="Y7">
        <v>0.38211000000000001</v>
      </c>
      <c r="Z7">
        <v>0.38211000000000001</v>
      </c>
      <c r="AA7">
        <v>0.38211000000000001</v>
      </c>
      <c r="AB7">
        <v>0.38211000000000001</v>
      </c>
      <c r="AC7">
        <v>0.38211000000000001</v>
      </c>
      <c r="AD7">
        <v>0.38211000000000001</v>
      </c>
      <c r="AE7">
        <v>0.38211000000000001</v>
      </c>
      <c r="AF7">
        <v>0.38211000000000001</v>
      </c>
    </row>
    <row r="8" spans="1:32" x14ac:dyDescent="0.25">
      <c r="A8" t="s">
        <v>315</v>
      </c>
      <c r="B8">
        <v>0.85745000000000005</v>
      </c>
      <c r="C8">
        <v>0.85745000000000005</v>
      </c>
      <c r="D8">
        <v>0.85745000000000005</v>
      </c>
      <c r="E8">
        <v>0.85745000000000005</v>
      </c>
      <c r="F8">
        <v>0.85745000000000005</v>
      </c>
      <c r="G8">
        <v>0.85745000000000005</v>
      </c>
      <c r="H8">
        <v>0.85745000000000005</v>
      </c>
      <c r="I8">
        <v>0.85745000000000005</v>
      </c>
      <c r="J8">
        <v>0.85745000000000005</v>
      </c>
      <c r="K8">
        <v>0.85745000000000005</v>
      </c>
      <c r="L8">
        <v>0.85745000000000005</v>
      </c>
      <c r="M8">
        <v>0.85745000000000005</v>
      </c>
      <c r="N8">
        <v>0.85745000000000005</v>
      </c>
      <c r="O8">
        <v>0.85745000000000005</v>
      </c>
      <c r="P8">
        <v>0.85745000000000005</v>
      </c>
      <c r="Q8">
        <v>0.85745000000000005</v>
      </c>
      <c r="R8">
        <v>0.85745000000000005</v>
      </c>
      <c r="S8">
        <v>0.85745000000000005</v>
      </c>
      <c r="T8">
        <v>0.85745000000000005</v>
      </c>
      <c r="U8">
        <v>0.85745000000000005</v>
      </c>
      <c r="V8">
        <v>0.85745000000000005</v>
      </c>
      <c r="W8">
        <v>0.85745000000000005</v>
      </c>
      <c r="X8">
        <v>0.85745000000000005</v>
      </c>
      <c r="Y8">
        <v>0.85745000000000005</v>
      </c>
      <c r="Z8">
        <v>0.85745000000000005</v>
      </c>
      <c r="AA8">
        <v>0.85745000000000005</v>
      </c>
      <c r="AB8">
        <v>0.85745000000000005</v>
      </c>
      <c r="AC8">
        <v>0.85745000000000005</v>
      </c>
      <c r="AD8">
        <v>0.85745000000000005</v>
      </c>
      <c r="AE8">
        <v>0.85745000000000005</v>
      </c>
      <c r="AF8">
        <v>0.85745000000000005</v>
      </c>
    </row>
    <row r="9" spans="1:32" x14ac:dyDescent="0.25">
      <c r="A9" t="s">
        <v>316</v>
      </c>
      <c r="B9">
        <v>0.55000000000000004</v>
      </c>
      <c r="C9">
        <v>0.55000000000000004</v>
      </c>
      <c r="D9">
        <v>0.55000000000000004</v>
      </c>
      <c r="E9">
        <v>0.55000000000000004</v>
      </c>
      <c r="F9">
        <v>0.55000000000000004</v>
      </c>
      <c r="G9">
        <v>0.55000000000000004</v>
      </c>
      <c r="H9">
        <v>0.55000000000000004</v>
      </c>
      <c r="I9">
        <v>0.55000000000000004</v>
      </c>
      <c r="J9">
        <v>0.55000000000000004</v>
      </c>
      <c r="K9">
        <v>0.55000000000000004</v>
      </c>
      <c r="L9">
        <v>0.55000000000000004</v>
      </c>
      <c r="M9">
        <v>0.55000000000000004</v>
      </c>
      <c r="N9">
        <v>0.55000000000000004</v>
      </c>
      <c r="O9">
        <v>0.55000000000000004</v>
      </c>
      <c r="P9">
        <v>0.55000000000000004</v>
      </c>
      <c r="Q9">
        <v>0.55000000000000004</v>
      </c>
      <c r="R9">
        <v>0.55000000000000004</v>
      </c>
      <c r="S9">
        <v>0.55000000000000004</v>
      </c>
      <c r="T9">
        <v>0.55000000000000004</v>
      </c>
      <c r="U9">
        <v>0.55000000000000004</v>
      </c>
      <c r="V9">
        <v>0.55000000000000004</v>
      </c>
      <c r="W9">
        <v>0.55000000000000004</v>
      </c>
      <c r="X9">
        <v>0.55000000000000004</v>
      </c>
      <c r="Y9">
        <v>0.55000000000000004</v>
      </c>
      <c r="Z9">
        <v>0.55000000000000004</v>
      </c>
      <c r="AA9">
        <v>0.55000000000000004</v>
      </c>
      <c r="AB9">
        <v>0.55000000000000004</v>
      </c>
      <c r="AC9">
        <v>0.55000000000000004</v>
      </c>
      <c r="AD9">
        <v>0.55000000000000004</v>
      </c>
      <c r="AE9">
        <v>0.55000000000000004</v>
      </c>
      <c r="AF9">
        <v>0.55000000000000004</v>
      </c>
    </row>
    <row r="10" spans="1:32" x14ac:dyDescent="0.25">
      <c r="A10" t="s">
        <v>317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</row>
    <row r="11" spans="1:32" x14ac:dyDescent="0.25">
      <c r="A11" t="s">
        <v>318</v>
      </c>
      <c r="B11">
        <v>0.4</v>
      </c>
      <c r="C11">
        <v>0.4</v>
      </c>
      <c r="D11">
        <v>0.4</v>
      </c>
      <c r="E11">
        <v>0.4</v>
      </c>
      <c r="F11">
        <v>0.4</v>
      </c>
      <c r="G11">
        <v>0.4</v>
      </c>
      <c r="H11">
        <v>0.4</v>
      </c>
      <c r="I11">
        <v>0.4</v>
      </c>
      <c r="J11">
        <v>0.4</v>
      </c>
      <c r="K11">
        <v>0.4</v>
      </c>
      <c r="L11">
        <v>0.4</v>
      </c>
      <c r="M11">
        <v>0.4</v>
      </c>
      <c r="N11">
        <v>0.4</v>
      </c>
      <c r="O11">
        <v>0.4</v>
      </c>
      <c r="P11">
        <v>0.4</v>
      </c>
      <c r="Q11">
        <v>0.4</v>
      </c>
      <c r="R11">
        <v>0.4</v>
      </c>
      <c r="S11">
        <v>0.4</v>
      </c>
      <c r="T11">
        <v>0.4</v>
      </c>
      <c r="U11">
        <v>0.4</v>
      </c>
      <c r="V11">
        <v>0.4</v>
      </c>
      <c r="W11">
        <v>0.4</v>
      </c>
      <c r="X11">
        <v>0.4</v>
      </c>
      <c r="Y11">
        <v>0.4</v>
      </c>
      <c r="Z11">
        <v>0.4</v>
      </c>
      <c r="AA11">
        <v>0.4</v>
      </c>
      <c r="AB11">
        <v>0.4</v>
      </c>
      <c r="AC11">
        <v>0.4</v>
      </c>
      <c r="AD11">
        <v>0.4</v>
      </c>
      <c r="AE11">
        <v>0.4</v>
      </c>
      <c r="AF11">
        <v>0.4</v>
      </c>
    </row>
    <row r="12" spans="1:32" x14ac:dyDescent="0.25">
      <c r="A12" t="s">
        <v>319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</row>
    <row r="13" spans="1:32" x14ac:dyDescent="0.25">
      <c r="A13" t="s">
        <v>320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</row>
    <row r="14" spans="1:32" x14ac:dyDescent="0.25">
      <c r="A14" t="s">
        <v>321</v>
      </c>
      <c r="B14">
        <v>0.5</v>
      </c>
      <c r="C14">
        <v>0.5</v>
      </c>
      <c r="D14">
        <v>0.5</v>
      </c>
      <c r="E14">
        <v>0.5</v>
      </c>
      <c r="F14">
        <v>0.5</v>
      </c>
      <c r="G14">
        <v>0.5</v>
      </c>
      <c r="H14">
        <v>0.5</v>
      </c>
      <c r="I14">
        <v>0.5</v>
      </c>
      <c r="J14">
        <v>0.5</v>
      </c>
      <c r="K14">
        <v>0.5</v>
      </c>
      <c r="L14">
        <v>0.5</v>
      </c>
      <c r="M14">
        <v>0.5</v>
      </c>
      <c r="N14">
        <v>0.5</v>
      </c>
      <c r="O14">
        <v>0.5</v>
      </c>
      <c r="P14">
        <v>0.5</v>
      </c>
      <c r="Q14">
        <v>0.5</v>
      </c>
      <c r="R14">
        <v>0.5</v>
      </c>
      <c r="S14">
        <v>0.5</v>
      </c>
      <c r="T14">
        <v>0.5</v>
      </c>
      <c r="U14">
        <v>0.5</v>
      </c>
      <c r="V14">
        <v>0.5</v>
      </c>
      <c r="W14">
        <v>0.5</v>
      </c>
      <c r="X14">
        <v>0.5</v>
      </c>
      <c r="Y14">
        <v>0.5</v>
      </c>
      <c r="Z14">
        <v>0.5</v>
      </c>
      <c r="AA14">
        <v>0.5</v>
      </c>
      <c r="AB14">
        <v>0.5</v>
      </c>
      <c r="AC14">
        <v>0.5</v>
      </c>
      <c r="AD14">
        <v>0.5</v>
      </c>
      <c r="AE14">
        <v>0.5</v>
      </c>
      <c r="AF14">
        <v>0.5</v>
      </c>
    </row>
    <row r="15" spans="1:32" x14ac:dyDescent="0.25">
      <c r="A15" t="s">
        <v>322</v>
      </c>
      <c r="B15">
        <v>0.38574999999999998</v>
      </c>
      <c r="C15">
        <v>0.38574999999999998</v>
      </c>
      <c r="D15">
        <v>0.38574999999999998</v>
      </c>
      <c r="E15">
        <v>0.38574999999999998</v>
      </c>
      <c r="F15">
        <v>0.38574999999999998</v>
      </c>
      <c r="G15">
        <v>0.38574999999999998</v>
      </c>
      <c r="H15">
        <v>0.38574999999999998</v>
      </c>
      <c r="I15">
        <v>0.38574999999999998</v>
      </c>
      <c r="J15">
        <v>0.38574999999999998</v>
      </c>
      <c r="K15">
        <v>0.38574999999999998</v>
      </c>
      <c r="L15">
        <v>0.38574999999999998</v>
      </c>
      <c r="M15">
        <v>0.38574999999999998</v>
      </c>
      <c r="N15">
        <v>0.38574999999999998</v>
      </c>
      <c r="O15">
        <v>0.38574999999999998</v>
      </c>
      <c r="P15">
        <v>0.38574999999999998</v>
      </c>
      <c r="Q15">
        <v>0.38574999999999998</v>
      </c>
      <c r="R15">
        <v>0.38574999999999998</v>
      </c>
      <c r="S15">
        <v>0.38574999999999998</v>
      </c>
      <c r="T15">
        <v>0.38574999999999998</v>
      </c>
      <c r="U15">
        <v>0.38574999999999998</v>
      </c>
      <c r="V15">
        <v>0.38574999999999998</v>
      </c>
      <c r="W15">
        <v>0.38574999999999998</v>
      </c>
      <c r="X15">
        <v>0.38574999999999998</v>
      </c>
      <c r="Y15">
        <v>0.38574999999999998</v>
      </c>
      <c r="Z15">
        <v>0.38574999999999998</v>
      </c>
      <c r="AA15">
        <v>0.38574999999999998</v>
      </c>
      <c r="AB15">
        <v>0.38574999999999998</v>
      </c>
      <c r="AC15">
        <v>0.38574999999999998</v>
      </c>
      <c r="AD15">
        <v>0.38574999999999998</v>
      </c>
      <c r="AE15">
        <v>0.38574999999999998</v>
      </c>
      <c r="AF15">
        <v>0.38574999999999998</v>
      </c>
    </row>
    <row r="16" spans="1:32" x14ac:dyDescent="0.25">
      <c r="A16" t="s">
        <v>323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</row>
    <row r="17" spans="1:32" x14ac:dyDescent="0.25">
      <c r="A17" t="s">
        <v>324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</row>
    <row r="18" spans="1:32" x14ac:dyDescent="0.25">
      <c r="A18" t="s">
        <v>325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</row>
    <row r="20" spans="1:32" x14ac:dyDescent="0.25">
      <c r="A20" s="12" t="s">
        <v>326</v>
      </c>
    </row>
    <row r="21" spans="1:32" x14ac:dyDescent="0.25">
      <c r="B21">
        <v>2020</v>
      </c>
      <c r="C21">
        <v>2021</v>
      </c>
      <c r="D21">
        <v>2022</v>
      </c>
      <c r="E21">
        <v>2023</v>
      </c>
      <c r="F21">
        <v>2024</v>
      </c>
      <c r="G21">
        <v>2025</v>
      </c>
      <c r="H21">
        <v>2026</v>
      </c>
      <c r="I21">
        <v>2027</v>
      </c>
      <c r="J21">
        <v>2028</v>
      </c>
      <c r="K21">
        <v>2029</v>
      </c>
      <c r="L21">
        <v>2030</v>
      </c>
      <c r="M21">
        <v>2031</v>
      </c>
      <c r="N21">
        <v>2032</v>
      </c>
      <c r="O21">
        <v>2033</v>
      </c>
      <c r="P21">
        <v>2034</v>
      </c>
      <c r="Q21">
        <v>2035</v>
      </c>
      <c r="R21">
        <v>2036</v>
      </c>
      <c r="S21">
        <v>2037</v>
      </c>
      <c r="T21">
        <v>2038</v>
      </c>
      <c r="U21">
        <v>2039</v>
      </c>
      <c r="V21">
        <v>2040</v>
      </c>
      <c r="W21">
        <v>2041</v>
      </c>
      <c r="X21">
        <v>2042</v>
      </c>
      <c r="Y21">
        <v>2043</v>
      </c>
      <c r="Z21">
        <v>2044</v>
      </c>
      <c r="AA21">
        <v>2045</v>
      </c>
      <c r="AB21">
        <v>2046</v>
      </c>
      <c r="AC21">
        <v>2047</v>
      </c>
      <c r="AD21">
        <v>2048</v>
      </c>
      <c r="AE21">
        <v>2049</v>
      </c>
      <c r="AF21">
        <v>2050</v>
      </c>
    </row>
    <row r="22" spans="1:32" x14ac:dyDescent="0.25">
      <c r="A22" t="s">
        <v>309</v>
      </c>
      <c r="B22">
        <f>B2*8760</f>
        <v>4380</v>
      </c>
      <c r="C22">
        <f t="shared" ref="C22:AF30" si="0">C2*8760</f>
        <v>4380</v>
      </c>
      <c r="D22">
        <f t="shared" si="0"/>
        <v>4380</v>
      </c>
      <c r="E22">
        <f t="shared" si="0"/>
        <v>4380</v>
      </c>
      <c r="F22">
        <f t="shared" si="0"/>
        <v>4380</v>
      </c>
      <c r="G22">
        <f t="shared" si="0"/>
        <v>4380</v>
      </c>
      <c r="H22">
        <f t="shared" si="0"/>
        <v>4380</v>
      </c>
      <c r="I22">
        <f t="shared" si="0"/>
        <v>4380</v>
      </c>
      <c r="J22">
        <f t="shared" si="0"/>
        <v>4380</v>
      </c>
      <c r="K22">
        <f t="shared" si="0"/>
        <v>4380</v>
      </c>
      <c r="L22">
        <f t="shared" si="0"/>
        <v>4380</v>
      </c>
      <c r="M22">
        <f t="shared" si="0"/>
        <v>4380</v>
      </c>
      <c r="N22">
        <f t="shared" si="0"/>
        <v>4380</v>
      </c>
      <c r="O22">
        <f t="shared" si="0"/>
        <v>4380</v>
      </c>
      <c r="P22">
        <f t="shared" si="0"/>
        <v>4380</v>
      </c>
      <c r="Q22">
        <f t="shared" si="0"/>
        <v>4380</v>
      </c>
      <c r="R22">
        <f t="shared" si="0"/>
        <v>4380</v>
      </c>
      <c r="S22">
        <f t="shared" si="0"/>
        <v>4380</v>
      </c>
      <c r="T22">
        <f t="shared" si="0"/>
        <v>4380</v>
      </c>
      <c r="U22">
        <f t="shared" si="0"/>
        <v>4380</v>
      </c>
      <c r="V22">
        <f t="shared" si="0"/>
        <v>4380</v>
      </c>
      <c r="W22">
        <f t="shared" si="0"/>
        <v>4380</v>
      </c>
      <c r="X22">
        <f t="shared" si="0"/>
        <v>4380</v>
      </c>
      <c r="Y22">
        <f t="shared" si="0"/>
        <v>4380</v>
      </c>
      <c r="Z22">
        <f t="shared" si="0"/>
        <v>4380</v>
      </c>
      <c r="AA22">
        <f t="shared" si="0"/>
        <v>4380</v>
      </c>
      <c r="AB22">
        <f t="shared" si="0"/>
        <v>4380</v>
      </c>
      <c r="AC22">
        <f t="shared" si="0"/>
        <v>4380</v>
      </c>
      <c r="AD22">
        <f t="shared" si="0"/>
        <v>4380</v>
      </c>
      <c r="AE22">
        <f t="shared" si="0"/>
        <v>4380</v>
      </c>
      <c r="AF22">
        <f t="shared" si="0"/>
        <v>4380</v>
      </c>
    </row>
    <row r="23" spans="1:32" x14ac:dyDescent="0.25">
      <c r="A23" t="s">
        <v>310</v>
      </c>
      <c r="B23">
        <f t="shared" ref="B23:Q38" si="1">B3*8760</f>
        <v>8760</v>
      </c>
      <c r="C23">
        <f t="shared" si="1"/>
        <v>8760</v>
      </c>
      <c r="D23">
        <f t="shared" si="1"/>
        <v>8760</v>
      </c>
      <c r="E23">
        <f t="shared" si="1"/>
        <v>8760</v>
      </c>
      <c r="F23">
        <f t="shared" si="1"/>
        <v>8760</v>
      </c>
      <c r="G23">
        <f t="shared" si="1"/>
        <v>8760</v>
      </c>
      <c r="H23">
        <f t="shared" si="1"/>
        <v>8760</v>
      </c>
      <c r="I23">
        <f t="shared" si="1"/>
        <v>8760</v>
      </c>
      <c r="J23">
        <f t="shared" si="1"/>
        <v>8760</v>
      </c>
      <c r="K23">
        <f t="shared" si="1"/>
        <v>8760</v>
      </c>
      <c r="L23">
        <f t="shared" si="1"/>
        <v>8760</v>
      </c>
      <c r="M23">
        <f t="shared" si="1"/>
        <v>8760</v>
      </c>
      <c r="N23">
        <f t="shared" si="1"/>
        <v>8760</v>
      </c>
      <c r="O23">
        <f t="shared" si="1"/>
        <v>8760</v>
      </c>
      <c r="P23">
        <f t="shared" si="1"/>
        <v>8760</v>
      </c>
      <c r="Q23">
        <f t="shared" si="1"/>
        <v>8760</v>
      </c>
      <c r="R23">
        <f t="shared" si="0"/>
        <v>8760</v>
      </c>
      <c r="S23">
        <f t="shared" si="0"/>
        <v>8760</v>
      </c>
      <c r="T23">
        <f t="shared" si="0"/>
        <v>8760</v>
      </c>
      <c r="U23">
        <f t="shared" si="0"/>
        <v>8760</v>
      </c>
      <c r="V23">
        <f t="shared" si="0"/>
        <v>8760</v>
      </c>
      <c r="W23">
        <f t="shared" si="0"/>
        <v>8760</v>
      </c>
      <c r="X23">
        <f t="shared" si="0"/>
        <v>8760</v>
      </c>
      <c r="Y23">
        <f t="shared" si="0"/>
        <v>8760</v>
      </c>
      <c r="Z23">
        <f t="shared" si="0"/>
        <v>8760</v>
      </c>
      <c r="AA23">
        <f t="shared" si="0"/>
        <v>8760</v>
      </c>
      <c r="AB23">
        <f t="shared" si="0"/>
        <v>8760</v>
      </c>
      <c r="AC23">
        <f t="shared" si="0"/>
        <v>8760</v>
      </c>
      <c r="AD23">
        <f t="shared" si="0"/>
        <v>8760</v>
      </c>
      <c r="AE23">
        <f t="shared" si="0"/>
        <v>8760</v>
      </c>
      <c r="AF23">
        <f t="shared" si="0"/>
        <v>8760</v>
      </c>
    </row>
    <row r="24" spans="1:32" x14ac:dyDescent="0.25">
      <c r="A24" t="s">
        <v>311</v>
      </c>
      <c r="B24">
        <f t="shared" si="1"/>
        <v>8760</v>
      </c>
      <c r="C24">
        <f t="shared" si="0"/>
        <v>8760</v>
      </c>
      <c r="D24">
        <f t="shared" si="0"/>
        <v>8760</v>
      </c>
      <c r="E24">
        <f t="shared" si="0"/>
        <v>8760</v>
      </c>
      <c r="F24">
        <f t="shared" si="0"/>
        <v>8760</v>
      </c>
      <c r="G24">
        <f t="shared" si="0"/>
        <v>8760</v>
      </c>
      <c r="H24">
        <f t="shared" si="0"/>
        <v>8760</v>
      </c>
      <c r="I24">
        <f t="shared" si="0"/>
        <v>8760</v>
      </c>
      <c r="J24">
        <f t="shared" si="0"/>
        <v>8760</v>
      </c>
      <c r="K24">
        <f t="shared" si="0"/>
        <v>8760</v>
      </c>
      <c r="L24">
        <f t="shared" si="0"/>
        <v>8760</v>
      </c>
      <c r="M24">
        <f t="shared" si="0"/>
        <v>8760</v>
      </c>
      <c r="N24">
        <f t="shared" si="0"/>
        <v>8760</v>
      </c>
      <c r="O24">
        <f t="shared" si="0"/>
        <v>8760</v>
      </c>
      <c r="P24">
        <f t="shared" si="0"/>
        <v>8760</v>
      </c>
      <c r="Q24">
        <f t="shared" si="0"/>
        <v>8760</v>
      </c>
      <c r="R24">
        <f t="shared" si="0"/>
        <v>8760</v>
      </c>
      <c r="S24">
        <f t="shared" si="0"/>
        <v>8760</v>
      </c>
      <c r="T24">
        <f t="shared" si="0"/>
        <v>8760</v>
      </c>
      <c r="U24">
        <f t="shared" si="0"/>
        <v>8760</v>
      </c>
      <c r="V24">
        <f t="shared" si="0"/>
        <v>8760</v>
      </c>
      <c r="W24">
        <f t="shared" si="0"/>
        <v>8760</v>
      </c>
      <c r="X24">
        <f t="shared" si="0"/>
        <v>8760</v>
      </c>
      <c r="Y24">
        <f t="shared" si="0"/>
        <v>8760</v>
      </c>
      <c r="Z24">
        <f t="shared" si="0"/>
        <v>8760</v>
      </c>
      <c r="AA24">
        <f t="shared" si="0"/>
        <v>8760</v>
      </c>
      <c r="AB24">
        <f t="shared" si="0"/>
        <v>8760</v>
      </c>
      <c r="AC24">
        <f t="shared" si="0"/>
        <v>8760</v>
      </c>
      <c r="AD24">
        <f t="shared" si="0"/>
        <v>8760</v>
      </c>
      <c r="AE24">
        <f t="shared" si="0"/>
        <v>8760</v>
      </c>
      <c r="AF24">
        <f t="shared" si="0"/>
        <v>8760</v>
      </c>
    </row>
    <row r="25" spans="1:32" x14ac:dyDescent="0.25">
      <c r="A25" t="s">
        <v>312</v>
      </c>
      <c r="B25">
        <f t="shared" si="1"/>
        <v>8322</v>
      </c>
      <c r="C25">
        <f t="shared" si="0"/>
        <v>8322</v>
      </c>
      <c r="D25">
        <f t="shared" si="0"/>
        <v>8322</v>
      </c>
      <c r="E25">
        <f t="shared" si="0"/>
        <v>8322</v>
      </c>
      <c r="F25">
        <f t="shared" si="0"/>
        <v>8322</v>
      </c>
      <c r="G25">
        <f t="shared" si="0"/>
        <v>8322</v>
      </c>
      <c r="H25">
        <f t="shared" si="0"/>
        <v>8322</v>
      </c>
      <c r="I25">
        <f t="shared" si="0"/>
        <v>8322</v>
      </c>
      <c r="J25">
        <f t="shared" si="0"/>
        <v>8322</v>
      </c>
      <c r="K25">
        <f t="shared" si="0"/>
        <v>8322</v>
      </c>
      <c r="L25">
        <f t="shared" si="0"/>
        <v>8322</v>
      </c>
      <c r="M25">
        <f t="shared" si="0"/>
        <v>8322</v>
      </c>
      <c r="N25">
        <f t="shared" si="0"/>
        <v>8322</v>
      </c>
      <c r="O25">
        <f t="shared" si="0"/>
        <v>8322</v>
      </c>
      <c r="P25">
        <f t="shared" si="0"/>
        <v>8322</v>
      </c>
      <c r="Q25">
        <f t="shared" si="0"/>
        <v>8322</v>
      </c>
      <c r="R25">
        <f t="shared" si="0"/>
        <v>8322</v>
      </c>
      <c r="S25">
        <f t="shared" si="0"/>
        <v>8322</v>
      </c>
      <c r="T25">
        <f t="shared" si="0"/>
        <v>8322</v>
      </c>
      <c r="U25">
        <f t="shared" si="0"/>
        <v>8322</v>
      </c>
      <c r="V25">
        <f t="shared" si="0"/>
        <v>8322</v>
      </c>
      <c r="W25">
        <f t="shared" si="0"/>
        <v>8322</v>
      </c>
      <c r="X25">
        <f t="shared" si="0"/>
        <v>8322</v>
      </c>
      <c r="Y25">
        <f t="shared" si="0"/>
        <v>8322</v>
      </c>
      <c r="Z25">
        <f t="shared" si="0"/>
        <v>8322</v>
      </c>
      <c r="AA25">
        <f t="shared" si="0"/>
        <v>8322</v>
      </c>
      <c r="AB25">
        <f t="shared" si="0"/>
        <v>8322</v>
      </c>
      <c r="AC25">
        <f t="shared" si="0"/>
        <v>8322</v>
      </c>
      <c r="AD25">
        <f t="shared" si="0"/>
        <v>8322</v>
      </c>
      <c r="AE25">
        <f t="shared" si="0"/>
        <v>8322</v>
      </c>
      <c r="AF25">
        <f t="shared" si="0"/>
        <v>8322</v>
      </c>
    </row>
    <row r="26" spans="1:32" x14ac:dyDescent="0.25">
      <c r="A26" t="s">
        <v>313</v>
      </c>
      <c r="B26">
        <f t="shared" si="1"/>
        <v>3855.8892000000001</v>
      </c>
      <c r="C26">
        <f t="shared" si="0"/>
        <v>3855.8892000000001</v>
      </c>
      <c r="D26">
        <f t="shared" si="0"/>
        <v>3855.8892000000001</v>
      </c>
      <c r="E26">
        <f t="shared" si="0"/>
        <v>3855.8892000000001</v>
      </c>
      <c r="F26">
        <f t="shared" si="0"/>
        <v>3855.8892000000001</v>
      </c>
      <c r="G26">
        <f t="shared" si="0"/>
        <v>3855.8892000000001</v>
      </c>
      <c r="H26">
        <f t="shared" si="0"/>
        <v>3855.8892000000001</v>
      </c>
      <c r="I26">
        <f t="shared" si="0"/>
        <v>3855.8892000000001</v>
      </c>
      <c r="J26">
        <f t="shared" si="0"/>
        <v>3855.8892000000001</v>
      </c>
      <c r="K26">
        <f t="shared" si="0"/>
        <v>3855.8892000000001</v>
      </c>
      <c r="L26">
        <f t="shared" si="0"/>
        <v>3855.8892000000001</v>
      </c>
      <c r="M26">
        <f t="shared" si="0"/>
        <v>3855.8892000000001</v>
      </c>
      <c r="N26">
        <f t="shared" si="0"/>
        <v>3855.8892000000001</v>
      </c>
      <c r="O26">
        <f t="shared" si="0"/>
        <v>3855.8892000000001</v>
      </c>
      <c r="P26">
        <f t="shared" si="0"/>
        <v>3855.8892000000001</v>
      </c>
      <c r="Q26">
        <f t="shared" si="0"/>
        <v>3855.8892000000001</v>
      </c>
      <c r="R26">
        <f t="shared" si="0"/>
        <v>3855.8892000000001</v>
      </c>
      <c r="S26">
        <f t="shared" si="0"/>
        <v>3855.8892000000001</v>
      </c>
      <c r="T26">
        <f t="shared" si="0"/>
        <v>3855.8892000000001</v>
      </c>
      <c r="U26">
        <f t="shared" si="0"/>
        <v>3855.8892000000001</v>
      </c>
      <c r="V26">
        <f t="shared" si="0"/>
        <v>3855.8892000000001</v>
      </c>
      <c r="W26">
        <f t="shared" si="0"/>
        <v>3855.8892000000001</v>
      </c>
      <c r="X26">
        <f t="shared" si="0"/>
        <v>3855.8892000000001</v>
      </c>
      <c r="Y26">
        <f t="shared" si="0"/>
        <v>3855.8892000000001</v>
      </c>
      <c r="Z26">
        <f t="shared" si="0"/>
        <v>3855.8892000000001</v>
      </c>
      <c r="AA26">
        <f t="shared" si="0"/>
        <v>3855.8892000000001</v>
      </c>
      <c r="AB26">
        <f t="shared" si="0"/>
        <v>3855.8892000000001</v>
      </c>
      <c r="AC26">
        <f t="shared" si="0"/>
        <v>3855.8892000000001</v>
      </c>
      <c r="AD26">
        <f t="shared" si="0"/>
        <v>3855.8892000000001</v>
      </c>
      <c r="AE26">
        <f t="shared" si="0"/>
        <v>3855.8892000000001</v>
      </c>
      <c r="AF26">
        <f t="shared" si="0"/>
        <v>3855.8892000000001</v>
      </c>
    </row>
    <row r="27" spans="1:32" x14ac:dyDescent="0.25">
      <c r="A27" t="s">
        <v>314</v>
      </c>
      <c r="B27">
        <f t="shared" si="1"/>
        <v>3347.2836000000002</v>
      </c>
      <c r="C27">
        <f t="shared" si="0"/>
        <v>3347.2836000000002</v>
      </c>
      <c r="D27">
        <f t="shared" si="0"/>
        <v>3347.2836000000002</v>
      </c>
      <c r="E27">
        <f t="shared" si="0"/>
        <v>3347.2836000000002</v>
      </c>
      <c r="F27">
        <f t="shared" si="0"/>
        <v>3347.2836000000002</v>
      </c>
      <c r="G27">
        <f t="shared" si="0"/>
        <v>3347.2836000000002</v>
      </c>
      <c r="H27">
        <f t="shared" si="0"/>
        <v>3347.2836000000002</v>
      </c>
      <c r="I27">
        <f t="shared" si="0"/>
        <v>3347.2836000000002</v>
      </c>
      <c r="J27">
        <f t="shared" si="0"/>
        <v>3347.2836000000002</v>
      </c>
      <c r="K27">
        <f t="shared" si="0"/>
        <v>3347.2836000000002</v>
      </c>
      <c r="L27">
        <f t="shared" si="0"/>
        <v>3347.2836000000002</v>
      </c>
      <c r="M27">
        <f t="shared" si="0"/>
        <v>3347.2836000000002</v>
      </c>
      <c r="N27">
        <f t="shared" si="0"/>
        <v>3347.2836000000002</v>
      </c>
      <c r="O27">
        <f t="shared" si="0"/>
        <v>3347.2836000000002</v>
      </c>
      <c r="P27">
        <f t="shared" si="0"/>
        <v>3347.2836000000002</v>
      </c>
      <c r="Q27">
        <f t="shared" si="0"/>
        <v>3347.2836000000002</v>
      </c>
      <c r="R27">
        <f t="shared" si="0"/>
        <v>3347.2836000000002</v>
      </c>
      <c r="S27">
        <f t="shared" si="0"/>
        <v>3347.2836000000002</v>
      </c>
      <c r="T27">
        <f t="shared" si="0"/>
        <v>3347.2836000000002</v>
      </c>
      <c r="U27">
        <f t="shared" si="0"/>
        <v>3347.2836000000002</v>
      </c>
      <c r="V27">
        <f t="shared" si="0"/>
        <v>3347.2836000000002</v>
      </c>
      <c r="W27">
        <f t="shared" si="0"/>
        <v>3347.2836000000002</v>
      </c>
      <c r="X27">
        <f t="shared" si="0"/>
        <v>3347.2836000000002</v>
      </c>
      <c r="Y27">
        <f t="shared" si="0"/>
        <v>3347.2836000000002</v>
      </c>
      <c r="Z27">
        <f t="shared" si="0"/>
        <v>3347.2836000000002</v>
      </c>
      <c r="AA27">
        <f t="shared" si="0"/>
        <v>3347.2836000000002</v>
      </c>
      <c r="AB27">
        <f t="shared" si="0"/>
        <v>3347.2836000000002</v>
      </c>
      <c r="AC27">
        <f t="shared" si="0"/>
        <v>3347.2836000000002</v>
      </c>
      <c r="AD27">
        <f t="shared" si="0"/>
        <v>3347.2836000000002</v>
      </c>
      <c r="AE27">
        <f t="shared" si="0"/>
        <v>3347.2836000000002</v>
      </c>
      <c r="AF27">
        <f t="shared" si="0"/>
        <v>3347.2836000000002</v>
      </c>
    </row>
    <row r="28" spans="1:32" x14ac:dyDescent="0.25">
      <c r="A28" t="s">
        <v>315</v>
      </c>
      <c r="B28">
        <f t="shared" si="1"/>
        <v>7511.2620000000006</v>
      </c>
      <c r="C28">
        <f t="shared" si="0"/>
        <v>7511.2620000000006</v>
      </c>
      <c r="D28">
        <f t="shared" si="0"/>
        <v>7511.2620000000006</v>
      </c>
      <c r="E28">
        <f t="shared" si="0"/>
        <v>7511.2620000000006</v>
      </c>
      <c r="F28">
        <f t="shared" si="0"/>
        <v>7511.2620000000006</v>
      </c>
      <c r="G28">
        <f t="shared" si="0"/>
        <v>7511.2620000000006</v>
      </c>
      <c r="H28">
        <f t="shared" si="0"/>
        <v>7511.2620000000006</v>
      </c>
      <c r="I28">
        <f t="shared" si="0"/>
        <v>7511.2620000000006</v>
      </c>
      <c r="J28">
        <f t="shared" si="0"/>
        <v>7511.2620000000006</v>
      </c>
      <c r="K28">
        <f t="shared" si="0"/>
        <v>7511.2620000000006</v>
      </c>
      <c r="L28">
        <f t="shared" si="0"/>
        <v>7511.2620000000006</v>
      </c>
      <c r="M28">
        <f t="shared" si="0"/>
        <v>7511.2620000000006</v>
      </c>
      <c r="N28">
        <f t="shared" si="0"/>
        <v>7511.2620000000006</v>
      </c>
      <c r="O28">
        <f t="shared" si="0"/>
        <v>7511.2620000000006</v>
      </c>
      <c r="P28">
        <f t="shared" si="0"/>
        <v>7511.2620000000006</v>
      </c>
      <c r="Q28">
        <f t="shared" si="0"/>
        <v>7511.2620000000006</v>
      </c>
      <c r="R28">
        <f t="shared" si="0"/>
        <v>7511.2620000000006</v>
      </c>
      <c r="S28">
        <f t="shared" si="0"/>
        <v>7511.2620000000006</v>
      </c>
      <c r="T28">
        <f t="shared" si="0"/>
        <v>7511.2620000000006</v>
      </c>
      <c r="U28">
        <f t="shared" si="0"/>
        <v>7511.2620000000006</v>
      </c>
      <c r="V28">
        <f t="shared" si="0"/>
        <v>7511.2620000000006</v>
      </c>
      <c r="W28">
        <f t="shared" si="0"/>
        <v>7511.2620000000006</v>
      </c>
      <c r="X28">
        <f t="shared" si="0"/>
        <v>7511.2620000000006</v>
      </c>
      <c r="Y28">
        <f t="shared" si="0"/>
        <v>7511.2620000000006</v>
      </c>
      <c r="Z28">
        <f t="shared" si="0"/>
        <v>7511.2620000000006</v>
      </c>
      <c r="AA28">
        <f t="shared" si="0"/>
        <v>7511.2620000000006</v>
      </c>
      <c r="AB28">
        <f t="shared" si="0"/>
        <v>7511.2620000000006</v>
      </c>
      <c r="AC28">
        <f t="shared" si="0"/>
        <v>7511.2620000000006</v>
      </c>
      <c r="AD28">
        <f t="shared" si="0"/>
        <v>7511.2620000000006</v>
      </c>
      <c r="AE28">
        <f t="shared" si="0"/>
        <v>7511.2620000000006</v>
      </c>
      <c r="AF28">
        <f t="shared" si="0"/>
        <v>7511.2620000000006</v>
      </c>
    </row>
    <row r="29" spans="1:32" x14ac:dyDescent="0.25">
      <c r="A29" t="s">
        <v>316</v>
      </c>
      <c r="B29">
        <f t="shared" si="1"/>
        <v>4818</v>
      </c>
      <c r="C29">
        <f t="shared" si="0"/>
        <v>4818</v>
      </c>
      <c r="D29">
        <f t="shared" si="0"/>
        <v>4818</v>
      </c>
      <c r="E29">
        <f t="shared" si="0"/>
        <v>4818</v>
      </c>
      <c r="F29">
        <f t="shared" si="0"/>
        <v>4818</v>
      </c>
      <c r="G29">
        <f t="shared" si="0"/>
        <v>4818</v>
      </c>
      <c r="H29">
        <f t="shared" si="0"/>
        <v>4818</v>
      </c>
      <c r="I29">
        <f t="shared" si="0"/>
        <v>4818</v>
      </c>
      <c r="J29">
        <f t="shared" si="0"/>
        <v>4818</v>
      </c>
      <c r="K29">
        <f t="shared" si="0"/>
        <v>4818</v>
      </c>
      <c r="L29">
        <f t="shared" si="0"/>
        <v>4818</v>
      </c>
      <c r="M29">
        <f t="shared" si="0"/>
        <v>4818</v>
      </c>
      <c r="N29">
        <f t="shared" si="0"/>
        <v>4818</v>
      </c>
      <c r="O29">
        <f t="shared" si="0"/>
        <v>4818</v>
      </c>
      <c r="P29">
        <f t="shared" si="0"/>
        <v>4818</v>
      </c>
      <c r="Q29">
        <f t="shared" si="0"/>
        <v>4818</v>
      </c>
      <c r="R29">
        <f t="shared" si="0"/>
        <v>4818</v>
      </c>
      <c r="S29">
        <f t="shared" si="0"/>
        <v>4818</v>
      </c>
      <c r="T29">
        <f t="shared" si="0"/>
        <v>4818</v>
      </c>
      <c r="U29">
        <f t="shared" si="0"/>
        <v>4818</v>
      </c>
      <c r="V29">
        <f t="shared" si="0"/>
        <v>4818</v>
      </c>
      <c r="W29">
        <f t="shared" si="0"/>
        <v>4818</v>
      </c>
      <c r="X29">
        <f t="shared" si="0"/>
        <v>4818</v>
      </c>
      <c r="Y29">
        <f t="shared" si="0"/>
        <v>4818</v>
      </c>
      <c r="Z29">
        <f t="shared" si="0"/>
        <v>4818</v>
      </c>
      <c r="AA29">
        <f t="shared" si="0"/>
        <v>4818</v>
      </c>
      <c r="AB29">
        <f t="shared" si="0"/>
        <v>4818</v>
      </c>
      <c r="AC29">
        <f t="shared" si="0"/>
        <v>4818</v>
      </c>
      <c r="AD29">
        <f t="shared" si="0"/>
        <v>4818</v>
      </c>
      <c r="AE29">
        <f t="shared" si="0"/>
        <v>4818</v>
      </c>
      <c r="AF29">
        <f t="shared" si="0"/>
        <v>4818</v>
      </c>
    </row>
    <row r="30" spans="1:32" x14ac:dyDescent="0.25">
      <c r="A30" t="s">
        <v>317</v>
      </c>
      <c r="B30">
        <f t="shared" si="1"/>
        <v>8760</v>
      </c>
      <c r="C30">
        <f t="shared" si="0"/>
        <v>8760</v>
      </c>
      <c r="D30">
        <f t="shared" si="0"/>
        <v>8760</v>
      </c>
      <c r="E30">
        <f t="shared" si="0"/>
        <v>8760</v>
      </c>
      <c r="F30">
        <f t="shared" si="0"/>
        <v>8760</v>
      </c>
      <c r="G30">
        <f t="shared" si="0"/>
        <v>8760</v>
      </c>
      <c r="H30">
        <f t="shared" si="0"/>
        <v>8760</v>
      </c>
      <c r="I30">
        <f t="shared" si="0"/>
        <v>8760</v>
      </c>
      <c r="J30">
        <f t="shared" si="0"/>
        <v>8760</v>
      </c>
      <c r="K30">
        <f t="shared" si="0"/>
        <v>8760</v>
      </c>
      <c r="L30">
        <f t="shared" si="0"/>
        <v>8760</v>
      </c>
      <c r="M30">
        <f t="shared" si="0"/>
        <v>8760</v>
      </c>
      <c r="N30">
        <f t="shared" si="0"/>
        <v>8760</v>
      </c>
      <c r="O30">
        <f t="shared" si="0"/>
        <v>8760</v>
      </c>
      <c r="P30">
        <f t="shared" si="0"/>
        <v>8760</v>
      </c>
      <c r="Q30">
        <f t="shared" si="0"/>
        <v>8760</v>
      </c>
      <c r="R30">
        <f t="shared" si="0"/>
        <v>8760</v>
      </c>
      <c r="S30">
        <f t="shared" si="0"/>
        <v>8760</v>
      </c>
      <c r="T30">
        <f t="shared" si="0"/>
        <v>8760</v>
      </c>
      <c r="U30">
        <f t="shared" si="0"/>
        <v>8760</v>
      </c>
      <c r="V30">
        <f t="shared" si="0"/>
        <v>8760</v>
      </c>
      <c r="W30">
        <f t="shared" si="0"/>
        <v>8760</v>
      </c>
      <c r="X30">
        <f t="shared" si="0"/>
        <v>8760</v>
      </c>
      <c r="Y30">
        <f t="shared" si="0"/>
        <v>8760</v>
      </c>
      <c r="Z30">
        <f t="shared" si="0"/>
        <v>8760</v>
      </c>
      <c r="AA30">
        <f t="shared" si="0"/>
        <v>8760</v>
      </c>
      <c r="AB30">
        <f t="shared" si="0"/>
        <v>8760</v>
      </c>
      <c r="AC30">
        <f t="shared" si="0"/>
        <v>8760</v>
      </c>
      <c r="AD30">
        <f t="shared" si="0"/>
        <v>8760</v>
      </c>
      <c r="AE30">
        <f t="shared" si="0"/>
        <v>8760</v>
      </c>
      <c r="AF30">
        <f t="shared" si="0"/>
        <v>8760</v>
      </c>
    </row>
    <row r="31" spans="1:32" x14ac:dyDescent="0.25">
      <c r="A31" t="s">
        <v>318</v>
      </c>
      <c r="B31">
        <f t="shared" si="1"/>
        <v>3504</v>
      </c>
      <c r="C31">
        <f t="shared" ref="C31:AF38" si="2">C11*8760</f>
        <v>3504</v>
      </c>
      <c r="D31">
        <f t="shared" si="2"/>
        <v>3504</v>
      </c>
      <c r="E31">
        <f t="shared" si="2"/>
        <v>3504</v>
      </c>
      <c r="F31">
        <f t="shared" si="2"/>
        <v>3504</v>
      </c>
      <c r="G31">
        <f t="shared" si="2"/>
        <v>3504</v>
      </c>
      <c r="H31">
        <f t="shared" si="2"/>
        <v>3504</v>
      </c>
      <c r="I31">
        <f t="shared" si="2"/>
        <v>3504</v>
      </c>
      <c r="J31">
        <f t="shared" si="2"/>
        <v>3504</v>
      </c>
      <c r="K31">
        <f t="shared" si="2"/>
        <v>3504</v>
      </c>
      <c r="L31">
        <f t="shared" si="2"/>
        <v>3504</v>
      </c>
      <c r="M31">
        <f t="shared" si="2"/>
        <v>3504</v>
      </c>
      <c r="N31">
        <f t="shared" si="2"/>
        <v>3504</v>
      </c>
      <c r="O31">
        <f t="shared" si="2"/>
        <v>3504</v>
      </c>
      <c r="P31">
        <f t="shared" si="2"/>
        <v>3504</v>
      </c>
      <c r="Q31">
        <f t="shared" si="2"/>
        <v>3504</v>
      </c>
      <c r="R31">
        <f t="shared" si="2"/>
        <v>3504</v>
      </c>
      <c r="S31">
        <f t="shared" si="2"/>
        <v>3504</v>
      </c>
      <c r="T31">
        <f t="shared" si="2"/>
        <v>3504</v>
      </c>
      <c r="U31">
        <f t="shared" si="2"/>
        <v>3504</v>
      </c>
      <c r="V31">
        <f t="shared" si="2"/>
        <v>3504</v>
      </c>
      <c r="W31">
        <f t="shared" si="2"/>
        <v>3504</v>
      </c>
      <c r="X31">
        <f t="shared" si="2"/>
        <v>3504</v>
      </c>
      <c r="Y31">
        <f t="shared" si="2"/>
        <v>3504</v>
      </c>
      <c r="Z31">
        <f t="shared" si="2"/>
        <v>3504</v>
      </c>
      <c r="AA31">
        <f t="shared" si="2"/>
        <v>3504</v>
      </c>
      <c r="AB31">
        <f t="shared" si="2"/>
        <v>3504</v>
      </c>
      <c r="AC31">
        <f t="shared" si="2"/>
        <v>3504</v>
      </c>
      <c r="AD31">
        <f t="shared" si="2"/>
        <v>3504</v>
      </c>
      <c r="AE31">
        <f t="shared" si="2"/>
        <v>3504</v>
      </c>
      <c r="AF31">
        <f t="shared" si="2"/>
        <v>3504</v>
      </c>
    </row>
    <row r="32" spans="1:32" x14ac:dyDescent="0.25">
      <c r="A32" t="s">
        <v>319</v>
      </c>
      <c r="B32">
        <f t="shared" si="1"/>
        <v>8760</v>
      </c>
      <c r="C32">
        <f t="shared" si="2"/>
        <v>8760</v>
      </c>
      <c r="D32">
        <f t="shared" si="2"/>
        <v>8760</v>
      </c>
      <c r="E32">
        <f t="shared" si="2"/>
        <v>8760</v>
      </c>
      <c r="F32">
        <f t="shared" si="2"/>
        <v>8760</v>
      </c>
      <c r="G32">
        <f t="shared" si="2"/>
        <v>8760</v>
      </c>
      <c r="H32">
        <f t="shared" si="2"/>
        <v>8760</v>
      </c>
      <c r="I32">
        <f t="shared" si="2"/>
        <v>8760</v>
      </c>
      <c r="J32">
        <f t="shared" si="2"/>
        <v>8760</v>
      </c>
      <c r="K32">
        <f t="shared" si="2"/>
        <v>8760</v>
      </c>
      <c r="L32">
        <f t="shared" si="2"/>
        <v>8760</v>
      </c>
      <c r="M32">
        <f t="shared" si="2"/>
        <v>8760</v>
      </c>
      <c r="N32">
        <f t="shared" si="2"/>
        <v>8760</v>
      </c>
      <c r="O32">
        <f t="shared" si="2"/>
        <v>8760</v>
      </c>
      <c r="P32">
        <f t="shared" si="2"/>
        <v>8760</v>
      </c>
      <c r="Q32">
        <f t="shared" si="2"/>
        <v>8760</v>
      </c>
      <c r="R32">
        <f t="shared" si="2"/>
        <v>8760</v>
      </c>
      <c r="S32">
        <f t="shared" si="2"/>
        <v>8760</v>
      </c>
      <c r="T32">
        <f t="shared" si="2"/>
        <v>8760</v>
      </c>
      <c r="U32">
        <f t="shared" si="2"/>
        <v>8760</v>
      </c>
      <c r="V32">
        <f t="shared" si="2"/>
        <v>8760</v>
      </c>
      <c r="W32">
        <f t="shared" si="2"/>
        <v>8760</v>
      </c>
      <c r="X32">
        <f t="shared" si="2"/>
        <v>8760</v>
      </c>
      <c r="Y32">
        <f t="shared" si="2"/>
        <v>8760</v>
      </c>
      <c r="Z32">
        <f t="shared" si="2"/>
        <v>8760</v>
      </c>
      <c r="AA32">
        <f t="shared" si="2"/>
        <v>8760</v>
      </c>
      <c r="AB32">
        <f t="shared" si="2"/>
        <v>8760</v>
      </c>
      <c r="AC32">
        <f t="shared" si="2"/>
        <v>8760</v>
      </c>
      <c r="AD32">
        <f t="shared" si="2"/>
        <v>8760</v>
      </c>
      <c r="AE32">
        <f t="shared" si="2"/>
        <v>8760</v>
      </c>
      <c r="AF32">
        <f t="shared" si="2"/>
        <v>8760</v>
      </c>
    </row>
    <row r="33" spans="1:32" x14ac:dyDescent="0.25">
      <c r="A33" t="s">
        <v>320</v>
      </c>
      <c r="B33">
        <f t="shared" si="1"/>
        <v>8760</v>
      </c>
      <c r="C33">
        <f t="shared" si="2"/>
        <v>8760</v>
      </c>
      <c r="D33">
        <f t="shared" si="2"/>
        <v>8760</v>
      </c>
      <c r="E33">
        <f t="shared" si="2"/>
        <v>8760</v>
      </c>
      <c r="F33">
        <f t="shared" si="2"/>
        <v>8760</v>
      </c>
      <c r="G33">
        <f t="shared" si="2"/>
        <v>8760</v>
      </c>
      <c r="H33">
        <f t="shared" si="2"/>
        <v>8760</v>
      </c>
      <c r="I33">
        <f t="shared" si="2"/>
        <v>8760</v>
      </c>
      <c r="J33">
        <f t="shared" si="2"/>
        <v>8760</v>
      </c>
      <c r="K33">
        <f t="shared" si="2"/>
        <v>8760</v>
      </c>
      <c r="L33">
        <f t="shared" si="2"/>
        <v>8760</v>
      </c>
      <c r="M33">
        <f t="shared" si="2"/>
        <v>8760</v>
      </c>
      <c r="N33">
        <f t="shared" si="2"/>
        <v>8760</v>
      </c>
      <c r="O33">
        <f t="shared" si="2"/>
        <v>8760</v>
      </c>
      <c r="P33">
        <f t="shared" si="2"/>
        <v>8760</v>
      </c>
      <c r="Q33">
        <f t="shared" si="2"/>
        <v>8760</v>
      </c>
      <c r="R33">
        <f t="shared" si="2"/>
        <v>8760</v>
      </c>
      <c r="S33">
        <f t="shared" si="2"/>
        <v>8760</v>
      </c>
      <c r="T33">
        <f t="shared" si="2"/>
        <v>8760</v>
      </c>
      <c r="U33">
        <f t="shared" si="2"/>
        <v>8760</v>
      </c>
      <c r="V33">
        <f t="shared" si="2"/>
        <v>8760</v>
      </c>
      <c r="W33">
        <f t="shared" si="2"/>
        <v>8760</v>
      </c>
      <c r="X33">
        <f t="shared" si="2"/>
        <v>8760</v>
      </c>
      <c r="Y33">
        <f t="shared" si="2"/>
        <v>8760</v>
      </c>
      <c r="Z33">
        <f t="shared" si="2"/>
        <v>8760</v>
      </c>
      <c r="AA33">
        <f t="shared" si="2"/>
        <v>8760</v>
      </c>
      <c r="AB33">
        <f t="shared" si="2"/>
        <v>8760</v>
      </c>
      <c r="AC33">
        <f t="shared" si="2"/>
        <v>8760</v>
      </c>
      <c r="AD33">
        <f t="shared" si="2"/>
        <v>8760</v>
      </c>
      <c r="AE33">
        <f t="shared" si="2"/>
        <v>8760</v>
      </c>
      <c r="AF33">
        <f t="shared" si="2"/>
        <v>8760</v>
      </c>
    </row>
    <row r="34" spans="1:32" x14ac:dyDescent="0.25">
      <c r="A34" t="s">
        <v>321</v>
      </c>
      <c r="B34">
        <f t="shared" si="1"/>
        <v>4380</v>
      </c>
      <c r="C34">
        <f t="shared" si="2"/>
        <v>4380</v>
      </c>
      <c r="D34">
        <f t="shared" si="2"/>
        <v>4380</v>
      </c>
      <c r="E34">
        <f t="shared" si="2"/>
        <v>4380</v>
      </c>
      <c r="F34">
        <f t="shared" si="2"/>
        <v>4380</v>
      </c>
      <c r="G34">
        <f t="shared" si="2"/>
        <v>4380</v>
      </c>
      <c r="H34">
        <f t="shared" si="2"/>
        <v>4380</v>
      </c>
      <c r="I34">
        <f t="shared" si="2"/>
        <v>4380</v>
      </c>
      <c r="J34">
        <f t="shared" si="2"/>
        <v>4380</v>
      </c>
      <c r="K34">
        <f t="shared" si="2"/>
        <v>4380</v>
      </c>
      <c r="L34">
        <f t="shared" si="2"/>
        <v>4380</v>
      </c>
      <c r="M34">
        <f t="shared" si="2"/>
        <v>4380</v>
      </c>
      <c r="N34">
        <f t="shared" si="2"/>
        <v>4380</v>
      </c>
      <c r="O34">
        <f t="shared" si="2"/>
        <v>4380</v>
      </c>
      <c r="P34">
        <f t="shared" si="2"/>
        <v>4380</v>
      </c>
      <c r="Q34">
        <f t="shared" si="2"/>
        <v>4380</v>
      </c>
      <c r="R34">
        <f t="shared" si="2"/>
        <v>4380</v>
      </c>
      <c r="S34">
        <f t="shared" si="2"/>
        <v>4380</v>
      </c>
      <c r="T34">
        <f t="shared" si="2"/>
        <v>4380</v>
      </c>
      <c r="U34">
        <f t="shared" si="2"/>
        <v>4380</v>
      </c>
      <c r="V34">
        <f t="shared" si="2"/>
        <v>4380</v>
      </c>
      <c r="W34">
        <f t="shared" si="2"/>
        <v>4380</v>
      </c>
      <c r="X34">
        <f t="shared" si="2"/>
        <v>4380</v>
      </c>
      <c r="Y34">
        <f t="shared" si="2"/>
        <v>4380</v>
      </c>
      <c r="Z34">
        <f t="shared" si="2"/>
        <v>4380</v>
      </c>
      <c r="AA34">
        <f t="shared" si="2"/>
        <v>4380</v>
      </c>
      <c r="AB34">
        <f t="shared" si="2"/>
        <v>4380</v>
      </c>
      <c r="AC34">
        <f t="shared" si="2"/>
        <v>4380</v>
      </c>
      <c r="AD34">
        <f t="shared" si="2"/>
        <v>4380</v>
      </c>
      <c r="AE34">
        <f t="shared" si="2"/>
        <v>4380</v>
      </c>
      <c r="AF34">
        <f t="shared" si="2"/>
        <v>4380</v>
      </c>
    </row>
    <row r="35" spans="1:32" x14ac:dyDescent="0.25">
      <c r="A35" t="s">
        <v>322</v>
      </c>
      <c r="B35">
        <f t="shared" si="1"/>
        <v>3379.1699999999996</v>
      </c>
      <c r="C35">
        <f t="shared" si="2"/>
        <v>3379.1699999999996</v>
      </c>
      <c r="D35">
        <f t="shared" si="2"/>
        <v>3379.1699999999996</v>
      </c>
      <c r="E35">
        <f t="shared" si="2"/>
        <v>3379.1699999999996</v>
      </c>
      <c r="F35">
        <f t="shared" si="2"/>
        <v>3379.1699999999996</v>
      </c>
      <c r="G35">
        <f t="shared" si="2"/>
        <v>3379.1699999999996</v>
      </c>
      <c r="H35">
        <f t="shared" si="2"/>
        <v>3379.1699999999996</v>
      </c>
      <c r="I35">
        <f t="shared" si="2"/>
        <v>3379.1699999999996</v>
      </c>
      <c r="J35">
        <f t="shared" si="2"/>
        <v>3379.1699999999996</v>
      </c>
      <c r="K35">
        <f t="shared" si="2"/>
        <v>3379.1699999999996</v>
      </c>
      <c r="L35">
        <f t="shared" si="2"/>
        <v>3379.1699999999996</v>
      </c>
      <c r="M35">
        <f t="shared" si="2"/>
        <v>3379.1699999999996</v>
      </c>
      <c r="N35">
        <f t="shared" si="2"/>
        <v>3379.1699999999996</v>
      </c>
      <c r="O35">
        <f t="shared" si="2"/>
        <v>3379.1699999999996</v>
      </c>
      <c r="P35">
        <f t="shared" si="2"/>
        <v>3379.1699999999996</v>
      </c>
      <c r="Q35">
        <f t="shared" si="2"/>
        <v>3379.1699999999996</v>
      </c>
      <c r="R35">
        <f t="shared" si="2"/>
        <v>3379.1699999999996</v>
      </c>
      <c r="S35">
        <f t="shared" si="2"/>
        <v>3379.1699999999996</v>
      </c>
      <c r="T35">
        <f t="shared" si="2"/>
        <v>3379.1699999999996</v>
      </c>
      <c r="U35">
        <f t="shared" si="2"/>
        <v>3379.1699999999996</v>
      </c>
      <c r="V35">
        <f t="shared" si="2"/>
        <v>3379.1699999999996</v>
      </c>
      <c r="W35">
        <f t="shared" si="2"/>
        <v>3379.1699999999996</v>
      </c>
      <c r="X35">
        <f t="shared" si="2"/>
        <v>3379.1699999999996</v>
      </c>
      <c r="Y35">
        <f t="shared" si="2"/>
        <v>3379.1699999999996</v>
      </c>
      <c r="Z35">
        <f t="shared" si="2"/>
        <v>3379.1699999999996</v>
      </c>
      <c r="AA35">
        <f t="shared" si="2"/>
        <v>3379.1699999999996</v>
      </c>
      <c r="AB35">
        <f t="shared" si="2"/>
        <v>3379.1699999999996</v>
      </c>
      <c r="AC35">
        <f t="shared" si="2"/>
        <v>3379.1699999999996</v>
      </c>
      <c r="AD35">
        <f t="shared" si="2"/>
        <v>3379.1699999999996</v>
      </c>
      <c r="AE35">
        <f t="shared" si="2"/>
        <v>3379.1699999999996</v>
      </c>
      <c r="AF35">
        <f t="shared" si="2"/>
        <v>3379.1699999999996</v>
      </c>
    </row>
    <row r="36" spans="1:32" x14ac:dyDescent="0.25">
      <c r="A36" t="s">
        <v>323</v>
      </c>
      <c r="B36">
        <f t="shared" si="1"/>
        <v>8760</v>
      </c>
      <c r="C36">
        <f t="shared" si="2"/>
        <v>8760</v>
      </c>
      <c r="D36">
        <f t="shared" si="2"/>
        <v>8760</v>
      </c>
      <c r="E36">
        <f t="shared" si="2"/>
        <v>8760</v>
      </c>
      <c r="F36">
        <f t="shared" si="2"/>
        <v>8760</v>
      </c>
      <c r="G36">
        <f t="shared" si="2"/>
        <v>8760</v>
      </c>
      <c r="H36">
        <f t="shared" si="2"/>
        <v>8760</v>
      </c>
      <c r="I36">
        <f t="shared" si="2"/>
        <v>8760</v>
      </c>
      <c r="J36">
        <f t="shared" si="2"/>
        <v>8760</v>
      </c>
      <c r="K36">
        <f t="shared" si="2"/>
        <v>8760</v>
      </c>
      <c r="L36">
        <f t="shared" si="2"/>
        <v>8760</v>
      </c>
      <c r="M36">
        <f t="shared" si="2"/>
        <v>8760</v>
      </c>
      <c r="N36">
        <f t="shared" si="2"/>
        <v>8760</v>
      </c>
      <c r="O36">
        <f t="shared" si="2"/>
        <v>8760</v>
      </c>
      <c r="P36">
        <f t="shared" si="2"/>
        <v>8760</v>
      </c>
      <c r="Q36">
        <f t="shared" si="2"/>
        <v>8760</v>
      </c>
      <c r="R36">
        <f t="shared" si="2"/>
        <v>8760</v>
      </c>
      <c r="S36">
        <f t="shared" si="2"/>
        <v>8760</v>
      </c>
      <c r="T36">
        <f t="shared" si="2"/>
        <v>8760</v>
      </c>
      <c r="U36">
        <f t="shared" si="2"/>
        <v>8760</v>
      </c>
      <c r="V36">
        <f t="shared" si="2"/>
        <v>8760</v>
      </c>
      <c r="W36">
        <f t="shared" si="2"/>
        <v>8760</v>
      </c>
      <c r="X36">
        <f t="shared" si="2"/>
        <v>8760</v>
      </c>
      <c r="Y36">
        <f t="shared" si="2"/>
        <v>8760</v>
      </c>
      <c r="Z36">
        <f t="shared" si="2"/>
        <v>8760</v>
      </c>
      <c r="AA36">
        <f t="shared" si="2"/>
        <v>8760</v>
      </c>
      <c r="AB36">
        <f t="shared" si="2"/>
        <v>8760</v>
      </c>
      <c r="AC36">
        <f t="shared" si="2"/>
        <v>8760</v>
      </c>
      <c r="AD36">
        <f t="shared" si="2"/>
        <v>8760</v>
      </c>
      <c r="AE36">
        <f t="shared" si="2"/>
        <v>8760</v>
      </c>
      <c r="AF36">
        <f t="shared" si="2"/>
        <v>8760</v>
      </c>
    </row>
    <row r="37" spans="1:32" x14ac:dyDescent="0.25">
      <c r="A37" t="s">
        <v>324</v>
      </c>
      <c r="B37">
        <f t="shared" si="1"/>
        <v>8760</v>
      </c>
      <c r="C37">
        <f t="shared" si="2"/>
        <v>8760</v>
      </c>
      <c r="D37">
        <f t="shared" si="2"/>
        <v>8760</v>
      </c>
      <c r="E37">
        <f t="shared" si="2"/>
        <v>8760</v>
      </c>
      <c r="F37">
        <f t="shared" si="2"/>
        <v>8760</v>
      </c>
      <c r="G37">
        <f t="shared" si="2"/>
        <v>8760</v>
      </c>
      <c r="H37">
        <f t="shared" si="2"/>
        <v>8760</v>
      </c>
      <c r="I37">
        <f t="shared" si="2"/>
        <v>8760</v>
      </c>
      <c r="J37">
        <f t="shared" si="2"/>
        <v>8760</v>
      </c>
      <c r="K37">
        <f t="shared" si="2"/>
        <v>8760</v>
      </c>
      <c r="L37">
        <f t="shared" si="2"/>
        <v>8760</v>
      </c>
      <c r="M37">
        <f t="shared" si="2"/>
        <v>8760</v>
      </c>
      <c r="N37">
        <f t="shared" si="2"/>
        <v>8760</v>
      </c>
      <c r="O37">
        <f t="shared" si="2"/>
        <v>8760</v>
      </c>
      <c r="P37">
        <f t="shared" si="2"/>
        <v>8760</v>
      </c>
      <c r="Q37">
        <f t="shared" si="2"/>
        <v>8760</v>
      </c>
      <c r="R37">
        <f t="shared" si="2"/>
        <v>8760</v>
      </c>
      <c r="S37">
        <f t="shared" si="2"/>
        <v>8760</v>
      </c>
      <c r="T37">
        <f t="shared" si="2"/>
        <v>8760</v>
      </c>
      <c r="U37">
        <f t="shared" si="2"/>
        <v>8760</v>
      </c>
      <c r="V37">
        <f t="shared" si="2"/>
        <v>8760</v>
      </c>
      <c r="W37">
        <f t="shared" si="2"/>
        <v>8760</v>
      </c>
      <c r="X37">
        <f t="shared" si="2"/>
        <v>8760</v>
      </c>
      <c r="Y37">
        <f t="shared" si="2"/>
        <v>8760</v>
      </c>
      <c r="Z37">
        <f t="shared" si="2"/>
        <v>8760</v>
      </c>
      <c r="AA37">
        <f t="shared" si="2"/>
        <v>8760</v>
      </c>
      <c r="AB37">
        <f t="shared" si="2"/>
        <v>8760</v>
      </c>
      <c r="AC37">
        <f t="shared" si="2"/>
        <v>8760</v>
      </c>
      <c r="AD37">
        <f t="shared" si="2"/>
        <v>8760</v>
      </c>
      <c r="AE37">
        <f t="shared" si="2"/>
        <v>8760</v>
      </c>
      <c r="AF37">
        <f t="shared" si="2"/>
        <v>8760</v>
      </c>
    </row>
    <row r="38" spans="1:32" x14ac:dyDescent="0.25">
      <c r="A38" t="s">
        <v>325</v>
      </c>
      <c r="B38">
        <f t="shared" si="1"/>
        <v>8760</v>
      </c>
      <c r="C38">
        <f t="shared" si="2"/>
        <v>8760</v>
      </c>
      <c r="D38">
        <f t="shared" si="2"/>
        <v>8760</v>
      </c>
      <c r="E38">
        <f t="shared" si="2"/>
        <v>8760</v>
      </c>
      <c r="F38">
        <f t="shared" si="2"/>
        <v>8760</v>
      </c>
      <c r="G38">
        <f t="shared" si="2"/>
        <v>8760</v>
      </c>
      <c r="H38">
        <f t="shared" si="2"/>
        <v>8760</v>
      </c>
      <c r="I38">
        <f t="shared" si="2"/>
        <v>8760</v>
      </c>
      <c r="J38">
        <f t="shared" si="2"/>
        <v>8760</v>
      </c>
      <c r="K38">
        <f t="shared" si="2"/>
        <v>8760</v>
      </c>
      <c r="L38">
        <f t="shared" si="2"/>
        <v>8760</v>
      </c>
      <c r="M38">
        <f t="shared" si="2"/>
        <v>8760</v>
      </c>
      <c r="N38">
        <f t="shared" si="2"/>
        <v>8760</v>
      </c>
      <c r="O38">
        <f t="shared" si="2"/>
        <v>8760</v>
      </c>
      <c r="P38">
        <f t="shared" si="2"/>
        <v>8760</v>
      </c>
      <c r="Q38">
        <f t="shared" si="2"/>
        <v>8760</v>
      </c>
      <c r="R38">
        <f t="shared" si="2"/>
        <v>8760</v>
      </c>
      <c r="S38">
        <f t="shared" si="2"/>
        <v>8760</v>
      </c>
      <c r="T38">
        <f t="shared" si="2"/>
        <v>8760</v>
      </c>
      <c r="U38">
        <f t="shared" si="2"/>
        <v>8760</v>
      </c>
      <c r="V38">
        <f t="shared" si="2"/>
        <v>8760</v>
      </c>
      <c r="W38">
        <f t="shared" si="2"/>
        <v>8760</v>
      </c>
      <c r="X38">
        <f t="shared" si="2"/>
        <v>8760</v>
      </c>
      <c r="Y38">
        <f t="shared" si="2"/>
        <v>8760</v>
      </c>
      <c r="Z38">
        <f t="shared" si="2"/>
        <v>8760</v>
      </c>
      <c r="AA38">
        <f t="shared" si="2"/>
        <v>8760</v>
      </c>
      <c r="AB38">
        <f t="shared" si="2"/>
        <v>8760</v>
      </c>
      <c r="AC38">
        <f t="shared" si="2"/>
        <v>8760</v>
      </c>
      <c r="AD38">
        <f t="shared" si="2"/>
        <v>8760</v>
      </c>
      <c r="AE38">
        <f t="shared" si="2"/>
        <v>8760</v>
      </c>
      <c r="AF38">
        <f t="shared" si="2"/>
        <v>8760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2F2634-68D9-4A99-92F0-3688E66AA3CB}">
  <dimension ref="A1:C6"/>
  <sheetViews>
    <sheetView workbookViewId="0"/>
  </sheetViews>
  <sheetFormatPr defaultRowHeight="15" x14ac:dyDescent="0.25"/>
  <cols>
    <col min="1" max="1" width="23.140625" customWidth="1"/>
  </cols>
  <sheetData>
    <row r="1" spans="1:3" x14ac:dyDescent="0.25">
      <c r="B1">
        <v>2020</v>
      </c>
      <c r="C1">
        <v>2021</v>
      </c>
    </row>
    <row r="2" spans="1:3" x14ac:dyDescent="0.25">
      <c r="A2" t="s">
        <v>259</v>
      </c>
      <c r="B2">
        <f>'STEO 7d'!J$9/(SUM(Capacity!B$2/1000*'Capacity Factors'!B$22,Capacity!B$14/1000*'Capacity Factors'!B$34))*1000*B5</f>
        <v>0.80449728253770403</v>
      </c>
      <c r="C2">
        <f>'STEO 7d'!K$9/(SUM(Capacity!C$2/1000*'Capacity Factors'!C$22,Capacity!C$14/1000*'Capacity Factors'!C$34))*1000*C5</f>
        <v>0.95401995059599998</v>
      </c>
    </row>
    <row r="3" spans="1:3" x14ac:dyDescent="0.25">
      <c r="A3" t="s">
        <v>17</v>
      </c>
      <c r="B3">
        <f>'STEO 7d'!J$9/(SUM(Capacity!B$2/1000*'Capacity Factors'!B$22,Capacity!B$14/1000*'Capacity Factors'!B$34))*1000*B6</f>
        <v>0.80449728253770403</v>
      </c>
      <c r="C3">
        <f>'STEO 7d'!K$9/(SUM(Capacity!C$2/1000*'Capacity Factors'!C$22,Capacity!C$14/1000*'Capacity Factors'!C$34))*1000*C6</f>
        <v>0.95401995059599998</v>
      </c>
    </row>
    <row r="5" spans="1:3" ht="60" x14ac:dyDescent="0.25">
      <c r="A5" s="5" t="s">
        <v>268</v>
      </c>
      <c r="B5" s="6">
        <v>1</v>
      </c>
      <c r="C5" s="6">
        <v>1</v>
      </c>
    </row>
    <row r="6" spans="1:3" ht="60" x14ac:dyDescent="0.25">
      <c r="A6" s="5" t="s">
        <v>268</v>
      </c>
      <c r="B6" s="6">
        <v>1</v>
      </c>
      <c r="C6" s="6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K18"/>
  <sheetViews>
    <sheetView workbookViewId="0"/>
  </sheetViews>
  <sheetFormatPr defaultRowHeight="15" x14ac:dyDescent="0.25"/>
  <cols>
    <col min="1" max="1" width="27.42578125" customWidth="1"/>
    <col min="2" max="2" width="11.28515625" customWidth="1"/>
  </cols>
  <sheetData>
    <row r="1" spans="1:37" ht="45" x14ac:dyDescent="0.25">
      <c r="A1" s="3" t="s">
        <v>24</v>
      </c>
      <c r="B1" s="2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  <c r="K1">
        <v>2024</v>
      </c>
      <c r="L1">
        <v>2025</v>
      </c>
      <c r="M1">
        <v>2026</v>
      </c>
      <c r="N1">
        <v>2027</v>
      </c>
      <c r="O1">
        <v>2028</v>
      </c>
      <c r="P1">
        <v>2029</v>
      </c>
      <c r="Q1">
        <v>2030</v>
      </c>
      <c r="R1">
        <v>2031</v>
      </c>
      <c r="S1">
        <v>2032</v>
      </c>
      <c r="T1">
        <v>2033</v>
      </c>
      <c r="U1">
        <v>2034</v>
      </c>
      <c r="V1">
        <v>2035</v>
      </c>
      <c r="W1">
        <v>2036</v>
      </c>
      <c r="X1">
        <v>2037</v>
      </c>
      <c r="Y1">
        <v>2038</v>
      </c>
      <c r="Z1">
        <v>2039</v>
      </c>
      <c r="AA1">
        <v>2040</v>
      </c>
      <c r="AB1">
        <v>2041</v>
      </c>
      <c r="AC1">
        <v>2042</v>
      </c>
      <c r="AD1">
        <v>2043</v>
      </c>
      <c r="AE1">
        <v>2044</v>
      </c>
      <c r="AF1">
        <v>2045</v>
      </c>
      <c r="AG1">
        <v>2046</v>
      </c>
      <c r="AH1">
        <v>2047</v>
      </c>
      <c r="AI1">
        <v>2048</v>
      </c>
      <c r="AJ1">
        <v>2049</v>
      </c>
      <c r="AK1">
        <v>2050</v>
      </c>
    </row>
    <row r="2" spans="1:37" x14ac:dyDescent="0.25">
      <c r="A2" t="s">
        <v>18</v>
      </c>
      <c r="B2">
        <v>0</v>
      </c>
      <c r="C2">
        <v>0</v>
      </c>
      <c r="D2">
        <v>0</v>
      </c>
      <c r="E2">
        <v>0</v>
      </c>
      <c r="F2">
        <v>0</v>
      </c>
      <c r="G2">
        <f>'2020 Calculations'!B2</f>
        <v>0.80449728253770403</v>
      </c>
      <c r="H2">
        <f>'2020 Calculations'!C2</f>
        <v>0.95401995059599998</v>
      </c>
      <c r="I2">
        <v>0</v>
      </c>
      <c r="J2">
        <f t="shared" ref="J2:AK10" si="0">$B2</f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0</v>
      </c>
      <c r="O2">
        <f t="shared" si="0"/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  <c r="AI2">
        <f t="shared" si="0"/>
        <v>0</v>
      </c>
      <c r="AJ2">
        <f t="shared" si="0"/>
        <v>0</v>
      </c>
      <c r="AK2">
        <f t="shared" si="0"/>
        <v>0</v>
      </c>
    </row>
    <row r="3" spans="1:37" x14ac:dyDescent="0.25">
      <c r="A3" t="s">
        <v>269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R4" si="1">$B3</f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0</v>
      </c>
      <c r="O3">
        <f t="shared" si="1"/>
        <v>0</v>
      </c>
      <c r="P3">
        <f t="shared" si="1"/>
        <v>0</v>
      </c>
      <c r="Q3">
        <f t="shared" si="1"/>
        <v>0</v>
      </c>
      <c r="R3">
        <f t="shared" si="1"/>
        <v>0</v>
      </c>
      <c r="S3">
        <f t="shared" si="0"/>
        <v>0</v>
      </c>
      <c r="T3">
        <f t="shared" si="0"/>
        <v>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Y3">
        <f t="shared" si="0"/>
        <v>0</v>
      </c>
      <c r="Z3">
        <f t="shared" si="0"/>
        <v>0</v>
      </c>
      <c r="AA3">
        <f t="shared" si="0"/>
        <v>0</v>
      </c>
      <c r="AB3">
        <f t="shared" si="0"/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</row>
    <row r="4" spans="1:37" x14ac:dyDescent="0.25">
      <c r="A4" t="s">
        <v>270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1"/>
        <v>0</v>
      </c>
      <c r="K4">
        <f t="shared" si="1"/>
        <v>0</v>
      </c>
      <c r="L4">
        <f t="shared" si="1"/>
        <v>0</v>
      </c>
      <c r="M4">
        <f t="shared" si="1"/>
        <v>0</v>
      </c>
      <c r="N4">
        <f t="shared" si="1"/>
        <v>0</v>
      </c>
      <c r="O4">
        <f t="shared" si="1"/>
        <v>0</v>
      </c>
      <c r="P4">
        <f t="shared" si="1"/>
        <v>0</v>
      </c>
      <c r="Q4">
        <f t="shared" si="1"/>
        <v>0</v>
      </c>
      <c r="R4">
        <f t="shared" si="1"/>
        <v>0</v>
      </c>
      <c r="S4">
        <f t="shared" si="0"/>
        <v>0</v>
      </c>
      <c r="T4">
        <f t="shared" si="0"/>
        <v>0</v>
      </c>
      <c r="U4">
        <f t="shared" si="0"/>
        <v>0</v>
      </c>
      <c r="V4">
        <f t="shared" si="0"/>
        <v>0</v>
      </c>
      <c r="W4">
        <f t="shared" si="0"/>
        <v>0</v>
      </c>
      <c r="X4">
        <f t="shared" si="0"/>
        <v>0</v>
      </c>
      <c r="Y4">
        <f t="shared" si="0"/>
        <v>0</v>
      </c>
      <c r="Z4">
        <f t="shared" si="0"/>
        <v>0</v>
      </c>
      <c r="AA4">
        <f t="shared" si="0"/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</row>
    <row r="5" spans="1:37" x14ac:dyDescent="0.25">
      <c r="A5" t="s">
        <v>1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0</v>
      </c>
      <c r="K5">
        <f t="shared" si="0"/>
        <v>0</v>
      </c>
      <c r="L5">
        <f t="shared" si="0"/>
        <v>0</v>
      </c>
      <c r="M5">
        <f t="shared" si="0"/>
        <v>0</v>
      </c>
      <c r="N5">
        <f t="shared" si="0"/>
        <v>0</v>
      </c>
      <c r="O5">
        <f t="shared" si="0"/>
        <v>0</v>
      </c>
      <c r="P5">
        <f t="shared" si="0"/>
        <v>0</v>
      </c>
      <c r="Q5">
        <f t="shared" si="0"/>
        <v>0</v>
      </c>
      <c r="R5">
        <f t="shared" si="0"/>
        <v>0</v>
      </c>
      <c r="S5">
        <f t="shared" si="0"/>
        <v>0</v>
      </c>
      <c r="T5">
        <f t="shared" si="0"/>
        <v>0</v>
      </c>
      <c r="U5">
        <f t="shared" si="0"/>
        <v>0</v>
      </c>
      <c r="V5">
        <f t="shared" si="0"/>
        <v>0</v>
      </c>
      <c r="W5">
        <f t="shared" si="0"/>
        <v>0</v>
      </c>
      <c r="X5">
        <f t="shared" si="0"/>
        <v>0</v>
      </c>
      <c r="Y5">
        <f t="shared" si="0"/>
        <v>0</v>
      </c>
      <c r="Z5">
        <f t="shared" si="0"/>
        <v>0</v>
      </c>
      <c r="AA5">
        <f t="shared" si="0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</row>
    <row r="6" spans="1:37" x14ac:dyDescent="0.25">
      <c r="A6" t="s">
        <v>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f t="shared" si="0"/>
        <v>0</v>
      </c>
      <c r="K6">
        <f t="shared" si="0"/>
        <v>0</v>
      </c>
      <c r="L6">
        <f t="shared" si="0"/>
        <v>0</v>
      </c>
      <c r="M6">
        <f t="shared" si="0"/>
        <v>0</v>
      </c>
      <c r="N6">
        <f t="shared" si="0"/>
        <v>0</v>
      </c>
      <c r="O6">
        <f t="shared" si="0"/>
        <v>0</v>
      </c>
      <c r="P6">
        <f t="shared" si="0"/>
        <v>0</v>
      </c>
      <c r="Q6">
        <f t="shared" si="0"/>
        <v>0</v>
      </c>
      <c r="R6">
        <f t="shared" si="0"/>
        <v>0</v>
      </c>
      <c r="S6">
        <f t="shared" si="0"/>
        <v>0</v>
      </c>
      <c r="T6">
        <f t="shared" si="0"/>
        <v>0</v>
      </c>
      <c r="U6">
        <f t="shared" si="0"/>
        <v>0</v>
      </c>
      <c r="V6">
        <f t="shared" si="0"/>
        <v>0</v>
      </c>
      <c r="W6">
        <f t="shared" si="0"/>
        <v>0</v>
      </c>
      <c r="X6">
        <f t="shared" si="0"/>
        <v>0</v>
      </c>
      <c r="Y6">
        <f t="shared" si="0"/>
        <v>0</v>
      </c>
      <c r="Z6">
        <f t="shared" si="0"/>
        <v>0</v>
      </c>
      <c r="AA6">
        <f t="shared" si="0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</row>
    <row r="7" spans="1:37" x14ac:dyDescent="0.25">
      <c r="A7" t="s">
        <v>19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0</v>
      </c>
      <c r="K7">
        <f t="shared" si="0"/>
        <v>0</v>
      </c>
      <c r="L7">
        <f t="shared" si="0"/>
        <v>0</v>
      </c>
      <c r="M7">
        <f t="shared" si="0"/>
        <v>0</v>
      </c>
      <c r="N7">
        <f t="shared" si="0"/>
        <v>0</v>
      </c>
      <c r="O7">
        <f t="shared" si="0"/>
        <v>0</v>
      </c>
      <c r="P7">
        <f t="shared" si="0"/>
        <v>0</v>
      </c>
      <c r="Q7">
        <f t="shared" si="0"/>
        <v>0</v>
      </c>
      <c r="R7">
        <f t="shared" si="0"/>
        <v>0</v>
      </c>
      <c r="S7">
        <f t="shared" si="0"/>
        <v>0</v>
      </c>
      <c r="T7">
        <f t="shared" si="0"/>
        <v>0</v>
      </c>
      <c r="U7">
        <f t="shared" si="0"/>
        <v>0</v>
      </c>
      <c r="V7">
        <f t="shared" si="0"/>
        <v>0</v>
      </c>
      <c r="W7">
        <f t="shared" si="0"/>
        <v>0</v>
      </c>
      <c r="X7">
        <f t="shared" si="0"/>
        <v>0</v>
      </c>
      <c r="Y7">
        <f t="shared" si="0"/>
        <v>0</v>
      </c>
      <c r="Z7">
        <f t="shared" si="0"/>
        <v>0</v>
      </c>
      <c r="AA7">
        <f t="shared" si="0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</row>
    <row r="8" spans="1:37" x14ac:dyDescent="0.25">
      <c r="A8" t="s">
        <v>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0"/>
        <v>0</v>
      </c>
      <c r="S8">
        <f t="shared" si="0"/>
        <v>0</v>
      </c>
      <c r="T8">
        <f t="shared" si="0"/>
        <v>0</v>
      </c>
      <c r="U8">
        <f t="shared" si="0"/>
        <v>0</v>
      </c>
      <c r="V8">
        <f t="shared" si="0"/>
        <v>0</v>
      </c>
      <c r="W8">
        <f t="shared" si="0"/>
        <v>0</v>
      </c>
      <c r="X8">
        <f t="shared" si="0"/>
        <v>0</v>
      </c>
      <c r="Y8">
        <f t="shared" si="0"/>
        <v>0</v>
      </c>
      <c r="Z8">
        <f t="shared" si="0"/>
        <v>0</v>
      </c>
      <c r="AA8">
        <f t="shared" si="0"/>
        <v>0</v>
      </c>
      <c r="AB8">
        <f t="shared" si="0"/>
        <v>0</v>
      </c>
      <c r="AC8">
        <f t="shared" si="0"/>
        <v>0</v>
      </c>
      <c r="AD8">
        <f t="shared" si="0"/>
        <v>0</v>
      </c>
      <c r="AE8">
        <f t="shared" si="0"/>
        <v>0</v>
      </c>
      <c r="AF8">
        <f t="shared" si="0"/>
        <v>0</v>
      </c>
      <c r="AG8">
        <f t="shared" si="0"/>
        <v>0</v>
      </c>
      <c r="AH8">
        <f t="shared" si="0"/>
        <v>0</v>
      </c>
      <c r="AI8">
        <f t="shared" si="0"/>
        <v>0</v>
      </c>
      <c r="AJ8">
        <f t="shared" si="0"/>
        <v>0</v>
      </c>
      <c r="AK8">
        <f t="shared" si="0"/>
        <v>0</v>
      </c>
    </row>
    <row r="9" spans="1:37" x14ac:dyDescent="0.25">
      <c r="A9" t="s">
        <v>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0</v>
      </c>
      <c r="P9">
        <f t="shared" si="0"/>
        <v>0</v>
      </c>
      <c r="Q9">
        <f t="shared" si="0"/>
        <v>0</v>
      </c>
      <c r="R9">
        <f t="shared" si="0"/>
        <v>0</v>
      </c>
      <c r="S9">
        <f t="shared" si="0"/>
        <v>0</v>
      </c>
      <c r="T9">
        <f t="shared" si="0"/>
        <v>0</v>
      </c>
      <c r="U9">
        <f t="shared" si="0"/>
        <v>0</v>
      </c>
      <c r="V9">
        <f t="shared" si="0"/>
        <v>0</v>
      </c>
      <c r="W9">
        <f t="shared" si="0"/>
        <v>0</v>
      </c>
      <c r="X9">
        <f t="shared" si="0"/>
        <v>0</v>
      </c>
      <c r="Y9">
        <f t="shared" si="0"/>
        <v>0</v>
      </c>
      <c r="Z9">
        <f t="shared" si="0"/>
        <v>0</v>
      </c>
      <c r="AA9">
        <f t="shared" si="0"/>
        <v>0</v>
      </c>
      <c r="AB9">
        <f t="shared" si="0"/>
        <v>0</v>
      </c>
      <c r="AC9">
        <f t="shared" si="0"/>
        <v>0</v>
      </c>
      <c r="AD9">
        <f t="shared" si="0"/>
        <v>0</v>
      </c>
      <c r="AE9">
        <f t="shared" si="0"/>
        <v>0</v>
      </c>
      <c r="AF9">
        <f t="shared" si="0"/>
        <v>0</v>
      </c>
      <c r="AG9">
        <f t="shared" si="0"/>
        <v>0</v>
      </c>
      <c r="AH9">
        <f t="shared" si="0"/>
        <v>0</v>
      </c>
      <c r="AI9">
        <f t="shared" si="0"/>
        <v>0</v>
      </c>
      <c r="AJ9">
        <f t="shared" si="0"/>
        <v>0</v>
      </c>
      <c r="AK9">
        <f t="shared" si="0"/>
        <v>0</v>
      </c>
    </row>
    <row r="10" spans="1:37" x14ac:dyDescent="0.25">
      <c r="A10" t="s">
        <v>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0</v>
      </c>
      <c r="P10">
        <f t="shared" si="0"/>
        <v>0</v>
      </c>
      <c r="Q10">
        <f t="shared" si="0"/>
        <v>0</v>
      </c>
      <c r="R10">
        <f t="shared" si="0"/>
        <v>0</v>
      </c>
      <c r="S10">
        <f t="shared" si="0"/>
        <v>0</v>
      </c>
      <c r="T10">
        <f t="shared" si="0"/>
        <v>0</v>
      </c>
      <c r="U10">
        <f t="shared" si="0"/>
        <v>0</v>
      </c>
      <c r="V10">
        <f t="shared" si="0"/>
        <v>0</v>
      </c>
      <c r="W10">
        <f t="shared" si="0"/>
        <v>0</v>
      </c>
      <c r="X10">
        <f t="shared" si="0"/>
        <v>0</v>
      </c>
      <c r="Y10">
        <f t="shared" si="0"/>
        <v>0</v>
      </c>
      <c r="Z10">
        <f t="shared" si="0"/>
        <v>0</v>
      </c>
      <c r="AA10">
        <f t="shared" si="0"/>
        <v>0</v>
      </c>
      <c r="AB10">
        <f t="shared" si="0"/>
        <v>0</v>
      </c>
      <c r="AC10">
        <f t="shared" si="0"/>
        <v>0</v>
      </c>
      <c r="AD10">
        <f t="shared" si="0"/>
        <v>0</v>
      </c>
      <c r="AE10">
        <f t="shared" si="0"/>
        <v>0</v>
      </c>
      <c r="AF10">
        <f t="shared" si="0"/>
        <v>0</v>
      </c>
      <c r="AG10">
        <f t="shared" si="0"/>
        <v>0</v>
      </c>
      <c r="AH10">
        <f t="shared" si="0"/>
        <v>0</v>
      </c>
      <c r="AI10">
        <f t="shared" si="0"/>
        <v>0</v>
      </c>
      <c r="AJ10">
        <f t="shared" ref="G10:AK15" si="2">$B10</f>
        <v>0</v>
      </c>
      <c r="AK10">
        <f t="shared" si="2"/>
        <v>0</v>
      </c>
    </row>
    <row r="11" spans="1:37" x14ac:dyDescent="0.25">
      <c r="A11" t="s">
        <v>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2"/>
        <v>0</v>
      </c>
      <c r="K11">
        <f t="shared" si="2"/>
        <v>0</v>
      </c>
      <c r="L11">
        <f t="shared" si="2"/>
        <v>0</v>
      </c>
      <c r="M11">
        <f t="shared" si="2"/>
        <v>0</v>
      </c>
      <c r="N11">
        <f t="shared" si="2"/>
        <v>0</v>
      </c>
      <c r="O11">
        <f t="shared" si="2"/>
        <v>0</v>
      </c>
      <c r="P11">
        <f t="shared" si="2"/>
        <v>0</v>
      </c>
      <c r="Q11">
        <f t="shared" si="2"/>
        <v>0</v>
      </c>
      <c r="R11">
        <f t="shared" si="2"/>
        <v>0</v>
      </c>
      <c r="S11">
        <f t="shared" si="2"/>
        <v>0</v>
      </c>
      <c r="T11">
        <f t="shared" si="2"/>
        <v>0</v>
      </c>
      <c r="U11">
        <f t="shared" si="2"/>
        <v>0</v>
      </c>
      <c r="V11">
        <f t="shared" si="2"/>
        <v>0</v>
      </c>
      <c r="W11">
        <f t="shared" si="2"/>
        <v>0</v>
      </c>
      <c r="X11">
        <f t="shared" si="2"/>
        <v>0</v>
      </c>
      <c r="Y11">
        <f t="shared" si="2"/>
        <v>0</v>
      </c>
      <c r="Z11">
        <f t="shared" si="2"/>
        <v>0</v>
      </c>
      <c r="AA11">
        <f t="shared" si="2"/>
        <v>0</v>
      </c>
      <c r="AB11">
        <f t="shared" si="2"/>
        <v>0</v>
      </c>
      <c r="AC11">
        <f t="shared" si="2"/>
        <v>0</v>
      </c>
      <c r="AD11">
        <f t="shared" si="2"/>
        <v>0</v>
      </c>
      <c r="AE11">
        <f t="shared" si="2"/>
        <v>0</v>
      </c>
      <c r="AF11">
        <f t="shared" si="2"/>
        <v>0</v>
      </c>
      <c r="AG11">
        <f t="shared" si="2"/>
        <v>0</v>
      </c>
      <c r="AH11">
        <f t="shared" si="2"/>
        <v>0</v>
      </c>
      <c r="AI11">
        <f t="shared" si="2"/>
        <v>0</v>
      </c>
      <c r="AJ11">
        <f t="shared" si="2"/>
        <v>0</v>
      </c>
      <c r="AK11">
        <f t="shared" si="2"/>
        <v>0</v>
      </c>
    </row>
    <row r="12" spans="1:37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2"/>
        <v>0</v>
      </c>
      <c r="K12">
        <f t="shared" si="2"/>
        <v>0</v>
      </c>
      <c r="L12">
        <f t="shared" si="2"/>
        <v>0</v>
      </c>
      <c r="M12">
        <f t="shared" si="2"/>
        <v>0</v>
      </c>
      <c r="N12">
        <f t="shared" si="2"/>
        <v>0</v>
      </c>
      <c r="O12">
        <f t="shared" si="2"/>
        <v>0</v>
      </c>
      <c r="P12">
        <f t="shared" si="2"/>
        <v>0</v>
      </c>
      <c r="Q12">
        <f t="shared" si="2"/>
        <v>0</v>
      </c>
      <c r="R12">
        <f t="shared" si="2"/>
        <v>0</v>
      </c>
      <c r="S12">
        <f t="shared" si="2"/>
        <v>0</v>
      </c>
      <c r="T12">
        <f t="shared" si="2"/>
        <v>0</v>
      </c>
      <c r="U12">
        <f t="shared" si="2"/>
        <v>0</v>
      </c>
      <c r="V12">
        <f t="shared" si="2"/>
        <v>0</v>
      </c>
      <c r="W12">
        <f t="shared" si="2"/>
        <v>0</v>
      </c>
      <c r="X12">
        <f t="shared" si="2"/>
        <v>0</v>
      </c>
      <c r="Y12">
        <f t="shared" si="2"/>
        <v>0</v>
      </c>
      <c r="Z12">
        <f t="shared" si="2"/>
        <v>0</v>
      </c>
      <c r="AA12">
        <f t="shared" si="2"/>
        <v>0</v>
      </c>
      <c r="AB12">
        <f t="shared" si="2"/>
        <v>0</v>
      </c>
      <c r="AC12">
        <f t="shared" si="2"/>
        <v>0</v>
      </c>
      <c r="AD12">
        <f t="shared" si="2"/>
        <v>0</v>
      </c>
      <c r="AE12">
        <f t="shared" si="2"/>
        <v>0</v>
      </c>
      <c r="AF12">
        <f t="shared" si="2"/>
        <v>0</v>
      </c>
      <c r="AG12">
        <f t="shared" si="2"/>
        <v>0</v>
      </c>
      <c r="AH12">
        <f t="shared" si="2"/>
        <v>0</v>
      </c>
      <c r="AI12">
        <f t="shared" si="2"/>
        <v>0</v>
      </c>
      <c r="AJ12">
        <f t="shared" si="2"/>
        <v>0</v>
      </c>
      <c r="AK12">
        <f t="shared" si="2"/>
        <v>0</v>
      </c>
    </row>
    <row r="13" spans="1:37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f t="shared" si="2"/>
        <v>0</v>
      </c>
      <c r="H13">
        <f t="shared" si="2"/>
        <v>0</v>
      </c>
      <c r="I13">
        <f t="shared" si="2"/>
        <v>0</v>
      </c>
      <c r="J13">
        <f t="shared" si="2"/>
        <v>0</v>
      </c>
      <c r="K13">
        <f t="shared" si="2"/>
        <v>0</v>
      </c>
      <c r="L13">
        <f t="shared" si="2"/>
        <v>0</v>
      </c>
      <c r="M13">
        <f t="shared" si="2"/>
        <v>0</v>
      </c>
      <c r="N13">
        <f t="shared" si="2"/>
        <v>0</v>
      </c>
      <c r="O13">
        <f t="shared" si="2"/>
        <v>0</v>
      </c>
      <c r="P13">
        <f t="shared" si="2"/>
        <v>0</v>
      </c>
      <c r="Q13">
        <f t="shared" si="2"/>
        <v>0</v>
      </c>
      <c r="R13">
        <f t="shared" si="2"/>
        <v>0</v>
      </c>
      <c r="S13">
        <f t="shared" si="2"/>
        <v>0</v>
      </c>
      <c r="T13">
        <f t="shared" si="2"/>
        <v>0</v>
      </c>
      <c r="U13">
        <f t="shared" si="2"/>
        <v>0</v>
      </c>
      <c r="V13">
        <f t="shared" si="2"/>
        <v>0</v>
      </c>
      <c r="W13">
        <f t="shared" si="2"/>
        <v>0</v>
      </c>
      <c r="X13">
        <f t="shared" si="2"/>
        <v>0</v>
      </c>
      <c r="Y13">
        <f t="shared" si="2"/>
        <v>0</v>
      </c>
      <c r="Z13">
        <f t="shared" si="2"/>
        <v>0</v>
      </c>
      <c r="AA13">
        <f t="shared" si="2"/>
        <v>0</v>
      </c>
      <c r="AB13">
        <f t="shared" si="2"/>
        <v>0</v>
      </c>
      <c r="AC13">
        <f t="shared" si="2"/>
        <v>0</v>
      </c>
      <c r="AD13">
        <f t="shared" si="2"/>
        <v>0</v>
      </c>
      <c r="AE13">
        <f t="shared" si="2"/>
        <v>0</v>
      </c>
      <c r="AF13">
        <f t="shared" si="2"/>
        <v>0</v>
      </c>
      <c r="AG13">
        <f t="shared" si="2"/>
        <v>0</v>
      </c>
      <c r="AH13">
        <f t="shared" si="2"/>
        <v>0</v>
      </c>
      <c r="AI13">
        <f t="shared" si="2"/>
        <v>0</v>
      </c>
      <c r="AJ13">
        <f t="shared" si="2"/>
        <v>0</v>
      </c>
      <c r="AK13">
        <f t="shared" si="2"/>
        <v>0</v>
      </c>
    </row>
    <row r="14" spans="1:37" x14ac:dyDescent="0.25">
      <c r="A14" t="s">
        <v>17</v>
      </c>
      <c r="B14">
        <v>0</v>
      </c>
      <c r="C14">
        <v>0</v>
      </c>
      <c r="D14">
        <v>0</v>
      </c>
      <c r="E14">
        <v>0</v>
      </c>
      <c r="F14">
        <v>0</v>
      </c>
      <c r="G14">
        <f>'2020 Calculations'!B3</f>
        <v>0.80449728253770403</v>
      </c>
      <c r="H14">
        <f>'2020 Calculations'!C3</f>
        <v>0.95401995059599998</v>
      </c>
      <c r="I14">
        <v>0</v>
      </c>
      <c r="J14">
        <f t="shared" si="2"/>
        <v>0</v>
      </c>
      <c r="K14">
        <f t="shared" si="2"/>
        <v>0</v>
      </c>
      <c r="L14">
        <f t="shared" si="2"/>
        <v>0</v>
      </c>
      <c r="M14">
        <f t="shared" si="2"/>
        <v>0</v>
      </c>
      <c r="N14">
        <f t="shared" si="2"/>
        <v>0</v>
      </c>
      <c r="O14">
        <f t="shared" si="2"/>
        <v>0</v>
      </c>
      <c r="P14">
        <f t="shared" si="2"/>
        <v>0</v>
      </c>
      <c r="Q14">
        <f t="shared" si="2"/>
        <v>0</v>
      </c>
      <c r="R14">
        <f t="shared" si="2"/>
        <v>0</v>
      </c>
      <c r="S14">
        <f t="shared" si="2"/>
        <v>0</v>
      </c>
      <c r="T14">
        <f t="shared" si="2"/>
        <v>0</v>
      </c>
      <c r="U14">
        <f t="shared" si="2"/>
        <v>0</v>
      </c>
      <c r="V14">
        <f t="shared" si="2"/>
        <v>0</v>
      </c>
      <c r="W14">
        <f t="shared" si="2"/>
        <v>0</v>
      </c>
      <c r="X14">
        <f t="shared" si="2"/>
        <v>0</v>
      </c>
      <c r="Y14">
        <f t="shared" si="2"/>
        <v>0</v>
      </c>
      <c r="Z14">
        <f t="shared" si="2"/>
        <v>0</v>
      </c>
      <c r="AA14">
        <f t="shared" si="2"/>
        <v>0</v>
      </c>
      <c r="AB14">
        <f t="shared" si="2"/>
        <v>0</v>
      </c>
      <c r="AC14">
        <f t="shared" si="2"/>
        <v>0</v>
      </c>
      <c r="AD14">
        <f t="shared" si="2"/>
        <v>0</v>
      </c>
      <c r="AE14">
        <f t="shared" si="2"/>
        <v>0</v>
      </c>
      <c r="AF14">
        <f t="shared" si="2"/>
        <v>0</v>
      </c>
      <c r="AG14">
        <f t="shared" si="2"/>
        <v>0</v>
      </c>
      <c r="AH14">
        <f t="shared" si="2"/>
        <v>0</v>
      </c>
      <c r="AI14">
        <f t="shared" si="2"/>
        <v>0</v>
      </c>
      <c r="AJ14">
        <f t="shared" si="2"/>
        <v>0</v>
      </c>
      <c r="AK14">
        <f t="shared" si="2"/>
        <v>0</v>
      </c>
    </row>
    <row r="15" spans="1:37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f t="shared" si="2"/>
        <v>0</v>
      </c>
      <c r="L15">
        <f t="shared" si="2"/>
        <v>0</v>
      </c>
      <c r="M15">
        <f t="shared" si="2"/>
        <v>0</v>
      </c>
      <c r="N15">
        <f t="shared" si="2"/>
        <v>0</v>
      </c>
      <c r="O15">
        <f t="shared" si="2"/>
        <v>0</v>
      </c>
      <c r="P15">
        <f t="shared" si="2"/>
        <v>0</v>
      </c>
      <c r="Q15">
        <f t="shared" si="2"/>
        <v>0</v>
      </c>
      <c r="R15">
        <f t="shared" si="2"/>
        <v>0</v>
      </c>
      <c r="S15">
        <f t="shared" si="2"/>
        <v>0</v>
      </c>
      <c r="T15">
        <f t="shared" si="2"/>
        <v>0</v>
      </c>
      <c r="U15">
        <f t="shared" si="2"/>
        <v>0</v>
      </c>
      <c r="V15">
        <f t="shared" si="2"/>
        <v>0</v>
      </c>
      <c r="W15">
        <f t="shared" si="2"/>
        <v>0</v>
      </c>
      <c r="X15">
        <f t="shared" si="2"/>
        <v>0</v>
      </c>
      <c r="Y15">
        <f t="shared" si="2"/>
        <v>0</v>
      </c>
      <c r="Z15">
        <f t="shared" si="2"/>
        <v>0</v>
      </c>
      <c r="AA15">
        <f t="shared" si="2"/>
        <v>0</v>
      </c>
      <c r="AB15">
        <f t="shared" si="2"/>
        <v>0</v>
      </c>
      <c r="AC15">
        <f t="shared" si="2"/>
        <v>0</v>
      </c>
      <c r="AD15">
        <f t="shared" si="2"/>
        <v>0</v>
      </c>
      <c r="AE15">
        <f t="shared" si="2"/>
        <v>0</v>
      </c>
      <c r="AF15">
        <f t="shared" si="2"/>
        <v>0</v>
      </c>
      <c r="AG15">
        <f t="shared" si="2"/>
        <v>0</v>
      </c>
      <c r="AH15">
        <f t="shared" si="2"/>
        <v>0</v>
      </c>
      <c r="AI15">
        <f t="shared" si="2"/>
        <v>0</v>
      </c>
      <c r="AJ15">
        <f t="shared" si="2"/>
        <v>0</v>
      </c>
      <c r="AK15">
        <f t="shared" si="2"/>
        <v>0</v>
      </c>
    </row>
    <row r="16" spans="1:37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</row>
    <row r="17" spans="1:37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</row>
    <row r="18" spans="1:37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f t="shared" ref="G18:AK18" si="3">F18</f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si="3"/>
        <v>0</v>
      </c>
      <c r="S18">
        <f t="shared" si="3"/>
        <v>0</v>
      </c>
      <c r="T18">
        <f t="shared" si="3"/>
        <v>0</v>
      </c>
      <c r="U18">
        <f t="shared" si="3"/>
        <v>0</v>
      </c>
      <c r="V18">
        <f t="shared" si="3"/>
        <v>0</v>
      </c>
      <c r="W18">
        <f t="shared" si="3"/>
        <v>0</v>
      </c>
      <c r="X18">
        <f t="shared" si="3"/>
        <v>0</v>
      </c>
      <c r="Y18">
        <f t="shared" si="3"/>
        <v>0</v>
      </c>
      <c r="Z18">
        <f t="shared" si="3"/>
        <v>0</v>
      </c>
      <c r="AA18">
        <f t="shared" si="3"/>
        <v>0</v>
      </c>
      <c r="AB18">
        <f t="shared" si="3"/>
        <v>0</v>
      </c>
      <c r="AC18">
        <f t="shared" si="3"/>
        <v>0</v>
      </c>
      <c r="AD18">
        <f t="shared" si="3"/>
        <v>0</v>
      </c>
      <c r="AE18">
        <f t="shared" si="3"/>
        <v>0</v>
      </c>
      <c r="AF18">
        <f t="shared" si="3"/>
        <v>0</v>
      </c>
      <c r="AG18">
        <f t="shared" si="3"/>
        <v>0</v>
      </c>
      <c r="AH18">
        <f t="shared" si="3"/>
        <v>0</v>
      </c>
      <c r="AI18">
        <f t="shared" si="3"/>
        <v>0</v>
      </c>
      <c r="AJ18">
        <f t="shared" si="3"/>
        <v>0</v>
      </c>
      <c r="AK18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STEO 7d</vt:lpstr>
      <vt:lpstr>EPS Elec Output w-o Grnt Dsptch</vt:lpstr>
      <vt:lpstr>Capacity</vt:lpstr>
      <vt:lpstr>Capacity Factors</vt:lpstr>
      <vt:lpstr>2020 Calculations</vt:lpstr>
      <vt:lpstr>BGDPbES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 Rissman</cp:lastModifiedBy>
  <dcterms:created xsi:type="dcterms:W3CDTF">2015-06-13T01:30:20Z</dcterms:created>
  <dcterms:modified xsi:type="dcterms:W3CDTF">2023-03-24T18:09:03Z</dcterms:modified>
</cp:coreProperties>
</file>