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us\InputData\bldgs\DSCF\"/>
    </mc:Choice>
  </mc:AlternateContent>
  <xr:revisionPtr revIDLastSave="0" documentId="13_ncr:1_{ECC99248-7F6A-432D-9171-6394D70FCDE4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About" sheetId="1" r:id="rId1"/>
    <sheet name="Solar - PV Dist. Res 2021" sheetId="4" r:id="rId2"/>
    <sheet name="Solar - PV Dist. Res 2022" sheetId="5" r:id="rId3"/>
    <sheet name="DSCF" sheetId="2" r:id="rId4"/>
  </sheets>
  <externalReferences>
    <externalReference r:id="rId5"/>
    <externalReference r:id="rId6"/>
  </externalReferenc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C2" i="2"/>
  <c r="S34" i="5"/>
  <c r="O48" i="5" s="1"/>
  <c r="S35" i="5"/>
  <c r="O34" i="5" s="1"/>
  <c r="M42" i="5"/>
  <c r="M43" i="5"/>
  <c r="M44" i="5"/>
  <c r="M48" i="5"/>
  <c r="N48" i="5"/>
  <c r="P48" i="5"/>
  <c r="P52" i="5" s="1"/>
  <c r="Q48" i="5"/>
  <c r="S48" i="5"/>
  <c r="T48" i="5"/>
  <c r="U48" i="5"/>
  <c r="V48" i="5"/>
  <c r="X48" i="5"/>
  <c r="Y48" i="5"/>
  <c r="AA48" i="5"/>
  <c r="AA52" i="5" s="1"/>
  <c r="AB48" i="5"/>
  <c r="AC48" i="5"/>
  <c r="AD48" i="5"/>
  <c r="AF48" i="5"/>
  <c r="AG48" i="5"/>
  <c r="AI48" i="5"/>
  <c r="AJ48" i="5"/>
  <c r="AK48" i="5"/>
  <c r="AL48" i="5"/>
  <c r="AM48" i="5"/>
  <c r="AN48" i="5"/>
  <c r="AO48" i="5"/>
  <c r="AP48" i="5"/>
  <c r="AQ48" i="5"/>
  <c r="M49" i="5"/>
  <c r="N49" i="5"/>
  <c r="O49" i="5"/>
  <c r="O52" i="5" s="1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M52" i="5" s="1"/>
  <c r="AN49" i="5"/>
  <c r="AO49" i="5"/>
  <c r="AP49" i="5"/>
  <c r="AQ49" i="5"/>
  <c r="M50" i="5"/>
  <c r="N50" i="5"/>
  <c r="O50" i="5"/>
  <c r="P50" i="5"/>
  <c r="Q50" i="5"/>
  <c r="R50" i="5"/>
  <c r="S50" i="5"/>
  <c r="T50" i="5"/>
  <c r="U50" i="5"/>
  <c r="V50" i="5"/>
  <c r="W50" i="5"/>
  <c r="X50" i="5"/>
  <c r="X53" i="5" s="1"/>
  <c r="Y50" i="5"/>
  <c r="Z50" i="5"/>
  <c r="AA50" i="5"/>
  <c r="AB50" i="5"/>
  <c r="AC50" i="5"/>
  <c r="AD50" i="5"/>
  <c r="AE50" i="5"/>
  <c r="AF50" i="5"/>
  <c r="AF53" i="5" s="1"/>
  <c r="AG50" i="5"/>
  <c r="AH50" i="5"/>
  <c r="AI50" i="5"/>
  <c r="AJ50" i="5"/>
  <c r="AK50" i="5"/>
  <c r="AL50" i="5"/>
  <c r="AM50" i="5"/>
  <c r="AN50" i="5"/>
  <c r="AN53" i="5" s="1"/>
  <c r="AO50" i="5"/>
  <c r="AP50" i="5"/>
  <c r="AQ50" i="5"/>
  <c r="M51" i="5"/>
  <c r="N51" i="5"/>
  <c r="O51" i="5"/>
  <c r="P51" i="5"/>
  <c r="Q51" i="5"/>
  <c r="Q54" i="5" s="1"/>
  <c r="R51" i="5"/>
  <c r="S51" i="5"/>
  <c r="T51" i="5"/>
  <c r="U51" i="5"/>
  <c r="V51" i="5"/>
  <c r="W51" i="5"/>
  <c r="X51" i="5"/>
  <c r="Y51" i="5"/>
  <c r="Y54" i="5" s="1"/>
  <c r="Z51" i="5"/>
  <c r="AA51" i="5"/>
  <c r="AB51" i="5"/>
  <c r="AC51" i="5"/>
  <c r="AD51" i="5"/>
  <c r="AE51" i="5"/>
  <c r="AF51" i="5"/>
  <c r="AG51" i="5"/>
  <c r="AG54" i="5" s="1"/>
  <c r="AH51" i="5"/>
  <c r="AI51" i="5"/>
  <c r="AJ51" i="5"/>
  <c r="AK51" i="5"/>
  <c r="AL51" i="5"/>
  <c r="AM51" i="5"/>
  <c r="AN51" i="5"/>
  <c r="AO51" i="5"/>
  <c r="AO54" i="5" s="1"/>
  <c r="AP51" i="5"/>
  <c r="AQ51" i="5"/>
  <c r="Q52" i="5"/>
  <c r="S52" i="5"/>
  <c r="X52" i="5"/>
  <c r="Y52" i="5"/>
  <c r="AF52" i="5"/>
  <c r="AG52" i="5"/>
  <c r="AI52" i="5"/>
  <c r="AN52" i="5"/>
  <c r="AO52" i="5"/>
  <c r="AP52" i="5"/>
  <c r="AQ52" i="5"/>
  <c r="Q53" i="5"/>
  <c r="S53" i="5"/>
  <c r="Y53" i="5"/>
  <c r="AG53" i="5"/>
  <c r="AI53" i="5"/>
  <c r="AO53" i="5"/>
  <c r="AP53" i="5"/>
  <c r="AQ53" i="5"/>
  <c r="S54" i="5"/>
  <c r="T54" i="5"/>
  <c r="AB54" i="5"/>
  <c r="AI54" i="5"/>
  <c r="AJ54" i="5"/>
  <c r="AP54" i="5"/>
  <c r="AQ54" i="5"/>
  <c r="M55" i="5"/>
  <c r="N55" i="5"/>
  <c r="O55" i="5"/>
  <c r="P55" i="5"/>
  <c r="Q55" i="5"/>
  <c r="R55" i="5"/>
  <c r="S55" i="5"/>
  <c r="S382" i="5" s="1"/>
  <c r="T55" i="5"/>
  <c r="U55" i="5"/>
  <c r="V55" i="5"/>
  <c r="W55" i="5"/>
  <c r="X55" i="5"/>
  <c r="Y55" i="5"/>
  <c r="Z55" i="5"/>
  <c r="AA55" i="5"/>
  <c r="AA382" i="5" s="1"/>
  <c r="AB55" i="5"/>
  <c r="AC55" i="5"/>
  <c r="AD55" i="5"/>
  <c r="AE55" i="5"/>
  <c r="AF55" i="5"/>
  <c r="AG55" i="5"/>
  <c r="AH55" i="5"/>
  <c r="AI55" i="5"/>
  <c r="AI382" i="5" s="1"/>
  <c r="AJ55" i="5"/>
  <c r="AK55" i="5"/>
  <c r="AL55" i="5"/>
  <c r="AM55" i="5"/>
  <c r="AN55" i="5"/>
  <c r="AO55" i="5"/>
  <c r="AP55" i="5"/>
  <c r="AQ55" i="5"/>
  <c r="AQ382" i="5" s="1"/>
  <c r="M56" i="5"/>
  <c r="M59" i="5" s="1"/>
  <c r="N56" i="5"/>
  <c r="N59" i="5" s="1"/>
  <c r="O56" i="5"/>
  <c r="P56" i="5"/>
  <c r="Q56" i="5"/>
  <c r="R56" i="5"/>
  <c r="S56" i="5"/>
  <c r="T56" i="5"/>
  <c r="T385" i="5" s="1"/>
  <c r="U56" i="5"/>
  <c r="U59" i="5" s="1"/>
  <c r="V56" i="5"/>
  <c r="V59" i="5" s="1"/>
  <c r="W56" i="5"/>
  <c r="X56" i="5"/>
  <c r="Y56" i="5"/>
  <c r="Z56" i="5"/>
  <c r="AA56" i="5"/>
  <c r="AB56" i="5"/>
  <c r="AB59" i="5" s="1"/>
  <c r="AC56" i="5"/>
  <c r="AC59" i="5" s="1"/>
  <c r="AD56" i="5"/>
  <c r="AD59" i="5" s="1"/>
  <c r="AE56" i="5"/>
  <c r="AF56" i="5"/>
  <c r="AG56" i="5"/>
  <c r="AH56" i="5"/>
  <c r="AI56" i="5"/>
  <c r="AJ56" i="5"/>
  <c r="AJ59" i="5" s="1"/>
  <c r="AK56" i="5"/>
  <c r="AL56" i="5"/>
  <c r="AL59" i="5" s="1"/>
  <c r="AM56" i="5"/>
  <c r="AN56" i="5"/>
  <c r="AO56" i="5"/>
  <c r="AP56" i="5"/>
  <c r="AQ56" i="5"/>
  <c r="M57" i="5"/>
  <c r="M60" i="5" s="1"/>
  <c r="N57" i="5"/>
  <c r="N60" i="5" s="1"/>
  <c r="O57" i="5"/>
  <c r="O60" i="5" s="1"/>
  <c r="P57" i="5"/>
  <c r="Q57" i="5"/>
  <c r="R57" i="5"/>
  <c r="S57" i="5"/>
  <c r="T57" i="5"/>
  <c r="U57" i="5"/>
  <c r="U60" i="5" s="1"/>
  <c r="V57" i="5"/>
  <c r="V60" i="5" s="1"/>
  <c r="W57" i="5"/>
  <c r="X57" i="5"/>
  <c r="Y57" i="5"/>
  <c r="Z57" i="5"/>
  <c r="AA57" i="5"/>
  <c r="AB57" i="5"/>
  <c r="AC57" i="5"/>
  <c r="AC60" i="5" s="1"/>
  <c r="AD57" i="5"/>
  <c r="AD60" i="5" s="1"/>
  <c r="AE57" i="5"/>
  <c r="AF57" i="5"/>
  <c r="AG57" i="5"/>
  <c r="AH57" i="5"/>
  <c r="AI57" i="5"/>
  <c r="AJ57" i="5"/>
  <c r="AK57" i="5"/>
  <c r="AK386" i="5" s="1"/>
  <c r="AL57" i="5"/>
  <c r="AL60" i="5" s="1"/>
  <c r="AM57" i="5"/>
  <c r="AM60" i="5" s="1"/>
  <c r="AN57" i="5"/>
  <c r="AO57" i="5"/>
  <c r="AP57" i="5"/>
  <c r="AQ57" i="5"/>
  <c r="M58" i="5"/>
  <c r="N58" i="5"/>
  <c r="N61" i="5" s="1"/>
  <c r="O58" i="5"/>
  <c r="O61" i="5" s="1"/>
  <c r="P58" i="5"/>
  <c r="Q58" i="5"/>
  <c r="R58" i="5"/>
  <c r="S58" i="5"/>
  <c r="T58" i="5"/>
  <c r="U58" i="5"/>
  <c r="V58" i="5"/>
  <c r="V61" i="5" s="1"/>
  <c r="W58" i="5"/>
  <c r="X58" i="5"/>
  <c r="X61" i="5" s="1"/>
  <c r="Y58" i="5"/>
  <c r="Z58" i="5"/>
  <c r="AA58" i="5"/>
  <c r="AB58" i="5"/>
  <c r="AC58" i="5"/>
  <c r="AD58" i="5"/>
  <c r="AD61" i="5" s="1"/>
  <c r="AE58" i="5"/>
  <c r="AF58" i="5"/>
  <c r="AF61" i="5" s="1"/>
  <c r="AG58" i="5"/>
  <c r="AH58" i="5"/>
  <c r="AI58" i="5"/>
  <c r="AJ58" i="5"/>
  <c r="AK58" i="5"/>
  <c r="AL58" i="5"/>
  <c r="AL61" i="5" s="1"/>
  <c r="AM58" i="5"/>
  <c r="AM61" i="5" s="1"/>
  <c r="AN58" i="5"/>
  <c r="AN61" i="5" s="1"/>
  <c r="AO58" i="5"/>
  <c r="AP58" i="5"/>
  <c r="AQ58" i="5"/>
  <c r="O59" i="5"/>
  <c r="Q59" i="5"/>
  <c r="S59" i="5"/>
  <c r="X59" i="5"/>
  <c r="Y59" i="5"/>
  <c r="AF59" i="5"/>
  <c r="AG59" i="5"/>
  <c r="AI59" i="5"/>
  <c r="AM59" i="5"/>
  <c r="AN59" i="5"/>
  <c r="AO59" i="5"/>
  <c r="AP59" i="5"/>
  <c r="AQ59" i="5"/>
  <c r="Q60" i="5"/>
  <c r="S60" i="5"/>
  <c r="X60" i="5"/>
  <c r="Y60" i="5"/>
  <c r="AF60" i="5"/>
  <c r="AG60" i="5"/>
  <c r="AI60" i="5"/>
  <c r="AN60" i="5"/>
  <c r="AO60" i="5"/>
  <c r="AP60" i="5"/>
  <c r="AQ60" i="5"/>
  <c r="Q61" i="5"/>
  <c r="S61" i="5"/>
  <c r="Y61" i="5"/>
  <c r="AG61" i="5"/>
  <c r="AI61" i="5"/>
  <c r="AO61" i="5"/>
  <c r="AP61" i="5"/>
  <c r="AQ61" i="5"/>
  <c r="M62" i="5"/>
  <c r="N62" i="5"/>
  <c r="O62" i="5"/>
  <c r="P62" i="5"/>
  <c r="Q62" i="5"/>
  <c r="R62" i="5"/>
  <c r="R66" i="5" s="1"/>
  <c r="R72" i="5" s="1"/>
  <c r="S62" i="5"/>
  <c r="T62" i="5"/>
  <c r="U62" i="5"/>
  <c r="V62" i="5"/>
  <c r="W62" i="5"/>
  <c r="X62" i="5"/>
  <c r="Y62" i="5"/>
  <c r="Z62" i="5"/>
  <c r="Z66" i="5" s="1"/>
  <c r="Z72" i="5" s="1"/>
  <c r="AA62" i="5"/>
  <c r="AB62" i="5"/>
  <c r="AC62" i="5"/>
  <c r="AD62" i="5"/>
  <c r="AE62" i="5"/>
  <c r="AF62" i="5"/>
  <c r="AG62" i="5"/>
  <c r="AH62" i="5"/>
  <c r="AH66" i="5" s="1"/>
  <c r="AH72" i="5" s="1"/>
  <c r="AI62" i="5"/>
  <c r="AJ62" i="5"/>
  <c r="AK62" i="5"/>
  <c r="AL62" i="5"/>
  <c r="AM62" i="5"/>
  <c r="AN62" i="5"/>
  <c r="AO62" i="5"/>
  <c r="AP62" i="5"/>
  <c r="AP66" i="5" s="1"/>
  <c r="AP72" i="5" s="1"/>
  <c r="AQ62" i="5"/>
  <c r="M63" i="5"/>
  <c r="N63" i="5"/>
  <c r="O63" i="5"/>
  <c r="P63" i="5"/>
  <c r="Q63" i="5"/>
  <c r="R63" i="5"/>
  <c r="S63" i="5"/>
  <c r="S67" i="5" s="1"/>
  <c r="S73" i="5" s="1"/>
  <c r="T63" i="5"/>
  <c r="T67" i="5" s="1"/>
  <c r="U63" i="5"/>
  <c r="V63" i="5"/>
  <c r="W63" i="5"/>
  <c r="X63" i="5"/>
  <c r="Y63" i="5"/>
  <c r="Z63" i="5"/>
  <c r="AA63" i="5"/>
  <c r="AA67" i="5" s="1"/>
  <c r="AA73" i="5" s="1"/>
  <c r="AB63" i="5"/>
  <c r="AB67" i="5" s="1"/>
  <c r="AB73" i="5" s="1"/>
  <c r="AC63" i="5"/>
  <c r="AD63" i="5"/>
  <c r="AE63" i="5"/>
  <c r="AF63" i="5"/>
  <c r="AG63" i="5"/>
  <c r="AH63" i="5"/>
  <c r="AI63" i="5"/>
  <c r="AI67" i="5" s="1"/>
  <c r="AI73" i="5" s="1"/>
  <c r="AJ63" i="5"/>
  <c r="AJ67" i="5" s="1"/>
  <c r="AK63" i="5"/>
  <c r="AL63" i="5"/>
  <c r="AM63" i="5"/>
  <c r="AN63" i="5"/>
  <c r="AO63" i="5"/>
  <c r="AP63" i="5"/>
  <c r="AQ63" i="5"/>
  <c r="AQ67" i="5" s="1"/>
  <c r="AQ73" i="5" s="1"/>
  <c r="M64" i="5"/>
  <c r="N64" i="5"/>
  <c r="O64" i="5"/>
  <c r="P64" i="5"/>
  <c r="Q64" i="5"/>
  <c r="R64" i="5"/>
  <c r="S64" i="5"/>
  <c r="T64" i="5"/>
  <c r="T68" i="5" s="1"/>
  <c r="T74" i="5" s="1"/>
  <c r="U64" i="5"/>
  <c r="V64" i="5"/>
  <c r="W64" i="5"/>
  <c r="X64" i="5"/>
  <c r="Y64" i="5"/>
  <c r="Z64" i="5"/>
  <c r="AA64" i="5"/>
  <c r="AB64" i="5"/>
  <c r="AB68" i="5" s="1"/>
  <c r="AC64" i="5"/>
  <c r="AD64" i="5"/>
  <c r="AE64" i="5"/>
  <c r="AF64" i="5"/>
  <c r="AG64" i="5"/>
  <c r="AH64" i="5"/>
  <c r="AI64" i="5"/>
  <c r="AJ64" i="5"/>
  <c r="AJ68" i="5" s="1"/>
  <c r="AK64" i="5"/>
  <c r="AL64" i="5"/>
  <c r="AM64" i="5"/>
  <c r="AN64" i="5"/>
  <c r="AO64" i="5"/>
  <c r="AP64" i="5"/>
  <c r="AQ64" i="5"/>
  <c r="M65" i="5"/>
  <c r="N65" i="5"/>
  <c r="O65" i="5"/>
  <c r="O66" i="5" s="1"/>
  <c r="P65" i="5"/>
  <c r="Q65" i="5"/>
  <c r="R65" i="5"/>
  <c r="S65" i="5"/>
  <c r="T65" i="5"/>
  <c r="U65" i="5"/>
  <c r="V65" i="5"/>
  <c r="W65" i="5"/>
  <c r="W66" i="5" s="1"/>
  <c r="X65" i="5"/>
  <c r="Y65" i="5"/>
  <c r="Y66" i="5" s="1"/>
  <c r="Y69" i="5" s="1"/>
  <c r="Z65" i="5"/>
  <c r="AA65" i="5"/>
  <c r="AB65" i="5"/>
  <c r="AC65" i="5"/>
  <c r="AD65" i="5"/>
  <c r="AE65" i="5"/>
  <c r="AE66" i="5" s="1"/>
  <c r="AF65" i="5"/>
  <c r="AG65" i="5"/>
  <c r="AG66" i="5" s="1"/>
  <c r="AG69" i="5" s="1"/>
  <c r="AH65" i="5"/>
  <c r="AI65" i="5"/>
  <c r="AJ65" i="5"/>
  <c r="AK65" i="5"/>
  <c r="AL65" i="5"/>
  <c r="AM65" i="5"/>
  <c r="AM66" i="5" s="1"/>
  <c r="AN65" i="5"/>
  <c r="AO65" i="5"/>
  <c r="AP65" i="5"/>
  <c r="AQ65" i="5"/>
  <c r="P66" i="5"/>
  <c r="Q66" i="5"/>
  <c r="X66" i="5"/>
  <c r="AF66" i="5"/>
  <c r="AN66" i="5"/>
  <c r="AO66" i="5"/>
  <c r="AO69" i="5" s="1"/>
  <c r="P67" i="5"/>
  <c r="Q67" i="5"/>
  <c r="R67" i="5"/>
  <c r="X67" i="5"/>
  <c r="Y67" i="5"/>
  <c r="Z67" i="5"/>
  <c r="AF67" i="5"/>
  <c r="AG67" i="5"/>
  <c r="AH67" i="5"/>
  <c r="AN67" i="5"/>
  <c r="AO67" i="5"/>
  <c r="AP67" i="5"/>
  <c r="Q68" i="5"/>
  <c r="R68" i="5"/>
  <c r="S68" i="5"/>
  <c r="Y68" i="5"/>
  <c r="Z68" i="5"/>
  <c r="AA68" i="5"/>
  <c r="AA71" i="5" s="1"/>
  <c r="AG68" i="5"/>
  <c r="AH68" i="5"/>
  <c r="AI68" i="5"/>
  <c r="AP68" i="5"/>
  <c r="AQ68" i="5"/>
  <c r="Q69" i="5"/>
  <c r="Q356" i="5" s="1"/>
  <c r="AA70" i="5"/>
  <c r="AA76" i="5" s="1"/>
  <c r="AB70" i="5"/>
  <c r="AB76" i="5" s="1"/>
  <c r="AP70" i="5"/>
  <c r="AP76" i="5" s="1"/>
  <c r="S71" i="5"/>
  <c r="S77" i="5" s="1"/>
  <c r="AI71" i="5"/>
  <c r="AQ71" i="5"/>
  <c r="AQ77" i="5" s="1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M184" i="5"/>
  <c r="M152" i="5" s="1"/>
  <c r="N184" i="5"/>
  <c r="O184" i="5"/>
  <c r="O152" i="5" s="1"/>
  <c r="P184" i="5"/>
  <c r="P152" i="5" s="1"/>
  <c r="Q184" i="5"/>
  <c r="Q152" i="5" s="1"/>
  <c r="R184" i="5"/>
  <c r="S184" i="5"/>
  <c r="T184" i="5"/>
  <c r="U184" i="5"/>
  <c r="U152" i="5" s="1"/>
  <c r="V184" i="5"/>
  <c r="W184" i="5"/>
  <c r="W152" i="5" s="1"/>
  <c r="X184" i="5"/>
  <c r="X152" i="5" s="1"/>
  <c r="Y184" i="5"/>
  <c r="Y152" i="5" s="1"/>
  <c r="Z184" i="5"/>
  <c r="AA184" i="5"/>
  <c r="AB184" i="5"/>
  <c r="AC184" i="5"/>
  <c r="AC152" i="5" s="1"/>
  <c r="AD184" i="5"/>
  <c r="AE184" i="5"/>
  <c r="AE152" i="5" s="1"/>
  <c r="AF184" i="5"/>
  <c r="AF152" i="5" s="1"/>
  <c r="AG184" i="5"/>
  <c r="AG152" i="5" s="1"/>
  <c r="AH184" i="5"/>
  <c r="AI184" i="5"/>
  <c r="AJ184" i="5"/>
  <c r="AK184" i="5"/>
  <c r="AK152" i="5" s="1"/>
  <c r="AL184" i="5"/>
  <c r="AL152" i="5" s="1"/>
  <c r="AM184" i="5"/>
  <c r="AM152" i="5" s="1"/>
  <c r="AN184" i="5"/>
  <c r="AN152" i="5" s="1"/>
  <c r="AO184" i="5"/>
  <c r="AO152" i="5" s="1"/>
  <c r="AP184" i="5"/>
  <c r="AQ184" i="5"/>
  <c r="M185" i="5"/>
  <c r="N185" i="5"/>
  <c r="N153" i="5" s="1"/>
  <c r="O185" i="5"/>
  <c r="P185" i="5"/>
  <c r="P153" i="5" s="1"/>
  <c r="Q185" i="5"/>
  <c r="Q153" i="5" s="1"/>
  <c r="R185" i="5"/>
  <c r="R153" i="5" s="1"/>
  <c r="S185" i="5"/>
  <c r="T185" i="5"/>
  <c r="U185" i="5"/>
  <c r="V185" i="5"/>
  <c r="V153" i="5" s="1"/>
  <c r="W185" i="5"/>
  <c r="X185" i="5"/>
  <c r="X153" i="5" s="1"/>
  <c r="Y185" i="5"/>
  <c r="Y153" i="5" s="1"/>
  <c r="Z185" i="5"/>
  <c r="Z153" i="5" s="1"/>
  <c r="AA185" i="5"/>
  <c r="AB185" i="5"/>
  <c r="AC185" i="5"/>
  <c r="AC153" i="5" s="1"/>
  <c r="AD185" i="5"/>
  <c r="AD153" i="5" s="1"/>
  <c r="AE185" i="5"/>
  <c r="AF185" i="5"/>
  <c r="AF153" i="5" s="1"/>
  <c r="AG185" i="5"/>
  <c r="AG153" i="5" s="1"/>
  <c r="AH185" i="5"/>
  <c r="AH153" i="5" s="1"/>
  <c r="AI185" i="5"/>
  <c r="AJ185" i="5"/>
  <c r="AJ188" i="5" s="1"/>
  <c r="AJ156" i="5" s="1"/>
  <c r="AK185" i="5"/>
  <c r="AL185" i="5"/>
  <c r="AL153" i="5" s="1"/>
  <c r="AM185" i="5"/>
  <c r="AM153" i="5" s="1"/>
  <c r="AN185" i="5"/>
  <c r="AN153" i="5" s="1"/>
  <c r="AO185" i="5"/>
  <c r="AO153" i="5" s="1"/>
  <c r="AP185" i="5"/>
  <c r="AP153" i="5" s="1"/>
  <c r="AQ185" i="5"/>
  <c r="M186" i="5"/>
  <c r="N186" i="5"/>
  <c r="O186" i="5"/>
  <c r="O154" i="5" s="1"/>
  <c r="P186" i="5"/>
  <c r="Q186" i="5"/>
  <c r="Q154" i="5" s="1"/>
  <c r="R186" i="5"/>
  <c r="R154" i="5" s="1"/>
  <c r="S186" i="5"/>
  <c r="S154" i="5" s="1"/>
  <c r="T186" i="5"/>
  <c r="U186" i="5"/>
  <c r="V186" i="5"/>
  <c r="W186" i="5"/>
  <c r="W189" i="5" s="1"/>
  <c r="X186" i="5"/>
  <c r="Y186" i="5"/>
  <c r="Y154" i="5" s="1"/>
  <c r="Z186" i="5"/>
  <c r="Z154" i="5" s="1"/>
  <c r="AA186" i="5"/>
  <c r="AA154" i="5" s="1"/>
  <c r="AB186" i="5"/>
  <c r="AC186" i="5"/>
  <c r="AD186" i="5"/>
  <c r="AD154" i="5" s="1"/>
  <c r="AE186" i="5"/>
  <c r="AE154" i="5" s="1"/>
  <c r="AF186" i="5"/>
  <c r="AG186" i="5"/>
  <c r="AG154" i="5" s="1"/>
  <c r="AH186" i="5"/>
  <c r="AH154" i="5" s="1"/>
  <c r="AI186" i="5"/>
  <c r="AI154" i="5" s="1"/>
  <c r="AJ186" i="5"/>
  <c r="AK186" i="5"/>
  <c r="AL186" i="5"/>
  <c r="AM186" i="5"/>
  <c r="AM189" i="5" s="1"/>
  <c r="AN186" i="5"/>
  <c r="AN154" i="5" s="1"/>
  <c r="AO186" i="5"/>
  <c r="AO154" i="5" s="1"/>
  <c r="AP186" i="5"/>
  <c r="AP154" i="5" s="1"/>
  <c r="AQ186" i="5"/>
  <c r="AQ154" i="5" s="1"/>
  <c r="O187" i="5"/>
  <c r="P187" i="5"/>
  <c r="P155" i="5" s="1"/>
  <c r="Q187" i="5"/>
  <c r="W187" i="5"/>
  <c r="X187" i="5"/>
  <c r="X155" i="5" s="1"/>
  <c r="Y187" i="5"/>
  <c r="AE187" i="5"/>
  <c r="AE155" i="5" s="1"/>
  <c r="AF187" i="5"/>
  <c r="AF155" i="5" s="1"/>
  <c r="AG187" i="5"/>
  <c r="AL187" i="5"/>
  <c r="AM187" i="5"/>
  <c r="AN187" i="5"/>
  <c r="AN155" i="5" s="1"/>
  <c r="P188" i="5"/>
  <c r="Q188" i="5"/>
  <c r="R188" i="5"/>
  <c r="X188" i="5"/>
  <c r="Y188" i="5"/>
  <c r="Y156" i="5" s="1"/>
  <c r="Z188" i="5"/>
  <c r="AF188" i="5"/>
  <c r="AF156" i="5" s="1"/>
  <c r="AG188" i="5"/>
  <c r="AG156" i="5" s="1"/>
  <c r="AH188" i="5"/>
  <c r="AH191" i="5" s="1"/>
  <c r="AM188" i="5"/>
  <c r="AN188" i="5"/>
  <c r="AO188" i="5"/>
  <c r="AO156" i="5" s="1"/>
  <c r="Q189" i="5"/>
  <c r="R189" i="5"/>
  <c r="R157" i="5" s="1"/>
  <c r="S189" i="5"/>
  <c r="Y189" i="5"/>
  <c r="Z189" i="5"/>
  <c r="Z157" i="5" s="1"/>
  <c r="AA189" i="5"/>
  <c r="AD189" i="5"/>
  <c r="AG189" i="5"/>
  <c r="AG157" i="5" s="1"/>
  <c r="AH189" i="5"/>
  <c r="AH192" i="5" s="1"/>
  <c r="AI189" i="5"/>
  <c r="AN189" i="5"/>
  <c r="AO189" i="5"/>
  <c r="AP189" i="5"/>
  <c r="AP157" i="5" s="1"/>
  <c r="P190" i="5"/>
  <c r="X190" i="5"/>
  <c r="AE190" i="5"/>
  <c r="AF190" i="5"/>
  <c r="Y191" i="5"/>
  <c r="AF191" i="5"/>
  <c r="AF159" i="5" s="1"/>
  <c r="AG191" i="5"/>
  <c r="AJ191" i="5"/>
  <c r="AJ159" i="5" s="1"/>
  <c r="R192" i="5"/>
  <c r="AG192" i="5"/>
  <c r="AP192" i="5"/>
  <c r="AJ194" i="5"/>
  <c r="M216" i="5"/>
  <c r="M219" i="5" s="1"/>
  <c r="M222" i="5" s="1"/>
  <c r="N216" i="5"/>
  <c r="O216" i="5"/>
  <c r="O219" i="5" s="1"/>
  <c r="O222" i="5" s="1"/>
  <c r="O225" i="5" s="1"/>
  <c r="O228" i="5" s="1"/>
  <c r="O231" i="5" s="1"/>
  <c r="O234" i="5" s="1"/>
  <c r="O237" i="5" s="1"/>
  <c r="O240" i="5" s="1"/>
  <c r="P216" i="5"/>
  <c r="Q216" i="5"/>
  <c r="Q219" i="5" s="1"/>
  <c r="R216" i="5"/>
  <c r="S216" i="5"/>
  <c r="S219" i="5" s="1"/>
  <c r="T216" i="5"/>
  <c r="T219" i="5" s="1"/>
  <c r="T222" i="5" s="1"/>
  <c r="T225" i="5" s="1"/>
  <c r="T228" i="5" s="1"/>
  <c r="T231" i="5" s="1"/>
  <c r="T234" i="5" s="1"/>
  <c r="T237" i="5" s="1"/>
  <c r="U216" i="5"/>
  <c r="U219" i="5" s="1"/>
  <c r="U222" i="5" s="1"/>
  <c r="U225" i="5" s="1"/>
  <c r="V216" i="5"/>
  <c r="W216" i="5"/>
  <c r="X216" i="5"/>
  <c r="Y216" i="5"/>
  <c r="Y219" i="5" s="1"/>
  <c r="Z216" i="5"/>
  <c r="AA216" i="5"/>
  <c r="AA219" i="5" s="1"/>
  <c r="AB216" i="5"/>
  <c r="AB219" i="5" s="1"/>
  <c r="AB222" i="5" s="1"/>
  <c r="AB225" i="5" s="1"/>
  <c r="AB228" i="5" s="1"/>
  <c r="AB231" i="5" s="1"/>
  <c r="AB234" i="5" s="1"/>
  <c r="AB237" i="5" s="1"/>
  <c r="AB240" i="5" s="1"/>
  <c r="AC216" i="5"/>
  <c r="AC219" i="5" s="1"/>
  <c r="AC222" i="5" s="1"/>
  <c r="AC225" i="5" s="1"/>
  <c r="AD216" i="5"/>
  <c r="AE216" i="5"/>
  <c r="AE219" i="5" s="1"/>
  <c r="AE222" i="5" s="1"/>
  <c r="AE225" i="5" s="1"/>
  <c r="AE228" i="5" s="1"/>
  <c r="AE231" i="5" s="1"/>
  <c r="AE234" i="5" s="1"/>
  <c r="AE237" i="5" s="1"/>
  <c r="AE240" i="5" s="1"/>
  <c r="AF216" i="5"/>
  <c r="AG216" i="5"/>
  <c r="AG219" i="5" s="1"/>
  <c r="AH216" i="5"/>
  <c r="AI216" i="5"/>
  <c r="AI219" i="5" s="1"/>
  <c r="AJ216" i="5"/>
  <c r="AJ219" i="5" s="1"/>
  <c r="AJ222" i="5" s="1"/>
  <c r="AJ225" i="5" s="1"/>
  <c r="AJ228" i="5" s="1"/>
  <c r="AJ231" i="5" s="1"/>
  <c r="AJ234" i="5" s="1"/>
  <c r="AK216" i="5"/>
  <c r="AK219" i="5" s="1"/>
  <c r="AK222" i="5" s="1"/>
  <c r="AK225" i="5" s="1"/>
  <c r="AK228" i="5" s="1"/>
  <c r="AK231" i="5" s="1"/>
  <c r="AK234" i="5" s="1"/>
  <c r="AL216" i="5"/>
  <c r="AM216" i="5"/>
  <c r="AN216" i="5"/>
  <c r="AO216" i="5"/>
  <c r="AO219" i="5" s="1"/>
  <c r="AP216" i="5"/>
  <c r="AQ216" i="5"/>
  <c r="AQ219" i="5" s="1"/>
  <c r="M217" i="5"/>
  <c r="M220" i="5" s="1"/>
  <c r="M223" i="5" s="1"/>
  <c r="M226" i="5" s="1"/>
  <c r="N217" i="5"/>
  <c r="N220" i="5" s="1"/>
  <c r="N223" i="5" s="1"/>
  <c r="O217" i="5"/>
  <c r="P217" i="5"/>
  <c r="P220" i="5" s="1"/>
  <c r="P223" i="5" s="1"/>
  <c r="P226" i="5" s="1"/>
  <c r="P229" i="5" s="1"/>
  <c r="P232" i="5" s="1"/>
  <c r="P235" i="5" s="1"/>
  <c r="P238" i="5" s="1"/>
  <c r="P241" i="5" s="1"/>
  <c r="Q217" i="5"/>
  <c r="R217" i="5"/>
  <c r="R220" i="5" s="1"/>
  <c r="S217" i="5"/>
  <c r="T217" i="5"/>
  <c r="T220" i="5" s="1"/>
  <c r="U217" i="5"/>
  <c r="U220" i="5" s="1"/>
  <c r="U223" i="5" s="1"/>
  <c r="U226" i="5" s="1"/>
  <c r="U229" i="5" s="1"/>
  <c r="U232" i="5" s="1"/>
  <c r="U235" i="5" s="1"/>
  <c r="U238" i="5" s="1"/>
  <c r="U241" i="5" s="1"/>
  <c r="V217" i="5"/>
  <c r="V220" i="5" s="1"/>
  <c r="V223" i="5" s="1"/>
  <c r="V226" i="5" s="1"/>
  <c r="V229" i="5" s="1"/>
  <c r="V232" i="5" s="1"/>
  <c r="V235" i="5" s="1"/>
  <c r="W217" i="5"/>
  <c r="X217" i="5"/>
  <c r="X220" i="5" s="1"/>
  <c r="X223" i="5" s="1"/>
  <c r="X226" i="5" s="1"/>
  <c r="X229" i="5" s="1"/>
  <c r="X232" i="5" s="1"/>
  <c r="X235" i="5" s="1"/>
  <c r="X238" i="5" s="1"/>
  <c r="X241" i="5" s="1"/>
  <c r="Y217" i="5"/>
  <c r="Z217" i="5"/>
  <c r="Z220" i="5" s="1"/>
  <c r="AA217" i="5"/>
  <c r="AB217" i="5"/>
  <c r="AB220" i="5" s="1"/>
  <c r="AC217" i="5"/>
  <c r="AC220" i="5" s="1"/>
  <c r="AC223" i="5" s="1"/>
  <c r="AC226" i="5" s="1"/>
  <c r="AC229" i="5" s="1"/>
  <c r="AC232" i="5" s="1"/>
  <c r="AC235" i="5" s="1"/>
  <c r="AC238" i="5" s="1"/>
  <c r="AD217" i="5"/>
  <c r="AD220" i="5" s="1"/>
  <c r="AD223" i="5" s="1"/>
  <c r="AD226" i="5" s="1"/>
  <c r="AE217" i="5"/>
  <c r="AF217" i="5"/>
  <c r="AF220" i="5" s="1"/>
  <c r="AF223" i="5" s="1"/>
  <c r="AF226" i="5" s="1"/>
  <c r="AF229" i="5" s="1"/>
  <c r="AF232" i="5" s="1"/>
  <c r="AF235" i="5" s="1"/>
  <c r="AF238" i="5" s="1"/>
  <c r="AF241" i="5" s="1"/>
  <c r="AG217" i="5"/>
  <c r="AH217" i="5"/>
  <c r="AH220" i="5" s="1"/>
  <c r="AI217" i="5"/>
  <c r="AJ217" i="5"/>
  <c r="AJ220" i="5" s="1"/>
  <c r="AK217" i="5"/>
  <c r="AK220" i="5" s="1"/>
  <c r="AK223" i="5" s="1"/>
  <c r="AK226" i="5" s="1"/>
  <c r="AK229" i="5" s="1"/>
  <c r="AK232" i="5" s="1"/>
  <c r="AK235" i="5" s="1"/>
  <c r="AL217" i="5"/>
  <c r="AL220" i="5" s="1"/>
  <c r="AL223" i="5" s="1"/>
  <c r="AL226" i="5" s="1"/>
  <c r="AL229" i="5" s="1"/>
  <c r="AL232" i="5" s="1"/>
  <c r="AL235" i="5" s="1"/>
  <c r="AM217" i="5"/>
  <c r="AN217" i="5"/>
  <c r="AO217" i="5"/>
  <c r="AP217" i="5"/>
  <c r="AP220" i="5" s="1"/>
  <c r="AQ217" i="5"/>
  <c r="M218" i="5"/>
  <c r="M221" i="5" s="1"/>
  <c r="N218" i="5"/>
  <c r="N221" i="5" s="1"/>
  <c r="N224" i="5" s="1"/>
  <c r="N227" i="5" s="1"/>
  <c r="N230" i="5" s="1"/>
  <c r="N233" i="5" s="1"/>
  <c r="N236" i="5" s="1"/>
  <c r="N239" i="5" s="1"/>
  <c r="N242" i="5" s="1"/>
  <c r="O218" i="5"/>
  <c r="O221" i="5" s="1"/>
  <c r="O224" i="5" s="1"/>
  <c r="P218" i="5"/>
  <c r="Q218" i="5"/>
  <c r="Q221" i="5" s="1"/>
  <c r="Q224" i="5" s="1"/>
  <c r="Q227" i="5" s="1"/>
  <c r="Q230" i="5" s="1"/>
  <c r="Q233" i="5" s="1"/>
  <c r="Q236" i="5" s="1"/>
  <c r="Q239" i="5" s="1"/>
  <c r="Q242" i="5" s="1"/>
  <c r="R218" i="5"/>
  <c r="S218" i="5"/>
  <c r="S221" i="5" s="1"/>
  <c r="T218" i="5"/>
  <c r="U218" i="5"/>
  <c r="U221" i="5" s="1"/>
  <c r="V218" i="5"/>
  <c r="V221" i="5" s="1"/>
  <c r="V224" i="5" s="1"/>
  <c r="V227" i="5" s="1"/>
  <c r="V230" i="5" s="1"/>
  <c r="V233" i="5" s="1"/>
  <c r="V236" i="5" s="1"/>
  <c r="V239" i="5" s="1"/>
  <c r="W218" i="5"/>
  <c r="W221" i="5" s="1"/>
  <c r="W224" i="5" s="1"/>
  <c r="W227" i="5" s="1"/>
  <c r="W230" i="5" s="1"/>
  <c r="W233" i="5" s="1"/>
  <c r="W236" i="5" s="1"/>
  <c r="X218" i="5"/>
  <c r="Y218" i="5"/>
  <c r="Z218" i="5"/>
  <c r="AA218" i="5"/>
  <c r="AA221" i="5" s="1"/>
  <c r="AB218" i="5"/>
  <c r="AC218" i="5"/>
  <c r="AC221" i="5" s="1"/>
  <c r="AD218" i="5"/>
  <c r="AD221" i="5" s="1"/>
  <c r="AD224" i="5" s="1"/>
  <c r="AD227" i="5" s="1"/>
  <c r="AD230" i="5" s="1"/>
  <c r="AD233" i="5" s="1"/>
  <c r="AD236" i="5" s="1"/>
  <c r="AD239" i="5" s="1"/>
  <c r="AD242" i="5" s="1"/>
  <c r="AE218" i="5"/>
  <c r="AE221" i="5" s="1"/>
  <c r="AE224" i="5" s="1"/>
  <c r="AE227" i="5" s="1"/>
  <c r="AE230" i="5" s="1"/>
  <c r="AE233" i="5" s="1"/>
  <c r="AE236" i="5" s="1"/>
  <c r="AE239" i="5" s="1"/>
  <c r="AE242" i="5" s="1"/>
  <c r="AF218" i="5"/>
  <c r="AG218" i="5"/>
  <c r="AG221" i="5" s="1"/>
  <c r="AG224" i="5" s="1"/>
  <c r="AG227" i="5" s="1"/>
  <c r="AG230" i="5" s="1"/>
  <c r="AG233" i="5" s="1"/>
  <c r="AG236" i="5" s="1"/>
  <c r="AG239" i="5" s="1"/>
  <c r="AG242" i="5" s="1"/>
  <c r="AH218" i="5"/>
  <c r="AI218" i="5"/>
  <c r="AI221" i="5" s="1"/>
  <c r="AJ218" i="5"/>
  <c r="AK218" i="5"/>
  <c r="AK221" i="5" s="1"/>
  <c r="AL218" i="5"/>
  <c r="AL221" i="5" s="1"/>
  <c r="AL224" i="5" s="1"/>
  <c r="AL227" i="5" s="1"/>
  <c r="AL230" i="5" s="1"/>
  <c r="AL233" i="5" s="1"/>
  <c r="AL236" i="5" s="1"/>
  <c r="AL239" i="5" s="1"/>
  <c r="AL242" i="5" s="1"/>
  <c r="AM218" i="5"/>
  <c r="AM221" i="5" s="1"/>
  <c r="AM224" i="5" s="1"/>
  <c r="AM227" i="5" s="1"/>
  <c r="AN218" i="5"/>
  <c r="AO218" i="5"/>
  <c r="AP218" i="5"/>
  <c r="AQ218" i="5"/>
  <c r="AQ221" i="5" s="1"/>
  <c r="N219" i="5"/>
  <c r="N222" i="5" s="1"/>
  <c r="N225" i="5" s="1"/>
  <c r="N228" i="5" s="1"/>
  <c r="N231" i="5" s="1"/>
  <c r="N234" i="5" s="1"/>
  <c r="N237" i="5" s="1"/>
  <c r="N240" i="5" s="1"/>
  <c r="P219" i="5"/>
  <c r="P222" i="5" s="1"/>
  <c r="P225" i="5" s="1"/>
  <c r="P228" i="5" s="1"/>
  <c r="P231" i="5" s="1"/>
  <c r="P234" i="5" s="1"/>
  <c r="P237" i="5" s="1"/>
  <c r="P240" i="5" s="1"/>
  <c r="R219" i="5"/>
  <c r="R222" i="5" s="1"/>
  <c r="R225" i="5" s="1"/>
  <c r="R228" i="5" s="1"/>
  <c r="R231" i="5" s="1"/>
  <c r="R234" i="5" s="1"/>
  <c r="R237" i="5" s="1"/>
  <c r="R240" i="5" s="1"/>
  <c r="V219" i="5"/>
  <c r="V222" i="5" s="1"/>
  <c r="W219" i="5"/>
  <c r="W222" i="5" s="1"/>
  <c r="W225" i="5" s="1"/>
  <c r="W228" i="5" s="1"/>
  <c r="W231" i="5" s="1"/>
  <c r="W234" i="5" s="1"/>
  <c r="W237" i="5" s="1"/>
  <c r="W240" i="5" s="1"/>
  <c r="X219" i="5"/>
  <c r="X222" i="5" s="1"/>
  <c r="X225" i="5" s="1"/>
  <c r="X228" i="5" s="1"/>
  <c r="X231" i="5" s="1"/>
  <c r="Z219" i="5"/>
  <c r="AD219" i="5"/>
  <c r="AD222" i="5" s="1"/>
  <c r="AD225" i="5" s="1"/>
  <c r="AD228" i="5" s="1"/>
  <c r="AD231" i="5" s="1"/>
  <c r="AD234" i="5" s="1"/>
  <c r="AD237" i="5" s="1"/>
  <c r="AD240" i="5" s="1"/>
  <c r="AF219" i="5"/>
  <c r="AF222" i="5" s="1"/>
  <c r="AF225" i="5" s="1"/>
  <c r="AF228" i="5" s="1"/>
  <c r="AF231" i="5" s="1"/>
  <c r="AF234" i="5" s="1"/>
  <c r="AF237" i="5" s="1"/>
  <c r="AF240" i="5" s="1"/>
  <c r="AH219" i="5"/>
  <c r="AH222" i="5" s="1"/>
  <c r="AH225" i="5" s="1"/>
  <c r="AH228" i="5" s="1"/>
  <c r="AH231" i="5" s="1"/>
  <c r="AH234" i="5" s="1"/>
  <c r="AH237" i="5" s="1"/>
  <c r="AH240" i="5" s="1"/>
  <c r="AL219" i="5"/>
  <c r="AL222" i="5" s="1"/>
  <c r="AL225" i="5" s="1"/>
  <c r="AL228" i="5" s="1"/>
  <c r="AL231" i="5" s="1"/>
  <c r="AM219" i="5"/>
  <c r="AM222" i="5" s="1"/>
  <c r="AM225" i="5" s="1"/>
  <c r="AM228" i="5" s="1"/>
  <c r="AM231" i="5" s="1"/>
  <c r="AM234" i="5" s="1"/>
  <c r="AM237" i="5" s="1"/>
  <c r="AM240" i="5" s="1"/>
  <c r="AN219" i="5"/>
  <c r="AN222" i="5" s="1"/>
  <c r="AN225" i="5" s="1"/>
  <c r="AP219" i="5"/>
  <c r="O220" i="5"/>
  <c r="O223" i="5" s="1"/>
  <c r="Q220" i="5"/>
  <c r="Q223" i="5" s="1"/>
  <c r="Q226" i="5" s="1"/>
  <c r="Q229" i="5" s="1"/>
  <c r="Q232" i="5" s="1"/>
  <c r="Q235" i="5" s="1"/>
  <c r="Q238" i="5" s="1"/>
  <c r="Q241" i="5" s="1"/>
  <c r="S220" i="5"/>
  <c r="S223" i="5" s="1"/>
  <c r="S226" i="5" s="1"/>
  <c r="S229" i="5" s="1"/>
  <c r="S232" i="5" s="1"/>
  <c r="S235" i="5" s="1"/>
  <c r="S238" i="5" s="1"/>
  <c r="S241" i="5" s="1"/>
  <c r="W220" i="5"/>
  <c r="W223" i="5" s="1"/>
  <c r="Y220" i="5"/>
  <c r="Y223" i="5" s="1"/>
  <c r="Y226" i="5" s="1"/>
  <c r="AA220" i="5"/>
  <c r="AE220" i="5"/>
  <c r="AE223" i="5" s="1"/>
  <c r="AE226" i="5" s="1"/>
  <c r="AE229" i="5" s="1"/>
  <c r="AE232" i="5" s="1"/>
  <c r="AG220" i="5"/>
  <c r="AG223" i="5" s="1"/>
  <c r="AG226" i="5" s="1"/>
  <c r="AG229" i="5" s="1"/>
  <c r="AG232" i="5" s="1"/>
  <c r="AG235" i="5" s="1"/>
  <c r="AG238" i="5" s="1"/>
  <c r="AG241" i="5" s="1"/>
  <c r="AI220" i="5"/>
  <c r="AI223" i="5" s="1"/>
  <c r="AI226" i="5" s="1"/>
  <c r="AI229" i="5" s="1"/>
  <c r="AI232" i="5" s="1"/>
  <c r="AI235" i="5" s="1"/>
  <c r="AI238" i="5" s="1"/>
  <c r="AI241" i="5" s="1"/>
  <c r="AM220" i="5"/>
  <c r="AM223" i="5" s="1"/>
  <c r="AM226" i="5" s="1"/>
  <c r="AM229" i="5" s="1"/>
  <c r="AM232" i="5" s="1"/>
  <c r="AN220" i="5"/>
  <c r="AN223" i="5" s="1"/>
  <c r="AN226" i="5" s="1"/>
  <c r="AN229" i="5" s="1"/>
  <c r="AN232" i="5" s="1"/>
  <c r="AN235" i="5" s="1"/>
  <c r="AN238" i="5" s="1"/>
  <c r="AN241" i="5" s="1"/>
  <c r="AO220" i="5"/>
  <c r="AO223" i="5" s="1"/>
  <c r="AO226" i="5" s="1"/>
  <c r="AQ220" i="5"/>
  <c r="P221" i="5"/>
  <c r="P224" i="5" s="1"/>
  <c r="P227" i="5" s="1"/>
  <c r="P230" i="5" s="1"/>
  <c r="R221" i="5"/>
  <c r="R224" i="5" s="1"/>
  <c r="R227" i="5" s="1"/>
  <c r="R230" i="5" s="1"/>
  <c r="R233" i="5" s="1"/>
  <c r="R236" i="5" s="1"/>
  <c r="R239" i="5" s="1"/>
  <c r="R242" i="5" s="1"/>
  <c r="T221" i="5"/>
  <c r="T224" i="5" s="1"/>
  <c r="T227" i="5" s="1"/>
  <c r="T230" i="5" s="1"/>
  <c r="T233" i="5" s="1"/>
  <c r="T236" i="5" s="1"/>
  <c r="T239" i="5" s="1"/>
  <c r="T242" i="5" s="1"/>
  <c r="X221" i="5"/>
  <c r="X224" i="5" s="1"/>
  <c r="Y221" i="5"/>
  <c r="Y224" i="5" s="1"/>
  <c r="Y227" i="5" s="1"/>
  <c r="Y230" i="5" s="1"/>
  <c r="Y233" i="5" s="1"/>
  <c r="Y236" i="5" s="1"/>
  <c r="Y239" i="5" s="1"/>
  <c r="Y242" i="5" s="1"/>
  <c r="Z221" i="5"/>
  <c r="Z224" i="5" s="1"/>
  <c r="Z227" i="5" s="1"/>
  <c r="AB221" i="5"/>
  <c r="AF221" i="5"/>
  <c r="AF224" i="5" s="1"/>
  <c r="AF227" i="5" s="1"/>
  <c r="AF230" i="5" s="1"/>
  <c r="AH221" i="5"/>
  <c r="AH224" i="5" s="1"/>
  <c r="AH227" i="5" s="1"/>
  <c r="AH230" i="5" s="1"/>
  <c r="AH233" i="5" s="1"/>
  <c r="AH236" i="5" s="1"/>
  <c r="AH239" i="5" s="1"/>
  <c r="AH242" i="5" s="1"/>
  <c r="AJ221" i="5"/>
  <c r="AJ224" i="5" s="1"/>
  <c r="AJ227" i="5" s="1"/>
  <c r="AJ230" i="5" s="1"/>
  <c r="AJ233" i="5" s="1"/>
  <c r="AJ236" i="5" s="1"/>
  <c r="AJ239" i="5" s="1"/>
  <c r="AJ242" i="5" s="1"/>
  <c r="AN221" i="5"/>
  <c r="AN224" i="5" s="1"/>
  <c r="AN227" i="5" s="1"/>
  <c r="AN230" i="5" s="1"/>
  <c r="AO221" i="5"/>
  <c r="AO224" i="5" s="1"/>
  <c r="AO227" i="5" s="1"/>
  <c r="AO230" i="5" s="1"/>
  <c r="AO233" i="5" s="1"/>
  <c r="AO236" i="5" s="1"/>
  <c r="AO239" i="5" s="1"/>
  <c r="AO242" i="5" s="1"/>
  <c r="AP221" i="5"/>
  <c r="AP224" i="5" s="1"/>
  <c r="AP227" i="5" s="1"/>
  <c r="Q222" i="5"/>
  <c r="Q225" i="5" s="1"/>
  <c r="Q228" i="5" s="1"/>
  <c r="Q231" i="5" s="1"/>
  <c r="Q234" i="5" s="1"/>
  <c r="Q237" i="5" s="1"/>
  <c r="Q240" i="5" s="1"/>
  <c r="S222" i="5"/>
  <c r="S225" i="5" s="1"/>
  <c r="S228" i="5" s="1"/>
  <c r="S231" i="5" s="1"/>
  <c r="S234" i="5" s="1"/>
  <c r="S237" i="5" s="1"/>
  <c r="S240" i="5" s="1"/>
  <c r="Y222" i="5"/>
  <c r="Y225" i="5" s="1"/>
  <c r="Y228" i="5" s="1"/>
  <c r="Y231" i="5" s="1"/>
  <c r="Y234" i="5" s="1"/>
  <c r="Z222" i="5"/>
  <c r="Z225" i="5" s="1"/>
  <c r="Z228" i="5" s="1"/>
  <c r="Z231" i="5" s="1"/>
  <c r="Z234" i="5" s="1"/>
  <c r="Z237" i="5" s="1"/>
  <c r="Z240" i="5" s="1"/>
  <c r="AA222" i="5"/>
  <c r="AA225" i="5" s="1"/>
  <c r="AA228" i="5" s="1"/>
  <c r="AG222" i="5"/>
  <c r="AG225" i="5" s="1"/>
  <c r="AG228" i="5" s="1"/>
  <c r="AG231" i="5" s="1"/>
  <c r="AG234" i="5" s="1"/>
  <c r="AG237" i="5" s="1"/>
  <c r="AG240" i="5" s="1"/>
  <c r="AI222" i="5"/>
  <c r="AI225" i="5" s="1"/>
  <c r="AI228" i="5" s="1"/>
  <c r="AO222" i="5"/>
  <c r="AO225" i="5" s="1"/>
  <c r="AO228" i="5" s="1"/>
  <c r="AO231" i="5" s="1"/>
  <c r="AO234" i="5" s="1"/>
  <c r="AO237" i="5" s="1"/>
  <c r="AO240" i="5" s="1"/>
  <c r="AP222" i="5"/>
  <c r="AP225" i="5" s="1"/>
  <c r="AP228" i="5" s="1"/>
  <c r="AQ222" i="5"/>
  <c r="AQ225" i="5" s="1"/>
  <c r="AQ228" i="5" s="1"/>
  <c r="R223" i="5"/>
  <c r="R226" i="5" s="1"/>
  <c r="R229" i="5" s="1"/>
  <c r="R232" i="5" s="1"/>
  <c r="T223" i="5"/>
  <c r="T226" i="5" s="1"/>
  <c r="T229" i="5" s="1"/>
  <c r="Z223" i="5"/>
  <c r="Z226" i="5" s="1"/>
  <c r="Z229" i="5" s="1"/>
  <c r="Z232" i="5" s="1"/>
  <c r="Z235" i="5" s="1"/>
  <c r="AA223" i="5"/>
  <c r="AB223" i="5"/>
  <c r="AB226" i="5" s="1"/>
  <c r="AB229" i="5" s="1"/>
  <c r="AH223" i="5"/>
  <c r="AH226" i="5" s="1"/>
  <c r="AH229" i="5" s="1"/>
  <c r="AH232" i="5" s="1"/>
  <c r="AJ223" i="5"/>
  <c r="AJ226" i="5" s="1"/>
  <c r="AJ229" i="5" s="1"/>
  <c r="AP223" i="5"/>
  <c r="AP226" i="5" s="1"/>
  <c r="AP229" i="5" s="1"/>
  <c r="AP232" i="5" s="1"/>
  <c r="AP235" i="5" s="1"/>
  <c r="AQ223" i="5"/>
  <c r="M224" i="5"/>
  <c r="M227" i="5" s="1"/>
  <c r="M230" i="5" s="1"/>
  <c r="M233" i="5" s="1"/>
  <c r="M236" i="5" s="1"/>
  <c r="M239" i="5" s="1"/>
  <c r="M242" i="5" s="1"/>
  <c r="S224" i="5"/>
  <c r="S227" i="5" s="1"/>
  <c r="S230" i="5" s="1"/>
  <c r="S233" i="5" s="1"/>
  <c r="S236" i="5" s="1"/>
  <c r="S239" i="5" s="1"/>
  <c r="S242" i="5" s="1"/>
  <c r="U224" i="5"/>
  <c r="U227" i="5" s="1"/>
  <c r="U230" i="5" s="1"/>
  <c r="AA224" i="5"/>
  <c r="AA227" i="5" s="1"/>
  <c r="AA230" i="5" s="1"/>
  <c r="AB224" i="5"/>
  <c r="AC224" i="5"/>
  <c r="AC227" i="5" s="1"/>
  <c r="AC230" i="5" s="1"/>
  <c r="AC233" i="5" s="1"/>
  <c r="AC236" i="5" s="1"/>
  <c r="AC239" i="5" s="1"/>
  <c r="AC242" i="5" s="1"/>
  <c r="AI224" i="5"/>
  <c r="AI227" i="5" s="1"/>
  <c r="AI230" i="5" s="1"/>
  <c r="AI233" i="5" s="1"/>
  <c r="AK224" i="5"/>
  <c r="AK227" i="5" s="1"/>
  <c r="AK230" i="5" s="1"/>
  <c r="AK233" i="5" s="1"/>
  <c r="AK236" i="5" s="1"/>
  <c r="AK239" i="5" s="1"/>
  <c r="AK242" i="5" s="1"/>
  <c r="AQ224" i="5"/>
  <c r="AQ227" i="5" s="1"/>
  <c r="AQ230" i="5" s="1"/>
  <c r="AQ233" i="5" s="1"/>
  <c r="M225" i="5"/>
  <c r="V225" i="5"/>
  <c r="V228" i="5" s="1"/>
  <c r="V231" i="5" s="1"/>
  <c r="N226" i="5"/>
  <c r="O226" i="5"/>
  <c r="O229" i="5" s="1"/>
  <c r="O232" i="5" s="1"/>
  <c r="W226" i="5"/>
  <c r="W229" i="5" s="1"/>
  <c r="W232" i="5" s="1"/>
  <c r="AA226" i="5"/>
  <c r="AA229" i="5" s="1"/>
  <c r="AA232" i="5" s="1"/>
  <c r="AA235" i="5" s="1"/>
  <c r="AQ226" i="5"/>
  <c r="AQ229" i="5" s="1"/>
  <c r="AQ232" i="5" s="1"/>
  <c r="AQ235" i="5" s="1"/>
  <c r="AQ238" i="5" s="1"/>
  <c r="AQ241" i="5" s="1"/>
  <c r="O227" i="5"/>
  <c r="O230" i="5" s="1"/>
  <c r="X227" i="5"/>
  <c r="X230" i="5" s="1"/>
  <c r="X233" i="5" s="1"/>
  <c r="X236" i="5" s="1"/>
  <c r="X239" i="5" s="1"/>
  <c r="X242" i="5" s="1"/>
  <c r="AB227" i="5"/>
  <c r="AB230" i="5" s="1"/>
  <c r="AB233" i="5" s="1"/>
  <c r="AB236" i="5" s="1"/>
  <c r="M228" i="5"/>
  <c r="M231" i="5" s="1"/>
  <c r="U228" i="5"/>
  <c r="U231" i="5" s="1"/>
  <c r="AC228" i="5"/>
  <c r="AC231" i="5" s="1"/>
  <c r="AC234" i="5" s="1"/>
  <c r="AC237" i="5" s="1"/>
  <c r="AC240" i="5" s="1"/>
  <c r="AN228" i="5"/>
  <c r="M229" i="5"/>
  <c r="M232" i="5" s="1"/>
  <c r="M235" i="5" s="1"/>
  <c r="M238" i="5" s="1"/>
  <c r="M241" i="5" s="1"/>
  <c r="N229" i="5"/>
  <c r="N232" i="5" s="1"/>
  <c r="N235" i="5" s="1"/>
  <c r="Y229" i="5"/>
  <c r="Y232" i="5" s="1"/>
  <c r="AD229" i="5"/>
  <c r="AD232" i="5" s="1"/>
  <c r="AD235" i="5" s="1"/>
  <c r="AD238" i="5" s="1"/>
  <c r="AD241" i="5" s="1"/>
  <c r="AO229" i="5"/>
  <c r="AO232" i="5" s="1"/>
  <c r="Z230" i="5"/>
  <c r="Z233" i="5" s="1"/>
  <c r="Z236" i="5" s="1"/>
  <c r="Z239" i="5" s="1"/>
  <c r="Z242" i="5" s="1"/>
  <c r="AM230" i="5"/>
  <c r="AP230" i="5"/>
  <c r="AP233" i="5" s="1"/>
  <c r="AP236" i="5" s="1"/>
  <c r="AP239" i="5" s="1"/>
  <c r="AP242" i="5" s="1"/>
  <c r="AA231" i="5"/>
  <c r="AA234" i="5" s="1"/>
  <c r="AA237" i="5" s="1"/>
  <c r="AI231" i="5"/>
  <c r="AI234" i="5" s="1"/>
  <c r="AI237" i="5" s="1"/>
  <c r="AI240" i="5" s="1"/>
  <c r="AN231" i="5"/>
  <c r="AN234" i="5" s="1"/>
  <c r="AN237" i="5" s="1"/>
  <c r="AN240" i="5" s="1"/>
  <c r="AP231" i="5"/>
  <c r="AP234" i="5" s="1"/>
  <c r="AP237" i="5" s="1"/>
  <c r="AP240" i="5" s="1"/>
  <c r="AQ231" i="5"/>
  <c r="AQ234" i="5" s="1"/>
  <c r="AQ237" i="5" s="1"/>
  <c r="AQ240" i="5" s="1"/>
  <c r="T232" i="5"/>
  <c r="T235" i="5" s="1"/>
  <c r="T238" i="5" s="1"/>
  <c r="AB232" i="5"/>
  <c r="AB235" i="5" s="1"/>
  <c r="AB238" i="5" s="1"/>
  <c r="AJ232" i="5"/>
  <c r="AJ235" i="5" s="1"/>
  <c r="AJ238" i="5" s="1"/>
  <c r="AJ241" i="5" s="1"/>
  <c r="O233" i="5"/>
  <c r="O236" i="5" s="1"/>
  <c r="O239" i="5" s="1"/>
  <c r="O242" i="5" s="1"/>
  <c r="P233" i="5"/>
  <c r="U233" i="5"/>
  <c r="U236" i="5" s="1"/>
  <c r="AA233" i="5"/>
  <c r="AA236" i="5" s="1"/>
  <c r="AA239" i="5" s="1"/>
  <c r="AA242" i="5" s="1"/>
  <c r="AF233" i="5"/>
  <c r="AM233" i="5"/>
  <c r="AM236" i="5" s="1"/>
  <c r="AN233" i="5"/>
  <c r="AN236" i="5" s="1"/>
  <c r="AN239" i="5" s="1"/>
  <c r="AN242" i="5" s="1"/>
  <c r="M234" i="5"/>
  <c r="M237" i="5" s="1"/>
  <c r="M240" i="5" s="1"/>
  <c r="U234" i="5"/>
  <c r="U237" i="5" s="1"/>
  <c r="V234" i="5"/>
  <c r="X234" i="5"/>
  <c r="AL234" i="5"/>
  <c r="AL237" i="5" s="1"/>
  <c r="AL240" i="5" s="1"/>
  <c r="O235" i="5"/>
  <c r="O238" i="5" s="1"/>
  <c r="O241" i="5" s="1"/>
  <c r="R235" i="5"/>
  <c r="R238" i="5" s="1"/>
  <c r="R241" i="5" s="1"/>
  <c r="W235" i="5"/>
  <c r="W238" i="5" s="1"/>
  <c r="W241" i="5" s="1"/>
  <c r="Y235" i="5"/>
  <c r="Y238" i="5" s="1"/>
  <c r="Y241" i="5" s="1"/>
  <c r="AE235" i="5"/>
  <c r="AE238" i="5" s="1"/>
  <c r="AE241" i="5" s="1"/>
  <c r="AH235" i="5"/>
  <c r="AH238" i="5" s="1"/>
  <c r="AH241" i="5" s="1"/>
  <c r="AM235" i="5"/>
  <c r="AM238" i="5" s="1"/>
  <c r="AM241" i="5" s="1"/>
  <c r="AO235" i="5"/>
  <c r="AO238" i="5" s="1"/>
  <c r="AO241" i="5" s="1"/>
  <c r="P236" i="5"/>
  <c r="AF236" i="5"/>
  <c r="AF239" i="5" s="1"/>
  <c r="AF242" i="5" s="1"/>
  <c r="AI236" i="5"/>
  <c r="AQ236" i="5"/>
  <c r="AQ239" i="5" s="1"/>
  <c r="AQ242" i="5" s="1"/>
  <c r="V237" i="5"/>
  <c r="V240" i="5" s="1"/>
  <c r="X237" i="5"/>
  <c r="X240" i="5" s="1"/>
  <c r="Y237" i="5"/>
  <c r="Y240" i="5" s="1"/>
  <c r="AJ237" i="5"/>
  <c r="AK237" i="5"/>
  <c r="AK240" i="5" s="1"/>
  <c r="N238" i="5"/>
  <c r="N241" i="5" s="1"/>
  <c r="V238" i="5"/>
  <c r="V241" i="5" s="1"/>
  <c r="Z238" i="5"/>
  <c r="Z241" i="5" s="1"/>
  <c r="AA238" i="5"/>
  <c r="AA241" i="5" s="1"/>
  <c r="AK238" i="5"/>
  <c r="AK241" i="5" s="1"/>
  <c r="AL238" i="5"/>
  <c r="AL241" i="5" s="1"/>
  <c r="AP238" i="5"/>
  <c r="AP241" i="5" s="1"/>
  <c r="P239" i="5"/>
  <c r="P242" i="5" s="1"/>
  <c r="U239" i="5"/>
  <c r="W239" i="5"/>
  <c r="AB239" i="5"/>
  <c r="AB242" i="5" s="1"/>
  <c r="AI239" i="5"/>
  <c r="AI242" i="5" s="1"/>
  <c r="AM239" i="5"/>
  <c r="AM242" i="5" s="1"/>
  <c r="T240" i="5"/>
  <c r="U240" i="5"/>
  <c r="AA240" i="5"/>
  <c r="AJ240" i="5"/>
  <c r="T241" i="5"/>
  <c r="AB241" i="5"/>
  <c r="AC241" i="5"/>
  <c r="U242" i="5"/>
  <c r="V242" i="5"/>
  <c r="W242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AE346" i="5"/>
  <c r="AF346" i="5"/>
  <c r="AG346" i="5"/>
  <c r="AH346" i="5"/>
  <c r="AI346" i="5"/>
  <c r="AJ346" i="5"/>
  <c r="AK346" i="5"/>
  <c r="AL346" i="5"/>
  <c r="AM346" i="5"/>
  <c r="AN346" i="5"/>
  <c r="AO346" i="5"/>
  <c r="AP346" i="5"/>
  <c r="AQ346" i="5"/>
  <c r="AB361" i="5"/>
  <c r="AP361" i="5"/>
  <c r="AB362" i="5"/>
  <c r="AP362" i="5"/>
  <c r="AB363" i="5"/>
  <c r="AP363" i="5"/>
  <c r="AB364" i="5"/>
  <c r="AP364" i="5"/>
  <c r="AB365" i="5"/>
  <c r="AP365" i="5"/>
  <c r="AB366" i="5"/>
  <c r="AP366" i="5"/>
  <c r="S368" i="5"/>
  <c r="AI368" i="5"/>
  <c r="AQ368" i="5"/>
  <c r="S369" i="5"/>
  <c r="S349" i="5" s="1"/>
  <c r="S352" i="5" s="1"/>
  <c r="AI369" i="5"/>
  <c r="AQ369" i="5"/>
  <c r="S370" i="5"/>
  <c r="AI370" i="5"/>
  <c r="AQ370" i="5"/>
  <c r="S371" i="5"/>
  <c r="AI371" i="5"/>
  <c r="AQ371" i="5"/>
  <c r="S372" i="5"/>
  <c r="AI372" i="5"/>
  <c r="AQ372" i="5"/>
  <c r="S373" i="5"/>
  <c r="AI373" i="5"/>
  <c r="AQ373" i="5"/>
  <c r="M380" i="5"/>
  <c r="N380" i="5"/>
  <c r="O380" i="5"/>
  <c r="P380" i="5"/>
  <c r="Q380" i="5"/>
  <c r="R380" i="5"/>
  <c r="T380" i="5"/>
  <c r="U380" i="5"/>
  <c r="V380" i="5"/>
  <c r="W380" i="5"/>
  <c r="X380" i="5"/>
  <c r="Y380" i="5"/>
  <c r="Z380" i="5"/>
  <c r="AB380" i="5"/>
  <c r="AC380" i="5"/>
  <c r="AD380" i="5"/>
  <c r="AE380" i="5"/>
  <c r="AF380" i="5"/>
  <c r="AG380" i="5"/>
  <c r="AH380" i="5"/>
  <c r="AJ380" i="5"/>
  <c r="AK380" i="5"/>
  <c r="AL380" i="5"/>
  <c r="AM380" i="5"/>
  <c r="AN380" i="5"/>
  <c r="AO380" i="5"/>
  <c r="AP380" i="5"/>
  <c r="M381" i="5"/>
  <c r="N381" i="5"/>
  <c r="O381" i="5"/>
  <c r="P381" i="5"/>
  <c r="Q381" i="5"/>
  <c r="R381" i="5"/>
  <c r="T381" i="5"/>
  <c r="U381" i="5"/>
  <c r="V381" i="5"/>
  <c r="W381" i="5"/>
  <c r="X381" i="5"/>
  <c r="Y381" i="5"/>
  <c r="Z381" i="5"/>
  <c r="AB381" i="5"/>
  <c r="AC381" i="5"/>
  <c r="AD381" i="5"/>
  <c r="AE381" i="5"/>
  <c r="AF381" i="5"/>
  <c r="AG381" i="5"/>
  <c r="AH381" i="5"/>
  <c r="AJ381" i="5"/>
  <c r="AK381" i="5"/>
  <c r="AL381" i="5"/>
  <c r="AM381" i="5"/>
  <c r="AN381" i="5"/>
  <c r="AO381" i="5"/>
  <c r="AP381" i="5"/>
  <c r="M382" i="5"/>
  <c r="N382" i="5"/>
  <c r="O382" i="5"/>
  <c r="P382" i="5"/>
  <c r="Q382" i="5"/>
  <c r="R382" i="5"/>
  <c r="T382" i="5"/>
  <c r="U382" i="5"/>
  <c r="V382" i="5"/>
  <c r="W382" i="5"/>
  <c r="X382" i="5"/>
  <c r="Y382" i="5"/>
  <c r="Z382" i="5"/>
  <c r="AB382" i="5"/>
  <c r="AC382" i="5"/>
  <c r="AD382" i="5"/>
  <c r="AE382" i="5"/>
  <c r="AF382" i="5"/>
  <c r="AG382" i="5"/>
  <c r="AH382" i="5"/>
  <c r="AJ382" i="5"/>
  <c r="AK382" i="5"/>
  <c r="AL382" i="5"/>
  <c r="AM382" i="5"/>
  <c r="AN382" i="5"/>
  <c r="AO382" i="5"/>
  <c r="AP382" i="5"/>
  <c r="M383" i="5"/>
  <c r="N383" i="5"/>
  <c r="O383" i="5"/>
  <c r="P383" i="5"/>
  <c r="Q383" i="5"/>
  <c r="R383" i="5"/>
  <c r="S383" i="5"/>
  <c r="U383" i="5"/>
  <c r="V383" i="5"/>
  <c r="W383" i="5"/>
  <c r="X383" i="5"/>
  <c r="Y383" i="5"/>
  <c r="Z383" i="5"/>
  <c r="AA383" i="5"/>
  <c r="AC383" i="5"/>
  <c r="AD383" i="5"/>
  <c r="AE383" i="5"/>
  <c r="AF383" i="5"/>
  <c r="AG383" i="5"/>
  <c r="AH383" i="5"/>
  <c r="AI383" i="5"/>
  <c r="AK383" i="5"/>
  <c r="AL383" i="5"/>
  <c r="AM383" i="5"/>
  <c r="AN383" i="5"/>
  <c r="AO383" i="5"/>
  <c r="AP383" i="5"/>
  <c r="AQ383" i="5"/>
  <c r="M384" i="5"/>
  <c r="N384" i="5"/>
  <c r="O384" i="5"/>
  <c r="P384" i="5"/>
  <c r="Q384" i="5"/>
  <c r="R384" i="5"/>
  <c r="S384" i="5"/>
  <c r="U384" i="5"/>
  <c r="V384" i="5"/>
  <c r="W384" i="5"/>
  <c r="X384" i="5"/>
  <c r="Y384" i="5"/>
  <c r="Z384" i="5"/>
  <c r="AA384" i="5"/>
  <c r="AC384" i="5"/>
  <c r="AD384" i="5"/>
  <c r="AE384" i="5"/>
  <c r="AF384" i="5"/>
  <c r="AG384" i="5"/>
  <c r="AH384" i="5"/>
  <c r="AI384" i="5"/>
  <c r="AK384" i="5"/>
  <c r="AL384" i="5"/>
  <c r="AM384" i="5"/>
  <c r="AN384" i="5"/>
  <c r="AO384" i="5"/>
  <c r="AP384" i="5"/>
  <c r="AQ384" i="5"/>
  <c r="M385" i="5"/>
  <c r="N385" i="5"/>
  <c r="O385" i="5"/>
  <c r="P385" i="5"/>
  <c r="Q385" i="5"/>
  <c r="R385" i="5"/>
  <c r="S385" i="5"/>
  <c r="U385" i="5"/>
  <c r="V385" i="5"/>
  <c r="W385" i="5"/>
  <c r="X385" i="5"/>
  <c r="Y385" i="5"/>
  <c r="Z385" i="5"/>
  <c r="AA385" i="5"/>
  <c r="AC385" i="5"/>
  <c r="AD385" i="5"/>
  <c r="AE385" i="5"/>
  <c r="AF385" i="5"/>
  <c r="AG385" i="5"/>
  <c r="AH385" i="5"/>
  <c r="AI385" i="5"/>
  <c r="AK385" i="5"/>
  <c r="AL385" i="5"/>
  <c r="AM385" i="5"/>
  <c r="AN385" i="5"/>
  <c r="AO385" i="5"/>
  <c r="AP385" i="5"/>
  <c r="AQ385" i="5"/>
  <c r="N386" i="5"/>
  <c r="O386" i="5"/>
  <c r="P386" i="5"/>
  <c r="Q386" i="5"/>
  <c r="R386" i="5"/>
  <c r="S386" i="5"/>
  <c r="T386" i="5"/>
  <c r="V386" i="5"/>
  <c r="W386" i="5"/>
  <c r="X386" i="5"/>
  <c r="Y386" i="5"/>
  <c r="Z386" i="5"/>
  <c r="AA386" i="5"/>
  <c r="AB386" i="5"/>
  <c r="AD386" i="5"/>
  <c r="AE386" i="5"/>
  <c r="AF386" i="5"/>
  <c r="AG386" i="5"/>
  <c r="AH386" i="5"/>
  <c r="AI386" i="5"/>
  <c r="AJ386" i="5"/>
  <c r="AL386" i="5"/>
  <c r="AM386" i="5"/>
  <c r="AN386" i="5"/>
  <c r="AO386" i="5"/>
  <c r="AP386" i="5"/>
  <c r="AQ386" i="5"/>
  <c r="M387" i="5"/>
  <c r="N387" i="5"/>
  <c r="O387" i="5"/>
  <c r="P387" i="5"/>
  <c r="Q387" i="5"/>
  <c r="R387" i="5"/>
  <c r="S387" i="5"/>
  <c r="T387" i="5"/>
  <c r="U387" i="5"/>
  <c r="V387" i="5"/>
  <c r="W387" i="5"/>
  <c r="X387" i="5"/>
  <c r="Y387" i="5"/>
  <c r="Z387" i="5"/>
  <c r="AA387" i="5"/>
  <c r="AB387" i="5"/>
  <c r="AC387" i="5"/>
  <c r="AD387" i="5"/>
  <c r="AE387" i="5"/>
  <c r="AF387" i="5"/>
  <c r="AG387" i="5"/>
  <c r="AH387" i="5"/>
  <c r="AI387" i="5"/>
  <c r="AJ387" i="5"/>
  <c r="AK387" i="5"/>
  <c r="AL387" i="5"/>
  <c r="AM387" i="5"/>
  <c r="AN387" i="5"/>
  <c r="AO387" i="5"/>
  <c r="AP387" i="5"/>
  <c r="AQ387" i="5"/>
  <c r="N388" i="5"/>
  <c r="O388" i="5"/>
  <c r="P388" i="5"/>
  <c r="Q388" i="5"/>
  <c r="R388" i="5"/>
  <c r="S388" i="5"/>
  <c r="T388" i="5"/>
  <c r="V388" i="5"/>
  <c r="W388" i="5"/>
  <c r="X388" i="5"/>
  <c r="Y388" i="5"/>
  <c r="Z388" i="5"/>
  <c r="AA388" i="5"/>
  <c r="AB388" i="5"/>
  <c r="AD388" i="5"/>
  <c r="AE388" i="5"/>
  <c r="AF388" i="5"/>
  <c r="AG388" i="5"/>
  <c r="AH388" i="5"/>
  <c r="AI388" i="5"/>
  <c r="AJ388" i="5"/>
  <c r="AL388" i="5"/>
  <c r="AM388" i="5"/>
  <c r="AN388" i="5"/>
  <c r="AO388" i="5"/>
  <c r="AP388" i="5"/>
  <c r="AQ388" i="5"/>
  <c r="M389" i="5"/>
  <c r="O389" i="5"/>
  <c r="P389" i="5"/>
  <c r="Q389" i="5"/>
  <c r="R389" i="5"/>
  <c r="S389" i="5"/>
  <c r="T389" i="5"/>
  <c r="U389" i="5"/>
  <c r="W389" i="5"/>
  <c r="X389" i="5"/>
  <c r="Y389" i="5"/>
  <c r="Z389" i="5"/>
  <c r="AA389" i="5"/>
  <c r="AB389" i="5"/>
  <c r="AC389" i="5"/>
  <c r="AE389" i="5"/>
  <c r="AF389" i="5"/>
  <c r="AG389" i="5"/>
  <c r="AH389" i="5"/>
  <c r="AI389" i="5"/>
  <c r="AJ389" i="5"/>
  <c r="AK389" i="5"/>
  <c r="AM389" i="5"/>
  <c r="AN389" i="5"/>
  <c r="AO389" i="5"/>
  <c r="AP389" i="5"/>
  <c r="AQ389" i="5"/>
  <c r="M390" i="5"/>
  <c r="O390" i="5"/>
  <c r="P390" i="5"/>
  <c r="Q390" i="5"/>
  <c r="R390" i="5"/>
  <c r="S390" i="5"/>
  <c r="T390" i="5"/>
  <c r="U390" i="5"/>
  <c r="W390" i="5"/>
  <c r="X390" i="5"/>
  <c r="Y390" i="5"/>
  <c r="Z390" i="5"/>
  <c r="AA390" i="5"/>
  <c r="AB390" i="5"/>
  <c r="AC390" i="5"/>
  <c r="AE390" i="5"/>
  <c r="AF390" i="5"/>
  <c r="AG390" i="5"/>
  <c r="AH390" i="5"/>
  <c r="AI390" i="5"/>
  <c r="AJ390" i="5"/>
  <c r="AK390" i="5"/>
  <c r="AM390" i="5"/>
  <c r="AN390" i="5"/>
  <c r="AO390" i="5"/>
  <c r="AP390" i="5"/>
  <c r="AQ390" i="5"/>
  <c r="M391" i="5"/>
  <c r="O391" i="5"/>
  <c r="P391" i="5"/>
  <c r="Q391" i="5"/>
  <c r="R391" i="5"/>
  <c r="S391" i="5"/>
  <c r="T391" i="5"/>
  <c r="U391" i="5"/>
  <c r="W391" i="5"/>
  <c r="X391" i="5"/>
  <c r="Y391" i="5"/>
  <c r="Z391" i="5"/>
  <c r="AA391" i="5"/>
  <c r="AB391" i="5"/>
  <c r="AC391" i="5"/>
  <c r="AE391" i="5"/>
  <c r="AF391" i="5"/>
  <c r="AG391" i="5"/>
  <c r="AH391" i="5"/>
  <c r="AI391" i="5"/>
  <c r="AJ391" i="5"/>
  <c r="AK391" i="5"/>
  <c r="AM391" i="5"/>
  <c r="AN391" i="5"/>
  <c r="AO391" i="5"/>
  <c r="AP391" i="5"/>
  <c r="AQ391" i="5"/>
  <c r="B2" i="2"/>
  <c r="AO191" i="5" l="1"/>
  <c r="AE189" i="5"/>
  <c r="AH157" i="5"/>
  <c r="O189" i="5"/>
  <c r="AD188" i="5"/>
  <c r="N188" i="5"/>
  <c r="AC187" i="5"/>
  <c r="AC155" i="5" s="1"/>
  <c r="M187" i="5"/>
  <c r="M155" i="5" s="1"/>
  <c r="AH156" i="5"/>
  <c r="AI349" i="5"/>
  <c r="AI352" i="5" s="1"/>
  <c r="AM154" i="5"/>
  <c r="W154" i="5"/>
  <c r="AN190" i="5"/>
  <c r="AJ153" i="5"/>
  <c r="Z192" i="5"/>
  <c r="Z160" i="5" s="1"/>
  <c r="AL188" i="5"/>
  <c r="AL156" i="5" s="1"/>
  <c r="V188" i="5"/>
  <c r="AK187" i="5"/>
  <c r="U187" i="5"/>
  <c r="AA372" i="5"/>
  <c r="AA77" i="5"/>
  <c r="AA368" i="5"/>
  <c r="AA369" i="5"/>
  <c r="AA371" i="5"/>
  <c r="AA373" i="5"/>
  <c r="AA370" i="5"/>
  <c r="AO75" i="5"/>
  <c r="AO354" i="5"/>
  <c r="AO358" i="5"/>
  <c r="AO357" i="5"/>
  <c r="AO355" i="5"/>
  <c r="AO359" i="5"/>
  <c r="AO356" i="5"/>
  <c r="AG355" i="5"/>
  <c r="AG359" i="5"/>
  <c r="AG356" i="5"/>
  <c r="AG357" i="5"/>
  <c r="AG354" i="5"/>
  <c r="AG358" i="5"/>
  <c r="Y75" i="5"/>
  <c r="Y356" i="5"/>
  <c r="Y357" i="5"/>
  <c r="Y354" i="5"/>
  <c r="Y358" i="5"/>
  <c r="Y355" i="5"/>
  <c r="Y359" i="5"/>
  <c r="AL389" i="5"/>
  <c r="AD389" i="5"/>
  <c r="V389" i="5"/>
  <c r="N389" i="5"/>
  <c r="AK388" i="5"/>
  <c r="AC388" i="5"/>
  <c r="U388" i="5"/>
  <c r="M388" i="5"/>
  <c r="AA365" i="5"/>
  <c r="AA363" i="5"/>
  <c r="AA348" i="5" s="1"/>
  <c r="AA351" i="5" s="1"/>
  <c r="AA361" i="5"/>
  <c r="P59" i="5"/>
  <c r="N54" i="5"/>
  <c r="AL390" i="5"/>
  <c r="AD390" i="5"/>
  <c r="V390" i="5"/>
  <c r="N390" i="5"/>
  <c r="AP348" i="5"/>
  <c r="AP351" i="5" s="1"/>
  <c r="AP311" i="5" s="1"/>
  <c r="AP69" i="5"/>
  <c r="AL391" i="5"/>
  <c r="AD391" i="5"/>
  <c r="V391" i="5"/>
  <c r="N391" i="5"/>
  <c r="AQ380" i="5"/>
  <c r="AI380" i="5"/>
  <c r="AA380" i="5"/>
  <c r="S380" i="5"/>
  <c r="AA61" i="5"/>
  <c r="P60" i="5"/>
  <c r="V54" i="5"/>
  <c r="AQ381" i="5"/>
  <c r="AI381" i="5"/>
  <c r="AA381" i="5"/>
  <c r="S381" i="5"/>
  <c r="AA59" i="5"/>
  <c r="AA54" i="5"/>
  <c r="AA53" i="5"/>
  <c r="AJ383" i="5"/>
  <c r="AB383" i="5"/>
  <c r="T383" i="5"/>
  <c r="AA366" i="5"/>
  <c r="AA364" i="5"/>
  <c r="AA362" i="5"/>
  <c r="AD54" i="5"/>
  <c r="AJ384" i="5"/>
  <c r="AB384" i="5"/>
  <c r="T384" i="5"/>
  <c r="AI70" i="5"/>
  <c r="AJ66" i="5"/>
  <c r="AB66" i="5"/>
  <c r="AB69" i="5" s="1"/>
  <c r="T66" i="5"/>
  <c r="T69" i="5" s="1"/>
  <c r="AA60" i="5"/>
  <c r="P61" i="5"/>
  <c r="AG75" i="5"/>
  <c r="AC386" i="5"/>
  <c r="U386" i="5"/>
  <c r="M386" i="5"/>
  <c r="AJ385" i="5"/>
  <c r="AB385" i="5"/>
  <c r="AQ66" i="5"/>
  <c r="AI66" i="5"/>
  <c r="AA66" i="5"/>
  <c r="AA72" i="5" s="1"/>
  <c r="S66" i="5"/>
  <c r="P53" i="5"/>
  <c r="AL54" i="5"/>
  <c r="AG73" i="5"/>
  <c r="AG70" i="5"/>
  <c r="AE67" i="5"/>
  <c r="AD52" i="5"/>
  <c r="AD66" i="5"/>
  <c r="AQ349" i="5"/>
  <c r="AQ352" i="5" s="1"/>
  <c r="AQ312" i="5" s="1"/>
  <c r="Q358" i="5"/>
  <c r="AP314" i="5"/>
  <c r="AF54" i="5"/>
  <c r="AF68" i="5"/>
  <c r="O53" i="5"/>
  <c r="O67" i="5"/>
  <c r="AK54" i="5"/>
  <c r="AK53" i="5"/>
  <c r="AK61" i="5"/>
  <c r="X54" i="5"/>
  <c r="X68" i="5"/>
  <c r="AL52" i="5"/>
  <c r="AL66" i="5"/>
  <c r="AB348" i="5"/>
  <c r="AB351" i="5" s="1"/>
  <c r="Q75" i="5"/>
  <c r="Q355" i="5"/>
  <c r="Q354" i="5"/>
  <c r="Q359" i="5"/>
  <c r="Q357" i="5"/>
  <c r="AM53" i="5"/>
  <c r="AM67" i="5"/>
  <c r="V52" i="5"/>
  <c r="V66" i="5"/>
  <c r="AN54" i="5"/>
  <c r="AN68" i="5"/>
  <c r="W67" i="5"/>
  <c r="N52" i="5"/>
  <c r="N66" i="5"/>
  <c r="P54" i="5"/>
  <c r="P68" i="5"/>
  <c r="S312" i="5"/>
  <c r="S315" i="5"/>
  <c r="S321" i="5"/>
  <c r="S318" i="5"/>
  <c r="AE158" i="5"/>
  <c r="AE193" i="5"/>
  <c r="P156" i="5"/>
  <c r="P191" i="5"/>
  <c r="O155" i="5"/>
  <c r="O190" i="5"/>
  <c r="AD157" i="5"/>
  <c r="AD192" i="5"/>
  <c r="O157" i="5"/>
  <c r="O192" i="5"/>
  <c r="AD156" i="5"/>
  <c r="AD191" i="5"/>
  <c r="AF158" i="5"/>
  <c r="AF193" i="5"/>
  <c r="W155" i="5"/>
  <c r="W190" i="5"/>
  <c r="S157" i="5"/>
  <c r="S192" i="5"/>
  <c r="AH194" i="5"/>
  <c r="AH159" i="5"/>
  <c r="AK155" i="5"/>
  <c r="AK190" i="5"/>
  <c r="Q155" i="5"/>
  <c r="Q190" i="5"/>
  <c r="AO159" i="5"/>
  <c r="AO194" i="5"/>
  <c r="P158" i="5"/>
  <c r="P193" i="5"/>
  <c r="AE157" i="5"/>
  <c r="AE192" i="5"/>
  <c r="Q157" i="5"/>
  <c r="Q192" i="5"/>
  <c r="Q156" i="5"/>
  <c r="Q191" i="5"/>
  <c r="AL154" i="5"/>
  <c r="AL189" i="5"/>
  <c r="V154" i="5"/>
  <c r="V189" i="5"/>
  <c r="N154" i="5"/>
  <c r="N189" i="5"/>
  <c r="AK153" i="5"/>
  <c r="AK188" i="5"/>
  <c r="U153" i="5"/>
  <c r="U188" i="5"/>
  <c r="M153" i="5"/>
  <c r="M188" i="5"/>
  <c r="AJ152" i="5"/>
  <c r="AJ187" i="5"/>
  <c r="AB152" i="5"/>
  <c r="AB187" i="5"/>
  <c r="T152" i="5"/>
  <c r="T187" i="5"/>
  <c r="AG160" i="5"/>
  <c r="AG195" i="5"/>
  <c r="AN158" i="5"/>
  <c r="AN193" i="5"/>
  <c r="AO157" i="5"/>
  <c r="AO192" i="5"/>
  <c r="AA157" i="5"/>
  <c r="AA192" i="5"/>
  <c r="AC188" i="5"/>
  <c r="N156" i="5"/>
  <c r="N191" i="5"/>
  <c r="AP160" i="5"/>
  <c r="AP195" i="5"/>
  <c r="AG159" i="5"/>
  <c r="AG194" i="5"/>
  <c r="AN157" i="5"/>
  <c r="AN192" i="5"/>
  <c r="AN156" i="5"/>
  <c r="AN191" i="5"/>
  <c r="Z156" i="5"/>
  <c r="Z191" i="5"/>
  <c r="M190" i="5"/>
  <c r="AJ154" i="5"/>
  <c r="AJ189" i="5"/>
  <c r="AB154" i="5"/>
  <c r="AB189" i="5"/>
  <c r="T154" i="5"/>
  <c r="T189" i="5"/>
  <c r="AQ153" i="5"/>
  <c r="AQ188" i="5"/>
  <c r="AI153" i="5"/>
  <c r="AI188" i="5"/>
  <c r="AA153" i="5"/>
  <c r="AA188" i="5"/>
  <c r="S153" i="5"/>
  <c r="S188" i="5"/>
  <c r="AP152" i="5"/>
  <c r="AP187" i="5"/>
  <c r="AH152" i="5"/>
  <c r="AH187" i="5"/>
  <c r="Z152" i="5"/>
  <c r="Z187" i="5"/>
  <c r="R152" i="5"/>
  <c r="R187" i="5"/>
  <c r="AM157" i="5"/>
  <c r="AM192" i="5"/>
  <c r="Y157" i="5"/>
  <c r="Y192" i="5"/>
  <c r="AM156" i="5"/>
  <c r="AM191" i="5"/>
  <c r="AM155" i="5"/>
  <c r="AM190" i="5"/>
  <c r="Y155" i="5"/>
  <c r="Y190" i="5"/>
  <c r="AJ162" i="5"/>
  <c r="AJ197" i="5"/>
  <c r="AH160" i="5"/>
  <c r="AH195" i="5"/>
  <c r="R160" i="5"/>
  <c r="R195" i="5"/>
  <c r="AI157" i="5"/>
  <c r="AI192" i="5"/>
  <c r="X156" i="5"/>
  <c r="X191" i="5"/>
  <c r="AL155" i="5"/>
  <c r="AL190" i="5"/>
  <c r="AF194" i="5"/>
  <c r="R156" i="5"/>
  <c r="R191" i="5"/>
  <c r="AG190" i="5"/>
  <c r="AG155" i="5"/>
  <c r="AF154" i="5"/>
  <c r="AF189" i="5"/>
  <c r="X154" i="5"/>
  <c r="X189" i="5"/>
  <c r="P154" i="5"/>
  <c r="P189" i="5"/>
  <c r="AE153" i="5"/>
  <c r="AE188" i="5"/>
  <c r="W153" i="5"/>
  <c r="W188" i="5"/>
  <c r="O153" i="5"/>
  <c r="O188" i="5"/>
  <c r="AD152" i="5"/>
  <c r="AD187" i="5"/>
  <c r="V152" i="5"/>
  <c r="V187" i="5"/>
  <c r="N152" i="5"/>
  <c r="N187" i="5"/>
  <c r="AK154" i="5"/>
  <c r="AK189" i="5"/>
  <c r="AC154" i="5"/>
  <c r="AC189" i="5"/>
  <c r="U154" i="5"/>
  <c r="U189" i="5"/>
  <c r="M154" i="5"/>
  <c r="M189" i="5"/>
  <c r="AB153" i="5"/>
  <c r="AB188" i="5"/>
  <c r="T153" i="5"/>
  <c r="T188" i="5"/>
  <c r="AQ152" i="5"/>
  <c r="AQ187" i="5"/>
  <c r="AI152" i="5"/>
  <c r="AI187" i="5"/>
  <c r="AA152" i="5"/>
  <c r="AA187" i="5"/>
  <c r="S152" i="5"/>
  <c r="S187" i="5"/>
  <c r="Y159" i="5"/>
  <c r="Y194" i="5"/>
  <c r="X158" i="5"/>
  <c r="X193" i="5"/>
  <c r="AQ189" i="5"/>
  <c r="W157" i="5"/>
  <c r="W192" i="5"/>
  <c r="AP188" i="5"/>
  <c r="V156" i="5"/>
  <c r="V191" i="5"/>
  <c r="AO187" i="5"/>
  <c r="U155" i="5"/>
  <c r="U190" i="5"/>
  <c r="AE72" i="5"/>
  <c r="P73" i="5"/>
  <c r="P70" i="5"/>
  <c r="T71" i="5"/>
  <c r="Q73" i="5"/>
  <c r="Q70" i="5"/>
  <c r="R74" i="5"/>
  <c r="AF73" i="5"/>
  <c r="AF70" i="5"/>
  <c r="AH74" i="5"/>
  <c r="Q74" i="5"/>
  <c r="Q71" i="5"/>
  <c r="AM72" i="5"/>
  <c r="AM69" i="5"/>
  <c r="W72" i="5"/>
  <c r="AL68" i="5"/>
  <c r="AD68" i="5"/>
  <c r="V68" i="5"/>
  <c r="N68" i="5"/>
  <c r="AK67" i="5"/>
  <c r="AC67" i="5"/>
  <c r="U67" i="5"/>
  <c r="M67" i="5"/>
  <c r="AG74" i="5"/>
  <c r="AG71" i="5"/>
  <c r="P72" i="5"/>
  <c r="P69" i="5"/>
  <c r="AK68" i="5"/>
  <c r="AC68" i="5"/>
  <c r="U68" i="5"/>
  <c r="M68" i="5"/>
  <c r="AJ73" i="5"/>
  <c r="AJ70" i="5"/>
  <c r="T73" i="5"/>
  <c r="T70" i="5"/>
  <c r="O72" i="5"/>
  <c r="O69" i="5"/>
  <c r="AJ74" i="5"/>
  <c r="AJ71" i="5"/>
  <c r="AB74" i="5"/>
  <c r="AB71" i="5"/>
  <c r="AF72" i="5"/>
  <c r="AF69" i="5"/>
  <c r="AB72" i="5"/>
  <c r="AM54" i="5"/>
  <c r="AM68" i="5"/>
  <c r="AE68" i="5"/>
  <c r="W68" i="5"/>
  <c r="O54" i="5"/>
  <c r="O68" i="5"/>
  <c r="AL53" i="5"/>
  <c r="AL67" i="5"/>
  <c r="AD53" i="5"/>
  <c r="AD67" i="5"/>
  <c r="V53" i="5"/>
  <c r="V67" i="5"/>
  <c r="N53" i="5"/>
  <c r="N67" i="5"/>
  <c r="AK52" i="5"/>
  <c r="AK66" i="5"/>
  <c r="AC52" i="5"/>
  <c r="AC66" i="5"/>
  <c r="U52" i="5"/>
  <c r="U66" i="5"/>
  <c r="M52" i="5"/>
  <c r="M66" i="5"/>
  <c r="AJ53" i="5"/>
  <c r="AJ61" i="5"/>
  <c r="AJ52" i="5"/>
  <c r="AJ60" i="5"/>
  <c r="AQ70" i="5"/>
  <c r="AP74" i="5"/>
  <c r="AP71" i="5"/>
  <c r="Z74" i="5"/>
  <c r="AO73" i="5"/>
  <c r="AO70" i="5"/>
  <c r="Y73" i="5"/>
  <c r="Y70" i="5"/>
  <c r="AN72" i="5"/>
  <c r="AN69" i="5"/>
  <c r="X72" i="5"/>
  <c r="X69" i="5"/>
  <c r="M54" i="5"/>
  <c r="M53" i="5"/>
  <c r="M61" i="5"/>
  <c r="AI77" i="5"/>
  <c r="S70" i="5"/>
  <c r="AA69" i="5"/>
  <c r="AO68" i="5"/>
  <c r="Y74" i="5"/>
  <c r="Y71" i="5"/>
  <c r="AN73" i="5"/>
  <c r="AN70" i="5"/>
  <c r="X73" i="5"/>
  <c r="X70" i="5"/>
  <c r="U54" i="5"/>
  <c r="U53" i="5"/>
  <c r="U61" i="5"/>
  <c r="T53" i="5"/>
  <c r="T61" i="5"/>
  <c r="T52" i="5"/>
  <c r="T60" i="5"/>
  <c r="AK59" i="5"/>
  <c r="AC54" i="5"/>
  <c r="AC53" i="5"/>
  <c r="AC61" i="5"/>
  <c r="Q72" i="5"/>
  <c r="Y72" i="5"/>
  <c r="AG72" i="5"/>
  <c r="AO72" i="5"/>
  <c r="R73" i="5"/>
  <c r="Z73" i="5"/>
  <c r="AH73" i="5"/>
  <c r="AP73" i="5"/>
  <c r="S74" i="5"/>
  <c r="AA74" i="5"/>
  <c r="AI74" i="5"/>
  <c r="AQ74" i="5"/>
  <c r="AK60" i="5"/>
  <c r="T59" i="5"/>
  <c r="AB53" i="5"/>
  <c r="AB61" i="5"/>
  <c r="AB52" i="5"/>
  <c r="AB60" i="5"/>
  <c r="AH48" i="5"/>
  <c r="Z48" i="5"/>
  <c r="R48" i="5"/>
  <c r="AE48" i="5"/>
  <c r="AE59" i="5" s="1"/>
  <c r="W48" i="5"/>
  <c r="W59" i="5" s="1"/>
  <c r="AC190" i="5" l="1"/>
  <c r="Z195" i="5"/>
  <c r="AQ315" i="5"/>
  <c r="Y347" i="5"/>
  <c r="Y350" i="5" s="1"/>
  <c r="Y313" i="5" s="1"/>
  <c r="AL191" i="5"/>
  <c r="AA349" i="5"/>
  <c r="AA352" i="5" s="1"/>
  <c r="AB75" i="5"/>
  <c r="AB356" i="5"/>
  <c r="AB355" i="5"/>
  <c r="AB359" i="5"/>
  <c r="AB357" i="5"/>
  <c r="AB354" i="5"/>
  <c r="AB358" i="5"/>
  <c r="T72" i="5"/>
  <c r="AJ69" i="5"/>
  <c r="AJ72" i="5"/>
  <c r="W60" i="5"/>
  <c r="AI72" i="5"/>
  <c r="AI69" i="5"/>
  <c r="W52" i="5"/>
  <c r="W54" i="5"/>
  <c r="AI76" i="5"/>
  <c r="AI361" i="5"/>
  <c r="AI363" i="5"/>
  <c r="AI365" i="5"/>
  <c r="AI362" i="5"/>
  <c r="AI364" i="5"/>
  <c r="AI366" i="5"/>
  <c r="AG347" i="5"/>
  <c r="AG350" i="5" s="1"/>
  <c r="S72" i="5"/>
  <c r="S69" i="5"/>
  <c r="AQ72" i="5"/>
  <c r="AQ69" i="5"/>
  <c r="T75" i="5"/>
  <c r="T356" i="5"/>
  <c r="T357" i="5"/>
  <c r="T354" i="5"/>
  <c r="T358" i="5"/>
  <c r="T355" i="5"/>
  <c r="T359" i="5"/>
  <c r="AP75" i="5"/>
  <c r="AP357" i="5"/>
  <c r="AP354" i="5"/>
  <c r="AP358" i="5"/>
  <c r="AP355" i="5"/>
  <c r="AP359" i="5"/>
  <c r="AP356" i="5"/>
  <c r="AO347" i="5"/>
  <c r="AO350" i="5" s="1"/>
  <c r="AO313" i="5" s="1"/>
  <c r="R59" i="5"/>
  <c r="R61" i="5"/>
  <c r="R60" i="5"/>
  <c r="R70" i="5"/>
  <c r="R53" i="5"/>
  <c r="R52" i="5"/>
  <c r="R69" i="5"/>
  <c r="R54" i="5"/>
  <c r="AE52" i="5"/>
  <c r="X76" i="5"/>
  <c r="X363" i="5"/>
  <c r="X361" i="5"/>
  <c r="X365" i="5"/>
  <c r="X366" i="5"/>
  <c r="X362" i="5"/>
  <c r="X364" i="5"/>
  <c r="S76" i="5"/>
  <c r="S364" i="5"/>
  <c r="S363" i="5"/>
  <c r="S362" i="5"/>
  <c r="S365" i="5"/>
  <c r="S366" i="5"/>
  <c r="S361" i="5"/>
  <c r="U69" i="5"/>
  <c r="U72" i="5"/>
  <c r="V70" i="5"/>
  <c r="V73" i="5"/>
  <c r="W71" i="5"/>
  <c r="W74" i="5"/>
  <c r="AF75" i="5"/>
  <c r="AF354" i="5"/>
  <c r="AF359" i="5"/>
  <c r="AF358" i="5"/>
  <c r="AF356" i="5"/>
  <c r="AF355" i="5"/>
  <c r="AF357" i="5"/>
  <c r="T76" i="5"/>
  <c r="T365" i="5"/>
  <c r="T364" i="5"/>
  <c r="T363" i="5"/>
  <c r="T361" i="5"/>
  <c r="T366" i="5"/>
  <c r="T362" i="5"/>
  <c r="P75" i="5"/>
  <c r="P354" i="5"/>
  <c r="P359" i="5"/>
  <c r="P358" i="5"/>
  <c r="P356" i="5"/>
  <c r="P355" i="5"/>
  <c r="P357" i="5"/>
  <c r="N71" i="5"/>
  <c r="N74" i="5"/>
  <c r="Q77" i="5"/>
  <c r="Q371" i="5"/>
  <c r="Q370" i="5"/>
  <c r="Q369" i="5"/>
  <c r="Q368" i="5"/>
  <c r="Q373" i="5"/>
  <c r="Q372" i="5"/>
  <c r="Q76" i="5"/>
  <c r="Q364" i="5"/>
  <c r="Q362" i="5"/>
  <c r="Q361" i="5"/>
  <c r="Q366" i="5"/>
  <c r="Q365" i="5"/>
  <c r="Q363" i="5"/>
  <c r="X196" i="5"/>
  <c r="X161" i="5"/>
  <c r="AA155" i="5"/>
  <c r="AA190" i="5"/>
  <c r="AB156" i="5"/>
  <c r="AB191" i="5"/>
  <c r="AK157" i="5"/>
  <c r="AK192" i="5"/>
  <c r="O156" i="5"/>
  <c r="O191" i="5"/>
  <c r="X157" i="5"/>
  <c r="X192" i="5"/>
  <c r="AF162" i="5"/>
  <c r="AF197" i="5"/>
  <c r="AA195" i="5"/>
  <c r="AA160" i="5"/>
  <c r="T155" i="5"/>
  <c r="T190" i="5"/>
  <c r="U156" i="5"/>
  <c r="U191" i="5"/>
  <c r="AL157" i="5"/>
  <c r="AL192" i="5"/>
  <c r="P161" i="5"/>
  <c r="P196" i="5"/>
  <c r="AD159" i="5"/>
  <c r="AD194" i="5"/>
  <c r="P159" i="5"/>
  <c r="P194" i="5"/>
  <c r="AM70" i="5"/>
  <c r="AM73" i="5"/>
  <c r="AL69" i="5"/>
  <c r="AL72" i="5"/>
  <c r="AQ318" i="5"/>
  <c r="AA312" i="5"/>
  <c r="AA324" i="5"/>
  <c r="AA315" i="5"/>
  <c r="AA321" i="5"/>
  <c r="AA318" i="5"/>
  <c r="Z59" i="5"/>
  <c r="Z52" i="5"/>
  <c r="Z54" i="5"/>
  <c r="Z61" i="5"/>
  <c r="Z60" i="5"/>
  <c r="Z70" i="5"/>
  <c r="Z53" i="5"/>
  <c r="AI312" i="5"/>
  <c r="AI315" i="5"/>
  <c r="AI321" i="5"/>
  <c r="AI318" i="5"/>
  <c r="Y76" i="5"/>
  <c r="Y364" i="5"/>
  <c r="Y362" i="5"/>
  <c r="Y361" i="5"/>
  <c r="Y366" i="5"/>
  <c r="Y363" i="5"/>
  <c r="Y365" i="5"/>
  <c r="AQ76" i="5"/>
  <c r="AQ364" i="5"/>
  <c r="AQ363" i="5"/>
  <c r="AQ362" i="5"/>
  <c r="AQ361" i="5"/>
  <c r="AQ366" i="5"/>
  <c r="AQ365" i="5"/>
  <c r="V71" i="5"/>
  <c r="V74" i="5"/>
  <c r="AO155" i="5"/>
  <c r="AO190" i="5"/>
  <c r="AL193" i="5"/>
  <c r="AL158" i="5"/>
  <c r="R198" i="5"/>
  <c r="R163" i="5"/>
  <c r="AM158" i="5"/>
  <c r="AM193" i="5"/>
  <c r="R155" i="5"/>
  <c r="R190" i="5"/>
  <c r="S156" i="5"/>
  <c r="S191" i="5"/>
  <c r="T157" i="5"/>
  <c r="T192" i="5"/>
  <c r="Z159" i="5"/>
  <c r="Z194" i="5"/>
  <c r="AP163" i="5"/>
  <c r="AP198" i="5"/>
  <c r="AH162" i="5"/>
  <c r="AH197" i="5"/>
  <c r="P71" i="5"/>
  <c r="P74" i="5"/>
  <c r="W70" i="5"/>
  <c r="W73" i="5"/>
  <c r="AP77" i="5"/>
  <c r="AP372" i="5"/>
  <c r="AP371" i="5"/>
  <c r="AP370" i="5"/>
  <c r="AP368" i="5"/>
  <c r="AP373" i="5"/>
  <c r="AP369" i="5"/>
  <c r="AI195" i="5"/>
  <c r="AI160" i="5"/>
  <c r="AB311" i="5"/>
  <c r="AB317" i="5"/>
  <c r="AB314" i="5"/>
  <c r="AH59" i="5"/>
  <c r="AH60" i="5"/>
  <c r="AH53" i="5"/>
  <c r="AH52" i="5"/>
  <c r="AH54" i="5"/>
  <c r="AH61" i="5"/>
  <c r="AH70" i="5"/>
  <c r="AE60" i="5"/>
  <c r="AN76" i="5"/>
  <c r="AN363" i="5"/>
  <c r="AN361" i="5"/>
  <c r="AN365" i="5"/>
  <c r="AN362" i="5"/>
  <c r="AN364" i="5"/>
  <c r="AN366" i="5"/>
  <c r="AC69" i="5"/>
  <c r="AC72" i="5"/>
  <c r="AD70" i="5"/>
  <c r="AD73" i="5"/>
  <c r="AE71" i="5"/>
  <c r="AE74" i="5"/>
  <c r="AB77" i="5"/>
  <c r="AB373" i="5"/>
  <c r="AB372" i="5"/>
  <c r="AB370" i="5"/>
  <c r="AB371" i="5"/>
  <c r="AB369" i="5"/>
  <c r="AB368" i="5"/>
  <c r="AJ76" i="5"/>
  <c r="AJ365" i="5"/>
  <c r="AJ364" i="5"/>
  <c r="AJ363" i="5"/>
  <c r="AJ361" i="5"/>
  <c r="AJ366" i="5"/>
  <c r="AJ362" i="5"/>
  <c r="AG77" i="5"/>
  <c r="AG371" i="5"/>
  <c r="AG370" i="5"/>
  <c r="AG369" i="5"/>
  <c r="AG368" i="5"/>
  <c r="AG372" i="5"/>
  <c r="AG373" i="5"/>
  <c r="AD71" i="5"/>
  <c r="AD74" i="5"/>
  <c r="AH71" i="5"/>
  <c r="T77" i="5"/>
  <c r="T373" i="5"/>
  <c r="T372" i="5"/>
  <c r="T370" i="5"/>
  <c r="T368" i="5"/>
  <c r="T369" i="5"/>
  <c r="T371" i="5"/>
  <c r="V159" i="5"/>
  <c r="V194" i="5"/>
  <c r="Y197" i="5"/>
  <c r="Y162" i="5"/>
  <c r="AI155" i="5"/>
  <c r="AI190" i="5"/>
  <c r="M192" i="5"/>
  <c r="M157" i="5"/>
  <c r="N155" i="5"/>
  <c r="N190" i="5"/>
  <c r="W156" i="5"/>
  <c r="W191" i="5"/>
  <c r="AF192" i="5"/>
  <c r="AF157" i="5"/>
  <c r="AO160" i="5"/>
  <c r="AO195" i="5"/>
  <c r="AB155" i="5"/>
  <c r="AB190" i="5"/>
  <c r="AK156" i="5"/>
  <c r="AK191" i="5"/>
  <c r="Q159" i="5"/>
  <c r="Q194" i="5"/>
  <c r="AO162" i="5"/>
  <c r="AO197" i="5"/>
  <c r="S160" i="5"/>
  <c r="S195" i="5"/>
  <c r="O160" i="5"/>
  <c r="O195" i="5"/>
  <c r="AE196" i="5"/>
  <c r="AE161" i="5"/>
  <c r="W53" i="5"/>
  <c r="X71" i="5"/>
  <c r="X74" i="5"/>
  <c r="O70" i="5"/>
  <c r="O73" i="5"/>
  <c r="AD69" i="5"/>
  <c r="AD72" i="5"/>
  <c r="AN75" i="5"/>
  <c r="AN354" i="5"/>
  <c r="AN359" i="5"/>
  <c r="AN358" i="5"/>
  <c r="AN356" i="5"/>
  <c r="AN355" i="5"/>
  <c r="AN357" i="5"/>
  <c r="AK74" i="5"/>
  <c r="AK71" i="5"/>
  <c r="Y158" i="5"/>
  <c r="Y193" i="5"/>
  <c r="W61" i="5"/>
  <c r="AO76" i="5"/>
  <c r="AO364" i="5"/>
  <c r="AO362" i="5"/>
  <c r="AO361" i="5"/>
  <c r="AO366" i="5"/>
  <c r="AO363" i="5"/>
  <c r="AO365" i="5"/>
  <c r="AE54" i="5"/>
  <c r="AL71" i="5"/>
  <c r="AL74" i="5"/>
  <c r="P76" i="5"/>
  <c r="P363" i="5"/>
  <c r="P361" i="5"/>
  <c r="P365" i="5"/>
  <c r="P366" i="5"/>
  <c r="P364" i="5"/>
  <c r="P362" i="5"/>
  <c r="X159" i="5"/>
  <c r="X194" i="5"/>
  <c r="AH163" i="5"/>
  <c r="AH198" i="5"/>
  <c r="AM159" i="5"/>
  <c r="AM194" i="5"/>
  <c r="Z155" i="5"/>
  <c r="Z190" i="5"/>
  <c r="AA156" i="5"/>
  <c r="AA191" i="5"/>
  <c r="AB157" i="5"/>
  <c r="AB192" i="5"/>
  <c r="AN159" i="5"/>
  <c r="AN194" i="5"/>
  <c r="AC158" i="5"/>
  <c r="AC193" i="5"/>
  <c r="AN71" i="5"/>
  <c r="AN74" i="5"/>
  <c r="AE61" i="5"/>
  <c r="Y77" i="5"/>
  <c r="Y371" i="5"/>
  <c r="Y370" i="5"/>
  <c r="Y369" i="5"/>
  <c r="Y368" i="5"/>
  <c r="Y372" i="5"/>
  <c r="Y373" i="5"/>
  <c r="AK69" i="5"/>
  <c r="AK72" i="5"/>
  <c r="AL70" i="5"/>
  <c r="AL73" i="5"/>
  <c r="AM71" i="5"/>
  <c r="AM74" i="5"/>
  <c r="AJ77" i="5"/>
  <c r="AJ373" i="5"/>
  <c r="AJ372" i="5"/>
  <c r="AJ370" i="5"/>
  <c r="AJ368" i="5"/>
  <c r="AJ371" i="5"/>
  <c r="AJ369" i="5"/>
  <c r="M74" i="5"/>
  <c r="M71" i="5"/>
  <c r="M70" i="5"/>
  <c r="M73" i="5"/>
  <c r="W69" i="5"/>
  <c r="AF76" i="5"/>
  <c r="AF363" i="5"/>
  <c r="AF361" i="5"/>
  <c r="AF365" i="5"/>
  <c r="AF366" i="5"/>
  <c r="AF364" i="5"/>
  <c r="AF362" i="5"/>
  <c r="AP156" i="5"/>
  <c r="AP191" i="5"/>
  <c r="Z198" i="5"/>
  <c r="Z163" i="5"/>
  <c r="AQ155" i="5"/>
  <c r="AQ190" i="5"/>
  <c r="U157" i="5"/>
  <c r="U192" i="5"/>
  <c r="V155" i="5"/>
  <c r="V190" i="5"/>
  <c r="AE156" i="5"/>
  <c r="AE191" i="5"/>
  <c r="AN161" i="5"/>
  <c r="AN196" i="5"/>
  <c r="AJ155" i="5"/>
  <c r="AJ190" i="5"/>
  <c r="N157" i="5"/>
  <c r="N192" i="5"/>
  <c r="Q160" i="5"/>
  <c r="Q195" i="5"/>
  <c r="Q158" i="5"/>
  <c r="Q193" i="5"/>
  <c r="W158" i="5"/>
  <c r="W193" i="5"/>
  <c r="AD160" i="5"/>
  <c r="AD195" i="5"/>
  <c r="Q347" i="5"/>
  <c r="Q350" i="5" s="1"/>
  <c r="AP317" i="5"/>
  <c r="AF71" i="5"/>
  <c r="AF74" i="5"/>
  <c r="AE70" i="5"/>
  <c r="AE73" i="5"/>
  <c r="U158" i="5"/>
  <c r="U193" i="5"/>
  <c r="AP155" i="5"/>
  <c r="AP190" i="5"/>
  <c r="M158" i="5"/>
  <c r="M193" i="5"/>
  <c r="AC156" i="5"/>
  <c r="AC191" i="5"/>
  <c r="N69" i="5"/>
  <c r="N72" i="5"/>
  <c r="X75" i="5"/>
  <c r="X354" i="5"/>
  <c r="X359" i="5"/>
  <c r="X358" i="5"/>
  <c r="X356" i="5"/>
  <c r="X357" i="5"/>
  <c r="X355" i="5"/>
  <c r="Z71" i="5"/>
  <c r="U74" i="5"/>
  <c r="U71" i="5"/>
  <c r="U70" i="5"/>
  <c r="U73" i="5"/>
  <c r="AE69" i="5"/>
  <c r="W195" i="5"/>
  <c r="W160" i="5"/>
  <c r="AG193" i="5"/>
  <c r="AG158" i="5"/>
  <c r="AL159" i="5"/>
  <c r="AL194" i="5"/>
  <c r="AJ200" i="5"/>
  <c r="AJ165" i="5"/>
  <c r="Y160" i="5"/>
  <c r="Y195" i="5"/>
  <c r="AH155" i="5"/>
  <c r="AH190" i="5"/>
  <c r="AI156" i="5"/>
  <c r="AI191" i="5"/>
  <c r="AJ157" i="5"/>
  <c r="AJ192" i="5"/>
  <c r="AN160" i="5"/>
  <c r="AN195" i="5"/>
  <c r="N159" i="5"/>
  <c r="N194" i="5"/>
  <c r="AO316" i="5"/>
  <c r="Y319" i="5"/>
  <c r="AE53" i="5"/>
  <c r="AA75" i="5"/>
  <c r="AA357" i="5"/>
  <c r="AA356" i="5"/>
  <c r="AA355" i="5"/>
  <c r="AA354" i="5"/>
  <c r="AA359" i="5"/>
  <c r="AA358" i="5"/>
  <c r="AK70" i="5"/>
  <c r="AK73" i="5"/>
  <c r="AQ157" i="5"/>
  <c r="AQ192" i="5"/>
  <c r="AM160" i="5"/>
  <c r="AM195" i="5"/>
  <c r="AQ156" i="5"/>
  <c r="AQ191" i="5"/>
  <c r="AG162" i="5"/>
  <c r="AG197" i="5"/>
  <c r="Z69" i="5"/>
  <c r="AO74" i="5"/>
  <c r="AO71" i="5"/>
  <c r="M69" i="5"/>
  <c r="M72" i="5"/>
  <c r="N70" i="5"/>
  <c r="N73" i="5"/>
  <c r="O71" i="5"/>
  <c r="O74" i="5"/>
  <c r="AH69" i="5"/>
  <c r="O75" i="5"/>
  <c r="O359" i="5"/>
  <c r="O358" i="5"/>
  <c r="O357" i="5"/>
  <c r="O355" i="5"/>
  <c r="O354" i="5"/>
  <c r="O356" i="5"/>
  <c r="AC74" i="5"/>
  <c r="AC71" i="5"/>
  <c r="AC70" i="5"/>
  <c r="AC73" i="5"/>
  <c r="AM75" i="5"/>
  <c r="AM359" i="5"/>
  <c r="AM358" i="5"/>
  <c r="AM357" i="5"/>
  <c r="AM355" i="5"/>
  <c r="AM356" i="5"/>
  <c r="AM354" i="5"/>
  <c r="R71" i="5"/>
  <c r="S155" i="5"/>
  <c r="S190" i="5"/>
  <c r="T191" i="5"/>
  <c r="T156" i="5"/>
  <c r="AC157" i="5"/>
  <c r="AC192" i="5"/>
  <c r="AD155" i="5"/>
  <c r="AD190" i="5"/>
  <c r="P157" i="5"/>
  <c r="P192" i="5"/>
  <c r="R159" i="5"/>
  <c r="R194" i="5"/>
  <c r="AG198" i="5"/>
  <c r="AG163" i="5"/>
  <c r="M156" i="5"/>
  <c r="M191" i="5"/>
  <c r="V157" i="5"/>
  <c r="V192" i="5"/>
  <c r="AE160" i="5"/>
  <c r="AE195" i="5"/>
  <c r="AK158" i="5"/>
  <c r="AK193" i="5"/>
  <c r="AF161" i="5"/>
  <c r="AF196" i="5"/>
  <c r="O158" i="5"/>
  <c r="O193" i="5"/>
  <c r="AA311" i="5"/>
  <c r="AA317" i="5"/>
  <c r="AA314" i="5"/>
  <c r="AA320" i="5"/>
  <c r="V69" i="5"/>
  <c r="V72" i="5"/>
  <c r="Q310" i="5"/>
  <c r="Q322" i="5"/>
  <c r="Q319" i="5"/>
  <c r="Q316" i="5"/>
  <c r="Q313" i="5"/>
  <c r="AG76" i="5"/>
  <c r="AG364" i="5"/>
  <c r="AG362" i="5"/>
  <c r="AG361" i="5"/>
  <c r="AG366" i="5"/>
  <c r="AG365" i="5"/>
  <c r="AG363" i="5"/>
  <c r="Y310" i="5" l="1"/>
  <c r="Y316" i="5"/>
  <c r="AI75" i="5"/>
  <c r="AI355" i="5"/>
  <c r="AI359" i="5"/>
  <c r="AI354" i="5"/>
  <c r="AI356" i="5"/>
  <c r="AI357" i="5"/>
  <c r="AI358" i="5"/>
  <c r="AJ348" i="5"/>
  <c r="AJ351" i="5" s="1"/>
  <c r="AB347" i="5"/>
  <c r="AB350" i="5" s="1"/>
  <c r="AQ348" i="5"/>
  <c r="AQ351" i="5" s="1"/>
  <c r="S75" i="5"/>
  <c r="S357" i="5"/>
  <c r="S354" i="5"/>
  <c r="S358" i="5"/>
  <c r="S355" i="5"/>
  <c r="S359" i="5"/>
  <c r="S356" i="5"/>
  <c r="AI348" i="5"/>
  <c r="AI351" i="5" s="1"/>
  <c r="AI317" i="5" s="1"/>
  <c r="AQ75" i="5"/>
  <c r="AQ357" i="5"/>
  <c r="AQ354" i="5"/>
  <c r="AQ358" i="5"/>
  <c r="AQ355" i="5"/>
  <c r="AQ359" i="5"/>
  <c r="AQ356" i="5"/>
  <c r="T347" i="5"/>
  <c r="T350" i="5" s="1"/>
  <c r="AG319" i="5"/>
  <c r="AG316" i="5"/>
  <c r="AG310" i="5"/>
  <c r="AG313" i="5"/>
  <c r="AJ75" i="5"/>
  <c r="AJ354" i="5"/>
  <c r="AJ358" i="5"/>
  <c r="AJ355" i="5"/>
  <c r="AJ359" i="5"/>
  <c r="AJ356" i="5"/>
  <c r="AJ357" i="5"/>
  <c r="AB349" i="5"/>
  <c r="AB352" i="5" s="1"/>
  <c r="AP347" i="5"/>
  <c r="AP350" i="5" s="1"/>
  <c r="AP316" i="5" s="1"/>
  <c r="AO310" i="5"/>
  <c r="N76" i="5"/>
  <c r="N361" i="5"/>
  <c r="N366" i="5"/>
  <c r="N365" i="5"/>
  <c r="N363" i="5"/>
  <c r="N364" i="5"/>
  <c r="N362" i="5"/>
  <c r="AQ159" i="5"/>
  <c r="AQ194" i="5"/>
  <c r="AJ195" i="5"/>
  <c r="AJ160" i="5"/>
  <c r="AE75" i="5"/>
  <c r="AE359" i="5"/>
  <c r="AE358" i="5"/>
  <c r="AE357" i="5"/>
  <c r="AE355" i="5"/>
  <c r="AE354" i="5"/>
  <c r="AE356" i="5"/>
  <c r="AM162" i="5"/>
  <c r="AM197" i="5"/>
  <c r="X77" i="5"/>
  <c r="X370" i="5"/>
  <c r="X369" i="5"/>
  <c r="X368" i="5"/>
  <c r="X371" i="5"/>
  <c r="X372" i="5"/>
  <c r="X373" i="5"/>
  <c r="AO165" i="5"/>
  <c r="AO200" i="5"/>
  <c r="AO163" i="5"/>
  <c r="AO198" i="5"/>
  <c r="AE77" i="5"/>
  <c r="AE369" i="5"/>
  <c r="AE368" i="5"/>
  <c r="AE373" i="5"/>
  <c r="AE370" i="5"/>
  <c r="AE372" i="5"/>
  <c r="AE371" i="5"/>
  <c r="W76" i="5"/>
  <c r="W362" i="5"/>
  <c r="W366" i="5"/>
  <c r="W364" i="5"/>
  <c r="W361" i="5"/>
  <c r="W365" i="5"/>
  <c r="W363" i="5"/>
  <c r="AL160" i="5"/>
  <c r="AL195" i="5"/>
  <c r="AB159" i="5"/>
  <c r="AB194" i="5"/>
  <c r="U75" i="5"/>
  <c r="U359" i="5"/>
  <c r="U357" i="5"/>
  <c r="U356" i="5"/>
  <c r="U355" i="5"/>
  <c r="U358" i="5"/>
  <c r="U354" i="5"/>
  <c r="AF164" i="5"/>
  <c r="AF199" i="5"/>
  <c r="M159" i="5"/>
  <c r="M194" i="5"/>
  <c r="AD158" i="5"/>
  <c r="AD193" i="5"/>
  <c r="R77" i="5"/>
  <c r="R372" i="5"/>
  <c r="R371" i="5"/>
  <c r="R370" i="5"/>
  <c r="R368" i="5"/>
  <c r="R369" i="5"/>
  <c r="R373" i="5"/>
  <c r="AJ168" i="5"/>
  <c r="AJ203" i="5"/>
  <c r="M161" i="5"/>
  <c r="M196" i="5"/>
  <c r="AD163" i="5"/>
  <c r="AD198" i="5"/>
  <c r="N160" i="5"/>
  <c r="N195" i="5"/>
  <c r="V158" i="5"/>
  <c r="V193" i="5"/>
  <c r="AP194" i="5"/>
  <c r="AP159" i="5"/>
  <c r="AP320" i="5"/>
  <c r="AJ349" i="5"/>
  <c r="AJ352" i="5" s="1"/>
  <c r="AL76" i="5"/>
  <c r="AL361" i="5"/>
  <c r="AL366" i="5"/>
  <c r="AL365" i="5"/>
  <c r="AL363" i="5"/>
  <c r="AL364" i="5"/>
  <c r="AL362" i="5"/>
  <c r="AN347" i="5"/>
  <c r="AN350" i="5" s="1"/>
  <c r="M160" i="5"/>
  <c r="M195" i="5"/>
  <c r="AD77" i="5"/>
  <c r="AD368" i="5"/>
  <c r="AD372" i="5"/>
  <c r="AD369" i="5"/>
  <c r="AD370" i="5"/>
  <c r="AD373" i="5"/>
  <c r="AD371" i="5"/>
  <c r="AN348" i="5"/>
  <c r="AN351" i="5" s="1"/>
  <c r="AN314" i="5" s="1"/>
  <c r="T160" i="5"/>
  <c r="T195" i="5"/>
  <c r="AM76" i="5"/>
  <c r="AM362" i="5"/>
  <c r="AM366" i="5"/>
  <c r="AM364" i="5"/>
  <c r="AM361" i="5"/>
  <c r="AM363" i="5"/>
  <c r="AM365" i="5"/>
  <c r="Q348" i="5"/>
  <c r="Q351" i="5" s="1"/>
  <c r="AF347" i="5"/>
  <c r="AF350" i="5" s="1"/>
  <c r="S348" i="5"/>
  <c r="S351" i="5" s="1"/>
  <c r="R75" i="5"/>
  <c r="R356" i="5"/>
  <c r="R355" i="5"/>
  <c r="R354" i="5"/>
  <c r="R358" i="5"/>
  <c r="R357" i="5"/>
  <c r="R359" i="5"/>
  <c r="AE76" i="5"/>
  <c r="AE362" i="5"/>
  <c r="AE366" i="5"/>
  <c r="AE364" i="5"/>
  <c r="AE365" i="5"/>
  <c r="AE363" i="5"/>
  <c r="AE361" i="5"/>
  <c r="Z166" i="5"/>
  <c r="Z201" i="5"/>
  <c r="AN162" i="5"/>
  <c r="AN197" i="5"/>
  <c r="Y196" i="5"/>
  <c r="Y161" i="5"/>
  <c r="Y322" i="5"/>
  <c r="V77" i="5"/>
  <c r="V368" i="5"/>
  <c r="V372" i="5"/>
  <c r="V369" i="5"/>
  <c r="V373" i="5"/>
  <c r="V370" i="5"/>
  <c r="V371" i="5"/>
  <c r="AF165" i="5"/>
  <c r="AF200" i="5"/>
  <c r="AG348" i="5"/>
  <c r="AG351" i="5" s="1"/>
  <c r="V75" i="5"/>
  <c r="V358" i="5"/>
  <c r="V357" i="5"/>
  <c r="V356" i="5"/>
  <c r="V354" i="5"/>
  <c r="V359" i="5"/>
  <c r="V355" i="5"/>
  <c r="AM347" i="5"/>
  <c r="AM350" i="5" s="1"/>
  <c r="AM310" i="5" s="1"/>
  <c r="AC76" i="5"/>
  <c r="AC366" i="5"/>
  <c r="AC365" i="5"/>
  <c r="AC364" i="5"/>
  <c r="AC362" i="5"/>
  <c r="AC363" i="5"/>
  <c r="AC361" i="5"/>
  <c r="M75" i="5"/>
  <c r="M359" i="5"/>
  <c r="M357" i="5"/>
  <c r="M356" i="5"/>
  <c r="M355" i="5"/>
  <c r="M354" i="5"/>
  <c r="M358" i="5"/>
  <c r="AM163" i="5"/>
  <c r="AM198" i="5"/>
  <c r="AA347" i="5"/>
  <c r="AA350" i="5" s="1"/>
  <c r="AI159" i="5"/>
  <c r="AI194" i="5"/>
  <c r="AI320" i="5"/>
  <c r="AL162" i="5"/>
  <c r="AL197" i="5"/>
  <c r="U76" i="5"/>
  <c r="U366" i="5"/>
  <c r="U365" i="5"/>
  <c r="U364" i="5"/>
  <c r="U362" i="5"/>
  <c r="U361" i="5"/>
  <c r="U363" i="5"/>
  <c r="AF77" i="5"/>
  <c r="AF370" i="5"/>
  <c r="AF369" i="5"/>
  <c r="AF368" i="5"/>
  <c r="AF372" i="5"/>
  <c r="AF373" i="5"/>
  <c r="AF371" i="5"/>
  <c r="W75" i="5"/>
  <c r="W359" i="5"/>
  <c r="W358" i="5"/>
  <c r="W357" i="5"/>
  <c r="W355" i="5"/>
  <c r="W356" i="5"/>
  <c r="W354" i="5"/>
  <c r="AB160" i="5"/>
  <c r="AB195" i="5"/>
  <c r="AB324" i="5" s="1"/>
  <c r="AH166" i="5"/>
  <c r="AH201" i="5"/>
  <c r="P348" i="5"/>
  <c r="P351" i="5" s="1"/>
  <c r="AK77" i="5"/>
  <c r="AK373" i="5"/>
  <c r="AK371" i="5"/>
  <c r="AK368" i="5"/>
  <c r="AK372" i="5"/>
  <c r="AK369" i="5"/>
  <c r="AK370" i="5"/>
  <c r="AN322" i="5"/>
  <c r="AN313" i="5"/>
  <c r="AN319" i="5"/>
  <c r="AN310" i="5"/>
  <c r="AN325" i="5"/>
  <c r="AN316" i="5"/>
  <c r="Q162" i="5"/>
  <c r="Q197" i="5"/>
  <c r="AI158" i="5"/>
  <c r="AI193" i="5"/>
  <c r="T349" i="5"/>
  <c r="T352" i="5" s="1"/>
  <c r="AD76" i="5"/>
  <c r="AD361" i="5"/>
  <c r="AD366" i="5"/>
  <c r="AD365" i="5"/>
  <c r="AD363" i="5"/>
  <c r="AD364" i="5"/>
  <c r="AD362" i="5"/>
  <c r="AP349" i="5"/>
  <c r="AP352" i="5" s="1"/>
  <c r="P77" i="5"/>
  <c r="P370" i="5"/>
  <c r="P369" i="5"/>
  <c r="P368" i="5"/>
  <c r="P373" i="5"/>
  <c r="P371" i="5"/>
  <c r="P372" i="5"/>
  <c r="R166" i="5"/>
  <c r="R201" i="5"/>
  <c r="Z76" i="5"/>
  <c r="Z363" i="5"/>
  <c r="Z362" i="5"/>
  <c r="Z361" i="5"/>
  <c r="Z364" i="5"/>
  <c r="Z365" i="5"/>
  <c r="Z366" i="5"/>
  <c r="P197" i="5"/>
  <c r="P326" i="5" s="1"/>
  <c r="P162" i="5"/>
  <c r="U159" i="5"/>
  <c r="U194" i="5"/>
  <c r="X160" i="5"/>
  <c r="X195" i="5"/>
  <c r="AA158" i="5"/>
  <c r="AA193" i="5"/>
  <c r="AF313" i="5"/>
  <c r="AF310" i="5"/>
  <c r="AF322" i="5"/>
  <c r="AF319" i="5"/>
  <c r="AF325" i="5"/>
  <c r="AF316" i="5"/>
  <c r="AF328" i="5"/>
  <c r="P347" i="5"/>
  <c r="P350" i="5" s="1"/>
  <c r="AC77" i="5"/>
  <c r="AC373" i="5"/>
  <c r="AC371" i="5"/>
  <c r="AC369" i="5"/>
  <c r="AC370" i="5"/>
  <c r="AC372" i="5"/>
  <c r="AC368" i="5"/>
  <c r="U160" i="5"/>
  <c r="U195" i="5"/>
  <c r="AO348" i="5"/>
  <c r="AO351" i="5" s="1"/>
  <c r="AO314" i="5" s="1"/>
  <c r="AE164" i="5"/>
  <c r="AE199" i="5"/>
  <c r="AF160" i="5"/>
  <c r="AF195" i="5"/>
  <c r="AN323" i="5"/>
  <c r="AH165" i="5"/>
  <c r="AH200" i="5"/>
  <c r="S159" i="5"/>
  <c r="S194" i="5"/>
  <c r="AG166" i="5"/>
  <c r="AG201" i="5"/>
  <c r="AH75" i="5"/>
  <c r="AH356" i="5"/>
  <c r="AH355" i="5"/>
  <c r="AH354" i="5"/>
  <c r="AH358" i="5"/>
  <c r="AH359" i="5"/>
  <c r="AH357" i="5"/>
  <c r="AQ160" i="5"/>
  <c r="AQ195" i="5"/>
  <c r="AQ321" i="5"/>
  <c r="N162" i="5"/>
  <c r="N197" i="5"/>
  <c r="AH158" i="5"/>
  <c r="AH193" i="5"/>
  <c r="M76" i="5"/>
  <c r="M366" i="5"/>
  <c r="M365" i="5"/>
  <c r="M364" i="5"/>
  <c r="M362" i="5"/>
  <c r="M363" i="5"/>
  <c r="M361" i="5"/>
  <c r="AA159" i="5"/>
  <c r="AA194" i="5"/>
  <c r="X162" i="5"/>
  <c r="X197" i="5"/>
  <c r="P314" i="5"/>
  <c r="P311" i="5"/>
  <c r="P320" i="5"/>
  <c r="P317" i="5"/>
  <c r="P323" i="5"/>
  <c r="AD75" i="5"/>
  <c r="AD358" i="5"/>
  <c r="AD357" i="5"/>
  <c r="AD356" i="5"/>
  <c r="AD354" i="5"/>
  <c r="AD355" i="5"/>
  <c r="AD359" i="5"/>
  <c r="O163" i="5"/>
  <c r="O198" i="5"/>
  <c r="AK159" i="5"/>
  <c r="AK194" i="5"/>
  <c r="W159" i="5"/>
  <c r="W194" i="5"/>
  <c r="AG349" i="5"/>
  <c r="AG352" i="5" s="1"/>
  <c r="AG330" i="5" s="1"/>
  <c r="AC75" i="5"/>
  <c r="AC359" i="5"/>
  <c r="AC357" i="5"/>
  <c r="AC356" i="5"/>
  <c r="AC355" i="5"/>
  <c r="AC354" i="5"/>
  <c r="AC358" i="5"/>
  <c r="AL161" i="5"/>
  <c r="AL196" i="5"/>
  <c r="AD162" i="5"/>
  <c r="AD197" i="5"/>
  <c r="T158" i="5"/>
  <c r="T193" i="5"/>
  <c r="O159" i="5"/>
  <c r="O194" i="5"/>
  <c r="Q323" i="5"/>
  <c r="Q314" i="5"/>
  <c r="Q311" i="5"/>
  <c r="Q320" i="5"/>
  <c r="Q326" i="5"/>
  <c r="Q317" i="5"/>
  <c r="P313" i="5"/>
  <c r="P322" i="5"/>
  <c r="P319" i="5"/>
  <c r="P325" i="5"/>
  <c r="P310" i="5"/>
  <c r="W77" i="5"/>
  <c r="W369" i="5"/>
  <c r="W368" i="5"/>
  <c r="W373" i="5"/>
  <c r="W372" i="5"/>
  <c r="W370" i="5"/>
  <c r="W371" i="5"/>
  <c r="X348" i="5"/>
  <c r="X351" i="5" s="1"/>
  <c r="X317" i="5" s="1"/>
  <c r="R76" i="5"/>
  <c r="R365" i="5"/>
  <c r="R363" i="5"/>
  <c r="R362" i="5"/>
  <c r="R361" i="5"/>
  <c r="R366" i="5"/>
  <c r="R364" i="5"/>
  <c r="U77" i="5"/>
  <c r="U373" i="5"/>
  <c r="U371" i="5"/>
  <c r="U372" i="5"/>
  <c r="U368" i="5"/>
  <c r="U369" i="5"/>
  <c r="U370" i="5"/>
  <c r="AP158" i="5"/>
  <c r="AP193" i="5"/>
  <c r="AP319" i="5"/>
  <c r="Y348" i="5"/>
  <c r="Y351" i="5" s="1"/>
  <c r="Y317" i="5" s="1"/>
  <c r="AG323" i="5"/>
  <c r="AG314" i="5"/>
  <c r="AG320" i="5"/>
  <c r="AG311" i="5"/>
  <c r="AG326" i="5"/>
  <c r="AG317" i="5"/>
  <c r="AE163" i="5"/>
  <c r="AE198" i="5"/>
  <c r="R162" i="5"/>
  <c r="R197" i="5"/>
  <c r="Z75" i="5"/>
  <c r="Z356" i="5"/>
  <c r="Z355" i="5"/>
  <c r="Z354" i="5"/>
  <c r="Z358" i="5"/>
  <c r="Z357" i="5"/>
  <c r="Z359" i="5"/>
  <c r="AG161" i="5"/>
  <c r="AG196" i="5"/>
  <c r="AG322" i="5"/>
  <c r="Z77" i="5"/>
  <c r="Z372" i="5"/>
  <c r="Z371" i="5"/>
  <c r="Z370" i="5"/>
  <c r="Z368" i="5"/>
  <c r="Z373" i="5"/>
  <c r="Z369" i="5"/>
  <c r="U161" i="5"/>
  <c r="U196" i="5"/>
  <c r="Q161" i="5"/>
  <c r="Q196" i="5"/>
  <c r="AN164" i="5"/>
  <c r="AN199" i="5"/>
  <c r="AN328" i="5" s="1"/>
  <c r="AQ158" i="5"/>
  <c r="AQ193" i="5"/>
  <c r="M77" i="5"/>
  <c r="M373" i="5"/>
  <c r="M371" i="5"/>
  <c r="M370" i="5"/>
  <c r="M368" i="5"/>
  <c r="M372" i="5"/>
  <c r="M369" i="5"/>
  <c r="AJ318" i="5"/>
  <c r="AJ324" i="5"/>
  <c r="AJ315" i="5"/>
  <c r="AJ312" i="5"/>
  <c r="AJ321" i="5"/>
  <c r="AN77" i="5"/>
  <c r="AN370" i="5"/>
  <c r="AN369" i="5"/>
  <c r="AN368" i="5"/>
  <c r="AN373" i="5"/>
  <c r="AN371" i="5"/>
  <c r="AN372" i="5"/>
  <c r="Y165" i="5"/>
  <c r="Y200" i="5"/>
  <c r="Y329" i="5" s="1"/>
  <c r="AH76" i="5"/>
  <c r="AH363" i="5"/>
  <c r="AH362" i="5"/>
  <c r="AH361" i="5"/>
  <c r="AH366" i="5"/>
  <c r="AH365" i="5"/>
  <c r="AH364" i="5"/>
  <c r="AP166" i="5"/>
  <c r="AP201" i="5"/>
  <c r="R193" i="5"/>
  <c r="R158" i="5"/>
  <c r="AO158" i="5"/>
  <c r="AO193" i="5"/>
  <c r="AO319" i="5"/>
  <c r="X164" i="5"/>
  <c r="X199" i="5"/>
  <c r="N77" i="5"/>
  <c r="N368" i="5"/>
  <c r="N372" i="5"/>
  <c r="N373" i="5"/>
  <c r="N371" i="5"/>
  <c r="N370" i="5"/>
  <c r="N369" i="5"/>
  <c r="T159" i="5"/>
  <c r="T194" i="5"/>
  <c r="O347" i="5"/>
  <c r="O350" i="5" s="1"/>
  <c r="O77" i="5"/>
  <c r="O369" i="5"/>
  <c r="O368" i="5"/>
  <c r="O373" i="5"/>
  <c r="O371" i="5"/>
  <c r="O370" i="5"/>
  <c r="O372" i="5"/>
  <c r="AG165" i="5"/>
  <c r="AG200" i="5"/>
  <c r="AG329" i="5" s="1"/>
  <c r="AA316" i="5"/>
  <c r="AA310" i="5"/>
  <c r="AA319" i="5"/>
  <c r="AA313" i="5"/>
  <c r="AN163" i="5"/>
  <c r="AN198" i="5"/>
  <c r="Y163" i="5"/>
  <c r="Y198" i="5"/>
  <c r="N75" i="5"/>
  <c r="N358" i="5"/>
  <c r="N357" i="5"/>
  <c r="N356" i="5"/>
  <c r="N354" i="5"/>
  <c r="N355" i="5"/>
  <c r="N359" i="5"/>
  <c r="Y349" i="5"/>
  <c r="Y352" i="5" s="1"/>
  <c r="Y324" i="5" s="1"/>
  <c r="AC161" i="5"/>
  <c r="AC196" i="5"/>
  <c r="Z158" i="5"/>
  <c r="Z193" i="5"/>
  <c r="AL77" i="5"/>
  <c r="AL368" i="5"/>
  <c r="AL372" i="5"/>
  <c r="AL371" i="5"/>
  <c r="AL373" i="5"/>
  <c r="AL369" i="5"/>
  <c r="AL370" i="5"/>
  <c r="AO311" i="5"/>
  <c r="O76" i="5"/>
  <c r="O362" i="5"/>
  <c r="O366" i="5"/>
  <c r="O364" i="5"/>
  <c r="O365" i="5"/>
  <c r="O363" i="5"/>
  <c r="O361" i="5"/>
  <c r="S163" i="5"/>
  <c r="S198" i="5"/>
  <c r="S324" i="5"/>
  <c r="AB158" i="5"/>
  <c r="AB193" i="5"/>
  <c r="N158" i="5"/>
  <c r="N193" i="5"/>
  <c r="V162" i="5"/>
  <c r="V197" i="5"/>
  <c r="T324" i="5"/>
  <c r="AB318" i="5"/>
  <c r="AB315" i="5"/>
  <c r="AB321" i="5"/>
  <c r="AB312" i="5"/>
  <c r="AB320" i="5"/>
  <c r="AP324" i="5"/>
  <c r="Y326" i="5"/>
  <c r="Y311" i="5"/>
  <c r="P164" i="5"/>
  <c r="P199" i="5"/>
  <c r="AK160" i="5"/>
  <c r="AK195" i="5"/>
  <c r="V76" i="5"/>
  <c r="V361" i="5"/>
  <c r="V366" i="5"/>
  <c r="V365" i="5"/>
  <c r="V363" i="5"/>
  <c r="V362" i="5"/>
  <c r="V364" i="5"/>
  <c r="X320" i="5"/>
  <c r="AK161" i="5"/>
  <c r="AK196" i="5"/>
  <c r="AC160" i="5"/>
  <c r="AC195" i="5"/>
  <c r="O319" i="5"/>
  <c r="AO77" i="5"/>
  <c r="AO371" i="5"/>
  <c r="AO370" i="5"/>
  <c r="AO369" i="5"/>
  <c r="AO373" i="5"/>
  <c r="AO372" i="5"/>
  <c r="AO368" i="5"/>
  <c r="X347" i="5"/>
  <c r="X350" i="5" s="1"/>
  <c r="X325" i="5" s="1"/>
  <c r="W161" i="5"/>
  <c r="W196" i="5"/>
  <c r="AJ158" i="5"/>
  <c r="AJ193" i="5"/>
  <c r="AK75" i="5"/>
  <c r="AK359" i="5"/>
  <c r="AK357" i="5"/>
  <c r="AK356" i="5"/>
  <c r="AK355" i="5"/>
  <c r="AK358" i="5"/>
  <c r="AK354" i="5"/>
  <c r="O161" i="5"/>
  <c r="O196" i="5"/>
  <c r="V160" i="5"/>
  <c r="V195" i="5"/>
  <c r="P160" i="5"/>
  <c r="P195" i="5"/>
  <c r="S158" i="5"/>
  <c r="S193" i="5"/>
  <c r="AK76" i="5"/>
  <c r="AK366" i="5"/>
  <c r="AK365" i="5"/>
  <c r="AK364" i="5"/>
  <c r="AK362" i="5"/>
  <c r="AK363" i="5"/>
  <c r="AK361" i="5"/>
  <c r="W163" i="5"/>
  <c r="W198" i="5"/>
  <c r="AC159" i="5"/>
  <c r="AC194" i="5"/>
  <c r="Q163" i="5"/>
  <c r="Q198" i="5"/>
  <c r="AE159" i="5"/>
  <c r="AE194" i="5"/>
  <c r="AF348" i="5"/>
  <c r="AF351" i="5" s="1"/>
  <c r="AM77" i="5"/>
  <c r="AM369" i="5"/>
  <c r="AM368" i="5"/>
  <c r="AM373" i="5"/>
  <c r="AM371" i="5"/>
  <c r="AM372" i="5"/>
  <c r="AM370" i="5"/>
  <c r="AH77" i="5"/>
  <c r="AH372" i="5"/>
  <c r="AH371" i="5"/>
  <c r="AH370" i="5"/>
  <c r="AH368" i="5"/>
  <c r="AH369" i="5"/>
  <c r="AH373" i="5"/>
  <c r="AJ317" i="5"/>
  <c r="AJ323" i="5"/>
  <c r="AJ314" i="5"/>
  <c r="AJ329" i="5"/>
  <c r="AJ311" i="5"/>
  <c r="AJ320" i="5"/>
  <c r="AJ332" i="5"/>
  <c r="AJ326" i="5"/>
  <c r="AI163" i="5"/>
  <c r="AI198" i="5"/>
  <c r="Z197" i="5"/>
  <c r="Z162" i="5"/>
  <c r="AM161" i="5"/>
  <c r="AM196" i="5"/>
  <c r="AQ317" i="5"/>
  <c r="AQ323" i="5"/>
  <c r="AQ311" i="5"/>
  <c r="AQ314" i="5"/>
  <c r="AQ320" i="5"/>
  <c r="AI324" i="5"/>
  <c r="AL75" i="5"/>
  <c r="AL358" i="5"/>
  <c r="AL357" i="5"/>
  <c r="AL356" i="5"/>
  <c r="AL354" i="5"/>
  <c r="AL359" i="5"/>
  <c r="AL355" i="5"/>
  <c r="AA198" i="5"/>
  <c r="AA163" i="5"/>
  <c r="Q349" i="5"/>
  <c r="Q352" i="5" s="1"/>
  <c r="Q315" i="5" s="1"/>
  <c r="T348" i="5"/>
  <c r="T351" i="5" s="1"/>
  <c r="T320" i="5" s="1"/>
  <c r="S317" i="5"/>
  <c r="S323" i="5"/>
  <c r="S311" i="5"/>
  <c r="S314" i="5"/>
  <c r="S320" i="5"/>
  <c r="AO323" i="5" l="1"/>
  <c r="Y320" i="5"/>
  <c r="AN326" i="5"/>
  <c r="Y314" i="5"/>
  <c r="AN320" i="5"/>
  <c r="N348" i="5"/>
  <c r="N351" i="5" s="1"/>
  <c r="AP310" i="5"/>
  <c r="Y323" i="5"/>
  <c r="AO317" i="5"/>
  <c r="AN317" i="5"/>
  <c r="AO329" i="5"/>
  <c r="O325" i="5"/>
  <c r="AH349" i="5"/>
  <c r="AH352" i="5" s="1"/>
  <c r="AO320" i="5"/>
  <c r="AI347" i="5"/>
  <c r="AI350" i="5" s="1"/>
  <c r="AI319" i="5" s="1"/>
  <c r="AO349" i="5"/>
  <c r="AO352" i="5" s="1"/>
  <c r="AO324" i="5" s="1"/>
  <c r="S347" i="5"/>
  <c r="S350" i="5" s="1"/>
  <c r="S319" i="5" s="1"/>
  <c r="U347" i="5"/>
  <c r="U350" i="5" s="1"/>
  <c r="AJ347" i="5"/>
  <c r="AJ350" i="5" s="1"/>
  <c r="AJ319" i="5" s="1"/>
  <c r="AP313" i="5"/>
  <c r="AQ347" i="5"/>
  <c r="AQ350" i="5" s="1"/>
  <c r="AQ316" i="5" s="1"/>
  <c r="N349" i="5"/>
  <c r="N352" i="5" s="1"/>
  <c r="R348" i="5"/>
  <c r="R351" i="5" s="1"/>
  <c r="R326" i="5" s="1"/>
  <c r="AC348" i="5"/>
  <c r="AC351" i="5" s="1"/>
  <c r="AC311" i="5" s="1"/>
  <c r="AJ310" i="5"/>
  <c r="AJ313" i="5"/>
  <c r="AI314" i="5"/>
  <c r="AC347" i="5"/>
  <c r="AC350" i="5" s="1"/>
  <c r="AI311" i="5"/>
  <c r="AQ319" i="5"/>
  <c r="S313" i="5"/>
  <c r="S310" i="5"/>
  <c r="S316" i="5"/>
  <c r="X323" i="5"/>
  <c r="T313" i="5"/>
  <c r="T310" i="5"/>
  <c r="T316" i="5"/>
  <c r="T319" i="5"/>
  <c r="X311" i="5"/>
  <c r="U348" i="5"/>
  <c r="U351" i="5" s="1"/>
  <c r="AB313" i="5"/>
  <c r="AB310" i="5"/>
  <c r="AB316" i="5"/>
  <c r="AB319" i="5"/>
  <c r="AI316" i="5"/>
  <c r="AB161" i="5"/>
  <c r="AB196" i="5"/>
  <c r="AB322" i="5"/>
  <c r="AK347" i="5"/>
  <c r="AK350" i="5" s="1"/>
  <c r="AK313" i="5" s="1"/>
  <c r="AL347" i="5"/>
  <c r="AL350" i="5" s="1"/>
  <c r="AP318" i="5"/>
  <c r="AP315" i="5"/>
  <c r="Q166" i="5"/>
  <c r="Q201" i="5"/>
  <c r="P163" i="5"/>
  <c r="P198" i="5"/>
  <c r="X314" i="5"/>
  <c r="AK163" i="5"/>
  <c r="AK198" i="5"/>
  <c r="AP330" i="5"/>
  <c r="T315" i="5"/>
  <c r="AO326" i="5"/>
  <c r="AC164" i="5"/>
  <c r="AC199" i="5"/>
  <c r="AC328" i="5" s="1"/>
  <c r="AG168" i="5"/>
  <c r="AG203" i="5"/>
  <c r="AN349" i="5"/>
  <c r="AN352" i="5" s="1"/>
  <c r="AN318" i="5" s="1"/>
  <c r="M349" i="5"/>
  <c r="M352" i="5" s="1"/>
  <c r="AE166" i="5"/>
  <c r="AE201" i="5"/>
  <c r="P316" i="5"/>
  <c r="AL164" i="5"/>
  <c r="AL199" i="5"/>
  <c r="AC310" i="5"/>
  <c r="AC319" i="5"/>
  <c r="AC325" i="5"/>
  <c r="AC316" i="5"/>
  <c r="AC322" i="5"/>
  <c r="AC313" i="5"/>
  <c r="N165" i="5"/>
  <c r="N200" i="5"/>
  <c r="AH347" i="5"/>
  <c r="AH350" i="5" s="1"/>
  <c r="Q324" i="5"/>
  <c r="S162" i="5"/>
  <c r="S197" i="5"/>
  <c r="AE202" i="5"/>
  <c r="AE167" i="5"/>
  <c r="P200" i="5"/>
  <c r="P165" i="5"/>
  <c r="R169" i="5"/>
  <c r="R204" i="5"/>
  <c r="Y318" i="5"/>
  <c r="AM348" i="5"/>
  <c r="AM351" i="5" s="1"/>
  <c r="AF311" i="5"/>
  <c r="AD161" i="5"/>
  <c r="AD196" i="5"/>
  <c r="AG324" i="5"/>
  <c r="AG315" i="5"/>
  <c r="X349" i="5"/>
  <c r="X352" i="5" s="1"/>
  <c r="X321" i="5" s="1"/>
  <c r="R161" i="5"/>
  <c r="R196" i="5"/>
  <c r="Q199" i="5"/>
  <c r="Q164" i="5"/>
  <c r="Q325" i="5"/>
  <c r="X165" i="5"/>
  <c r="X200" i="5"/>
  <c r="X319" i="5"/>
  <c r="AA161" i="5"/>
  <c r="AA196" i="5"/>
  <c r="AH169" i="5"/>
  <c r="AH204" i="5"/>
  <c r="AH333" i="5" s="1"/>
  <c r="Y312" i="5"/>
  <c r="AF349" i="5"/>
  <c r="AF352" i="5" s="1"/>
  <c r="Z169" i="5"/>
  <c r="Z204" i="5"/>
  <c r="AM319" i="5"/>
  <c r="AF320" i="5"/>
  <c r="N198" i="5"/>
  <c r="N163" i="5"/>
  <c r="AO166" i="5"/>
  <c r="AO201" i="5"/>
  <c r="O322" i="5"/>
  <c r="P167" i="5"/>
  <c r="P202" i="5"/>
  <c r="AP327" i="5"/>
  <c r="Y166" i="5"/>
  <c r="Y201" i="5"/>
  <c r="T162" i="5"/>
  <c r="T197" i="5"/>
  <c r="T326" i="5" s="1"/>
  <c r="N318" i="5"/>
  <c r="N324" i="5"/>
  <c r="N312" i="5"/>
  <c r="N315" i="5"/>
  <c r="N321" i="5"/>
  <c r="AP169" i="5"/>
  <c r="AP204" i="5"/>
  <c r="Z347" i="5"/>
  <c r="Z350" i="5" s="1"/>
  <c r="Z316" i="5" s="1"/>
  <c r="U349" i="5"/>
  <c r="U352" i="5" s="1"/>
  <c r="U315" i="5" s="1"/>
  <c r="O162" i="5"/>
  <c r="O197" i="5"/>
  <c r="W162" i="5"/>
  <c r="W197" i="5"/>
  <c r="AD347" i="5"/>
  <c r="AD350" i="5" s="1"/>
  <c r="X310" i="5"/>
  <c r="Q318" i="5"/>
  <c r="AH168" i="5"/>
  <c r="AH203" i="5"/>
  <c r="T314" i="5"/>
  <c r="Y327" i="5"/>
  <c r="AM166" i="5"/>
  <c r="AM201" i="5"/>
  <c r="V349" i="5"/>
  <c r="V352" i="5" s="1"/>
  <c r="AM322" i="5"/>
  <c r="AF329" i="5"/>
  <c r="M162" i="5"/>
  <c r="M197" i="5"/>
  <c r="AG318" i="5"/>
  <c r="Z165" i="5"/>
  <c r="Z200" i="5"/>
  <c r="AC162" i="5"/>
  <c r="AC197" i="5"/>
  <c r="V163" i="5"/>
  <c r="V198" i="5"/>
  <c r="AN327" i="5"/>
  <c r="W349" i="5"/>
  <c r="W352" i="5" s="1"/>
  <c r="AA162" i="5"/>
  <c r="AA197" i="5"/>
  <c r="AA323" i="5"/>
  <c r="AQ198" i="5"/>
  <c r="AQ163" i="5"/>
  <c r="AQ324" i="5"/>
  <c r="AH316" i="5"/>
  <c r="AH310" i="5"/>
  <c r="AH322" i="5"/>
  <c r="AH313" i="5"/>
  <c r="AH319" i="5"/>
  <c r="Q327" i="5"/>
  <c r="U163" i="5"/>
  <c r="U198" i="5"/>
  <c r="T311" i="5"/>
  <c r="X163" i="5"/>
  <c r="X198" i="5"/>
  <c r="AI161" i="5"/>
  <c r="AI196" i="5"/>
  <c r="AI322" i="5"/>
  <c r="AB163" i="5"/>
  <c r="AB198" i="5"/>
  <c r="U311" i="5"/>
  <c r="U317" i="5"/>
  <c r="U323" i="5"/>
  <c r="U314" i="5"/>
  <c r="U320" i="5"/>
  <c r="AF168" i="5"/>
  <c r="AF203" i="5"/>
  <c r="AF332" i="5" s="1"/>
  <c r="V327" i="5"/>
  <c r="V318" i="5"/>
  <c r="V312" i="5"/>
  <c r="V324" i="5"/>
  <c r="V315" i="5"/>
  <c r="V321" i="5"/>
  <c r="AE348" i="5"/>
  <c r="AE351" i="5" s="1"/>
  <c r="AE317" i="5" s="1"/>
  <c r="AM313" i="5"/>
  <c r="AF323" i="5"/>
  <c r="AF314" i="5"/>
  <c r="AD166" i="5"/>
  <c r="AD201" i="5"/>
  <c r="R349" i="5"/>
  <c r="R352" i="5" s="1"/>
  <c r="W348" i="5"/>
  <c r="W351" i="5" s="1"/>
  <c r="AG327" i="5"/>
  <c r="AO168" i="5"/>
  <c r="AO203" i="5"/>
  <c r="X315" i="5"/>
  <c r="AM349" i="5"/>
  <c r="AM352" i="5" s="1"/>
  <c r="AM321" i="5" s="1"/>
  <c r="AL319" i="5"/>
  <c r="AL310" i="5"/>
  <c r="AL325" i="5"/>
  <c r="AL316" i="5"/>
  <c r="AL322" i="5"/>
  <c r="AL313" i="5"/>
  <c r="AL328" i="5"/>
  <c r="AI166" i="5"/>
  <c r="AI201" i="5"/>
  <c r="AI327" i="5"/>
  <c r="T312" i="5"/>
  <c r="X167" i="5"/>
  <c r="X202" i="5"/>
  <c r="X331" i="5" s="1"/>
  <c r="U164" i="5"/>
  <c r="U199" i="5"/>
  <c r="AA166" i="5"/>
  <c r="AA201" i="5"/>
  <c r="AA327" i="5"/>
  <c r="AM312" i="5"/>
  <c r="AM318" i="5"/>
  <c r="AM324" i="5"/>
  <c r="W166" i="5"/>
  <c r="W201" i="5"/>
  <c r="O164" i="5"/>
  <c r="O199" i="5"/>
  <c r="O328" i="5" s="1"/>
  <c r="AK322" i="5"/>
  <c r="O316" i="5"/>
  <c r="X326" i="5"/>
  <c r="AP321" i="5"/>
  <c r="T318" i="5"/>
  <c r="S166" i="5"/>
  <c r="S201" i="5"/>
  <c r="S327" i="5"/>
  <c r="AL349" i="5"/>
  <c r="AL352" i="5" s="1"/>
  <c r="AN166" i="5"/>
  <c r="AN201" i="5"/>
  <c r="M318" i="5"/>
  <c r="M324" i="5"/>
  <c r="M312" i="5"/>
  <c r="M315" i="5"/>
  <c r="M321" i="5"/>
  <c r="P328" i="5"/>
  <c r="T161" i="5"/>
  <c r="T196" i="5"/>
  <c r="T322" i="5"/>
  <c r="AK162" i="5"/>
  <c r="AK197" i="5"/>
  <c r="X322" i="5"/>
  <c r="AG169" i="5"/>
  <c r="AG204" i="5"/>
  <c r="AN311" i="5"/>
  <c r="T323" i="5"/>
  <c r="Z348" i="5"/>
  <c r="Z351" i="5" s="1"/>
  <c r="AK349" i="5"/>
  <c r="AK352" i="5" s="1"/>
  <c r="Y321" i="5"/>
  <c r="AF321" i="5"/>
  <c r="AF312" i="5"/>
  <c r="AF318" i="5"/>
  <c r="AF324" i="5"/>
  <c r="AF315" i="5"/>
  <c r="AL165" i="5"/>
  <c r="AL200" i="5"/>
  <c r="AM311" i="5"/>
  <c r="AM320" i="5"/>
  <c r="AM326" i="5"/>
  <c r="AM317" i="5"/>
  <c r="AM323" i="5"/>
  <c r="AM314" i="5"/>
  <c r="AF167" i="5"/>
  <c r="AF202" i="5"/>
  <c r="U310" i="5"/>
  <c r="U319" i="5"/>
  <c r="U313" i="5"/>
  <c r="U325" i="5"/>
  <c r="U316" i="5"/>
  <c r="U322" i="5"/>
  <c r="U328" i="5"/>
  <c r="AE349" i="5"/>
  <c r="AE352" i="5" s="1"/>
  <c r="AM165" i="5"/>
  <c r="AM200" i="5"/>
  <c r="AM329" i="5" s="1"/>
  <c r="AC163" i="5"/>
  <c r="AC198" i="5"/>
  <c r="Y168" i="5"/>
  <c r="Y203" i="5"/>
  <c r="AH315" i="5"/>
  <c r="AH321" i="5"/>
  <c r="AH312" i="5"/>
  <c r="AH327" i="5"/>
  <c r="AH318" i="5"/>
  <c r="AH330" i="5"/>
  <c r="AH324" i="5"/>
  <c r="AJ161" i="5"/>
  <c r="AJ196" i="5"/>
  <c r="AJ322" i="5"/>
  <c r="O313" i="5"/>
  <c r="AK164" i="5"/>
  <c r="AK199" i="5"/>
  <c r="AP312" i="5"/>
  <c r="T321" i="5"/>
  <c r="V165" i="5"/>
  <c r="V200" i="5"/>
  <c r="AO332" i="5"/>
  <c r="AL318" i="5"/>
  <c r="AL324" i="5"/>
  <c r="AL315" i="5"/>
  <c r="AL312" i="5"/>
  <c r="AL321" i="5"/>
  <c r="N347" i="5"/>
  <c r="N350" i="5" s="1"/>
  <c r="AQ161" i="5"/>
  <c r="AQ196" i="5"/>
  <c r="AQ322" i="5"/>
  <c r="AG164" i="5"/>
  <c r="AG199" i="5"/>
  <c r="AG325" i="5"/>
  <c r="Z313" i="5"/>
  <c r="Z319" i="5"/>
  <c r="W312" i="5"/>
  <c r="W321" i="5"/>
  <c r="W327" i="5"/>
  <c r="W318" i="5"/>
  <c r="W324" i="5"/>
  <c r="W315" i="5"/>
  <c r="W330" i="5"/>
  <c r="M348" i="5"/>
  <c r="M351" i="5" s="1"/>
  <c r="M317" i="5" s="1"/>
  <c r="X316" i="5"/>
  <c r="X313" i="5"/>
  <c r="Q321" i="5"/>
  <c r="AC349" i="5"/>
  <c r="AC352" i="5" s="1"/>
  <c r="AC321" i="5" s="1"/>
  <c r="T317" i="5"/>
  <c r="U162" i="5"/>
  <c r="U197" i="5"/>
  <c r="P349" i="5"/>
  <c r="P352" i="5" s="1"/>
  <c r="P321" i="5" s="1"/>
  <c r="Q165" i="5"/>
  <c r="Q200" i="5"/>
  <c r="Y330" i="5"/>
  <c r="M347" i="5"/>
  <c r="M350" i="5" s="1"/>
  <c r="M325" i="5" s="1"/>
  <c r="V347" i="5"/>
  <c r="V350" i="5" s="1"/>
  <c r="AM316" i="5"/>
  <c r="T163" i="5"/>
  <c r="T198" i="5"/>
  <c r="T327" i="5" s="1"/>
  <c r="AD349" i="5"/>
  <c r="AD352" i="5" s="1"/>
  <c r="AD324" i="5" s="1"/>
  <c r="AF317" i="5"/>
  <c r="M164" i="5"/>
  <c r="M199" i="5"/>
  <c r="AB162" i="5"/>
  <c r="AB197" i="5"/>
  <c r="AB323" i="5"/>
  <c r="AG312" i="5"/>
  <c r="AK348" i="5"/>
  <c r="AK351" i="5" s="1"/>
  <c r="S161" i="5"/>
  <c r="S196" i="5"/>
  <c r="S322" i="5"/>
  <c r="O310" i="5"/>
  <c r="V348" i="5"/>
  <c r="V351" i="5" s="1"/>
  <c r="V326" i="5" s="1"/>
  <c r="AP333" i="5"/>
  <c r="O348" i="5"/>
  <c r="O351" i="5" s="1"/>
  <c r="Z161" i="5"/>
  <c r="Z196" i="5"/>
  <c r="AA322" i="5"/>
  <c r="O349" i="5"/>
  <c r="O352" i="5" s="1"/>
  <c r="O321" i="5" s="1"/>
  <c r="AO161" i="5"/>
  <c r="AO196" i="5"/>
  <c r="AO322" i="5"/>
  <c r="R200" i="5"/>
  <c r="R165" i="5"/>
  <c r="AP161" i="5"/>
  <c r="AP196" i="5"/>
  <c r="AP322" i="5"/>
  <c r="U324" i="5"/>
  <c r="AD165" i="5"/>
  <c r="AD200" i="5"/>
  <c r="O166" i="5"/>
  <c r="O201" i="5"/>
  <c r="AD313" i="5"/>
  <c r="AD319" i="5"/>
  <c r="AD325" i="5"/>
  <c r="AD316" i="5"/>
  <c r="AD322" i="5"/>
  <c r="AD310" i="5"/>
  <c r="X328" i="5"/>
  <c r="AH161" i="5"/>
  <c r="AH196" i="5"/>
  <c r="Q330" i="5"/>
  <c r="AF163" i="5"/>
  <c r="AF198" i="5"/>
  <c r="AF327" i="5" s="1"/>
  <c r="Y315" i="5"/>
  <c r="Y164" i="5"/>
  <c r="Y199" i="5"/>
  <c r="Y325" i="5"/>
  <c r="AM325" i="5"/>
  <c r="AD312" i="5"/>
  <c r="AD327" i="5"/>
  <c r="AD318" i="5"/>
  <c r="AD315" i="5"/>
  <c r="AD330" i="5"/>
  <c r="AD321" i="5"/>
  <c r="AF326" i="5"/>
  <c r="AP162" i="5"/>
  <c r="AP197" i="5"/>
  <c r="AP323" i="5"/>
  <c r="AE312" i="5"/>
  <c r="AE321" i="5"/>
  <c r="AE327" i="5"/>
  <c r="AE318" i="5"/>
  <c r="AE324" i="5"/>
  <c r="AE330" i="5"/>
  <c r="AE315" i="5"/>
  <c r="AG321" i="5"/>
  <c r="AJ163" i="5"/>
  <c r="AJ198" i="5"/>
  <c r="AE162" i="5"/>
  <c r="AE197" i="5"/>
  <c r="AM164" i="5"/>
  <c r="AM199" i="5"/>
  <c r="W164" i="5"/>
  <c r="W199" i="5"/>
  <c r="V314" i="5"/>
  <c r="V329" i="5"/>
  <c r="N161" i="5"/>
  <c r="N196" i="5"/>
  <c r="AH348" i="5"/>
  <c r="AH351" i="5" s="1"/>
  <c r="AH320" i="5" s="1"/>
  <c r="AN167" i="5"/>
  <c r="AN202" i="5"/>
  <c r="Z349" i="5"/>
  <c r="Z352" i="5" s="1"/>
  <c r="Q312" i="5"/>
  <c r="Z311" i="5"/>
  <c r="Z323" i="5"/>
  <c r="Z314" i="5"/>
  <c r="Z329" i="5"/>
  <c r="Z320" i="5"/>
  <c r="Z326" i="5"/>
  <c r="Z317" i="5"/>
  <c r="AD348" i="5"/>
  <c r="AD351" i="5" s="1"/>
  <c r="AD323" i="5" s="1"/>
  <c r="AK318" i="5"/>
  <c r="AK324" i="5"/>
  <c r="AK315" i="5"/>
  <c r="AK312" i="5"/>
  <c r="AK327" i="5"/>
  <c r="AK321" i="5"/>
  <c r="W347" i="5"/>
  <c r="W350" i="5" s="1"/>
  <c r="W313" i="5" s="1"/>
  <c r="AI162" i="5"/>
  <c r="AI197" i="5"/>
  <c r="AI323" i="5"/>
  <c r="AN200" i="5"/>
  <c r="AN165" i="5"/>
  <c r="R347" i="5"/>
  <c r="R350" i="5" s="1"/>
  <c r="M163" i="5"/>
  <c r="M198" i="5"/>
  <c r="AL348" i="5"/>
  <c r="AL351" i="5" s="1"/>
  <c r="AL320" i="5" s="1"/>
  <c r="V161" i="5"/>
  <c r="V196" i="5"/>
  <c r="AJ171" i="5"/>
  <c r="AJ206" i="5"/>
  <c r="R312" i="5"/>
  <c r="R324" i="5"/>
  <c r="R315" i="5"/>
  <c r="R321" i="5"/>
  <c r="R327" i="5"/>
  <c r="R318" i="5"/>
  <c r="R333" i="5"/>
  <c r="R330" i="5"/>
  <c r="AL163" i="5"/>
  <c r="AL198" i="5"/>
  <c r="W320" i="5"/>
  <c r="W326" i="5"/>
  <c r="W317" i="5"/>
  <c r="W311" i="5"/>
  <c r="W323" i="5"/>
  <c r="W314" i="5"/>
  <c r="AE347" i="5"/>
  <c r="AE350" i="5" s="1"/>
  <c r="AQ162" i="5"/>
  <c r="AQ197" i="5"/>
  <c r="N311" i="5"/>
  <c r="N320" i="5"/>
  <c r="N326" i="5"/>
  <c r="N317" i="5"/>
  <c r="N323" i="5"/>
  <c r="N314" i="5"/>
  <c r="N329" i="5"/>
  <c r="AO327" i="5" l="1"/>
  <c r="V323" i="5"/>
  <c r="U318" i="5"/>
  <c r="Z310" i="5"/>
  <c r="AC314" i="5"/>
  <c r="AO321" i="5"/>
  <c r="AI310" i="5"/>
  <c r="AQ310" i="5"/>
  <c r="U312" i="5"/>
  <c r="V317" i="5"/>
  <c r="Z322" i="5"/>
  <c r="N325" i="5"/>
  <c r="AC323" i="5"/>
  <c r="AO312" i="5"/>
  <c r="AC320" i="5"/>
  <c r="V320" i="5"/>
  <c r="AC317" i="5"/>
  <c r="AO315" i="5"/>
  <c r="AO318" i="5"/>
  <c r="V311" i="5"/>
  <c r="U327" i="5"/>
  <c r="Z325" i="5"/>
  <c r="AI313" i="5"/>
  <c r="U321" i="5"/>
  <c r="R317" i="5"/>
  <c r="AM315" i="5"/>
  <c r="R320" i="5"/>
  <c r="AK316" i="5"/>
  <c r="X324" i="5"/>
  <c r="AN321" i="5"/>
  <c r="R314" i="5"/>
  <c r="AK325" i="5"/>
  <c r="X318" i="5"/>
  <c r="AN312" i="5"/>
  <c r="N322" i="5"/>
  <c r="R323" i="5"/>
  <c r="AK328" i="5"/>
  <c r="AK319" i="5"/>
  <c r="X312" i="5"/>
  <c r="N316" i="5"/>
  <c r="R311" i="5"/>
  <c r="AK310" i="5"/>
  <c r="X327" i="5"/>
  <c r="N310" i="5"/>
  <c r="AN315" i="5"/>
  <c r="AQ313" i="5"/>
  <c r="AJ316" i="5"/>
  <c r="N319" i="5"/>
  <c r="AN324" i="5"/>
  <c r="AI200" i="5"/>
  <c r="AI165" i="5"/>
  <c r="AI326" i="5"/>
  <c r="AL166" i="5"/>
  <c r="AL201" i="5"/>
  <c r="AN170" i="5"/>
  <c r="AN205" i="5"/>
  <c r="AN331" i="5"/>
  <c r="AQ165" i="5"/>
  <c r="AQ200" i="5"/>
  <c r="AQ326" i="5"/>
  <c r="AM167" i="5"/>
  <c r="AM202" i="5"/>
  <c r="N313" i="5"/>
  <c r="M167" i="5"/>
  <c r="M202" i="5"/>
  <c r="W319" i="5"/>
  <c r="U165" i="5"/>
  <c r="U200" i="5"/>
  <c r="AG167" i="5"/>
  <c r="AG202" i="5"/>
  <c r="AG328" i="5"/>
  <c r="AE319" i="5"/>
  <c r="O317" i="5"/>
  <c r="AK317" i="5"/>
  <c r="Z321" i="5"/>
  <c r="AF171" i="5"/>
  <c r="AF206" i="5"/>
  <c r="AI199" i="5"/>
  <c r="AI164" i="5"/>
  <c r="AI325" i="5"/>
  <c r="M326" i="5"/>
  <c r="M165" i="5"/>
  <c r="M200" i="5"/>
  <c r="R319" i="5"/>
  <c r="AH329" i="5"/>
  <c r="T165" i="5"/>
  <c r="T200" i="5"/>
  <c r="AE326" i="5"/>
  <c r="V322" i="5"/>
  <c r="AL314" i="5"/>
  <c r="AL311" i="5"/>
  <c r="P312" i="5"/>
  <c r="R207" i="5"/>
  <c r="R172" i="5"/>
  <c r="AL202" i="5"/>
  <c r="AL167" i="5"/>
  <c r="O330" i="5"/>
  <c r="O312" i="5"/>
  <c r="AK201" i="5"/>
  <c r="AK166" i="5"/>
  <c r="AB164" i="5"/>
  <c r="AB199" i="5"/>
  <c r="AB325" i="5"/>
  <c r="Y167" i="5"/>
  <c r="Y202" i="5"/>
  <c r="Y328" i="5"/>
  <c r="AD168" i="5"/>
  <c r="AD203" i="5"/>
  <c r="R168" i="5"/>
  <c r="R203" i="5"/>
  <c r="W310" i="5"/>
  <c r="R329" i="5"/>
  <c r="V168" i="5"/>
  <c r="V203" i="5"/>
  <c r="V332" i="5" s="1"/>
  <c r="AJ164" i="5"/>
  <c r="AJ199" i="5"/>
  <c r="AJ325" i="5"/>
  <c r="AE310" i="5"/>
  <c r="AE328" i="5"/>
  <c r="AF170" i="5"/>
  <c r="AF205" i="5"/>
  <c r="AF331" i="5"/>
  <c r="T164" i="5"/>
  <c r="T199" i="5"/>
  <c r="T325" i="5"/>
  <c r="O326" i="5"/>
  <c r="AK320" i="5"/>
  <c r="AK326" i="5"/>
  <c r="Z333" i="5"/>
  <c r="M320" i="5"/>
  <c r="M311" i="5"/>
  <c r="V166" i="5"/>
  <c r="V201" i="5"/>
  <c r="M319" i="5"/>
  <c r="AH314" i="5"/>
  <c r="AE314" i="5"/>
  <c r="AE311" i="5"/>
  <c r="AD317" i="5"/>
  <c r="O315" i="5"/>
  <c r="AG171" i="5"/>
  <c r="AG206" i="5"/>
  <c r="Q204" i="5"/>
  <c r="Q169" i="5"/>
  <c r="AJ174" i="5"/>
  <c r="AJ209" i="5"/>
  <c r="AJ335" i="5"/>
  <c r="N164" i="5"/>
  <c r="N199" i="5"/>
  <c r="AE165" i="5"/>
  <c r="AE200" i="5"/>
  <c r="AE329" i="5" s="1"/>
  <c r="AP165" i="5"/>
  <c r="AP200" i="5"/>
  <c r="AP326" i="5"/>
  <c r="AH199" i="5"/>
  <c r="AH164" i="5"/>
  <c r="W328" i="5"/>
  <c r="AE313" i="5"/>
  <c r="AG172" i="5"/>
  <c r="AG207" i="5"/>
  <c r="O320" i="5"/>
  <c r="W169" i="5"/>
  <c r="W204" i="5"/>
  <c r="AM327" i="5"/>
  <c r="Z312" i="5"/>
  <c r="Z315" i="5"/>
  <c r="AO171" i="5"/>
  <c r="AO206" i="5"/>
  <c r="U326" i="5"/>
  <c r="X166" i="5"/>
  <c r="X201" i="5"/>
  <c r="M329" i="5"/>
  <c r="M328" i="5"/>
  <c r="M310" i="5"/>
  <c r="AH317" i="5"/>
  <c r="AH323" i="5"/>
  <c r="Y169" i="5"/>
  <c r="Y204" i="5"/>
  <c r="AO169" i="5"/>
  <c r="AO204" i="5"/>
  <c r="AE320" i="5"/>
  <c r="V316" i="5"/>
  <c r="X168" i="5"/>
  <c r="X203" i="5"/>
  <c r="X329" i="5"/>
  <c r="AL323" i="5"/>
  <c r="AD326" i="5"/>
  <c r="P315" i="5"/>
  <c r="O324" i="5"/>
  <c r="AN168" i="5"/>
  <c r="AN203" i="5"/>
  <c r="AN329" i="5"/>
  <c r="AO164" i="5"/>
  <c r="AO199" i="5"/>
  <c r="AO325" i="5"/>
  <c r="W322" i="5"/>
  <c r="AQ164" i="5"/>
  <c r="AQ199" i="5"/>
  <c r="AQ325" i="5"/>
  <c r="AE322" i="5"/>
  <c r="AM168" i="5"/>
  <c r="AM203" i="5"/>
  <c r="O323" i="5"/>
  <c r="O311" i="5"/>
  <c r="AK311" i="5"/>
  <c r="Z324" i="5"/>
  <c r="U202" i="5"/>
  <c r="U167" i="5"/>
  <c r="AI169" i="5"/>
  <c r="AI204" i="5"/>
  <c r="AI330" i="5"/>
  <c r="AC315" i="5"/>
  <c r="AH325" i="5"/>
  <c r="AA165" i="5"/>
  <c r="AA200" i="5"/>
  <c r="AA326" i="5"/>
  <c r="AC165" i="5"/>
  <c r="AC200" i="5"/>
  <c r="R322" i="5"/>
  <c r="M322" i="5"/>
  <c r="AM204" i="5"/>
  <c r="AM169" i="5"/>
  <c r="AH332" i="5"/>
  <c r="AH311" i="5"/>
  <c r="Z172" i="5"/>
  <c r="Z207" i="5"/>
  <c r="V325" i="5"/>
  <c r="AH172" i="5"/>
  <c r="AH207" i="5"/>
  <c r="AL332" i="5"/>
  <c r="P168" i="5"/>
  <c r="P203" i="5"/>
  <c r="P329" i="5"/>
  <c r="N168" i="5"/>
  <c r="N203" i="5"/>
  <c r="AE169" i="5"/>
  <c r="AE204" i="5"/>
  <c r="AC167" i="5"/>
  <c r="AC202" i="5"/>
  <c r="AJ201" i="5"/>
  <c r="AJ166" i="5"/>
  <c r="AJ327" i="5"/>
  <c r="T166" i="5"/>
  <c r="T201" i="5"/>
  <c r="W316" i="5"/>
  <c r="AE331" i="5"/>
  <c r="AM330" i="5"/>
  <c r="Z318" i="5"/>
  <c r="AC324" i="5"/>
  <c r="M314" i="5"/>
  <c r="R313" i="5"/>
  <c r="M331" i="5"/>
  <c r="W165" i="5"/>
  <c r="W200" i="5"/>
  <c r="AH326" i="5"/>
  <c r="AP207" i="5"/>
  <c r="AP172" i="5"/>
  <c r="AG333" i="5"/>
  <c r="AE323" i="5"/>
  <c r="V313" i="5"/>
  <c r="AD164" i="5"/>
  <c r="AD199" i="5"/>
  <c r="AL317" i="5"/>
  <c r="AD320" i="5"/>
  <c r="O318" i="5"/>
  <c r="AO330" i="5"/>
  <c r="W325" i="5"/>
  <c r="Q168" i="5"/>
  <c r="Q203" i="5"/>
  <c r="Q329" i="5"/>
  <c r="AK167" i="5"/>
  <c r="AK202" i="5"/>
  <c r="Y171" i="5"/>
  <c r="Y206" i="5"/>
  <c r="Y332" i="5"/>
  <c r="AE316" i="5"/>
  <c r="O314" i="5"/>
  <c r="S169" i="5"/>
  <c r="S204" i="5"/>
  <c r="S330" i="5"/>
  <c r="AK314" i="5"/>
  <c r="Z330" i="5"/>
  <c r="X205" i="5"/>
  <c r="X170" i="5"/>
  <c r="AB166" i="5"/>
  <c r="AB201" i="5"/>
  <c r="AB327" i="5"/>
  <c r="AC318" i="5"/>
  <c r="M323" i="5"/>
  <c r="Z168" i="5"/>
  <c r="Z203" i="5"/>
  <c r="R310" i="5"/>
  <c r="R316" i="5"/>
  <c r="M316" i="5"/>
  <c r="V319" i="5"/>
  <c r="AA164" i="5"/>
  <c r="AA199" i="5"/>
  <c r="AA325" i="5"/>
  <c r="AL326" i="5"/>
  <c r="AD314" i="5"/>
  <c r="AD311" i="5"/>
  <c r="P318" i="5"/>
  <c r="O327" i="5"/>
  <c r="W167" i="5"/>
  <c r="W202" i="5"/>
  <c r="W331" i="5" s="1"/>
  <c r="AF166" i="5"/>
  <c r="AF201" i="5"/>
  <c r="AP164" i="5"/>
  <c r="AP199" i="5"/>
  <c r="AP325" i="5"/>
  <c r="AB165" i="5"/>
  <c r="AB200" i="5"/>
  <c r="AB326" i="5"/>
  <c r="AE325" i="5"/>
  <c r="AK165" i="5"/>
  <c r="AK200" i="5"/>
  <c r="AK329" i="5" s="1"/>
  <c r="AN169" i="5"/>
  <c r="AN204" i="5"/>
  <c r="O167" i="5"/>
  <c r="O202" i="5"/>
  <c r="AK323" i="5"/>
  <c r="Z327" i="5"/>
  <c r="AC327" i="5"/>
  <c r="AC312" i="5"/>
  <c r="AQ166" i="5"/>
  <c r="AQ201" i="5"/>
  <c r="AQ327" i="5"/>
  <c r="AN330" i="5"/>
  <c r="R325" i="5"/>
  <c r="AM328" i="5"/>
  <c r="M313" i="5"/>
  <c r="O165" i="5"/>
  <c r="O200" i="5"/>
  <c r="O329" i="5" s="1"/>
  <c r="P170" i="5"/>
  <c r="P205" i="5"/>
  <c r="P331" i="5"/>
  <c r="N166" i="5"/>
  <c r="N201" i="5"/>
  <c r="V310" i="5"/>
  <c r="Q167" i="5"/>
  <c r="Q202" i="5"/>
  <c r="Q328" i="5"/>
  <c r="AD329" i="5"/>
  <c r="P327" i="5"/>
  <c r="AE170" i="5"/>
  <c r="AE205" i="5"/>
  <c r="AE334" i="5" s="1"/>
  <c r="AG332" i="5"/>
  <c r="V164" i="5"/>
  <c r="V199" i="5"/>
  <c r="M166" i="5"/>
  <c r="M201" i="5"/>
  <c r="O169" i="5"/>
  <c r="O204" i="5"/>
  <c r="Z164" i="5"/>
  <c r="Z199" i="5"/>
  <c r="S164" i="5"/>
  <c r="S199" i="5"/>
  <c r="S325" i="5"/>
  <c r="AL327" i="5"/>
  <c r="AC201" i="5"/>
  <c r="AC330" i="5" s="1"/>
  <c r="AC166" i="5"/>
  <c r="AL168" i="5"/>
  <c r="AL203" i="5"/>
  <c r="M327" i="5"/>
  <c r="AA169" i="5"/>
  <c r="AA204" i="5"/>
  <c r="AA330" i="5"/>
  <c r="AD169" i="5"/>
  <c r="AD204" i="5"/>
  <c r="U166" i="5"/>
  <c r="U201" i="5"/>
  <c r="AH171" i="5"/>
  <c r="AH206" i="5"/>
  <c r="AH335" i="5" s="1"/>
  <c r="N327" i="5"/>
  <c r="AC326" i="5"/>
  <c r="R199" i="5"/>
  <c r="R328" i="5" s="1"/>
  <c r="R164" i="5"/>
  <c r="AL329" i="5"/>
  <c r="P324" i="5"/>
  <c r="S200" i="5"/>
  <c r="S165" i="5"/>
  <c r="S326" i="5"/>
  <c r="P166" i="5"/>
  <c r="P201" i="5"/>
  <c r="O172" i="5" l="1"/>
  <c r="O207" i="5"/>
  <c r="AA202" i="5"/>
  <c r="AA167" i="5"/>
  <c r="AA328" i="5"/>
  <c r="W203" i="5"/>
  <c r="W168" i="5"/>
  <c r="W329" i="5"/>
  <c r="AG174" i="5"/>
  <c r="AG209" i="5"/>
  <c r="AG335" i="5"/>
  <c r="R175" i="5"/>
  <c r="R210" i="5"/>
  <c r="R336" i="5"/>
  <c r="AA172" i="5"/>
  <c r="AA207" i="5"/>
  <c r="AA333" i="5"/>
  <c r="AN172" i="5"/>
  <c r="AN207" i="5"/>
  <c r="AN333" i="5"/>
  <c r="X208" i="5"/>
  <c r="X173" i="5"/>
  <c r="X334" i="5"/>
  <c r="AO174" i="5"/>
  <c r="AO209" i="5"/>
  <c r="AO335" i="5"/>
  <c r="N167" i="5"/>
  <c r="N202" i="5"/>
  <c r="N328" i="5"/>
  <c r="AD171" i="5"/>
  <c r="AD206" i="5"/>
  <c r="AH174" i="5"/>
  <c r="AH209" i="5"/>
  <c r="S167" i="5"/>
  <c r="S202" i="5"/>
  <c r="S328" i="5"/>
  <c r="V202" i="5"/>
  <c r="V167" i="5"/>
  <c r="N169" i="5"/>
  <c r="N204" i="5"/>
  <c r="N330" i="5"/>
  <c r="V328" i="5"/>
  <c r="Y174" i="5"/>
  <c r="Y209" i="5"/>
  <c r="Y335" i="5"/>
  <c r="AC170" i="5"/>
  <c r="AC205" i="5"/>
  <c r="AC331" i="5"/>
  <c r="P171" i="5"/>
  <c r="P206" i="5"/>
  <c r="P332" i="5"/>
  <c r="Z175" i="5"/>
  <c r="Z210" i="5"/>
  <c r="V206" i="5"/>
  <c r="V171" i="5"/>
  <c r="AK169" i="5"/>
  <c r="AK204" i="5"/>
  <c r="AK330" i="5"/>
  <c r="AD332" i="5"/>
  <c r="M170" i="5"/>
  <c r="M205" i="5"/>
  <c r="AQ168" i="5"/>
  <c r="AQ203" i="5"/>
  <c r="AQ329" i="5"/>
  <c r="AD207" i="5"/>
  <c r="AD172" i="5"/>
  <c r="AD333" i="5"/>
  <c r="O170" i="5"/>
  <c r="O205" i="5"/>
  <c r="O331" i="5"/>
  <c r="AD167" i="5"/>
  <c r="AD202" i="5"/>
  <c r="AD328" i="5"/>
  <c r="S168" i="5"/>
  <c r="S203" i="5"/>
  <c r="S329" i="5"/>
  <c r="P169" i="5"/>
  <c r="P204" i="5"/>
  <c r="AE173" i="5"/>
  <c r="AE208" i="5"/>
  <c r="AP210" i="5"/>
  <c r="AP175" i="5"/>
  <c r="AP336" i="5"/>
  <c r="AC204" i="5"/>
  <c r="AC169" i="5"/>
  <c r="M169" i="5"/>
  <c r="M204" i="5"/>
  <c r="M330" i="5"/>
  <c r="O168" i="5"/>
  <c r="O203" i="5"/>
  <c r="Z171" i="5"/>
  <c r="Z206" i="5"/>
  <c r="Z332" i="5"/>
  <c r="AM172" i="5"/>
  <c r="AM207" i="5"/>
  <c r="AQ167" i="5"/>
  <c r="AQ202" i="5"/>
  <c r="AQ328" i="5"/>
  <c r="AK168" i="5"/>
  <c r="AK203" i="5"/>
  <c r="AP167" i="5"/>
  <c r="AP202" i="5"/>
  <c r="AP328" i="5"/>
  <c r="AC168" i="5"/>
  <c r="AC203" i="5"/>
  <c r="AC329" i="5"/>
  <c r="AO172" i="5"/>
  <c r="AO207" i="5"/>
  <c r="AO333" i="5"/>
  <c r="AG175" i="5"/>
  <c r="AG210" i="5"/>
  <c r="AG336" i="5"/>
  <c r="AH167" i="5"/>
  <c r="AH202" i="5"/>
  <c r="AH328" i="5"/>
  <c r="P330" i="5"/>
  <c r="AF173" i="5"/>
  <c r="AF208" i="5"/>
  <c r="AF334" i="5"/>
  <c r="AI167" i="5"/>
  <c r="AI202" i="5"/>
  <c r="AI328" i="5"/>
  <c r="AI203" i="5"/>
  <c r="AI168" i="5"/>
  <c r="AI329" i="5"/>
  <c r="U169" i="5"/>
  <c r="U204" i="5"/>
  <c r="U330" i="5"/>
  <c r="AL171" i="5"/>
  <c r="AL206" i="5"/>
  <c r="Z167" i="5"/>
  <c r="Z202" i="5"/>
  <c r="Z328" i="5"/>
  <c r="AK170" i="5"/>
  <c r="AK205" i="5"/>
  <c r="AK331" i="5"/>
  <c r="O333" i="5"/>
  <c r="AI172" i="5"/>
  <c r="AI207" i="5"/>
  <c r="AI333" i="5"/>
  <c r="AM171" i="5"/>
  <c r="AM206" i="5"/>
  <c r="AM332" i="5"/>
  <c r="AO167" i="5"/>
  <c r="AO202" i="5"/>
  <c r="AO328" i="5"/>
  <c r="AJ177" i="5"/>
  <c r="AJ338" i="5"/>
  <c r="Y170" i="5"/>
  <c r="Y205" i="5"/>
  <c r="Y331" i="5"/>
  <c r="M168" i="5"/>
  <c r="M203" i="5"/>
  <c r="AF174" i="5"/>
  <c r="AF209" i="5"/>
  <c r="AF335" i="5"/>
  <c r="Z336" i="5"/>
  <c r="Q170" i="5"/>
  <c r="Q205" i="5"/>
  <c r="Q331" i="5"/>
  <c r="P208" i="5"/>
  <c r="P173" i="5"/>
  <c r="P334" i="5"/>
  <c r="AF204" i="5"/>
  <c r="AF169" i="5"/>
  <c r="AF330" i="5"/>
  <c r="S207" i="5"/>
  <c r="S172" i="5"/>
  <c r="S333" i="5"/>
  <c r="T169" i="5"/>
  <c r="T204" i="5"/>
  <c r="T330" i="5"/>
  <c r="AE172" i="5"/>
  <c r="AE207" i="5"/>
  <c r="AE333" i="5"/>
  <c r="Y172" i="5"/>
  <c r="Y207" i="5"/>
  <c r="Y333" i="5"/>
  <c r="AP168" i="5"/>
  <c r="AP203" i="5"/>
  <c r="AP329" i="5"/>
  <c r="V169" i="5"/>
  <c r="V204" i="5"/>
  <c r="V330" i="5"/>
  <c r="AG170" i="5"/>
  <c r="AG205" i="5"/>
  <c r="AG331" i="5"/>
  <c r="AN173" i="5"/>
  <c r="AN208" i="5"/>
  <c r="AN334" i="5"/>
  <c r="AA168" i="5"/>
  <c r="AA203" i="5"/>
  <c r="AA329" i="5"/>
  <c r="X171" i="5"/>
  <c r="X206" i="5"/>
  <c r="X332" i="5"/>
  <c r="X169" i="5"/>
  <c r="X204" i="5"/>
  <c r="X330" i="5"/>
  <c r="W172" i="5"/>
  <c r="W207" i="5"/>
  <c r="W333" i="5"/>
  <c r="AL170" i="5"/>
  <c r="AL205" i="5"/>
  <c r="AL331" i="5"/>
  <c r="AM170" i="5"/>
  <c r="AM205" i="5"/>
  <c r="AM331" i="5"/>
  <c r="AB169" i="5"/>
  <c r="AB204" i="5"/>
  <c r="AB330" i="5"/>
  <c r="R167" i="5"/>
  <c r="R202" i="5"/>
  <c r="Q171" i="5"/>
  <c r="Q206" i="5"/>
  <c r="Q332" i="5"/>
  <c r="N171" i="5"/>
  <c r="N206" i="5"/>
  <c r="N332" i="5"/>
  <c r="AN171" i="5"/>
  <c r="AN206" i="5"/>
  <c r="AN332" i="5"/>
  <c r="AE203" i="5"/>
  <c r="AE168" i="5"/>
  <c r="Q172" i="5"/>
  <c r="Q207" i="5"/>
  <c r="Q333" i="5"/>
  <c r="R171" i="5"/>
  <c r="R206" i="5"/>
  <c r="R332" i="5"/>
  <c r="AB167" i="5"/>
  <c r="AB202" i="5"/>
  <c r="AB328" i="5"/>
  <c r="T168" i="5"/>
  <c r="T203" i="5"/>
  <c r="T329" i="5"/>
  <c r="AM333" i="5"/>
  <c r="U168" i="5"/>
  <c r="U203" i="5"/>
  <c r="U329" i="5"/>
  <c r="AL169" i="5"/>
  <c r="AL204" i="5"/>
  <c r="AL330" i="5"/>
  <c r="AH175" i="5"/>
  <c r="AH210" i="5"/>
  <c r="AH336" i="5"/>
  <c r="AQ169" i="5"/>
  <c r="AQ204" i="5"/>
  <c r="AQ330" i="5"/>
  <c r="T167" i="5"/>
  <c r="T202" i="5"/>
  <c r="T328" i="5"/>
  <c r="AJ167" i="5"/>
  <c r="AJ202" i="5"/>
  <c r="AJ328" i="5"/>
  <c r="W170" i="5"/>
  <c r="W205" i="5"/>
  <c r="U205" i="5"/>
  <c r="U170" i="5"/>
  <c r="U331" i="5"/>
  <c r="AB168" i="5"/>
  <c r="AB203" i="5"/>
  <c r="AB329" i="5"/>
  <c r="AJ169" i="5"/>
  <c r="AJ204" i="5"/>
  <c r="AJ330" i="5"/>
  <c r="AQ172" i="5" l="1"/>
  <c r="AQ207" i="5"/>
  <c r="AQ333" i="5"/>
  <c r="AB170" i="5"/>
  <c r="AB205" i="5"/>
  <c r="AB331" i="5"/>
  <c r="AA171" i="5"/>
  <c r="AA206" i="5"/>
  <c r="AA332" i="5"/>
  <c r="AE176" i="5"/>
  <c r="AE337" i="5"/>
  <c r="AD170" i="5"/>
  <c r="AD205" i="5"/>
  <c r="AD331" i="5"/>
  <c r="N172" i="5"/>
  <c r="N207" i="5"/>
  <c r="N333" i="5"/>
  <c r="AA175" i="5"/>
  <c r="AA210" i="5"/>
  <c r="AA336" i="5"/>
  <c r="U171" i="5"/>
  <c r="U206" i="5"/>
  <c r="U332" i="5"/>
  <c r="AE171" i="5"/>
  <c r="AE206" i="5"/>
  <c r="AE332" i="5"/>
  <c r="Q174" i="5"/>
  <c r="Q209" i="5"/>
  <c r="Q335" i="5"/>
  <c r="AM208" i="5"/>
  <c r="AM173" i="5"/>
  <c r="AM334" i="5"/>
  <c r="V172" i="5"/>
  <c r="V207" i="5"/>
  <c r="V333" i="5"/>
  <c r="S175" i="5"/>
  <c r="S210" i="5"/>
  <c r="S336" i="5"/>
  <c r="Q173" i="5"/>
  <c r="Q208" i="5"/>
  <c r="Q334" i="5"/>
  <c r="AK208" i="5"/>
  <c r="AK173" i="5"/>
  <c r="AK334" i="5"/>
  <c r="U172" i="5"/>
  <c r="U207" i="5"/>
  <c r="U333" i="5"/>
  <c r="AG178" i="5"/>
  <c r="AG339" i="5"/>
  <c r="AM175" i="5"/>
  <c r="AM210" i="5"/>
  <c r="AM336" i="5"/>
  <c r="M172" i="5"/>
  <c r="M207" i="5"/>
  <c r="M333" i="5"/>
  <c r="AQ206" i="5"/>
  <c r="AQ171" i="5"/>
  <c r="AQ332" i="5"/>
  <c r="AC173" i="5"/>
  <c r="AC208" i="5"/>
  <c r="AC334" i="5"/>
  <c r="AD209" i="5"/>
  <c r="AD174" i="5"/>
  <c r="AD335" i="5"/>
  <c r="AB171" i="5"/>
  <c r="AB206" i="5"/>
  <c r="AB332" i="5"/>
  <c r="AJ170" i="5"/>
  <c r="AJ205" i="5"/>
  <c r="AJ331" i="5"/>
  <c r="X172" i="5"/>
  <c r="X207" i="5"/>
  <c r="X333" i="5"/>
  <c r="AE210" i="5"/>
  <c r="AE175" i="5"/>
  <c r="AE336" i="5"/>
  <c r="Y173" i="5"/>
  <c r="Y208" i="5"/>
  <c r="Y334" i="5"/>
  <c r="AM174" i="5"/>
  <c r="AM209" i="5"/>
  <c r="AM335" i="5"/>
  <c r="AF176" i="5"/>
  <c r="AF337" i="5"/>
  <c r="AP170" i="5"/>
  <c r="AP205" i="5"/>
  <c r="AP331" i="5"/>
  <c r="P172" i="5"/>
  <c r="P207" i="5"/>
  <c r="P333" i="5"/>
  <c r="V174" i="5"/>
  <c r="V209" i="5"/>
  <c r="V335" i="5"/>
  <c r="W171" i="5"/>
  <c r="W206" i="5"/>
  <c r="W332" i="5"/>
  <c r="AH178" i="5"/>
  <c r="AH339" i="5"/>
  <c r="R174" i="5"/>
  <c r="R209" i="5"/>
  <c r="R335" i="5"/>
  <c r="AN209" i="5"/>
  <c r="AN174" i="5"/>
  <c r="AN335" i="5"/>
  <c r="R205" i="5"/>
  <c r="R170" i="5"/>
  <c r="R331" i="5"/>
  <c r="AN176" i="5"/>
  <c r="AN337" i="5"/>
  <c r="O173" i="5"/>
  <c r="O208" i="5"/>
  <c r="O334" i="5"/>
  <c r="M173" i="5"/>
  <c r="M208" i="5"/>
  <c r="M334" i="5"/>
  <c r="Z178" i="5"/>
  <c r="Z339" i="5"/>
  <c r="V170" i="5"/>
  <c r="V205" i="5"/>
  <c r="V331" i="5"/>
  <c r="X176" i="5"/>
  <c r="X337" i="5"/>
  <c r="R178" i="5"/>
  <c r="R339" i="5"/>
  <c r="AL173" i="5"/>
  <c r="AL208" i="5"/>
  <c r="AL334" i="5"/>
  <c r="AP171" i="5"/>
  <c r="AP206" i="5"/>
  <c r="AP332" i="5"/>
  <c r="AF207" i="5"/>
  <c r="AF172" i="5"/>
  <c r="AF333" i="5"/>
  <c r="Z170" i="5"/>
  <c r="Z205" i="5"/>
  <c r="Z331" i="5"/>
  <c r="AO175" i="5"/>
  <c r="AO210" i="5"/>
  <c r="AO336" i="5"/>
  <c r="AK206" i="5"/>
  <c r="AK171" i="5"/>
  <c r="AK332" i="5"/>
  <c r="Z174" i="5"/>
  <c r="Z209" i="5"/>
  <c r="Z335" i="5"/>
  <c r="AC172" i="5"/>
  <c r="AC207" i="5"/>
  <c r="AC333" i="5"/>
  <c r="Y177" i="5"/>
  <c r="Y338" i="5"/>
  <c r="N170" i="5"/>
  <c r="N205" i="5"/>
  <c r="N331" i="5"/>
  <c r="T170" i="5"/>
  <c r="T205" i="5"/>
  <c r="T331" i="5"/>
  <c r="T171" i="5"/>
  <c r="T206" i="5"/>
  <c r="T332" i="5"/>
  <c r="X174" i="5"/>
  <c r="X209" i="5"/>
  <c r="X335" i="5"/>
  <c r="T172" i="5"/>
  <c r="T207" i="5"/>
  <c r="T333" i="5"/>
  <c r="AF177" i="5"/>
  <c r="AF338" i="5"/>
  <c r="AI175" i="5"/>
  <c r="AI210" i="5"/>
  <c r="AI336" i="5"/>
  <c r="AI171" i="5"/>
  <c r="AI206" i="5"/>
  <c r="AI332" i="5"/>
  <c r="S206" i="5"/>
  <c r="S171" i="5"/>
  <c r="S332" i="5"/>
  <c r="S170" i="5"/>
  <c r="S205" i="5"/>
  <c r="S331" i="5"/>
  <c r="AN175" i="5"/>
  <c r="AN210" i="5"/>
  <c r="AN336" i="5"/>
  <c r="AA170" i="5"/>
  <c r="AA205" i="5"/>
  <c r="AA331" i="5"/>
  <c r="U173" i="5"/>
  <c r="U208" i="5"/>
  <c r="U334" i="5"/>
  <c r="AL207" i="5"/>
  <c r="AL172" i="5"/>
  <c r="AL333" i="5"/>
  <c r="Q210" i="5"/>
  <c r="Q175" i="5"/>
  <c r="Q336" i="5"/>
  <c r="N174" i="5"/>
  <c r="N209" i="5"/>
  <c r="N335" i="5"/>
  <c r="AB172" i="5"/>
  <c r="AB207" i="5"/>
  <c r="AB333" i="5"/>
  <c r="AG173" i="5"/>
  <c r="AG208" i="5"/>
  <c r="AG334" i="5"/>
  <c r="AL174" i="5"/>
  <c r="AL209" i="5"/>
  <c r="AL335" i="5"/>
  <c r="AH170" i="5"/>
  <c r="AH205" i="5"/>
  <c r="AH331" i="5"/>
  <c r="O171" i="5"/>
  <c r="O206" i="5"/>
  <c r="O332" i="5"/>
  <c r="P209" i="5"/>
  <c r="P174" i="5"/>
  <c r="P335" i="5"/>
  <c r="AG177" i="5"/>
  <c r="AG338" i="5"/>
  <c r="O175" i="5"/>
  <c r="O210" i="5"/>
  <c r="O336" i="5"/>
  <c r="AJ172" i="5"/>
  <c r="AJ207" i="5"/>
  <c r="AJ333" i="5"/>
  <c r="W173" i="5"/>
  <c r="W208" i="5"/>
  <c r="W334" i="5"/>
  <c r="W175" i="5"/>
  <c r="W210" i="5"/>
  <c r="W336" i="5"/>
  <c r="Y175" i="5"/>
  <c r="Y210" i="5"/>
  <c r="Y336" i="5"/>
  <c r="P176" i="5"/>
  <c r="P337" i="5"/>
  <c r="M171" i="5"/>
  <c r="M206" i="5"/>
  <c r="M332" i="5"/>
  <c r="AO205" i="5"/>
  <c r="AO170" i="5"/>
  <c r="AO331" i="5"/>
  <c r="AI170" i="5"/>
  <c r="AI205" i="5"/>
  <c r="AI331" i="5"/>
  <c r="AC171" i="5"/>
  <c r="AC206" i="5"/>
  <c r="AC332" i="5"/>
  <c r="AQ170" i="5"/>
  <c r="AQ205" i="5"/>
  <c r="AQ331" i="5"/>
  <c r="AP178" i="5"/>
  <c r="AP339" i="5"/>
  <c r="AD210" i="5"/>
  <c r="AD175" i="5"/>
  <c r="AD336" i="5"/>
  <c r="AK172" i="5"/>
  <c r="AK207" i="5"/>
  <c r="AK333" i="5"/>
  <c r="AH177" i="5"/>
  <c r="AH338" i="5"/>
  <c r="AO177" i="5"/>
  <c r="AO338" i="5"/>
  <c r="AK175" i="5" l="1"/>
  <c r="AK210" i="5"/>
  <c r="AK336" i="5"/>
  <c r="AQ208" i="5"/>
  <c r="AQ173" i="5"/>
  <c r="AQ334" i="5"/>
  <c r="AH173" i="5"/>
  <c r="AH208" i="5"/>
  <c r="AH334" i="5"/>
  <c r="Q178" i="5"/>
  <c r="Q339" i="5"/>
  <c r="AA173" i="5"/>
  <c r="AA208" i="5"/>
  <c r="AA334" i="5"/>
  <c r="N173" i="5"/>
  <c r="N208" i="5"/>
  <c r="N334" i="5"/>
  <c r="Z177" i="5"/>
  <c r="Z338" i="5"/>
  <c r="X175" i="5"/>
  <c r="X210" i="5"/>
  <c r="X336" i="5"/>
  <c r="AQ174" i="5"/>
  <c r="AQ209" i="5"/>
  <c r="AQ335" i="5"/>
  <c r="Q176" i="5"/>
  <c r="Q337" i="5"/>
  <c r="N210" i="5"/>
  <c r="N175" i="5"/>
  <c r="N336" i="5"/>
  <c r="AA174" i="5"/>
  <c r="AA209" i="5"/>
  <c r="AA335" i="5"/>
  <c r="Y178" i="5"/>
  <c r="Y339" i="5"/>
  <c r="AB175" i="5"/>
  <c r="AB210" i="5"/>
  <c r="AB336" i="5"/>
  <c r="Z173" i="5"/>
  <c r="Z208" i="5"/>
  <c r="Z334" i="5"/>
  <c r="V173" i="5"/>
  <c r="V208" i="5"/>
  <c r="V334" i="5"/>
  <c r="O176" i="5"/>
  <c r="O337" i="5"/>
  <c r="W174" i="5"/>
  <c r="W209" i="5"/>
  <c r="W335" i="5"/>
  <c r="AO173" i="5"/>
  <c r="AO208" i="5"/>
  <c r="AO334" i="5"/>
  <c r="AJ175" i="5"/>
  <c r="AJ210" i="5"/>
  <c r="AJ336" i="5"/>
  <c r="S174" i="5"/>
  <c r="S209" i="5"/>
  <c r="S335" i="5"/>
  <c r="T209" i="5"/>
  <c r="T174" i="5"/>
  <c r="T335" i="5"/>
  <c r="AL176" i="5"/>
  <c r="AL337" i="5"/>
  <c r="AN177" i="5"/>
  <c r="AN338" i="5"/>
  <c r="AP173" i="5"/>
  <c r="AP208" i="5"/>
  <c r="AP334" i="5"/>
  <c r="Y176" i="5"/>
  <c r="Y337" i="5"/>
  <c r="AD177" i="5"/>
  <c r="AD338" i="5"/>
  <c r="M175" i="5"/>
  <c r="M210" i="5"/>
  <c r="M336" i="5"/>
  <c r="U175" i="5"/>
  <c r="U210" i="5"/>
  <c r="U336" i="5"/>
  <c r="AM176" i="5"/>
  <c r="AM337" i="5"/>
  <c r="U209" i="5"/>
  <c r="U174" i="5"/>
  <c r="U335" i="5"/>
  <c r="AC209" i="5"/>
  <c r="AC174" i="5"/>
  <c r="AC335" i="5"/>
  <c r="P177" i="5"/>
  <c r="P338" i="5"/>
  <c r="AL177" i="5"/>
  <c r="AL338" i="5"/>
  <c r="AL175" i="5"/>
  <c r="AL210" i="5"/>
  <c r="AL336" i="5"/>
  <c r="AN178" i="5"/>
  <c r="AN339" i="5"/>
  <c r="AJ208" i="5"/>
  <c r="AJ173" i="5"/>
  <c r="AJ334" i="5"/>
  <c r="S178" i="5"/>
  <c r="S339" i="5"/>
  <c r="AD173" i="5"/>
  <c r="AD208" i="5"/>
  <c r="AD334" i="5"/>
  <c r="AB173" i="5"/>
  <c r="AB208" i="5"/>
  <c r="AB334" i="5"/>
  <c r="AD178" i="5"/>
  <c r="AD339" i="5"/>
  <c r="M174" i="5"/>
  <c r="M209" i="5"/>
  <c r="M335" i="5"/>
  <c r="W178" i="5"/>
  <c r="W339" i="5"/>
  <c r="N177" i="5"/>
  <c r="N338" i="5"/>
  <c r="AI174" i="5"/>
  <c r="AI209" i="5"/>
  <c r="AI335" i="5"/>
  <c r="T175" i="5"/>
  <c r="T210" i="5"/>
  <c r="T336" i="5"/>
  <c r="AK174" i="5"/>
  <c r="AK209" i="5"/>
  <c r="AK335" i="5"/>
  <c r="R177" i="5"/>
  <c r="R338" i="5"/>
  <c r="V177" i="5"/>
  <c r="V338" i="5"/>
  <c r="AC176" i="5"/>
  <c r="AC337" i="5"/>
  <c r="Q177" i="5"/>
  <c r="Q338" i="5"/>
  <c r="O178" i="5"/>
  <c r="O339" i="5"/>
  <c r="O174" i="5"/>
  <c r="O209" i="5"/>
  <c r="O335" i="5"/>
  <c r="U176" i="5"/>
  <c r="U337" i="5"/>
  <c r="T173" i="5"/>
  <c r="T208" i="5"/>
  <c r="T334" i="5"/>
  <c r="AC210" i="5"/>
  <c r="AC175" i="5"/>
  <c r="AC336" i="5"/>
  <c r="AF175" i="5"/>
  <c r="AF210" i="5"/>
  <c r="AF336" i="5"/>
  <c r="AM178" i="5"/>
  <c r="AM339" i="5"/>
  <c r="AA178" i="5"/>
  <c r="AA339" i="5"/>
  <c r="AI208" i="5"/>
  <c r="AI173" i="5"/>
  <c r="AI334" i="5"/>
  <c r="AG176" i="5"/>
  <c r="AG337" i="5"/>
  <c r="S173" i="5"/>
  <c r="S208" i="5"/>
  <c r="S334" i="5"/>
  <c r="AO178" i="5"/>
  <c r="AO339" i="5"/>
  <c r="M176" i="5"/>
  <c r="M337" i="5"/>
  <c r="AE178" i="5"/>
  <c r="AE339" i="5"/>
  <c r="AB209" i="5"/>
  <c r="AB174" i="5"/>
  <c r="AB335" i="5"/>
  <c r="AK176" i="5"/>
  <c r="AK337" i="5"/>
  <c r="V175" i="5"/>
  <c r="V210" i="5"/>
  <c r="V336" i="5"/>
  <c r="AQ175" i="5"/>
  <c r="AQ210" i="5"/>
  <c r="AQ336" i="5"/>
  <c r="W176" i="5"/>
  <c r="W337" i="5"/>
  <c r="AI178" i="5"/>
  <c r="AI339" i="5"/>
  <c r="X177" i="5"/>
  <c r="X338" i="5"/>
  <c r="AP174" i="5"/>
  <c r="AP209" i="5"/>
  <c r="AP335" i="5"/>
  <c r="R173" i="5"/>
  <c r="R208" i="5"/>
  <c r="R334" i="5"/>
  <c r="P175" i="5"/>
  <c r="P210" i="5"/>
  <c r="P336" i="5"/>
  <c r="AM177" i="5"/>
  <c r="AM338" i="5"/>
  <c r="AE209" i="5"/>
  <c r="AE174" i="5"/>
  <c r="AE335" i="5"/>
  <c r="AQ178" i="5" l="1"/>
  <c r="AQ339" i="5"/>
  <c r="O177" i="5"/>
  <c r="O338" i="5"/>
  <c r="T178" i="5"/>
  <c r="T339" i="5"/>
  <c r="AJ176" i="5"/>
  <c r="AJ337" i="5"/>
  <c r="W177" i="5"/>
  <c r="W338" i="5"/>
  <c r="Z176" i="5"/>
  <c r="Z337" i="5"/>
  <c r="AA177" i="5"/>
  <c r="AA338" i="5"/>
  <c r="AQ177" i="5"/>
  <c r="AQ338" i="5"/>
  <c r="N176" i="5"/>
  <c r="N337" i="5"/>
  <c r="AH176" i="5"/>
  <c r="AH337" i="5"/>
  <c r="P178" i="5"/>
  <c r="P339" i="5"/>
  <c r="AB177" i="5"/>
  <c r="AB338" i="5"/>
  <c r="S176" i="5"/>
  <c r="S337" i="5"/>
  <c r="AC178" i="5"/>
  <c r="AC339" i="5"/>
  <c r="M177" i="5"/>
  <c r="M338" i="5"/>
  <c r="AD176" i="5"/>
  <c r="AD337" i="5"/>
  <c r="AJ178" i="5"/>
  <c r="AJ339" i="5"/>
  <c r="V178" i="5"/>
  <c r="V339" i="5"/>
  <c r="T176" i="5"/>
  <c r="T337" i="5"/>
  <c r="AI177" i="5"/>
  <c r="AI338" i="5"/>
  <c r="U178" i="5"/>
  <c r="U339" i="5"/>
  <c r="AB178" i="5"/>
  <c r="AB339" i="5"/>
  <c r="X178" i="5"/>
  <c r="X339" i="5"/>
  <c r="AA176" i="5"/>
  <c r="AA337" i="5"/>
  <c r="R176" i="5"/>
  <c r="R337" i="5"/>
  <c r="AL178" i="5"/>
  <c r="AL339" i="5"/>
  <c r="AC177" i="5"/>
  <c r="AC338" i="5"/>
  <c r="N178" i="5"/>
  <c r="N339" i="5"/>
  <c r="AQ176" i="5"/>
  <c r="AQ337" i="5"/>
  <c r="AE177" i="5"/>
  <c r="AE338" i="5"/>
  <c r="AF178" i="5"/>
  <c r="AF339" i="5"/>
  <c r="AK177" i="5"/>
  <c r="AK338" i="5"/>
  <c r="AP176" i="5"/>
  <c r="AP337" i="5"/>
  <c r="T177" i="5"/>
  <c r="T338" i="5"/>
  <c r="AO176" i="5"/>
  <c r="AO337" i="5"/>
  <c r="V176" i="5"/>
  <c r="V337" i="5"/>
  <c r="M178" i="5"/>
  <c r="M339" i="5"/>
  <c r="AK178" i="5"/>
  <c r="AK339" i="5"/>
  <c r="AP177" i="5"/>
  <c r="AP338" i="5"/>
  <c r="AI176" i="5"/>
  <c r="AI337" i="5"/>
  <c r="AB176" i="5"/>
  <c r="AB337" i="5"/>
  <c r="U177" i="5"/>
  <c r="U338" i="5"/>
  <c r="S177" i="5"/>
  <c r="S338" i="5"/>
</calcChain>
</file>

<file path=xl/sharedStrings.xml><?xml version="1.0" encoding="utf-8"?>
<sst xmlns="http://schemas.openxmlformats.org/spreadsheetml/2006/main" count="731" uniqueCount="151">
  <si>
    <t>DSCF Distributed Solar Capacity Factor</t>
  </si>
  <si>
    <t>Source:</t>
  </si>
  <si>
    <t>X</t>
  </si>
  <si>
    <t>Techno-Economic Cost and Performance Parameters</t>
  </si>
  <si>
    <t>Net Capacity Factor (%)</t>
  </si>
  <si>
    <t>Future Projections</t>
  </si>
  <si>
    <t>NREL</t>
  </si>
  <si>
    <t>"Solar - PV Dist. Res" tab</t>
  </si>
  <si>
    <t>Capacity Factor (dimensionless)</t>
  </si>
  <si>
    <t>https://atb.nrel.gov/</t>
  </si>
  <si>
    <t>Notes</t>
  </si>
  <si>
    <t>We use the ATB "Moderate" case</t>
  </si>
  <si>
    <t>Basis Year</t>
  </si>
  <si>
    <t>Residential PV - Class 10 - Advanced</t>
  </si>
  <si>
    <t>Residential PV - Class 10 - Moderate</t>
  </si>
  <si>
    <t>Residential PV - Class 10 - Conservative</t>
  </si>
  <si>
    <t>Residential PV - Class 9 - Advanced</t>
  </si>
  <si>
    <t>Residential PV - Class 9 - Moderate</t>
  </si>
  <si>
    <t>Residential PV - Class 9 - Conservative</t>
  </si>
  <si>
    <t>Residential PV - Class 8 - Advanced</t>
  </si>
  <si>
    <t>Residential PV - Class 8 - Moderate</t>
  </si>
  <si>
    <t>Residential PV - Class 8 - Conservative</t>
  </si>
  <si>
    <t>Residential PV - Class 7 - Advanced</t>
  </si>
  <si>
    <t>Residential PV - Class 7 - Moderate</t>
  </si>
  <si>
    <t>Residential PV - Class 7 - Conservative</t>
  </si>
  <si>
    <t>Residential PV - Class 6 - Advanced</t>
  </si>
  <si>
    <t>Residential PV - Class 6 - Moderate</t>
  </si>
  <si>
    <t>Residential PV - Class 6 - Conservative</t>
  </si>
  <si>
    <t>Residential PV - Class 5 - Advanced</t>
  </si>
  <si>
    <t>Residential PV - Class 5 - Moderate</t>
  </si>
  <si>
    <t>Residential PV - Class 5 - Conservative</t>
  </si>
  <si>
    <t>Residential PV - Class 4 - Advanced</t>
  </si>
  <si>
    <t>Residential PV - Class 4 - Moderate</t>
  </si>
  <si>
    <t>Residential PV - Class 4 - Conservative</t>
  </si>
  <si>
    <t>Residential PV - Class 3 - Advanced</t>
  </si>
  <si>
    <t>Residential PV - Class 3 - Moderate</t>
  </si>
  <si>
    <t>Residential PV - Class 3 - Conservative</t>
  </si>
  <si>
    <t>Residential PV - Class 2 - Advanced</t>
  </si>
  <si>
    <t>Residential PV - Class 2 - Moderate</t>
  </si>
  <si>
    <t>Residential PV - Class 2 - Conservative</t>
  </si>
  <si>
    <t>Residential PV - Class 1 - Advanced</t>
  </si>
  <si>
    <t>Residential PV - Class 1 - Moderate</t>
  </si>
  <si>
    <t>Residential PV - Class 1 - Conservative</t>
  </si>
  <si>
    <t>Annual Technology Baseline 2021, Annual Technology Baseline 2022</t>
  </si>
  <si>
    <t>2021, 2022</t>
  </si>
  <si>
    <t>N/A</t>
  </si>
  <si>
    <t>Grid Connection Cost ($/kW)</t>
  </si>
  <si>
    <t>Variable Operating Expenses ($/MWh)</t>
  </si>
  <si>
    <t>NREL internal modeling  See accompanying ATB presentation for more information.</t>
  </si>
  <si>
    <t>Fixed Operating Expenses ($/kW-yr)</t>
  </si>
  <si>
    <t>Overnight Capital Cost ($/kW)</t>
  </si>
  <si>
    <t>NREL internal modeling taking into account improvements in degradation and increases in energy yield.  See accompanying ATB presentation for more information.</t>
  </si>
  <si>
    <t>Future Projections Costs:</t>
  </si>
  <si>
    <t>Spur Line Cost ($/kW)</t>
  </si>
  <si>
    <t>U.S. Solar Photovoltaic System and Energy Storage Cost Benchmarks: Q1 2021. Golden, CO: National Renewable Energy Laboratory</t>
  </si>
  <si>
    <t>V. Ramasamy, D. Feldman, J. Desai, and R. Margolis. 2021.</t>
  </si>
  <si>
    <t>NREL. PVWATTS v5. Representative of national range of capacity factors.</t>
  </si>
  <si>
    <t>Rooftop Solar Photovoltaic Technical Potential in the United States: A Detailed Assessment. NREL TP-6A20-65298</t>
  </si>
  <si>
    <t xml:space="preserve">Pieter Gagnon, Robert Margolis, Jennifer Melius, Caleb Phillips, Ryan Elmore. (2016). </t>
  </si>
  <si>
    <t>Available Capacity (GW)</t>
  </si>
  <si>
    <t>Current Costs:</t>
  </si>
  <si>
    <t>Data Sources for Default Inputs</t>
  </si>
  <si>
    <t>Conservative</t>
  </si>
  <si>
    <t>Accumulated Equity Cost - Year 3</t>
  </si>
  <si>
    <t>Accumulated Equity Cost - Year 2</t>
  </si>
  <si>
    <t>Accumulated Equity Cost - Year 1</t>
  </si>
  <si>
    <t>Moderate</t>
  </si>
  <si>
    <t>Advanced</t>
  </si>
  <si>
    <t>*</t>
  </si>
  <si>
    <t>Accumulated Interest - Year 3</t>
  </si>
  <si>
    <t>Accumulated Interest - Year 2</t>
  </si>
  <si>
    <t>Accumulated Interest - Year 1</t>
  </si>
  <si>
    <t>CFF</t>
  </si>
  <si>
    <t>Construction Finance Factor</t>
  </si>
  <si>
    <t>Year (Conservative)</t>
  </si>
  <si>
    <t>Year (Moderate)</t>
  </si>
  <si>
    <t>Depreciation Factor</t>
  </si>
  <si>
    <t>Year (Advanced)</t>
  </si>
  <si>
    <t>MACRS</t>
  </si>
  <si>
    <t>PFF</t>
  </si>
  <si>
    <t>PVD</t>
  </si>
  <si>
    <t>ITC Schedule</t>
  </si>
  <si>
    <t>10 year CRF</t>
  </si>
  <si>
    <t>Tax Credit</t>
  </si>
  <si>
    <t>Additional Factors</t>
  </si>
  <si>
    <t>Residential PV - Class 1</t>
  </si>
  <si>
    <t>Residential PV - Class 2</t>
  </si>
  <si>
    <t>Residential PV - Class 3</t>
  </si>
  <si>
    <t>Residential PV - Class 4</t>
  </si>
  <si>
    <t>Residential PV - Class 5</t>
  </si>
  <si>
    <t>Residential PV - Class 6</t>
  </si>
  <si>
    <t>Residential PV - Class 7</t>
  </si>
  <si>
    <t>Residential PV - Class 8</t>
  </si>
  <si>
    <t>Residential PV - Class 9</t>
  </si>
  <si>
    <t>Residential PV - Class 10</t>
  </si>
  <si>
    <t>Levelized Cost of Energy ($/MWh)</t>
  </si>
  <si>
    <t>LCOE</t>
  </si>
  <si>
    <t>Grid Connection Costs (GCC) ($/kW)</t>
  </si>
  <si>
    <t>Grid Connection Costs</t>
  </si>
  <si>
    <t xml:space="preserve"> </t>
  </si>
  <si>
    <t>Variable Operation and Maintenance Expenses ($/MWh)</t>
  </si>
  <si>
    <t>Fixed Operation and Maintenance Expenses ($/kW-yr)</t>
  </si>
  <si>
    <t>CAPEX ($/kW)</t>
  </si>
  <si>
    <t>Annual Energy Production (kWh/kW)</t>
  </si>
  <si>
    <t>Base Year</t>
  </si>
  <si>
    <t>Capital Recovery Factor (CRF) Real</t>
  </si>
  <si>
    <t>Capital Recovery Factor (CRF) Nominal</t>
  </si>
  <si>
    <t>WACC Real</t>
  </si>
  <si>
    <t>WACC Nominal</t>
  </si>
  <si>
    <t>Tax Rate (Federal and State)</t>
  </si>
  <si>
    <t>Debt Fraction</t>
  </si>
  <si>
    <t>Calculated Rate of Return on Equity Real</t>
  </si>
  <si>
    <t>Rate of Return on Equity Nominal</t>
  </si>
  <si>
    <t>Interest During Construction - Nominal</t>
  </si>
  <si>
    <t>Calculated Interest Rate Real</t>
  </si>
  <si>
    <t>Interest Rate Nominal</t>
  </si>
  <si>
    <t>Inflation Rate</t>
  </si>
  <si>
    <t>Assumptions</t>
  </si>
  <si>
    <t>Fraction</t>
  </si>
  <si>
    <t>Index</t>
  </si>
  <si>
    <t>Percent of Equity During Construction</t>
  </si>
  <si>
    <t>Percent of Leverage During Construction</t>
  </si>
  <si>
    <t>Capital</t>
  </si>
  <si>
    <t>Year</t>
  </si>
  <si>
    <t>Construction Duration yrs</t>
  </si>
  <si>
    <t>Equity Premium During Construction</t>
  </si>
  <si>
    <t>Capital Recovery Period</t>
  </si>
  <si>
    <t>Depreciation Period</t>
  </si>
  <si>
    <t>Financial Case</t>
  </si>
  <si>
    <t>Capital Recovery Period (Years)</t>
  </si>
  <si>
    <t>Financial Assumptions:</t>
  </si>
  <si>
    <t>Finance</t>
  </si>
  <si>
    <t>ATB values reflect annual average capacity factor over life of plant including estimated degradation, starting at  0.7% per year, reducing to 0.2%, 0.5%,  and 0.5% annual degradation by 2050 for the advanced, moderate, and conservative scenarios, respectively.</t>
  </si>
  <si>
    <t>(GWh)</t>
  </si>
  <si>
    <t>(GW)</t>
  </si>
  <si>
    <t>Generation</t>
  </si>
  <si>
    <t>Capacity</t>
  </si>
  <si>
    <t>Available</t>
  </si>
  <si>
    <t>Capacity factors chosen here to reflect range across the continental U.S. using NREL PVWATTS.</t>
  </si>
  <si>
    <t>represent $/kW DC; however LCOE reflects $/MWh AC.</t>
  </si>
  <si>
    <t xml:space="preserve">Overnight Capital Cost, Capacity Factor, Fixed O&amp;M, and Variable O&amp;M costs </t>
  </si>
  <si>
    <t>Representative Dist. Res system is fixed-tilt roof mounted with capacity of 7.15 kW</t>
  </si>
  <si>
    <t>Residential Solar Photovoltaic</t>
  </si>
  <si>
    <t>All values are given in 2020 U.S. dollars, using the Consumer Price Index (BLS, 2021) for dollar year conversions where source dollar years don't match 2020.</t>
  </si>
  <si>
    <t>Base Year:</t>
  </si>
  <si>
    <t>Technology</t>
  </si>
  <si>
    <t>Input from other tab</t>
  </si>
  <si>
    <t>Calculated</t>
  </si>
  <si>
    <t>Inputs</t>
  </si>
  <si>
    <t>https://atb.nrel.gov/electricity/2022/residential_pv</t>
  </si>
  <si>
    <t>Solar Distributed Residential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</si>
</sst>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0.0%"/>
    <numFmt numFmtId="165" formatCode="0.0000"/>
    <numFmt numFmtId="166" formatCode="#,##0.000"/>
    <numFmt numFmtId="167" formatCode="0.000"/>
    <numFmt numFmtId="168" formatCode="&quot;$&quot;#,##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8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rgb="FFFFFFFF"/>
      <name val="Arial"/>
      <family val="2"/>
    </font>
    <font>
      <b/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</fills>
  <borders count="98">
    <border>
      <left/>
      <right/>
      <top/>
      <bottom/>
      <diagonal/>
    </border>
    <border>
      <left style="hair">
        <color theme="0" tint="-0.24994659260841701"/>
      </left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hair">
        <color rgb="FFA6A6A6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 style="mediumDashed">
        <color theme="0" tint="-0.24994659260841701"/>
      </top>
      <bottom/>
      <diagonal/>
    </border>
    <border>
      <left/>
      <right/>
      <top/>
      <bottom style="mediumDashed">
        <color theme="0" tint="-0.24994659260841701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/>
      <top style="hair">
        <color theme="0" tint="-0.24994659260841701"/>
      </top>
      <bottom/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 style="mediumDashed">
        <color theme="0" tint="-0.24994659260841701"/>
      </top>
      <bottom/>
      <diagonal/>
    </border>
    <border>
      <left style="hair">
        <color theme="0" tint="-0.24994659260841701"/>
      </left>
      <right/>
      <top/>
      <bottom style="mediumDashed">
        <color theme="0" tint="-0.24994659260841701"/>
      </bottom>
      <diagonal/>
    </border>
    <border>
      <left/>
      <right style="medium">
        <color rgb="FFBFBFBF"/>
      </right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 style="medium">
        <color rgb="FFBFBFBF"/>
      </right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rgb="FFBFBFBF"/>
      </right>
      <top/>
      <bottom style="thin">
        <color auto="1"/>
      </bottom>
      <diagonal/>
    </border>
    <border>
      <left style="medium">
        <color theme="0" tint="-0.24994659260841701"/>
      </left>
      <right/>
      <top/>
      <bottom style="thin">
        <color auto="1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thin">
        <color auto="1"/>
      </top>
      <bottom/>
      <diagonal/>
    </border>
    <border>
      <left/>
      <right style="medium">
        <color rgb="FFBFBFBF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/>
      <top style="thin">
        <color theme="0" tint="-0.14996795556505021"/>
      </top>
      <bottom style="medium">
        <color rgb="FFBFBFB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/>
      <bottom style="medium">
        <color rgb="FFBFBFBF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 style="medium">
        <color theme="0" tint="-0.24994659260841701"/>
      </top>
      <bottom/>
      <diagonal/>
    </border>
    <border>
      <left/>
      <right style="medium">
        <color theme="0" tint="-0.249977111117893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01"/>
      </bottom>
      <diagonal/>
    </border>
    <border>
      <left/>
      <right/>
      <top style="medium">
        <color theme="0" tint="-0.249977111117893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2"/>
    <xf numFmtId="0" fontId="5" fillId="0" borderId="0" xfId="0" applyFont="1"/>
    <xf numFmtId="0" fontId="6" fillId="0" borderId="0" xfId="0" applyFont="1"/>
    <xf numFmtId="0" fontId="3" fillId="0" borderId="1" xfId="0" applyFont="1" applyBorder="1"/>
    <xf numFmtId="164" fontId="3" fillId="2" borderId="7" xfId="1" applyNumberFormat="1" applyFont="1" applyFill="1" applyBorder="1"/>
    <xf numFmtId="164" fontId="3" fillId="2" borderId="5" xfId="1" applyNumberFormat="1" applyFont="1" applyFill="1" applyBorder="1"/>
    <xf numFmtId="164" fontId="3" fillId="2" borderId="8" xfId="1" applyNumberFormat="1" applyFont="1" applyFill="1" applyBorder="1"/>
    <xf numFmtId="165" fontId="0" fillId="0" borderId="0" xfId="0" applyNumberFormat="1"/>
    <xf numFmtId="0" fontId="0" fillId="0" borderId="0" xfId="0" applyAlignment="1">
      <alignment wrapText="1"/>
    </xf>
    <xf numFmtId="0" fontId="8" fillId="3" borderId="0" xfId="0" applyFont="1" applyFill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2" xfId="0" applyFont="1" applyBorder="1"/>
    <xf numFmtId="0" fontId="5" fillId="0" borderId="3" xfId="0" applyFont="1" applyBorder="1"/>
    <xf numFmtId="0" fontId="3" fillId="0" borderId="0" xfId="0" applyFont="1"/>
    <xf numFmtId="0" fontId="7" fillId="3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 textRotation="90" wrapText="1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0" fontId="3" fillId="0" borderId="25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4" fillId="0" borderId="25" xfId="2" applyBorder="1" applyAlignment="1">
      <alignment vertical="top"/>
    </xf>
    <xf numFmtId="0" fontId="4" fillId="0" borderId="18" xfId="2" applyBorder="1" applyAlignment="1">
      <alignment vertical="top"/>
    </xf>
    <xf numFmtId="0" fontId="4" fillId="0" borderId="0" xfId="2" applyFill="1"/>
    <xf numFmtId="0" fontId="3" fillId="0" borderId="25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4" fillId="0" borderId="17" xfId="2" applyFill="1" applyBorder="1" applyAlignment="1">
      <alignment vertical="top"/>
    </xf>
    <xf numFmtId="0" fontId="3" fillId="0" borderId="26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/>
    </xf>
    <xf numFmtId="0" fontId="7" fillId="3" borderId="1" xfId="0" applyFont="1" applyFill="1" applyBorder="1" applyAlignment="1">
      <alignment horizontal="left"/>
    </xf>
    <xf numFmtId="0" fontId="5" fillId="6" borderId="0" xfId="0" applyFont="1" applyFill="1" applyAlignment="1">
      <alignment vertical="center" textRotation="90"/>
    </xf>
    <xf numFmtId="0" fontId="3" fillId="0" borderId="27" xfId="0" applyFont="1" applyBorder="1"/>
    <xf numFmtId="166" fontId="3" fillId="7" borderId="28" xfId="0" applyNumberFormat="1" applyFont="1" applyFill="1" applyBorder="1"/>
    <xf numFmtId="0" fontId="7" fillId="8" borderId="0" xfId="0" applyFont="1" applyFill="1" applyAlignment="1">
      <alignment vertical="center" wrapText="1"/>
    </xf>
    <xf numFmtId="0" fontId="5" fillId="9" borderId="0" xfId="0" applyFont="1" applyFill="1" applyAlignment="1">
      <alignment horizontal="center" vertical="center" textRotation="90" wrapText="1"/>
    </xf>
    <xf numFmtId="0" fontId="3" fillId="0" borderId="29" xfId="0" applyFont="1" applyBorder="1"/>
    <xf numFmtId="0" fontId="7" fillId="0" borderId="4" xfId="0" applyFont="1" applyBorder="1" applyAlignment="1">
      <alignment vertical="center" wrapText="1"/>
    </xf>
    <xf numFmtId="165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7" fillId="8" borderId="27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7" fillId="8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8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horizontal="center" vertical="top"/>
    </xf>
    <xf numFmtId="0" fontId="5" fillId="9" borderId="0" xfId="0" applyFont="1" applyFill="1" applyAlignment="1">
      <alignment horizontal="center" vertical="center" textRotation="90" wrapText="1"/>
    </xf>
    <xf numFmtId="10" fontId="3" fillId="10" borderId="0" xfId="0" applyNumberFormat="1" applyFont="1" applyFill="1" applyAlignment="1">
      <alignment horizontal="center" vertical="top"/>
    </xf>
    <xf numFmtId="10" fontId="3" fillId="0" borderId="0" xfId="0" applyNumberFormat="1" applyFont="1" applyAlignment="1">
      <alignment horizontal="center" vertical="top"/>
    </xf>
    <xf numFmtId="0" fontId="3" fillId="0" borderId="31" xfId="0" applyFont="1" applyBorder="1"/>
    <xf numFmtId="5" fontId="3" fillId="7" borderId="8" xfId="0" applyNumberFormat="1" applyFont="1" applyFill="1" applyBorder="1"/>
    <xf numFmtId="0" fontId="5" fillId="8" borderId="0" xfId="0" applyFont="1" applyFill="1" applyAlignment="1">
      <alignment horizontal="center" vertical="center" textRotation="90"/>
    </xf>
    <xf numFmtId="5" fontId="3" fillId="7" borderId="5" xfId="0" applyNumberFormat="1" applyFont="1" applyFill="1" applyBorder="1"/>
    <xf numFmtId="164" fontId="5" fillId="0" borderId="0" xfId="1" applyNumberFormat="1" applyFont="1"/>
    <xf numFmtId="5" fontId="3" fillId="7" borderId="7" xfId="0" applyNumberFormat="1" applyFont="1" applyFill="1" applyBorder="1"/>
    <xf numFmtId="0" fontId="3" fillId="0" borderId="32" xfId="0" applyFont="1" applyBorder="1"/>
    <xf numFmtId="168" fontId="3" fillId="2" borderId="33" xfId="0" applyNumberFormat="1" applyFont="1" applyFill="1" applyBorder="1"/>
    <xf numFmtId="0" fontId="5" fillId="11" borderId="0" xfId="0" applyFont="1" applyFill="1" applyAlignment="1">
      <alignment horizontal="center" vertical="center" textRotation="90"/>
    </xf>
    <xf numFmtId="168" fontId="3" fillId="2" borderId="5" xfId="0" applyNumberFormat="1" applyFont="1" applyFill="1" applyBorder="1"/>
    <xf numFmtId="168" fontId="3" fillId="2" borderId="28" xfId="0" applyNumberFormat="1" applyFont="1" applyFill="1" applyBorder="1"/>
    <xf numFmtId="168" fontId="3" fillId="2" borderId="8" xfId="0" applyNumberFormat="1" applyFont="1" applyFill="1" applyBorder="1"/>
    <xf numFmtId="168" fontId="3" fillId="2" borderId="7" xfId="0" applyNumberFormat="1" applyFont="1" applyFill="1" applyBorder="1"/>
    <xf numFmtId="0" fontId="9" fillId="6" borderId="0" xfId="0" applyFont="1" applyFill="1" applyAlignment="1">
      <alignment vertical="center" textRotation="90" wrapText="1"/>
    </xf>
    <xf numFmtId="0" fontId="9" fillId="5" borderId="0" xfId="0" applyFont="1" applyFill="1" applyAlignment="1">
      <alignment horizontal="center" vertical="center" textRotation="90" wrapText="1"/>
    </xf>
    <xf numFmtId="5" fontId="3" fillId="0" borderId="0" xfId="0" applyNumberFormat="1" applyFont="1"/>
    <xf numFmtId="0" fontId="7" fillId="0" borderId="0" xfId="0" applyFont="1" applyAlignment="1">
      <alignment horizontal="center" vertical="center" wrapText="1"/>
    </xf>
    <xf numFmtId="5" fontId="3" fillId="2" borderId="8" xfId="0" applyNumberFormat="1" applyFont="1" applyFill="1" applyBorder="1"/>
    <xf numFmtId="5" fontId="3" fillId="2" borderId="5" xfId="0" applyNumberFormat="1" applyFont="1" applyFill="1" applyBorder="1"/>
    <xf numFmtId="5" fontId="3" fillId="2" borderId="7" xfId="0" applyNumberFormat="1" applyFont="1" applyFill="1" applyBorder="1"/>
    <xf numFmtId="5" fontId="3" fillId="0" borderId="7" xfId="0" applyNumberFormat="1" applyFont="1" applyBorder="1"/>
    <xf numFmtId="0" fontId="3" fillId="0" borderId="28" xfId="0" applyFont="1" applyBorder="1"/>
    <xf numFmtId="0" fontId="3" fillId="0" borderId="8" xfId="0" applyFont="1" applyBorder="1"/>
    <xf numFmtId="5" fontId="3" fillId="0" borderId="8" xfId="0" applyNumberFormat="1" applyFont="1" applyBorder="1"/>
    <xf numFmtId="0" fontId="3" fillId="0" borderId="0" xfId="0" applyFont="1" applyAlignment="1">
      <alignment horizontal="center"/>
    </xf>
    <xf numFmtId="164" fontId="3" fillId="0" borderId="0" xfId="0" applyNumberFormat="1" applyFont="1"/>
    <xf numFmtId="37" fontId="3" fillId="7" borderId="33" xfId="0" applyNumberFormat="1" applyFont="1" applyFill="1" applyBorder="1"/>
    <xf numFmtId="37" fontId="3" fillId="7" borderId="5" xfId="0" applyNumberFormat="1" applyFont="1" applyFill="1" applyBorder="1"/>
    <xf numFmtId="37" fontId="3" fillId="7" borderId="28" xfId="0" applyNumberFormat="1" applyFont="1" applyFill="1" applyBorder="1"/>
    <xf numFmtId="37" fontId="3" fillId="7" borderId="8" xfId="0" applyNumberFormat="1" applyFont="1" applyFill="1" applyBorder="1"/>
    <xf numFmtId="37" fontId="3" fillId="7" borderId="7" xfId="0" applyNumberFormat="1" applyFont="1" applyFill="1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27" xfId="0" applyBorder="1"/>
    <xf numFmtId="164" fontId="3" fillId="7" borderId="0" xfId="1" applyNumberFormat="1" applyFont="1" applyFill="1"/>
    <xf numFmtId="2" fontId="5" fillId="0" borderId="0" xfId="0" applyNumberFormat="1" applyFont="1"/>
    <xf numFmtId="0" fontId="7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textRotation="90"/>
    </xf>
    <xf numFmtId="0" fontId="7" fillId="4" borderId="0" xfId="0" applyFont="1" applyFill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164" fontId="0" fillId="7" borderId="0" xfId="1" applyNumberFormat="1" applyFont="1" applyFill="1"/>
    <xf numFmtId="164" fontId="3" fillId="10" borderId="0" xfId="1" applyNumberFormat="1" applyFont="1" applyFill="1"/>
    <xf numFmtId="0" fontId="12" fillId="0" borderId="0" xfId="0" applyFont="1"/>
    <xf numFmtId="168" fontId="3" fillId="0" borderId="0" xfId="0" applyNumberFormat="1" applyFont="1"/>
    <xf numFmtId="0" fontId="5" fillId="0" borderId="0" xfId="0" applyFont="1" applyAlignment="1">
      <alignment horizontal="right"/>
    </xf>
    <xf numFmtId="9" fontId="3" fillId="7" borderId="39" xfId="0" applyNumberFormat="1" applyFont="1" applyFill="1" applyBorder="1"/>
    <xf numFmtId="9" fontId="3" fillId="2" borderId="40" xfId="0" applyNumberFormat="1" applyFont="1" applyFill="1" applyBorder="1"/>
    <xf numFmtId="37" fontId="3" fillId="0" borderId="41" xfId="0" applyNumberFormat="1" applyFont="1" applyBorder="1" applyAlignment="1">
      <alignment horizontal="center"/>
    </xf>
    <xf numFmtId="9" fontId="3" fillId="7" borderId="42" xfId="0" applyNumberFormat="1" applyFont="1" applyFill="1" applyBorder="1"/>
    <xf numFmtId="9" fontId="3" fillId="2" borderId="5" xfId="0" applyNumberFormat="1" applyFont="1" applyFill="1" applyBorder="1"/>
    <xf numFmtId="37" fontId="3" fillId="0" borderId="43" xfId="0" applyNumberFormat="1" applyFont="1" applyBorder="1" applyAlignment="1">
      <alignment horizontal="center"/>
    </xf>
    <xf numFmtId="9" fontId="3" fillId="7" borderId="44" xfId="0" applyNumberFormat="1" applyFont="1" applyFill="1" applyBorder="1"/>
    <xf numFmtId="9" fontId="3" fillId="2" borderId="45" xfId="0" applyNumberFormat="1" applyFont="1" applyFill="1" applyBorder="1"/>
    <xf numFmtId="37" fontId="3" fillId="0" borderId="46" xfId="0" applyNumberFormat="1" applyFont="1" applyBorder="1" applyAlignment="1">
      <alignment horizontal="center"/>
    </xf>
    <xf numFmtId="164" fontId="3" fillId="0" borderId="47" xfId="0" applyNumberFormat="1" applyFont="1" applyBorder="1" applyAlignment="1">
      <alignment horizontal="center" wrapText="1"/>
    </xf>
    <xf numFmtId="2" fontId="3" fillId="0" borderId="48" xfId="0" applyNumberFormat="1" applyFont="1" applyBorder="1" applyAlignment="1">
      <alignment horizontal="center" wrapText="1"/>
    </xf>
    <xf numFmtId="0" fontId="3" fillId="0" borderId="49" xfId="0" applyFont="1" applyBorder="1" applyAlignment="1">
      <alignment horizontal="center"/>
    </xf>
    <xf numFmtId="164" fontId="3" fillId="0" borderId="50" xfId="0" applyNumberFormat="1" applyFont="1" applyBorder="1" applyAlignment="1">
      <alignment horizontal="center" wrapText="1"/>
    </xf>
    <xf numFmtId="2" fontId="3" fillId="0" borderId="49" xfId="0" applyNumberFormat="1" applyFont="1" applyBorder="1" applyAlignment="1">
      <alignment horizontal="center" wrapText="1"/>
    </xf>
    <xf numFmtId="0" fontId="3" fillId="0" borderId="51" xfId="0" applyFont="1" applyBorder="1"/>
    <xf numFmtId="164" fontId="3" fillId="0" borderId="52" xfId="0" applyNumberFormat="1" applyFont="1" applyBorder="1" applyAlignment="1">
      <alignment horizontal="center" wrapText="1"/>
    </xf>
    <xf numFmtId="2" fontId="3" fillId="0" borderId="46" xfId="0" applyNumberFormat="1" applyFont="1" applyBorder="1" applyAlignment="1">
      <alignment horizontal="center" wrapText="1"/>
    </xf>
    <xf numFmtId="0" fontId="3" fillId="0" borderId="53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5" fillId="0" borderId="55" xfId="0" applyFont="1" applyBorder="1" applyAlignment="1">
      <alignment horizontal="left"/>
    </xf>
    <xf numFmtId="0" fontId="5" fillId="0" borderId="55" xfId="0" applyFont="1" applyBorder="1" applyAlignment="1">
      <alignment horizontal="left"/>
    </xf>
    <xf numFmtId="0" fontId="5" fillId="0" borderId="56" xfId="0" applyFont="1" applyBorder="1" applyAlignment="1">
      <alignment horizontal="left"/>
    </xf>
    <xf numFmtId="164" fontId="3" fillId="2" borderId="57" xfId="0" applyNumberFormat="1" applyFont="1" applyFill="1" applyBorder="1"/>
    <xf numFmtId="2" fontId="3" fillId="0" borderId="58" xfId="0" applyNumberFormat="1" applyFont="1" applyBorder="1"/>
    <xf numFmtId="2" fontId="3" fillId="0" borderId="59" xfId="0" applyNumberFormat="1" applyFont="1" applyBorder="1"/>
    <xf numFmtId="2" fontId="3" fillId="0" borderId="60" xfId="0" applyNumberFormat="1" applyFont="1" applyBorder="1"/>
    <xf numFmtId="37" fontId="3" fillId="12" borderId="0" xfId="0" applyNumberFormat="1" applyFont="1" applyFill="1"/>
    <xf numFmtId="37" fontId="3" fillId="2" borderId="57" xfId="0" applyNumberFormat="1" applyFont="1" applyFill="1" applyBorder="1" applyAlignment="1">
      <alignment horizontal="right"/>
    </xf>
    <xf numFmtId="0" fontId="13" fillId="0" borderId="59" xfId="0" applyFont="1" applyBorder="1"/>
    <xf numFmtId="0" fontId="13" fillId="0" borderId="61" xfId="0" applyFont="1" applyBorder="1"/>
    <xf numFmtId="37" fontId="3" fillId="12" borderId="0" xfId="0" applyNumberFormat="1" applyFont="1" applyFill="1" applyAlignment="1">
      <alignment horizontal="right"/>
    </xf>
    <xf numFmtId="37" fontId="3" fillId="7" borderId="57" xfId="0" applyNumberFormat="1" applyFont="1" applyFill="1" applyBorder="1" applyAlignment="1">
      <alignment horizontal="right"/>
    </xf>
    <xf numFmtId="0" fontId="3" fillId="0" borderId="59" xfId="0" applyFont="1" applyBorder="1"/>
    <xf numFmtId="0" fontId="3" fillId="0" borderId="60" xfId="0" applyFont="1" applyBorder="1"/>
    <xf numFmtId="0" fontId="5" fillId="0" borderId="54" xfId="0" applyFont="1" applyBorder="1" applyAlignment="1">
      <alignment horizontal="center"/>
    </xf>
    <xf numFmtId="0" fontId="5" fillId="0" borderId="55" xfId="0" applyFont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7" fillId="13" borderId="0" xfId="0" applyFont="1" applyFill="1" applyAlignment="1">
      <alignment horizontal="center" vertical="center" textRotation="90"/>
    </xf>
    <xf numFmtId="49" fontId="0" fillId="0" borderId="0" xfId="0" applyNumberFormat="1" applyAlignment="1">
      <alignment wrapText="1"/>
    </xf>
    <xf numFmtId="0" fontId="9" fillId="0" borderId="0" xfId="0" applyFont="1" applyAlignment="1">
      <alignment horizontal="center" vertical="center" textRotation="90" wrapText="1"/>
    </xf>
    <xf numFmtId="0" fontId="14" fillId="0" borderId="62" xfId="0" applyFont="1" applyBorder="1" applyAlignment="1">
      <alignment horizontal="left" vertical="top" wrapText="1"/>
    </xf>
    <xf numFmtId="0" fontId="14" fillId="0" borderId="63" xfId="0" applyFont="1" applyBorder="1" applyAlignment="1">
      <alignment horizontal="left" vertical="top" wrapText="1"/>
    </xf>
    <xf numFmtId="0" fontId="14" fillId="0" borderId="64" xfId="0" applyFont="1" applyBorder="1" applyAlignment="1">
      <alignment horizontal="left" vertical="top" wrapText="1"/>
    </xf>
    <xf numFmtId="0" fontId="3" fillId="0" borderId="63" xfId="0" applyFont="1" applyBorder="1"/>
    <xf numFmtId="0" fontId="3" fillId="0" borderId="64" xfId="0" applyFont="1" applyBorder="1"/>
    <xf numFmtId="0" fontId="0" fillId="0" borderId="0" xfId="0" applyAlignment="1">
      <alignment horizontal="center" vertical="center" textRotation="90" wrapText="1"/>
    </xf>
    <xf numFmtId="0" fontId="14" fillId="0" borderId="65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66" xfId="0" applyFont="1" applyBorder="1" applyAlignment="1">
      <alignment horizontal="left" vertical="top" wrapText="1"/>
    </xf>
    <xf numFmtId="0" fontId="3" fillId="0" borderId="66" xfId="0" applyFont="1" applyBorder="1"/>
    <xf numFmtId="0" fontId="14" fillId="0" borderId="67" xfId="0" applyFont="1" applyBorder="1" applyAlignment="1">
      <alignment horizontal="left" vertical="top" wrapText="1"/>
    </xf>
    <xf numFmtId="0" fontId="14" fillId="0" borderId="68" xfId="0" applyFont="1" applyBorder="1" applyAlignment="1">
      <alignment horizontal="left" vertical="top" wrapText="1"/>
    </xf>
    <xf numFmtId="0" fontId="14" fillId="0" borderId="69" xfId="0" applyFont="1" applyBorder="1" applyAlignment="1">
      <alignment horizontal="left" vertical="top" wrapText="1"/>
    </xf>
    <xf numFmtId="0" fontId="3" fillId="0" borderId="70" xfId="0" applyFont="1" applyBorder="1"/>
    <xf numFmtId="0" fontId="3" fillId="0" borderId="71" xfId="0" applyFont="1" applyBorder="1"/>
    <xf numFmtId="3" fontId="5" fillId="6" borderId="65" xfId="0" applyNumberFormat="1" applyFont="1" applyFill="1" applyBorder="1" applyAlignment="1">
      <alignment horizontal="center"/>
    </xf>
    <xf numFmtId="3" fontId="5" fillId="6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72" xfId="0" applyFont="1" applyBorder="1" applyAlignment="1">
      <alignment horizontal="left"/>
    </xf>
    <xf numFmtId="0" fontId="5" fillId="0" borderId="66" xfId="0" applyFont="1" applyBorder="1" applyAlignment="1">
      <alignment horizontal="left"/>
    </xf>
    <xf numFmtId="0" fontId="10" fillId="14" borderId="0" xfId="0" applyFont="1" applyFill="1" applyAlignment="1">
      <alignment horizontal="center" vertical="center" textRotation="90" wrapText="1"/>
    </xf>
    <xf numFmtId="3" fontId="5" fillId="6" borderId="73" xfId="0" applyNumberFormat="1" applyFont="1" applyFill="1" applyBorder="1" applyAlignment="1">
      <alignment horizontal="center"/>
    </xf>
    <xf numFmtId="0" fontId="5" fillId="0" borderId="74" xfId="0" applyFont="1" applyBorder="1" applyAlignment="1">
      <alignment horizontal="left"/>
    </xf>
    <xf numFmtId="0" fontId="5" fillId="0" borderId="75" xfId="0" applyFont="1" applyBorder="1" applyAlignment="1">
      <alignment horizontal="left"/>
    </xf>
    <xf numFmtId="0" fontId="5" fillId="0" borderId="65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0" fontId="5" fillId="0" borderId="77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66" xfId="0" applyFont="1" applyBorder="1" applyAlignment="1">
      <alignment horizontal="center" wrapText="1"/>
    </xf>
    <xf numFmtId="0" fontId="5" fillId="0" borderId="78" xfId="0" applyFont="1" applyBorder="1" applyAlignment="1">
      <alignment horizontal="center"/>
    </xf>
    <xf numFmtId="0" fontId="5" fillId="0" borderId="79" xfId="0" applyFont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0" borderId="81" xfId="0" applyFont="1" applyBorder="1" applyAlignment="1">
      <alignment horizontal="center" wrapText="1"/>
    </xf>
    <xf numFmtId="0" fontId="5" fillId="0" borderId="70" xfId="0" applyFont="1" applyBorder="1" applyAlignment="1">
      <alignment horizontal="center" wrapText="1"/>
    </xf>
    <xf numFmtId="0" fontId="5" fillId="0" borderId="71" xfId="0" applyFont="1" applyBorder="1" applyAlignment="1">
      <alignment horizontal="center" wrapText="1"/>
    </xf>
    <xf numFmtId="0" fontId="3" fillId="0" borderId="65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66" xfId="0" applyFont="1" applyBorder="1" applyAlignment="1">
      <alignment horizontal="left" wrapText="1"/>
    </xf>
    <xf numFmtId="0" fontId="3" fillId="0" borderId="82" xfId="0" applyFont="1" applyBorder="1" applyAlignment="1">
      <alignment horizontal="left" wrapText="1"/>
    </xf>
    <xf numFmtId="0" fontId="3" fillId="0" borderId="74" xfId="0" applyFont="1" applyBorder="1" applyAlignment="1">
      <alignment horizontal="left" wrapText="1"/>
    </xf>
    <xf numFmtId="0" fontId="3" fillId="0" borderId="75" xfId="0" applyFont="1" applyBorder="1" applyAlignment="1">
      <alignment horizontal="left" wrapText="1"/>
    </xf>
    <xf numFmtId="0" fontId="3" fillId="0" borderId="6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66" xfId="0" applyFont="1" applyBorder="1" applyAlignment="1">
      <alignment horizontal="left"/>
    </xf>
    <xf numFmtId="0" fontId="3" fillId="0" borderId="83" xfId="0" applyFont="1" applyBorder="1" applyAlignment="1">
      <alignment horizontal="left"/>
    </xf>
    <xf numFmtId="0" fontId="3" fillId="0" borderId="70" xfId="0" applyFont="1" applyBorder="1" applyAlignment="1">
      <alignment horizontal="left"/>
    </xf>
    <xf numFmtId="0" fontId="3" fillId="0" borderId="71" xfId="0" applyFont="1" applyBorder="1" applyAlignment="1">
      <alignment horizontal="left"/>
    </xf>
    <xf numFmtId="0" fontId="3" fillId="0" borderId="84" xfId="0" applyFont="1" applyBorder="1" applyAlignment="1">
      <alignment horizontal="left"/>
    </xf>
    <xf numFmtId="0" fontId="3" fillId="0" borderId="85" xfId="0" applyFont="1" applyBorder="1" applyAlignment="1">
      <alignment horizontal="left"/>
    </xf>
    <xf numFmtId="0" fontId="3" fillId="0" borderId="86" xfId="0" applyFont="1" applyBorder="1" applyAlignment="1">
      <alignment horizontal="left"/>
    </xf>
    <xf numFmtId="49" fontId="15" fillId="0" borderId="0" xfId="0" applyNumberFormat="1" applyFont="1" applyAlignment="1">
      <alignment wrapText="1"/>
    </xf>
    <xf numFmtId="0" fontId="5" fillId="7" borderId="82" xfId="0" applyFont="1" applyFill="1" applyBorder="1" applyAlignment="1">
      <alignment horizontal="center"/>
    </xf>
    <xf numFmtId="0" fontId="5" fillId="7" borderId="74" xfId="0" applyFont="1" applyFill="1" applyBorder="1" applyAlignment="1">
      <alignment horizontal="center"/>
    </xf>
    <xf numFmtId="0" fontId="5" fillId="7" borderId="75" xfId="0" applyFont="1" applyFill="1" applyBorder="1" applyAlignment="1">
      <alignment horizontal="center"/>
    </xf>
    <xf numFmtId="0" fontId="5" fillId="7" borderId="87" xfId="0" applyFont="1" applyFill="1" applyBorder="1" applyAlignment="1">
      <alignment horizontal="center"/>
    </xf>
    <xf numFmtId="0" fontId="5" fillId="7" borderId="88" xfId="0" applyFont="1" applyFill="1" applyBorder="1" applyAlignment="1">
      <alignment horizontal="center"/>
    </xf>
    <xf numFmtId="0" fontId="5" fillId="7" borderId="89" xfId="0" applyFont="1" applyFill="1" applyBorder="1" applyAlignment="1">
      <alignment horizontal="left"/>
    </xf>
    <xf numFmtId="0" fontId="3" fillId="0" borderId="90" xfId="0" applyFont="1" applyBorder="1"/>
    <xf numFmtId="0" fontId="3" fillId="0" borderId="91" xfId="0" applyFont="1" applyBorder="1"/>
    <xf numFmtId="0" fontId="16" fillId="15" borderId="92" xfId="0" applyFont="1" applyFill="1" applyBorder="1" applyAlignment="1">
      <alignment horizontal="center"/>
    </xf>
    <xf numFmtId="0" fontId="16" fillId="15" borderId="85" xfId="0" applyFont="1" applyFill="1" applyBorder="1" applyAlignment="1">
      <alignment horizontal="center"/>
    </xf>
    <xf numFmtId="0" fontId="16" fillId="15" borderId="91" xfId="0" applyFont="1" applyFill="1" applyBorder="1" applyAlignment="1">
      <alignment horizontal="center"/>
    </xf>
    <xf numFmtId="0" fontId="3" fillId="0" borderId="92" xfId="0" applyFont="1" applyBorder="1" applyAlignment="1">
      <alignment horizontal="center"/>
    </xf>
    <xf numFmtId="0" fontId="3" fillId="0" borderId="85" xfId="0" applyFont="1" applyBorder="1" applyAlignment="1">
      <alignment horizontal="center"/>
    </xf>
    <xf numFmtId="0" fontId="3" fillId="0" borderId="91" xfId="0" applyFont="1" applyBorder="1" applyAlignment="1">
      <alignment horizontal="center"/>
    </xf>
    <xf numFmtId="0" fontId="7" fillId="14" borderId="0" xfId="0" applyFont="1" applyFill="1" applyAlignment="1">
      <alignment horizontal="center" vertical="center" textRotation="90" wrapText="1"/>
    </xf>
    <xf numFmtId="0" fontId="0" fillId="0" borderId="90" xfId="0" applyBorder="1"/>
    <xf numFmtId="0" fontId="0" fillId="0" borderId="0" xfId="0"/>
    <xf numFmtId="0" fontId="3" fillId="10" borderId="93" xfId="0" applyFont="1" applyFill="1" applyBorder="1" applyAlignment="1">
      <alignment horizontal="center" wrapText="1"/>
    </xf>
    <xf numFmtId="0" fontId="3" fillId="10" borderId="94" xfId="0" applyFont="1" applyFill="1" applyBorder="1" applyAlignment="1">
      <alignment horizontal="center" wrapText="1"/>
    </xf>
    <xf numFmtId="0" fontId="3" fillId="7" borderId="95" xfId="0" applyFont="1" applyFill="1" applyBorder="1" applyAlignment="1">
      <alignment horizontal="center"/>
    </xf>
    <xf numFmtId="0" fontId="3" fillId="0" borderId="53" xfId="0" applyFont="1" applyBorder="1"/>
    <xf numFmtId="0" fontId="3" fillId="2" borderId="96" xfId="0" applyFont="1" applyFill="1" applyBorder="1" applyAlignment="1">
      <alignment horizontal="center"/>
    </xf>
    <xf numFmtId="0" fontId="17" fillId="0" borderId="97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[1]!CapacityFactorDefinition" textlink="">
      <xdr:nvSpPr>
        <xdr:cNvPr id="14" name="Oval 13">
          <a:extLst>
            <a:ext uri="{FF2B5EF4-FFF2-40B4-BE49-F238E27FC236}">
              <a16:creationId xmlns:a16="http://schemas.microsoft.com/office/drawing/2014/main" id="{C2D52CF8-8D6E-44F9-BA1E-B7EA4CA1D2B8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[1]!CapacityFactorDefinition" textlink="">
      <xdr:nvSpPr>
        <xdr:cNvPr id="15" name="Oval 14">
          <a:extLst>
            <a:ext uri="{FF2B5EF4-FFF2-40B4-BE49-F238E27FC236}">
              <a16:creationId xmlns:a16="http://schemas.microsoft.com/office/drawing/2014/main" id="{CBDAC941-D92A-451C-864D-7FDDF81D6215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[1]!CapacityFactorDefinition" textlink="">
      <xdr:nvSpPr>
        <xdr:cNvPr id="17" name="Oval 16">
          <a:extLst>
            <a:ext uri="{FF2B5EF4-FFF2-40B4-BE49-F238E27FC236}">
              <a16:creationId xmlns:a16="http://schemas.microsoft.com/office/drawing/2014/main" id="{AA91BBCC-3CDB-486A-98FE-484190169CC2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9E4D011-952B-4766-9FD0-7862A943F8C4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3EDE0D-F51F-4899-B12D-946D0E297E15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1E30BA-8F00-436A-8897-47B6BAEB7370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[1]!CapacityFactorDefinition" textlink="">
      <xdr:nvSpPr>
        <xdr:cNvPr id="23" name="Oval 22">
          <a:extLst>
            <a:ext uri="{FF2B5EF4-FFF2-40B4-BE49-F238E27FC236}">
              <a16:creationId xmlns:a16="http://schemas.microsoft.com/office/drawing/2014/main" id="{941D790A-18B6-455E-BE68-2EAD55AE7271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[1]!CapacityFactorDefinition" textlink="">
      <xdr:nvSpPr>
        <xdr:cNvPr id="24" name="Oval 23">
          <a:extLst>
            <a:ext uri="{FF2B5EF4-FFF2-40B4-BE49-F238E27FC236}">
              <a16:creationId xmlns:a16="http://schemas.microsoft.com/office/drawing/2014/main" id="{42ECA8AF-5BCC-40F8-B89B-FB7B42D3F1BF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[1]!CapacityFactorDefinition" textlink="">
      <xdr:nvSpPr>
        <xdr:cNvPr id="25" name="Oval 24">
          <a:extLst>
            <a:ext uri="{FF2B5EF4-FFF2-40B4-BE49-F238E27FC236}">
              <a16:creationId xmlns:a16="http://schemas.microsoft.com/office/drawing/2014/main" id="{34FCB908-32C0-4DA6-A663-67E0A6042F29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B386F4-0F99-4D2C-B4F8-67F50B9E3F7A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C27E816-8349-41EA-B8E1-1738700BB9C5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D9083479-1482-445D-AF5E-75B520210C90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29" name="Oval 28">
          <a:extLst>
            <a:ext uri="{FF2B5EF4-FFF2-40B4-BE49-F238E27FC236}">
              <a16:creationId xmlns:a16="http://schemas.microsoft.com/office/drawing/2014/main" id="{6719C4DC-2767-4AE8-B737-80A342296B45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30" name="Oval 29">
          <a:extLst>
            <a:ext uri="{FF2B5EF4-FFF2-40B4-BE49-F238E27FC236}">
              <a16:creationId xmlns:a16="http://schemas.microsoft.com/office/drawing/2014/main" id="{5B3B70A4-4C16-4959-A799-35BFFAA1874F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31" name="Oval 30">
          <a:extLst>
            <a:ext uri="{FF2B5EF4-FFF2-40B4-BE49-F238E27FC236}">
              <a16:creationId xmlns:a16="http://schemas.microsoft.com/office/drawing/2014/main" id="{FACD787C-1D88-41A2-8B19-D122E1ED1FCE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12EE54F0-A194-45D4-8744-B4487C70A668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F9588990-04C1-425B-87F6-6591BFFE2D1E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C0CAAEA1-CB56-46FD-A985-567F3A9285F2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35" name="Oval 34">
          <a:extLst>
            <a:ext uri="{FF2B5EF4-FFF2-40B4-BE49-F238E27FC236}">
              <a16:creationId xmlns:a16="http://schemas.microsoft.com/office/drawing/2014/main" id="{7D781C94-2857-4947-977A-4C634667E586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36" name="Oval 35">
          <a:extLst>
            <a:ext uri="{FF2B5EF4-FFF2-40B4-BE49-F238E27FC236}">
              <a16:creationId xmlns:a16="http://schemas.microsoft.com/office/drawing/2014/main" id="{52AD474F-582A-4CDE-9D8A-AE773D728CA0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37" name="Oval 36">
          <a:extLst>
            <a:ext uri="{FF2B5EF4-FFF2-40B4-BE49-F238E27FC236}">
              <a16:creationId xmlns:a16="http://schemas.microsoft.com/office/drawing/2014/main" id="{8298D2FB-0FE3-4318-85A6-06CBB4982B0A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B02D722D-6F08-49B1-997F-4D2E05AD7F59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896E591B-F983-459F-8113-1EEFB01E231D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AD3E5B97-D90F-401B-A7FF-B18B0513CBE5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41" name="Oval 40">
          <a:extLst>
            <a:ext uri="{FF2B5EF4-FFF2-40B4-BE49-F238E27FC236}">
              <a16:creationId xmlns:a16="http://schemas.microsoft.com/office/drawing/2014/main" id="{5467704C-6316-4127-B0D4-35F9ECA4243B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42" name="Oval 41">
          <a:extLst>
            <a:ext uri="{FF2B5EF4-FFF2-40B4-BE49-F238E27FC236}">
              <a16:creationId xmlns:a16="http://schemas.microsoft.com/office/drawing/2014/main" id="{D2CB6EA4-FBB2-4E08-ACCF-75DA22988BEB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43" name="Oval 42">
          <a:extLst>
            <a:ext uri="{FF2B5EF4-FFF2-40B4-BE49-F238E27FC236}">
              <a16:creationId xmlns:a16="http://schemas.microsoft.com/office/drawing/2014/main" id="{9AAC4166-5F37-4212-B205-126F91CAB3A6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6682DF6B-D9B1-4E9F-BCEC-E3809621F4E9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224BAA05-291B-41E3-96B5-2505A61562EB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2663FF28-A5D5-4515-98F9-5B95625A0876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47" name="Oval 46">
          <a:extLst>
            <a:ext uri="{FF2B5EF4-FFF2-40B4-BE49-F238E27FC236}">
              <a16:creationId xmlns:a16="http://schemas.microsoft.com/office/drawing/2014/main" id="{A9282258-E898-451B-BA67-B4DC47DE2B11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48" name="Oval 47">
          <a:extLst>
            <a:ext uri="{FF2B5EF4-FFF2-40B4-BE49-F238E27FC236}">
              <a16:creationId xmlns:a16="http://schemas.microsoft.com/office/drawing/2014/main" id="{82E5AFA8-24D7-4FA5-9D72-8D961DF02D4E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49" name="Oval 48">
          <a:extLst>
            <a:ext uri="{FF2B5EF4-FFF2-40B4-BE49-F238E27FC236}">
              <a16:creationId xmlns:a16="http://schemas.microsoft.com/office/drawing/2014/main" id="{FA4AC34D-0EA2-4DDD-9F5B-6574352F9738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E49B7284-68B4-4C0F-94A3-38EC08BBCBF7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3F748EA6-3029-4EB1-93D4-96DF3E80272A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1626B807-96A7-46F0-B1AC-D26243D0E2D0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wnloads/2021-ATB-Data_Master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lley/Dropbox%20(Energy%20Innovation)/PC%20(2)/Desktop/Ongoing%20Work/NREL%20ATB%20Updates/2022%20Data/2022%20v1%20Annual%20Technology%20Baseline%20Workbook%20Original%206-14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ace and Contents"/>
      <sheetName val="Financial Definitions"/>
      <sheetName val="Offshore Wind"/>
      <sheetName val="Land-Based Wind"/>
      <sheetName val="Solar - Utility PV"/>
      <sheetName val="Solar - PV Dist. Comm"/>
      <sheetName val="Solar - PV Dist. Res"/>
      <sheetName val="Solar - CSP"/>
      <sheetName val="Geothermal"/>
      <sheetName val="Hydropower"/>
      <sheetName val="Nuclear"/>
      <sheetName val="Biopower"/>
      <sheetName val="Utility-Scale PV-Plus-Battery"/>
      <sheetName val="Coal_FE"/>
      <sheetName val="Natural Gas_FE"/>
      <sheetName val="Utility-Scale Battery Storage"/>
      <sheetName val="Commercial Battery Storage"/>
      <sheetName val="Residential Battery Storage"/>
      <sheetName val="Pumped Storage Hydropower"/>
      <sheetName val="WACC Calc"/>
      <sheetName val="Summary"/>
      <sheetName val="Summary_CAPEX"/>
      <sheetName val="Summary_CF"/>
      <sheetName val="Summary_LCOE"/>
      <sheetName val="Summary_FOM"/>
      <sheetName val="Summary_VOM"/>
      <sheetName val="Summary_Fuel"/>
      <sheetName val="LCOE Range"/>
      <sheetName val="PV OCC"/>
      <sheetName val="Program Goals"/>
      <sheetName val="2021-ATB-Data_Master (1)"/>
    </sheetNames>
    <definedNames>
      <definedName name="CapacityFactorDefinitio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ace and Contents"/>
      <sheetName val="Financial Definitions"/>
      <sheetName val="Financial and CRP Inputs"/>
      <sheetName val="Offshore Wind"/>
      <sheetName val="Land-Based Wind"/>
      <sheetName val="Distributed Wind"/>
      <sheetName val="Solar - Utility PV"/>
      <sheetName val="Solar - PV Dist. Comm"/>
      <sheetName val="Solar - PV Dist. Res"/>
      <sheetName val="Solar - CSP"/>
      <sheetName val="Geothermal"/>
      <sheetName val="Hydropower"/>
      <sheetName val="Nuclear"/>
      <sheetName val="Biopower"/>
      <sheetName val="Utility-Scale PV-Plus-Battery"/>
      <sheetName val="Coal_FE"/>
      <sheetName val="Natural Gas_FE"/>
      <sheetName val="Utility-Scale Battery Storage"/>
      <sheetName val="Commercial Battery Storage"/>
      <sheetName val="Residential Battery Storage"/>
      <sheetName val="Pumped Storage Hydropower"/>
      <sheetName val="WACC Calc"/>
      <sheetName val="Tax Credits"/>
      <sheetName val="Summary"/>
      <sheetName val="Summary_CAPEX"/>
      <sheetName val="Summary_CF"/>
      <sheetName val="Summary_FCR"/>
      <sheetName val="Summary_LCOE"/>
      <sheetName val="Summary_FOM"/>
      <sheetName val="Summary_VOM"/>
      <sheetName val="Summary_Fuel"/>
      <sheetName val="LCOE Range"/>
      <sheetName val="PV OCC"/>
      <sheetName val="Program Goals"/>
    </sheetNames>
    <sheetDataSet>
      <sheetData sheetId="0"/>
      <sheetData sheetId="1"/>
      <sheetData sheetId="2">
        <row r="5">
          <cell r="B5" t="str">
            <v>Market</v>
          </cell>
          <cell r="E5">
            <v>30</v>
          </cell>
        </row>
        <row r="10">
          <cell r="I10">
            <v>30</v>
          </cell>
          <cell r="J10">
            <v>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8">
          <cell r="F368">
            <v>2.5000000000000001E-2</v>
          </cell>
          <cell r="G368">
            <v>2.5000000000000001E-2</v>
          </cell>
          <cell r="H368">
            <v>2.5000000000000001E-2</v>
          </cell>
          <cell r="I368">
            <v>2.5000000000000001E-2</v>
          </cell>
          <cell r="J368">
            <v>2.5000000000000001E-2</v>
          </cell>
          <cell r="K368">
            <v>2.5000000000000001E-2</v>
          </cell>
          <cell r="L368">
            <v>2.5000000000000001E-2</v>
          </cell>
          <cell r="M368">
            <v>2.5000000000000001E-2</v>
          </cell>
          <cell r="N368">
            <v>2.5000000000000001E-2</v>
          </cell>
          <cell r="O368">
            <v>2.5000000000000001E-2</v>
          </cell>
          <cell r="P368">
            <v>2.5000000000000001E-2</v>
          </cell>
          <cell r="Q368">
            <v>2.5000000000000001E-2</v>
          </cell>
          <cell r="R368">
            <v>2.5000000000000001E-2</v>
          </cell>
          <cell r="S368">
            <v>2.5000000000000001E-2</v>
          </cell>
          <cell r="T368">
            <v>2.5000000000000001E-2</v>
          </cell>
          <cell r="U368">
            <v>2.5000000000000001E-2</v>
          </cell>
          <cell r="V368">
            <v>2.5000000000000001E-2</v>
          </cell>
          <cell r="W368">
            <v>2.5000000000000001E-2</v>
          </cell>
          <cell r="X368">
            <v>2.5000000000000001E-2</v>
          </cell>
          <cell r="Y368">
            <v>2.5000000000000001E-2</v>
          </cell>
          <cell r="Z368">
            <v>2.5000000000000001E-2</v>
          </cell>
          <cell r="AA368">
            <v>2.5000000000000001E-2</v>
          </cell>
          <cell r="AB368">
            <v>2.5000000000000001E-2</v>
          </cell>
          <cell r="AC368">
            <v>2.5000000000000001E-2</v>
          </cell>
          <cell r="AD368">
            <v>2.5000000000000001E-2</v>
          </cell>
          <cell r="AE368">
            <v>2.5000000000000001E-2</v>
          </cell>
          <cell r="AF368">
            <v>2.5000000000000001E-2</v>
          </cell>
          <cell r="AG368">
            <v>2.5000000000000001E-2</v>
          </cell>
          <cell r="AH368">
            <v>2.5000000000000001E-2</v>
          </cell>
          <cell r="AI368">
            <v>2.5000000000000001E-2</v>
          </cell>
          <cell r="AJ368">
            <v>2.5000000000000001E-2</v>
          </cell>
        </row>
        <row r="369">
          <cell r="F369">
            <v>0.04</v>
          </cell>
          <cell r="G369">
            <v>0.04</v>
          </cell>
          <cell r="H369">
            <v>0.04</v>
          </cell>
          <cell r="I369">
            <v>0.04</v>
          </cell>
          <cell r="J369">
            <v>0.04</v>
          </cell>
          <cell r="K369">
            <v>0.04</v>
          </cell>
          <cell r="L369">
            <v>4.2000000000000003E-2</v>
          </cell>
          <cell r="M369">
            <v>4.4000000000000004E-2</v>
          </cell>
          <cell r="N369">
            <v>4.6000000000000006E-2</v>
          </cell>
          <cell r="O369">
            <v>4.8000000000000008E-2</v>
          </cell>
          <cell r="P369">
            <v>0.05</v>
          </cell>
          <cell r="Q369">
            <v>0.05</v>
          </cell>
          <cell r="R369">
            <v>0.05</v>
          </cell>
          <cell r="S369">
            <v>0.05</v>
          </cell>
          <cell r="T369">
            <v>0.05</v>
          </cell>
          <cell r="U369">
            <v>0.05</v>
          </cell>
          <cell r="V369">
            <v>0.05</v>
          </cell>
          <cell r="W369">
            <v>0.05</v>
          </cell>
          <cell r="X369">
            <v>0.05</v>
          </cell>
          <cell r="Y369">
            <v>0.05</v>
          </cell>
          <cell r="Z369">
            <v>0.05</v>
          </cell>
          <cell r="AA369">
            <v>0.05</v>
          </cell>
          <cell r="AB369">
            <v>0.05</v>
          </cell>
          <cell r="AC369">
            <v>0.05</v>
          </cell>
          <cell r="AD369">
            <v>0.05</v>
          </cell>
          <cell r="AE369">
            <v>0.05</v>
          </cell>
          <cell r="AF369">
            <v>0.05</v>
          </cell>
          <cell r="AG369">
            <v>0.05</v>
          </cell>
          <cell r="AH369">
            <v>0.05</v>
          </cell>
          <cell r="AI369">
            <v>0.05</v>
          </cell>
          <cell r="AJ369">
            <v>0.05</v>
          </cell>
        </row>
        <row r="370">
          <cell r="F370">
            <v>0.04</v>
          </cell>
          <cell r="G370">
            <v>0.04</v>
          </cell>
          <cell r="H370">
            <v>0.04</v>
          </cell>
          <cell r="I370">
            <v>0.04</v>
          </cell>
          <cell r="J370">
            <v>0.04</v>
          </cell>
          <cell r="K370">
            <v>0.04</v>
          </cell>
          <cell r="L370">
            <v>4.2000000000000003E-2</v>
          </cell>
          <cell r="M370">
            <v>4.4000000000000004E-2</v>
          </cell>
          <cell r="N370">
            <v>4.6000000000000006E-2</v>
          </cell>
          <cell r="O370">
            <v>4.8000000000000008E-2</v>
          </cell>
          <cell r="P370">
            <v>0.05</v>
          </cell>
          <cell r="Q370">
            <v>0.05</v>
          </cell>
          <cell r="R370">
            <v>0.05</v>
          </cell>
          <cell r="S370">
            <v>0.05</v>
          </cell>
          <cell r="T370">
            <v>0.05</v>
          </cell>
          <cell r="U370">
            <v>0.05</v>
          </cell>
          <cell r="V370">
            <v>0.05</v>
          </cell>
          <cell r="W370">
            <v>0.05</v>
          </cell>
          <cell r="X370">
            <v>0.05</v>
          </cell>
          <cell r="Y370">
            <v>0.05</v>
          </cell>
          <cell r="Z370">
            <v>0.05</v>
          </cell>
          <cell r="AA370">
            <v>0.05</v>
          </cell>
          <cell r="AB370">
            <v>0.05</v>
          </cell>
          <cell r="AC370">
            <v>0.05</v>
          </cell>
          <cell r="AD370">
            <v>0.05</v>
          </cell>
          <cell r="AE370">
            <v>0.05</v>
          </cell>
          <cell r="AF370">
            <v>0.05</v>
          </cell>
          <cell r="AG370">
            <v>0.05</v>
          </cell>
          <cell r="AH370">
            <v>0.05</v>
          </cell>
          <cell r="AI370">
            <v>0.05</v>
          </cell>
          <cell r="AJ370">
            <v>0.05</v>
          </cell>
        </row>
        <row r="371">
          <cell r="F371">
            <v>0.04</v>
          </cell>
          <cell r="G371">
            <v>0.04</v>
          </cell>
          <cell r="H371">
            <v>0.04</v>
          </cell>
          <cell r="I371">
            <v>0.04</v>
          </cell>
          <cell r="J371">
            <v>0.04</v>
          </cell>
          <cell r="K371">
            <v>0.04</v>
          </cell>
          <cell r="L371">
            <v>4.2000000000000003E-2</v>
          </cell>
          <cell r="M371">
            <v>4.4000000000000004E-2</v>
          </cell>
          <cell r="N371">
            <v>4.6000000000000006E-2</v>
          </cell>
          <cell r="O371">
            <v>4.8000000000000008E-2</v>
          </cell>
          <cell r="P371">
            <v>0.05</v>
          </cell>
          <cell r="Q371">
            <v>0.05</v>
          </cell>
          <cell r="R371">
            <v>0.05</v>
          </cell>
          <cell r="S371">
            <v>0.05</v>
          </cell>
          <cell r="T371">
            <v>0.05</v>
          </cell>
          <cell r="U371">
            <v>0.05</v>
          </cell>
          <cell r="V371">
            <v>0.05</v>
          </cell>
          <cell r="W371">
            <v>0.05</v>
          </cell>
          <cell r="X371">
            <v>0.05</v>
          </cell>
          <cell r="Y371">
            <v>0.05</v>
          </cell>
          <cell r="Z371">
            <v>0.05</v>
          </cell>
          <cell r="AA371">
            <v>0.05</v>
          </cell>
          <cell r="AB371">
            <v>0.05</v>
          </cell>
          <cell r="AC371">
            <v>0.05</v>
          </cell>
          <cell r="AD371">
            <v>0.05</v>
          </cell>
          <cell r="AE371">
            <v>0.05</v>
          </cell>
          <cell r="AF371">
            <v>0.05</v>
          </cell>
          <cell r="AG371">
            <v>0.05</v>
          </cell>
          <cell r="AH371">
            <v>0.05</v>
          </cell>
          <cell r="AI371">
            <v>0.05</v>
          </cell>
          <cell r="AJ371">
            <v>0.05</v>
          </cell>
        </row>
        <row r="375">
          <cell r="F375">
            <v>3.5000000000000003E-2</v>
          </cell>
          <cell r="G375">
            <v>3.5000000000000003E-2</v>
          </cell>
          <cell r="H375">
            <v>3.5000000000000003E-2</v>
          </cell>
          <cell r="I375">
            <v>3.5000000000000003E-2</v>
          </cell>
          <cell r="J375">
            <v>3.5000000000000003E-2</v>
          </cell>
          <cell r="K375">
            <v>3.5000000000000003E-2</v>
          </cell>
          <cell r="L375">
            <v>3.7000000000000005E-2</v>
          </cell>
          <cell r="M375">
            <v>3.9000000000000007E-2</v>
          </cell>
          <cell r="N375">
            <v>4.1000000000000009E-2</v>
          </cell>
          <cell r="O375">
            <v>4.300000000000001E-2</v>
          </cell>
          <cell r="P375">
            <v>4.4999999999999998E-2</v>
          </cell>
          <cell r="Q375">
            <v>4.4999999999999998E-2</v>
          </cell>
          <cell r="R375">
            <v>4.4999999999999998E-2</v>
          </cell>
          <cell r="S375">
            <v>4.4999999999999998E-2</v>
          </cell>
          <cell r="T375">
            <v>4.4999999999999998E-2</v>
          </cell>
          <cell r="U375">
            <v>4.4999999999999998E-2</v>
          </cell>
          <cell r="V375">
            <v>4.4999999999999998E-2</v>
          </cell>
          <cell r="W375">
            <v>4.4999999999999998E-2</v>
          </cell>
          <cell r="X375">
            <v>4.4999999999999998E-2</v>
          </cell>
          <cell r="Y375">
            <v>4.4999999999999998E-2</v>
          </cell>
          <cell r="Z375">
            <v>4.4999999999999998E-2</v>
          </cell>
          <cell r="AA375">
            <v>4.4999999999999998E-2</v>
          </cell>
          <cell r="AB375">
            <v>4.4999999999999998E-2</v>
          </cell>
          <cell r="AC375">
            <v>4.4999999999999998E-2</v>
          </cell>
          <cell r="AD375">
            <v>4.4999999999999998E-2</v>
          </cell>
          <cell r="AE375">
            <v>4.4999999999999998E-2</v>
          </cell>
          <cell r="AF375">
            <v>4.4999999999999998E-2</v>
          </cell>
          <cell r="AG375">
            <v>4.4999999999999998E-2</v>
          </cell>
          <cell r="AH375">
            <v>4.4999999999999998E-2</v>
          </cell>
          <cell r="AI375">
            <v>4.4999999999999998E-2</v>
          </cell>
          <cell r="AJ375">
            <v>4.4999999999999998E-2</v>
          </cell>
        </row>
        <row r="376">
          <cell r="F376">
            <v>8.7999999999999995E-2</v>
          </cell>
          <cell r="G376">
            <v>8.7999999999999995E-2</v>
          </cell>
          <cell r="H376">
            <v>8.7999999999999995E-2</v>
          </cell>
          <cell r="I376">
            <v>8.7999999999999995E-2</v>
          </cell>
          <cell r="J376">
            <v>8.7999999999999995E-2</v>
          </cell>
          <cell r="K376">
            <v>8.7999999999999995E-2</v>
          </cell>
          <cell r="L376">
            <v>8.7999999999999995E-2</v>
          </cell>
          <cell r="M376">
            <v>8.7999999999999995E-2</v>
          </cell>
          <cell r="N376">
            <v>8.7999999999999995E-2</v>
          </cell>
          <cell r="O376">
            <v>8.7999999999999995E-2</v>
          </cell>
          <cell r="P376">
            <v>8.7999999999999995E-2</v>
          </cell>
          <cell r="Q376">
            <v>8.7999999999999995E-2</v>
          </cell>
          <cell r="R376">
            <v>8.7999999999999995E-2</v>
          </cell>
          <cell r="S376">
            <v>8.7999999999999995E-2</v>
          </cell>
          <cell r="T376">
            <v>8.7999999999999995E-2</v>
          </cell>
          <cell r="U376">
            <v>8.7999999999999995E-2</v>
          </cell>
          <cell r="V376">
            <v>8.7999999999999995E-2</v>
          </cell>
          <cell r="W376">
            <v>8.7999999999999995E-2</v>
          </cell>
          <cell r="X376">
            <v>8.7999999999999995E-2</v>
          </cell>
          <cell r="Y376">
            <v>8.7999999999999995E-2</v>
          </cell>
          <cell r="Z376">
            <v>8.7999999999999995E-2</v>
          </cell>
          <cell r="AA376">
            <v>8.7999999999999995E-2</v>
          </cell>
          <cell r="AB376">
            <v>8.7999999999999995E-2</v>
          </cell>
          <cell r="AC376">
            <v>8.7999999999999995E-2</v>
          </cell>
          <cell r="AD376">
            <v>8.7999999999999995E-2</v>
          </cell>
          <cell r="AE376">
            <v>8.7999999999999995E-2</v>
          </cell>
          <cell r="AF376">
            <v>8.7999999999999995E-2</v>
          </cell>
          <cell r="AG376">
            <v>8.7999999999999995E-2</v>
          </cell>
          <cell r="AH376">
            <v>8.7999999999999995E-2</v>
          </cell>
          <cell r="AI376">
            <v>8.7999999999999995E-2</v>
          </cell>
          <cell r="AJ376">
            <v>8.7999999999999995E-2</v>
          </cell>
        </row>
        <row r="377">
          <cell r="F377">
            <v>8.7999999999999995E-2</v>
          </cell>
          <cell r="G377">
            <v>8.7999999999999995E-2</v>
          </cell>
          <cell r="H377">
            <v>8.7999999999999995E-2</v>
          </cell>
          <cell r="I377">
            <v>8.7999999999999995E-2</v>
          </cell>
          <cell r="J377">
            <v>8.7999999999999995E-2</v>
          </cell>
          <cell r="K377">
            <v>8.7999999999999995E-2</v>
          </cell>
          <cell r="L377">
            <v>8.7999999999999995E-2</v>
          </cell>
          <cell r="M377">
            <v>8.7999999999999995E-2</v>
          </cell>
          <cell r="N377">
            <v>8.7999999999999995E-2</v>
          </cell>
          <cell r="O377">
            <v>8.7999999999999995E-2</v>
          </cell>
          <cell r="P377">
            <v>8.7999999999999995E-2</v>
          </cell>
          <cell r="Q377">
            <v>8.7999999999999995E-2</v>
          </cell>
          <cell r="R377">
            <v>8.7999999999999995E-2</v>
          </cell>
          <cell r="S377">
            <v>8.7999999999999995E-2</v>
          </cell>
          <cell r="T377">
            <v>8.7999999999999995E-2</v>
          </cell>
          <cell r="U377">
            <v>8.7999999999999995E-2</v>
          </cell>
          <cell r="V377">
            <v>8.7999999999999995E-2</v>
          </cell>
          <cell r="W377">
            <v>8.7999999999999995E-2</v>
          </cell>
          <cell r="X377">
            <v>8.7999999999999995E-2</v>
          </cell>
          <cell r="Y377">
            <v>8.7999999999999995E-2</v>
          </cell>
          <cell r="Z377">
            <v>8.7999999999999995E-2</v>
          </cell>
          <cell r="AA377">
            <v>8.7999999999999995E-2</v>
          </cell>
          <cell r="AB377">
            <v>8.7999999999999995E-2</v>
          </cell>
          <cell r="AC377">
            <v>8.7999999999999995E-2</v>
          </cell>
          <cell r="AD377">
            <v>8.7999999999999995E-2</v>
          </cell>
          <cell r="AE377">
            <v>8.7999999999999995E-2</v>
          </cell>
          <cell r="AF377">
            <v>8.7999999999999995E-2</v>
          </cell>
          <cell r="AG377">
            <v>8.7999999999999995E-2</v>
          </cell>
          <cell r="AH377">
            <v>8.7999999999999995E-2</v>
          </cell>
          <cell r="AI377">
            <v>8.7999999999999995E-2</v>
          </cell>
          <cell r="AJ377">
            <v>8.7999999999999995E-2</v>
          </cell>
        </row>
        <row r="378">
          <cell r="F378">
            <v>8.7999999999999995E-2</v>
          </cell>
          <cell r="G378">
            <v>8.7999999999999995E-2</v>
          </cell>
          <cell r="H378">
            <v>8.7999999999999995E-2</v>
          </cell>
          <cell r="I378">
            <v>8.7999999999999995E-2</v>
          </cell>
          <cell r="J378">
            <v>8.7999999999999995E-2</v>
          </cell>
          <cell r="K378">
            <v>8.7999999999999995E-2</v>
          </cell>
          <cell r="L378">
            <v>8.7999999999999995E-2</v>
          </cell>
          <cell r="M378">
            <v>8.7999999999999995E-2</v>
          </cell>
          <cell r="N378">
            <v>8.7999999999999995E-2</v>
          </cell>
          <cell r="O378">
            <v>8.7999999999999995E-2</v>
          </cell>
          <cell r="P378">
            <v>8.7999999999999995E-2</v>
          </cell>
          <cell r="Q378">
            <v>8.7999999999999995E-2</v>
          </cell>
          <cell r="R378">
            <v>8.7999999999999995E-2</v>
          </cell>
          <cell r="S378">
            <v>8.7999999999999995E-2</v>
          </cell>
          <cell r="T378">
            <v>8.7999999999999995E-2</v>
          </cell>
          <cell r="U378">
            <v>8.7999999999999995E-2</v>
          </cell>
          <cell r="V378">
            <v>8.7999999999999995E-2</v>
          </cell>
          <cell r="W378">
            <v>8.7999999999999995E-2</v>
          </cell>
          <cell r="X378">
            <v>8.7999999999999995E-2</v>
          </cell>
          <cell r="Y378">
            <v>8.7999999999999995E-2</v>
          </cell>
          <cell r="Z378">
            <v>8.7999999999999995E-2</v>
          </cell>
          <cell r="AA378">
            <v>8.7999999999999995E-2</v>
          </cell>
          <cell r="AB378">
            <v>8.7999999999999995E-2</v>
          </cell>
          <cell r="AC378">
            <v>8.7999999999999995E-2</v>
          </cell>
          <cell r="AD378">
            <v>8.7999999999999995E-2</v>
          </cell>
          <cell r="AE378">
            <v>8.7999999999999995E-2</v>
          </cell>
          <cell r="AF378">
            <v>8.7999999999999995E-2</v>
          </cell>
          <cell r="AG378">
            <v>8.7999999999999995E-2</v>
          </cell>
          <cell r="AH378">
            <v>8.7999999999999995E-2</v>
          </cell>
          <cell r="AI378">
            <v>8.7999999999999995E-2</v>
          </cell>
          <cell r="AJ378">
            <v>8.7999999999999995E-2</v>
          </cell>
        </row>
        <row r="382">
          <cell r="F382">
            <v>0.53694430872108401</v>
          </cell>
          <cell r="G382">
            <v>0.53694430872108401</v>
          </cell>
          <cell r="H382">
            <v>0.53694430872108401</v>
          </cell>
          <cell r="I382">
            <v>0.53694430872108401</v>
          </cell>
          <cell r="J382">
            <v>0.56650043095204661</v>
          </cell>
          <cell r="K382">
            <v>0.56650043095204661</v>
          </cell>
          <cell r="L382">
            <v>0.68472491987589723</v>
          </cell>
          <cell r="M382">
            <v>0.6810640481543333</v>
          </cell>
          <cell r="N382">
            <v>0.67740317643276937</v>
          </cell>
          <cell r="O382">
            <v>0.67374230471120544</v>
          </cell>
          <cell r="P382">
            <v>0.6700814329896414</v>
          </cell>
          <cell r="Q382">
            <v>0.6700814329896414</v>
          </cell>
          <cell r="R382">
            <v>0.6700814329896414</v>
          </cell>
          <cell r="S382">
            <v>0.6700814329896414</v>
          </cell>
          <cell r="T382">
            <v>0.6700814329896414</v>
          </cell>
          <cell r="U382">
            <v>0.6700814329896414</v>
          </cell>
          <cell r="V382">
            <v>0.6700814329896414</v>
          </cell>
          <cell r="W382">
            <v>0.6700814329896414</v>
          </cell>
          <cell r="X382">
            <v>0.6700814329896414</v>
          </cell>
          <cell r="Y382">
            <v>0.6700814329896414</v>
          </cell>
          <cell r="Z382">
            <v>0.6700814329896414</v>
          </cell>
          <cell r="AA382">
            <v>0.6700814329896414</v>
          </cell>
          <cell r="AB382">
            <v>0.6700814329896414</v>
          </cell>
          <cell r="AC382">
            <v>0.6700814329896414</v>
          </cell>
          <cell r="AD382">
            <v>0.6700814329896414</v>
          </cell>
          <cell r="AE382">
            <v>0.6700814329896414</v>
          </cell>
          <cell r="AF382">
            <v>0.6700814329896414</v>
          </cell>
          <cell r="AG382">
            <v>0.6700814329896414</v>
          </cell>
          <cell r="AH382">
            <v>0.6700814329896414</v>
          </cell>
          <cell r="AI382">
            <v>0.6700814329896414</v>
          </cell>
          <cell r="AJ382">
            <v>0.6700814329896414</v>
          </cell>
        </row>
        <row r="383">
          <cell r="F383">
            <v>0.53694430872108401</v>
          </cell>
          <cell r="G383">
            <v>0.53694430872108401</v>
          </cell>
          <cell r="H383">
            <v>0.53694430872108401</v>
          </cell>
          <cell r="I383">
            <v>0.53694430872108401</v>
          </cell>
          <cell r="J383">
            <v>0.56650043095204661</v>
          </cell>
          <cell r="K383">
            <v>0.56650043095204661</v>
          </cell>
          <cell r="L383">
            <v>0.68472491987589723</v>
          </cell>
          <cell r="M383">
            <v>0.6810640481543333</v>
          </cell>
          <cell r="N383">
            <v>0.67740317643276937</v>
          </cell>
          <cell r="O383">
            <v>0.67374230471120544</v>
          </cell>
          <cell r="P383">
            <v>0.6700814329896414</v>
          </cell>
          <cell r="Q383">
            <v>0.6700814329896414</v>
          </cell>
          <cell r="R383">
            <v>0.6700814329896414</v>
          </cell>
          <cell r="S383">
            <v>0.6700814329896414</v>
          </cell>
          <cell r="T383">
            <v>0.6700814329896414</v>
          </cell>
          <cell r="U383">
            <v>0.6700814329896414</v>
          </cell>
          <cell r="V383">
            <v>0.6700814329896414</v>
          </cell>
          <cell r="W383">
            <v>0.6700814329896414</v>
          </cell>
          <cell r="X383">
            <v>0.6700814329896414</v>
          </cell>
          <cell r="Y383">
            <v>0.6700814329896414</v>
          </cell>
          <cell r="Z383">
            <v>0.6700814329896414</v>
          </cell>
          <cell r="AA383">
            <v>0.6700814329896414</v>
          </cell>
          <cell r="AB383">
            <v>0.6700814329896414</v>
          </cell>
          <cell r="AC383">
            <v>0.6700814329896414</v>
          </cell>
          <cell r="AD383">
            <v>0.6700814329896414</v>
          </cell>
          <cell r="AE383">
            <v>0.6700814329896414</v>
          </cell>
          <cell r="AF383">
            <v>0.6700814329896414</v>
          </cell>
          <cell r="AG383">
            <v>0.6700814329896414</v>
          </cell>
          <cell r="AH383">
            <v>0.6700814329896414</v>
          </cell>
          <cell r="AI383">
            <v>0.6700814329896414</v>
          </cell>
          <cell r="AJ383">
            <v>0.6700814329896414</v>
          </cell>
        </row>
        <row r="384">
          <cell r="F384">
            <v>0.53694430872108401</v>
          </cell>
          <cell r="G384">
            <v>0.53694430872108401</v>
          </cell>
          <cell r="H384">
            <v>0.53694430872108401</v>
          </cell>
          <cell r="I384">
            <v>0.53694430872108401</v>
          </cell>
          <cell r="J384">
            <v>0.56650043095204661</v>
          </cell>
          <cell r="K384">
            <v>0.56650043095204661</v>
          </cell>
          <cell r="L384">
            <v>0.68472491987589723</v>
          </cell>
          <cell r="M384">
            <v>0.6810640481543333</v>
          </cell>
          <cell r="N384">
            <v>0.67740317643276937</v>
          </cell>
          <cell r="O384">
            <v>0.67374230471120544</v>
          </cell>
          <cell r="P384">
            <v>0.6700814329896414</v>
          </cell>
          <cell r="Q384">
            <v>0.6700814329896414</v>
          </cell>
          <cell r="R384">
            <v>0.6700814329896414</v>
          </cell>
          <cell r="S384">
            <v>0.6700814329896414</v>
          </cell>
          <cell r="T384">
            <v>0.6700814329896414</v>
          </cell>
          <cell r="U384">
            <v>0.6700814329896414</v>
          </cell>
          <cell r="V384">
            <v>0.6700814329896414</v>
          </cell>
          <cell r="W384">
            <v>0.6700814329896414</v>
          </cell>
          <cell r="X384">
            <v>0.6700814329896414</v>
          </cell>
          <cell r="Y384">
            <v>0.6700814329896414</v>
          </cell>
          <cell r="Z384">
            <v>0.6700814329896414</v>
          </cell>
          <cell r="AA384">
            <v>0.6700814329896414</v>
          </cell>
          <cell r="AB384">
            <v>0.6700814329896414</v>
          </cell>
          <cell r="AC384">
            <v>0.6700814329896414</v>
          </cell>
          <cell r="AD384">
            <v>0.6700814329896414</v>
          </cell>
          <cell r="AE384">
            <v>0.6700814329896414</v>
          </cell>
          <cell r="AF384">
            <v>0.6700814329896414</v>
          </cell>
          <cell r="AG384">
            <v>0.6700814329896414</v>
          </cell>
          <cell r="AH384">
            <v>0.6700814329896414</v>
          </cell>
          <cell r="AI384">
            <v>0.6700814329896414</v>
          </cell>
          <cell r="AJ384">
            <v>0.6700814329896414</v>
          </cell>
        </row>
        <row r="385">
          <cell r="F385">
            <v>0.25739999999999996</v>
          </cell>
          <cell r="G385">
            <v>0.25739999999999996</v>
          </cell>
          <cell r="H385">
            <v>0.25739999999999996</v>
          </cell>
          <cell r="I385">
            <v>0.25739999999999996</v>
          </cell>
          <cell r="J385">
            <v>0.25739999999999996</v>
          </cell>
          <cell r="K385">
            <v>0.25739999999999996</v>
          </cell>
          <cell r="L385">
            <v>0.25739999999999996</v>
          </cell>
          <cell r="M385">
            <v>0.25739999999999996</v>
          </cell>
          <cell r="N385">
            <v>0.25739999999999996</v>
          </cell>
          <cell r="O385">
            <v>0.25739999999999996</v>
          </cell>
          <cell r="P385">
            <v>0.25739999999999996</v>
          </cell>
          <cell r="Q385">
            <v>0.25739999999999996</v>
          </cell>
          <cell r="R385">
            <v>0.25739999999999996</v>
          </cell>
          <cell r="S385">
            <v>0.25739999999999996</v>
          </cell>
          <cell r="T385">
            <v>0.25739999999999996</v>
          </cell>
          <cell r="U385">
            <v>0.25739999999999996</v>
          </cell>
          <cell r="V385">
            <v>0.25739999999999996</v>
          </cell>
          <cell r="W385">
            <v>0.25739999999999996</v>
          </cell>
          <cell r="X385">
            <v>0.25739999999999996</v>
          </cell>
          <cell r="Y385">
            <v>0.25739999999999996</v>
          </cell>
          <cell r="Z385">
            <v>0.25739999999999996</v>
          </cell>
          <cell r="AA385">
            <v>0.25739999999999996</v>
          </cell>
          <cell r="AB385">
            <v>0.25739999999999996</v>
          </cell>
          <cell r="AC385">
            <v>0.25739999999999996</v>
          </cell>
          <cell r="AD385">
            <v>0.25739999999999996</v>
          </cell>
          <cell r="AE385">
            <v>0.25739999999999996</v>
          </cell>
          <cell r="AF385">
            <v>0.25739999999999996</v>
          </cell>
          <cell r="AG385">
            <v>0.25739999999999996</v>
          </cell>
          <cell r="AH385">
            <v>0.25739999999999996</v>
          </cell>
          <cell r="AI385">
            <v>0.25739999999999996</v>
          </cell>
          <cell r="AJ385">
            <v>0.25739999999999996</v>
          </cell>
        </row>
        <row r="550">
          <cell r="F550">
            <v>2.5000000000000001E-2</v>
          </cell>
          <cell r="G550">
            <v>2.5000000000000001E-2</v>
          </cell>
          <cell r="H550">
            <v>2.5000000000000001E-2</v>
          </cell>
          <cell r="I550">
            <v>2.5000000000000001E-2</v>
          </cell>
          <cell r="J550">
            <v>2.5000000000000001E-2</v>
          </cell>
          <cell r="K550">
            <v>2.5000000000000001E-2</v>
          </cell>
          <cell r="L550">
            <v>2.5000000000000001E-2</v>
          </cell>
          <cell r="M550">
            <v>2.5000000000000001E-2</v>
          </cell>
          <cell r="N550">
            <v>2.5000000000000001E-2</v>
          </cell>
          <cell r="O550">
            <v>2.5000000000000001E-2</v>
          </cell>
          <cell r="P550">
            <v>2.5000000000000001E-2</v>
          </cell>
          <cell r="Q550">
            <v>2.5000000000000001E-2</v>
          </cell>
          <cell r="R550">
            <v>2.5000000000000001E-2</v>
          </cell>
          <cell r="S550">
            <v>2.5000000000000001E-2</v>
          </cell>
          <cell r="T550">
            <v>2.5000000000000001E-2</v>
          </cell>
          <cell r="U550">
            <v>2.5000000000000001E-2</v>
          </cell>
          <cell r="V550">
            <v>2.5000000000000001E-2</v>
          </cell>
          <cell r="W550">
            <v>2.5000000000000001E-2</v>
          </cell>
          <cell r="X550">
            <v>2.5000000000000001E-2</v>
          </cell>
          <cell r="Y550">
            <v>2.5000000000000001E-2</v>
          </cell>
          <cell r="Z550">
            <v>2.5000000000000001E-2</v>
          </cell>
          <cell r="AA550">
            <v>2.5000000000000001E-2</v>
          </cell>
          <cell r="AB550">
            <v>2.5000000000000001E-2</v>
          </cell>
          <cell r="AC550">
            <v>2.5000000000000001E-2</v>
          </cell>
          <cell r="AD550">
            <v>2.5000000000000001E-2</v>
          </cell>
          <cell r="AE550">
            <v>2.5000000000000001E-2</v>
          </cell>
          <cell r="AF550">
            <v>2.5000000000000001E-2</v>
          </cell>
          <cell r="AG550">
            <v>2.5000000000000001E-2</v>
          </cell>
          <cell r="AH550">
            <v>2.5000000000000001E-2</v>
          </cell>
          <cell r="AI550">
            <v>2.5000000000000001E-2</v>
          </cell>
          <cell r="AJ550">
            <v>2.5000000000000001E-2</v>
          </cell>
        </row>
        <row r="551">
          <cell r="F551">
            <v>0.04</v>
          </cell>
          <cell r="G551">
            <v>0.04</v>
          </cell>
          <cell r="H551">
            <v>0.04</v>
          </cell>
          <cell r="I551">
            <v>0.04</v>
          </cell>
          <cell r="J551">
            <v>0.04</v>
          </cell>
          <cell r="K551">
            <v>0.04</v>
          </cell>
          <cell r="L551">
            <v>0.04</v>
          </cell>
          <cell r="M551">
            <v>0.04</v>
          </cell>
          <cell r="N551">
            <v>0.04</v>
          </cell>
          <cell r="O551">
            <v>0.04</v>
          </cell>
          <cell r="P551">
            <v>0.04</v>
          </cell>
          <cell r="Q551">
            <v>0.04</v>
          </cell>
          <cell r="R551">
            <v>0.04</v>
          </cell>
          <cell r="S551">
            <v>0.04</v>
          </cell>
          <cell r="T551">
            <v>0.04</v>
          </cell>
          <cell r="U551">
            <v>0.04</v>
          </cell>
          <cell r="V551">
            <v>0.04</v>
          </cell>
          <cell r="W551">
            <v>0.04</v>
          </cell>
          <cell r="X551">
            <v>0.04</v>
          </cell>
          <cell r="Y551">
            <v>0.04</v>
          </cell>
          <cell r="Z551">
            <v>0.04</v>
          </cell>
          <cell r="AA551">
            <v>0.04</v>
          </cell>
          <cell r="AB551">
            <v>0.04</v>
          </cell>
          <cell r="AC551">
            <v>0.04</v>
          </cell>
          <cell r="AD551">
            <v>0.04</v>
          </cell>
          <cell r="AE551">
            <v>0.04</v>
          </cell>
          <cell r="AF551">
            <v>0.04</v>
          </cell>
          <cell r="AG551">
            <v>0.04</v>
          </cell>
          <cell r="AH551">
            <v>0.04</v>
          </cell>
          <cell r="AI551">
            <v>0.04</v>
          </cell>
          <cell r="AJ551">
            <v>0.04</v>
          </cell>
        </row>
        <row r="552">
          <cell r="F552">
            <v>0.04</v>
          </cell>
          <cell r="G552">
            <v>0.04</v>
          </cell>
          <cell r="H552">
            <v>0.04</v>
          </cell>
          <cell r="I552">
            <v>0.04</v>
          </cell>
          <cell r="J552">
            <v>0.04</v>
          </cell>
          <cell r="K552">
            <v>0.04</v>
          </cell>
          <cell r="L552">
            <v>0.04</v>
          </cell>
          <cell r="M552">
            <v>0.04</v>
          </cell>
          <cell r="N552">
            <v>0.04</v>
          </cell>
          <cell r="O552">
            <v>0.04</v>
          </cell>
          <cell r="P552">
            <v>0.04</v>
          </cell>
          <cell r="Q552">
            <v>0.04</v>
          </cell>
          <cell r="R552">
            <v>0.04</v>
          </cell>
          <cell r="S552">
            <v>0.04</v>
          </cell>
          <cell r="T552">
            <v>0.04</v>
          </cell>
          <cell r="U552">
            <v>0.04</v>
          </cell>
          <cell r="V552">
            <v>0.04</v>
          </cell>
          <cell r="W552">
            <v>0.04</v>
          </cell>
          <cell r="X552">
            <v>0.04</v>
          </cell>
          <cell r="Y552">
            <v>0.04</v>
          </cell>
          <cell r="Z552">
            <v>0.04</v>
          </cell>
          <cell r="AA552">
            <v>0.04</v>
          </cell>
          <cell r="AB552">
            <v>0.04</v>
          </cell>
          <cell r="AC552">
            <v>0.04</v>
          </cell>
          <cell r="AD552">
            <v>0.04</v>
          </cell>
          <cell r="AE552">
            <v>0.04</v>
          </cell>
          <cell r="AF552">
            <v>0.04</v>
          </cell>
          <cell r="AG552">
            <v>0.04</v>
          </cell>
          <cell r="AH552">
            <v>0.04</v>
          </cell>
          <cell r="AI552">
            <v>0.04</v>
          </cell>
          <cell r="AJ552">
            <v>0.04</v>
          </cell>
        </row>
        <row r="553">
          <cell r="F553">
            <v>0.04</v>
          </cell>
          <cell r="G553">
            <v>0.04</v>
          </cell>
          <cell r="H553">
            <v>0.04</v>
          </cell>
          <cell r="I553">
            <v>0.04</v>
          </cell>
          <cell r="J553">
            <v>0.04</v>
          </cell>
          <cell r="K553">
            <v>0.04</v>
          </cell>
          <cell r="L553">
            <v>0.04</v>
          </cell>
          <cell r="M553">
            <v>0.04</v>
          </cell>
          <cell r="N553">
            <v>0.04</v>
          </cell>
          <cell r="O553">
            <v>0.04</v>
          </cell>
          <cell r="P553">
            <v>0.04</v>
          </cell>
          <cell r="Q553">
            <v>0.04</v>
          </cell>
          <cell r="R553">
            <v>0.04</v>
          </cell>
          <cell r="S553">
            <v>0.04</v>
          </cell>
          <cell r="T553">
            <v>0.04</v>
          </cell>
          <cell r="U553">
            <v>0.04</v>
          </cell>
          <cell r="V553">
            <v>0.04</v>
          </cell>
          <cell r="W553">
            <v>0.04</v>
          </cell>
          <cell r="X553">
            <v>0.04</v>
          </cell>
          <cell r="Y553">
            <v>0.04</v>
          </cell>
          <cell r="Z553">
            <v>0.04</v>
          </cell>
          <cell r="AA553">
            <v>0.04</v>
          </cell>
          <cell r="AB553">
            <v>0.04</v>
          </cell>
          <cell r="AC553">
            <v>0.04</v>
          </cell>
          <cell r="AD553">
            <v>0.04</v>
          </cell>
          <cell r="AE553">
            <v>0.04</v>
          </cell>
          <cell r="AF553">
            <v>0.04</v>
          </cell>
          <cell r="AG553">
            <v>0.04</v>
          </cell>
          <cell r="AH553">
            <v>0.04</v>
          </cell>
          <cell r="AI553">
            <v>0.04</v>
          </cell>
          <cell r="AJ553">
            <v>0.04</v>
          </cell>
        </row>
        <row r="557">
          <cell r="F557">
            <v>3.5000000000000003E-2</v>
          </cell>
          <cell r="G557">
            <v>3.5000000000000003E-2</v>
          </cell>
          <cell r="H557">
            <v>3.5000000000000003E-2</v>
          </cell>
          <cell r="I557">
            <v>3.5000000000000003E-2</v>
          </cell>
          <cell r="J557">
            <v>3.5000000000000003E-2</v>
          </cell>
          <cell r="K557">
            <v>3.5000000000000003E-2</v>
          </cell>
          <cell r="L557">
            <v>3.5000000000000003E-2</v>
          </cell>
          <cell r="M557">
            <v>3.5000000000000003E-2</v>
          </cell>
          <cell r="N557">
            <v>3.5000000000000003E-2</v>
          </cell>
          <cell r="O557">
            <v>3.5000000000000003E-2</v>
          </cell>
          <cell r="P557">
            <v>3.5000000000000003E-2</v>
          </cell>
          <cell r="Q557">
            <v>3.5000000000000003E-2</v>
          </cell>
          <cell r="R557">
            <v>3.5000000000000003E-2</v>
          </cell>
          <cell r="S557">
            <v>3.5000000000000003E-2</v>
          </cell>
          <cell r="T557">
            <v>3.5000000000000003E-2</v>
          </cell>
          <cell r="U557">
            <v>3.5000000000000003E-2</v>
          </cell>
          <cell r="V557">
            <v>3.5000000000000003E-2</v>
          </cell>
          <cell r="W557">
            <v>3.5000000000000003E-2</v>
          </cell>
          <cell r="X557">
            <v>3.5000000000000003E-2</v>
          </cell>
          <cell r="Y557">
            <v>3.5000000000000003E-2</v>
          </cell>
          <cell r="Z557">
            <v>3.5000000000000003E-2</v>
          </cell>
          <cell r="AA557">
            <v>3.5000000000000003E-2</v>
          </cell>
          <cell r="AB557">
            <v>3.5000000000000003E-2</v>
          </cell>
          <cell r="AC557">
            <v>3.5000000000000003E-2</v>
          </cell>
          <cell r="AD557">
            <v>3.5000000000000003E-2</v>
          </cell>
          <cell r="AE557">
            <v>3.5000000000000003E-2</v>
          </cell>
          <cell r="AF557">
            <v>3.5000000000000003E-2</v>
          </cell>
          <cell r="AG557">
            <v>3.5000000000000003E-2</v>
          </cell>
          <cell r="AH557">
            <v>3.5000000000000003E-2</v>
          </cell>
          <cell r="AI557">
            <v>3.5000000000000003E-2</v>
          </cell>
          <cell r="AJ557">
            <v>3.5000000000000003E-2</v>
          </cell>
        </row>
        <row r="558">
          <cell r="F558">
            <v>8.7999999999999995E-2</v>
          </cell>
          <cell r="G558">
            <v>8.7999999999999995E-2</v>
          </cell>
          <cell r="H558">
            <v>8.7999999999999995E-2</v>
          </cell>
          <cell r="I558">
            <v>8.7999999999999995E-2</v>
          </cell>
          <cell r="J558">
            <v>8.7999999999999995E-2</v>
          </cell>
          <cell r="K558">
            <v>8.7999999999999995E-2</v>
          </cell>
          <cell r="L558">
            <v>8.7999999999999995E-2</v>
          </cell>
          <cell r="M558">
            <v>8.7999999999999995E-2</v>
          </cell>
          <cell r="N558">
            <v>8.7999999999999995E-2</v>
          </cell>
          <cell r="O558">
            <v>8.7999999999999995E-2</v>
          </cell>
          <cell r="P558">
            <v>8.7999999999999995E-2</v>
          </cell>
          <cell r="Q558">
            <v>8.7999999999999995E-2</v>
          </cell>
          <cell r="R558">
            <v>8.7999999999999995E-2</v>
          </cell>
          <cell r="S558">
            <v>8.7999999999999995E-2</v>
          </cell>
          <cell r="T558">
            <v>8.7999999999999995E-2</v>
          </cell>
          <cell r="U558">
            <v>8.7999999999999995E-2</v>
          </cell>
          <cell r="V558">
            <v>8.7999999999999995E-2</v>
          </cell>
          <cell r="W558">
            <v>8.7999999999999995E-2</v>
          </cell>
          <cell r="X558">
            <v>8.7999999999999995E-2</v>
          </cell>
          <cell r="Y558">
            <v>8.7999999999999995E-2</v>
          </cell>
          <cell r="Z558">
            <v>8.7999999999999995E-2</v>
          </cell>
          <cell r="AA558">
            <v>8.7999999999999995E-2</v>
          </cell>
          <cell r="AB558">
            <v>8.7999999999999995E-2</v>
          </cell>
          <cell r="AC558">
            <v>8.7999999999999995E-2</v>
          </cell>
          <cell r="AD558">
            <v>8.7999999999999995E-2</v>
          </cell>
          <cell r="AE558">
            <v>8.7999999999999995E-2</v>
          </cell>
          <cell r="AF558">
            <v>8.7999999999999995E-2</v>
          </cell>
          <cell r="AG558">
            <v>8.7999999999999995E-2</v>
          </cell>
          <cell r="AH558">
            <v>8.7999999999999995E-2</v>
          </cell>
          <cell r="AI558">
            <v>8.7999999999999995E-2</v>
          </cell>
          <cell r="AJ558">
            <v>8.7999999999999995E-2</v>
          </cell>
        </row>
        <row r="559">
          <cell r="F559">
            <v>8.7999999999999995E-2</v>
          </cell>
          <cell r="G559">
            <v>8.7999999999999995E-2</v>
          </cell>
          <cell r="H559">
            <v>8.7999999999999995E-2</v>
          </cell>
          <cell r="I559">
            <v>8.7999999999999995E-2</v>
          </cell>
          <cell r="J559">
            <v>8.7999999999999995E-2</v>
          </cell>
          <cell r="K559">
            <v>8.7999999999999995E-2</v>
          </cell>
          <cell r="L559">
            <v>8.7999999999999995E-2</v>
          </cell>
          <cell r="M559">
            <v>8.7999999999999995E-2</v>
          </cell>
          <cell r="N559">
            <v>8.7999999999999995E-2</v>
          </cell>
          <cell r="O559">
            <v>8.7999999999999995E-2</v>
          </cell>
          <cell r="P559">
            <v>8.7999999999999995E-2</v>
          </cell>
          <cell r="Q559">
            <v>8.7999999999999995E-2</v>
          </cell>
          <cell r="R559">
            <v>8.7999999999999995E-2</v>
          </cell>
          <cell r="S559">
            <v>8.7999999999999995E-2</v>
          </cell>
          <cell r="T559">
            <v>8.7999999999999995E-2</v>
          </cell>
          <cell r="U559">
            <v>8.7999999999999995E-2</v>
          </cell>
          <cell r="V559">
            <v>8.7999999999999995E-2</v>
          </cell>
          <cell r="W559">
            <v>8.7999999999999995E-2</v>
          </cell>
          <cell r="X559">
            <v>8.7999999999999995E-2</v>
          </cell>
          <cell r="Y559">
            <v>8.7999999999999995E-2</v>
          </cell>
          <cell r="Z559">
            <v>8.7999999999999995E-2</v>
          </cell>
          <cell r="AA559">
            <v>8.7999999999999995E-2</v>
          </cell>
          <cell r="AB559">
            <v>8.7999999999999995E-2</v>
          </cell>
          <cell r="AC559">
            <v>8.7999999999999995E-2</v>
          </cell>
          <cell r="AD559">
            <v>8.7999999999999995E-2</v>
          </cell>
          <cell r="AE559">
            <v>8.7999999999999995E-2</v>
          </cell>
          <cell r="AF559">
            <v>8.7999999999999995E-2</v>
          </cell>
          <cell r="AG559">
            <v>8.7999999999999995E-2</v>
          </cell>
          <cell r="AH559">
            <v>8.7999999999999995E-2</v>
          </cell>
          <cell r="AI559">
            <v>8.7999999999999995E-2</v>
          </cell>
          <cell r="AJ559">
            <v>8.7999999999999995E-2</v>
          </cell>
        </row>
        <row r="560">
          <cell r="F560">
            <v>8.7999999999999995E-2</v>
          </cell>
          <cell r="G560">
            <v>8.7999999999999995E-2</v>
          </cell>
          <cell r="H560">
            <v>8.7999999999999995E-2</v>
          </cell>
          <cell r="I560">
            <v>8.7999999999999995E-2</v>
          </cell>
          <cell r="J560">
            <v>8.7999999999999995E-2</v>
          </cell>
          <cell r="K560">
            <v>8.7999999999999995E-2</v>
          </cell>
          <cell r="L560">
            <v>8.7999999999999995E-2</v>
          </cell>
          <cell r="M560">
            <v>8.7999999999999995E-2</v>
          </cell>
          <cell r="N560">
            <v>8.7999999999999995E-2</v>
          </cell>
          <cell r="O560">
            <v>8.7999999999999995E-2</v>
          </cell>
          <cell r="P560">
            <v>8.7999999999999995E-2</v>
          </cell>
          <cell r="Q560">
            <v>8.7999999999999995E-2</v>
          </cell>
          <cell r="R560">
            <v>8.7999999999999995E-2</v>
          </cell>
          <cell r="S560">
            <v>8.7999999999999995E-2</v>
          </cell>
          <cell r="T560">
            <v>8.7999999999999995E-2</v>
          </cell>
          <cell r="U560">
            <v>8.7999999999999995E-2</v>
          </cell>
          <cell r="V560">
            <v>8.7999999999999995E-2</v>
          </cell>
          <cell r="W560">
            <v>8.7999999999999995E-2</v>
          </cell>
          <cell r="X560">
            <v>8.7999999999999995E-2</v>
          </cell>
          <cell r="Y560">
            <v>8.7999999999999995E-2</v>
          </cell>
          <cell r="Z560">
            <v>8.7999999999999995E-2</v>
          </cell>
          <cell r="AA560">
            <v>8.7999999999999995E-2</v>
          </cell>
          <cell r="AB560">
            <v>8.7999999999999995E-2</v>
          </cell>
          <cell r="AC560">
            <v>8.7999999999999995E-2</v>
          </cell>
          <cell r="AD560">
            <v>8.7999999999999995E-2</v>
          </cell>
          <cell r="AE560">
            <v>8.7999999999999995E-2</v>
          </cell>
          <cell r="AF560">
            <v>8.7999999999999995E-2</v>
          </cell>
          <cell r="AG560">
            <v>8.7999999999999995E-2</v>
          </cell>
          <cell r="AH560">
            <v>8.7999999999999995E-2</v>
          </cell>
          <cell r="AI560">
            <v>8.7999999999999995E-2</v>
          </cell>
          <cell r="AJ560">
            <v>8.7999999999999995E-2</v>
          </cell>
        </row>
        <row r="564">
          <cell r="F564">
            <v>0.75800000000000001</v>
          </cell>
          <cell r="G564">
            <v>0.75800000000000001</v>
          </cell>
          <cell r="H564">
            <v>0.75800000000000001</v>
          </cell>
          <cell r="I564">
            <v>0.75800000000000001</v>
          </cell>
          <cell r="J564">
            <v>0.75800000000000001</v>
          </cell>
          <cell r="K564">
            <v>0.75800000000000001</v>
          </cell>
          <cell r="L564">
            <v>0.75800000000000001</v>
          </cell>
          <cell r="M564">
            <v>0.75800000000000001</v>
          </cell>
          <cell r="N564">
            <v>0.75800000000000001</v>
          </cell>
          <cell r="O564">
            <v>0.75800000000000001</v>
          </cell>
          <cell r="P564">
            <v>0.75800000000000001</v>
          </cell>
          <cell r="Q564">
            <v>0.75800000000000001</v>
          </cell>
          <cell r="R564">
            <v>0.75800000000000001</v>
          </cell>
          <cell r="S564">
            <v>0.75800000000000001</v>
          </cell>
          <cell r="T564">
            <v>0.75800000000000001</v>
          </cell>
          <cell r="U564">
            <v>0.75800000000000001</v>
          </cell>
          <cell r="V564">
            <v>0.75800000000000001</v>
          </cell>
          <cell r="W564">
            <v>0.75800000000000001</v>
          </cell>
          <cell r="X564">
            <v>0.75800000000000001</v>
          </cell>
          <cell r="Y564">
            <v>0.75800000000000001</v>
          </cell>
          <cell r="Z564">
            <v>0.75800000000000001</v>
          </cell>
          <cell r="AA564">
            <v>0.75800000000000001</v>
          </cell>
          <cell r="AB564">
            <v>0.75800000000000001</v>
          </cell>
          <cell r="AC564">
            <v>0.75800000000000001</v>
          </cell>
          <cell r="AD564">
            <v>0.75800000000000001</v>
          </cell>
          <cell r="AE564">
            <v>0.75800000000000001</v>
          </cell>
          <cell r="AF564">
            <v>0.75800000000000001</v>
          </cell>
          <cell r="AG564">
            <v>0.75800000000000001</v>
          </cell>
          <cell r="AH564">
            <v>0.75800000000000001</v>
          </cell>
          <cell r="AI564">
            <v>0.75800000000000001</v>
          </cell>
          <cell r="AJ564">
            <v>0.75800000000000001</v>
          </cell>
        </row>
        <row r="565">
          <cell r="F565">
            <v>0.75800000000000001</v>
          </cell>
          <cell r="G565">
            <v>0.75800000000000001</v>
          </cell>
          <cell r="H565">
            <v>0.75800000000000001</v>
          </cell>
          <cell r="I565">
            <v>0.75800000000000001</v>
          </cell>
          <cell r="J565">
            <v>0.75800000000000001</v>
          </cell>
          <cell r="K565">
            <v>0.75800000000000001</v>
          </cell>
          <cell r="L565">
            <v>0.75800000000000001</v>
          </cell>
          <cell r="M565">
            <v>0.75800000000000001</v>
          </cell>
          <cell r="N565">
            <v>0.75800000000000001</v>
          </cell>
          <cell r="O565">
            <v>0.75800000000000001</v>
          </cell>
          <cell r="P565">
            <v>0.75800000000000001</v>
          </cell>
          <cell r="Q565">
            <v>0.75800000000000001</v>
          </cell>
          <cell r="R565">
            <v>0.75800000000000001</v>
          </cell>
          <cell r="S565">
            <v>0.75800000000000001</v>
          </cell>
          <cell r="T565">
            <v>0.75800000000000001</v>
          </cell>
          <cell r="U565">
            <v>0.75800000000000001</v>
          </cell>
          <cell r="V565">
            <v>0.75800000000000001</v>
          </cell>
          <cell r="W565">
            <v>0.75800000000000001</v>
          </cell>
          <cell r="X565">
            <v>0.75800000000000001</v>
          </cell>
          <cell r="Y565">
            <v>0.75800000000000001</v>
          </cell>
          <cell r="Z565">
            <v>0.75800000000000001</v>
          </cell>
          <cell r="AA565">
            <v>0.75800000000000001</v>
          </cell>
          <cell r="AB565">
            <v>0.75800000000000001</v>
          </cell>
          <cell r="AC565">
            <v>0.75800000000000001</v>
          </cell>
          <cell r="AD565">
            <v>0.75800000000000001</v>
          </cell>
          <cell r="AE565">
            <v>0.75800000000000001</v>
          </cell>
          <cell r="AF565">
            <v>0.75800000000000001</v>
          </cell>
          <cell r="AG565">
            <v>0.75800000000000001</v>
          </cell>
          <cell r="AH565">
            <v>0.75800000000000001</v>
          </cell>
          <cell r="AI565">
            <v>0.75800000000000001</v>
          </cell>
          <cell r="AJ565">
            <v>0.75800000000000001</v>
          </cell>
        </row>
        <row r="566">
          <cell r="F566">
            <v>0.75800000000000001</v>
          </cell>
          <cell r="G566">
            <v>0.75800000000000001</v>
          </cell>
          <cell r="H566">
            <v>0.75800000000000001</v>
          </cell>
          <cell r="I566">
            <v>0.75800000000000001</v>
          </cell>
          <cell r="J566">
            <v>0.75800000000000001</v>
          </cell>
          <cell r="K566">
            <v>0.75800000000000001</v>
          </cell>
          <cell r="L566">
            <v>0.75800000000000001</v>
          </cell>
          <cell r="M566">
            <v>0.75800000000000001</v>
          </cell>
          <cell r="N566">
            <v>0.75800000000000001</v>
          </cell>
          <cell r="O566">
            <v>0.75800000000000001</v>
          </cell>
          <cell r="P566">
            <v>0.75800000000000001</v>
          </cell>
          <cell r="Q566">
            <v>0.75800000000000001</v>
          </cell>
          <cell r="R566">
            <v>0.75800000000000001</v>
          </cell>
          <cell r="S566">
            <v>0.75800000000000001</v>
          </cell>
          <cell r="T566">
            <v>0.75800000000000001</v>
          </cell>
          <cell r="U566">
            <v>0.75800000000000001</v>
          </cell>
          <cell r="V566">
            <v>0.75800000000000001</v>
          </cell>
          <cell r="W566">
            <v>0.75800000000000001</v>
          </cell>
          <cell r="X566">
            <v>0.75800000000000001</v>
          </cell>
          <cell r="Y566">
            <v>0.75800000000000001</v>
          </cell>
          <cell r="Z566">
            <v>0.75800000000000001</v>
          </cell>
          <cell r="AA566">
            <v>0.75800000000000001</v>
          </cell>
          <cell r="AB566">
            <v>0.75800000000000001</v>
          </cell>
          <cell r="AC566">
            <v>0.75800000000000001</v>
          </cell>
          <cell r="AD566">
            <v>0.75800000000000001</v>
          </cell>
          <cell r="AE566">
            <v>0.75800000000000001</v>
          </cell>
          <cell r="AF566">
            <v>0.75800000000000001</v>
          </cell>
          <cell r="AG566">
            <v>0.75800000000000001</v>
          </cell>
          <cell r="AH566">
            <v>0.75800000000000001</v>
          </cell>
          <cell r="AI566">
            <v>0.75800000000000001</v>
          </cell>
          <cell r="AJ566">
            <v>0.75800000000000001</v>
          </cell>
        </row>
        <row r="567">
          <cell r="F567">
            <v>0.25740000000000002</v>
          </cell>
          <cell r="G567">
            <v>0.25740000000000002</v>
          </cell>
          <cell r="H567">
            <v>0.25740000000000002</v>
          </cell>
          <cell r="I567">
            <v>0.25740000000000002</v>
          </cell>
          <cell r="J567">
            <v>0.25740000000000002</v>
          </cell>
          <cell r="K567">
            <v>0.25740000000000002</v>
          </cell>
          <cell r="L567">
            <v>0.25740000000000002</v>
          </cell>
          <cell r="M567">
            <v>0.25740000000000002</v>
          </cell>
          <cell r="N567">
            <v>0.25740000000000002</v>
          </cell>
          <cell r="O567">
            <v>0.25740000000000002</v>
          </cell>
          <cell r="P567">
            <v>0.25740000000000002</v>
          </cell>
          <cell r="Q567">
            <v>0.25740000000000002</v>
          </cell>
          <cell r="R567">
            <v>0.25740000000000002</v>
          </cell>
          <cell r="S567">
            <v>0.25740000000000002</v>
          </cell>
          <cell r="T567">
            <v>0.25740000000000002</v>
          </cell>
          <cell r="U567">
            <v>0.25740000000000002</v>
          </cell>
          <cell r="V567">
            <v>0.25740000000000002</v>
          </cell>
          <cell r="W567">
            <v>0.25740000000000002</v>
          </cell>
          <cell r="X567">
            <v>0.25740000000000002</v>
          </cell>
          <cell r="Y567">
            <v>0.25740000000000002</v>
          </cell>
          <cell r="Z567">
            <v>0.25740000000000002</v>
          </cell>
          <cell r="AA567">
            <v>0.25740000000000002</v>
          </cell>
          <cell r="AB567">
            <v>0.25740000000000002</v>
          </cell>
          <cell r="AC567">
            <v>0.25740000000000002</v>
          </cell>
          <cell r="AD567">
            <v>0.25740000000000002</v>
          </cell>
          <cell r="AE567">
            <v>0.25740000000000002</v>
          </cell>
          <cell r="AF567">
            <v>0.25740000000000002</v>
          </cell>
          <cell r="AG567">
            <v>0.25740000000000002</v>
          </cell>
          <cell r="AH567">
            <v>0.25740000000000002</v>
          </cell>
          <cell r="AI567">
            <v>0.25740000000000002</v>
          </cell>
          <cell r="AJ567">
            <v>0.25740000000000002</v>
          </cell>
        </row>
      </sheetData>
      <sheetData sheetId="22"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</row>
        <row r="14">
          <cell r="C14">
            <v>0.30000001192092896</v>
          </cell>
          <cell r="D14">
            <v>0.30000001192092896</v>
          </cell>
          <cell r="E14">
            <v>0.30000001192092896</v>
          </cell>
          <cell r="F14">
            <v>0.30000001192092896</v>
          </cell>
          <cell r="G14">
            <v>0.26</v>
          </cell>
          <cell r="H14">
            <v>0.26</v>
          </cell>
          <cell r="I14">
            <v>0.1</v>
          </cell>
          <cell r="J14">
            <v>0.1</v>
          </cell>
          <cell r="K14">
            <v>0.1</v>
          </cell>
          <cell r="L14">
            <v>0.1</v>
          </cell>
          <cell r="M14">
            <v>0.1</v>
          </cell>
          <cell r="N14">
            <v>0.1</v>
          </cell>
          <cell r="O14">
            <v>0.1</v>
          </cell>
          <cell r="P14">
            <v>0.1</v>
          </cell>
          <cell r="Q14">
            <v>0.1</v>
          </cell>
          <cell r="R14">
            <v>0.1</v>
          </cell>
          <cell r="S14">
            <v>0.1</v>
          </cell>
          <cell r="T14">
            <v>0.1</v>
          </cell>
          <cell r="U14">
            <v>0.1</v>
          </cell>
          <cell r="V14">
            <v>0.1</v>
          </cell>
          <cell r="W14">
            <v>0.1</v>
          </cell>
          <cell r="X14">
            <v>0.1</v>
          </cell>
          <cell r="Y14">
            <v>0.1</v>
          </cell>
          <cell r="Z14">
            <v>0.1</v>
          </cell>
          <cell r="AA14">
            <v>0.1</v>
          </cell>
          <cell r="AB14">
            <v>0.1</v>
          </cell>
          <cell r="AC14">
            <v>0.1</v>
          </cell>
          <cell r="AD14">
            <v>0.1</v>
          </cell>
          <cell r="AE14">
            <v>0.1</v>
          </cell>
          <cell r="AF14">
            <v>0.1</v>
          </cell>
          <cell r="AG14">
            <v>0.1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tb-stage.nrel.gov/electricity/2021/commercial_pv" TargetMode="External"/><Relationship Id="rId2" Type="http://schemas.openxmlformats.org/officeDocument/2006/relationships/hyperlink" Target="https://pvwatts.nrel.gov/pvwatts.php" TargetMode="External"/><Relationship Id="rId1" Type="http://schemas.openxmlformats.org/officeDocument/2006/relationships/hyperlink" Target="https://atb.nrel.gov/electricity/2022/residential_pv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rel.gov/docs/fy22osti/80694.pdf" TargetMode="External"/><Relationship Id="rId4" Type="http://schemas.openxmlformats.org/officeDocument/2006/relationships/hyperlink" Target="https://www.nrel.gov/docs/fy22osti/8069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tabSelected="1" workbookViewId="0">
      <selection activeCell="F16" sqref="F16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6</v>
      </c>
    </row>
    <row r="4" spans="1:2" x14ac:dyDescent="0.35">
      <c r="B4" s="2" t="s">
        <v>44</v>
      </c>
    </row>
    <row r="5" spans="1:2" x14ac:dyDescent="0.35">
      <c r="B5" t="s">
        <v>43</v>
      </c>
    </row>
    <row r="6" spans="1:2" x14ac:dyDescent="0.35">
      <c r="B6" s="5" t="s">
        <v>9</v>
      </c>
    </row>
    <row r="7" spans="1:2" x14ac:dyDescent="0.35">
      <c r="B7" t="s">
        <v>7</v>
      </c>
    </row>
    <row r="9" spans="1:2" x14ac:dyDescent="0.35">
      <c r="A9" s="1" t="s">
        <v>10</v>
      </c>
    </row>
    <row r="10" spans="1:2" x14ac:dyDescent="0.35">
      <c r="A10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7"/>
  <dimension ref="D1:AQ34"/>
  <sheetViews>
    <sheetView showGridLines="0" zoomScale="70" zoomScaleNormal="70" workbookViewId="0">
      <pane xSplit="5" ySplit="1" topLeftCell="F2" activePane="bottomRight" state="frozen"/>
      <selection activeCell="F6" sqref="F6"/>
      <selection pane="topRight" activeCell="F6" sqref="F6"/>
      <selection pane="bottomLeft" activeCell="F6" sqref="F6"/>
      <selection pane="bottomRight" activeCell="K32" sqref="K32"/>
    </sheetView>
  </sheetViews>
  <sheetFormatPr defaultColWidth="9.26953125" defaultRowHeight="13.9" customHeight="1" x14ac:dyDescent="0.25"/>
  <cols>
    <col min="1" max="1" width="9.26953125" style="4"/>
    <col min="2" max="7" width="1.7265625" style="4" customWidth="1"/>
    <col min="8" max="8" width="5.7265625" style="4" customWidth="1"/>
    <col min="9" max="9" width="6.7265625" style="4" customWidth="1"/>
    <col min="10" max="10" width="20.7265625" style="4" customWidth="1"/>
    <col min="11" max="11" width="26" style="4" customWidth="1"/>
    <col min="12" max="15" width="11.7265625" style="4" customWidth="1"/>
    <col min="16" max="16" width="12.7265625" style="4" customWidth="1"/>
    <col min="17" max="20" width="11.7265625" style="4" customWidth="1"/>
    <col min="21" max="21" width="9.26953125" style="4" bestFit="1" customWidth="1"/>
    <col min="22" max="23" width="11.7265625" style="4" customWidth="1"/>
    <col min="24" max="24" width="11.36328125" style="4" customWidth="1"/>
    <col min="25" max="48" width="11.7265625" style="4" customWidth="1"/>
    <col min="49" max="16384" width="9.26953125" style="4"/>
  </cols>
  <sheetData>
    <row r="1" spans="4:43" s="18" customFormat="1" ht="14.15" customHeight="1" x14ac:dyDescent="0.3">
      <c r="D1" s="7" t="s">
        <v>2</v>
      </c>
      <c r="G1" s="22" t="s">
        <v>5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9"/>
      <c r="V1" s="19"/>
      <c r="W1" s="19"/>
      <c r="X1" s="19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 spans="4:43" s="18" customFormat="1" ht="14.15" customHeight="1" x14ac:dyDescent="0.25">
      <c r="G2" s="8"/>
      <c r="L2" s="18" t="s">
        <v>12</v>
      </c>
    </row>
    <row r="3" spans="4:43" s="18" customFormat="1" ht="14.15" customHeight="1" x14ac:dyDescent="0.25">
      <c r="G3" s="8"/>
      <c r="L3" s="15">
        <v>2019</v>
      </c>
      <c r="M3" s="15">
        <v>2020</v>
      </c>
      <c r="N3" s="15">
        <v>2021</v>
      </c>
      <c r="O3" s="15">
        <v>2022</v>
      </c>
      <c r="P3" s="15">
        <v>2023</v>
      </c>
      <c r="Q3" s="15">
        <v>2024</v>
      </c>
      <c r="R3" s="15">
        <v>2025</v>
      </c>
      <c r="S3" s="15">
        <v>2026</v>
      </c>
      <c r="T3" s="15">
        <v>2027</v>
      </c>
      <c r="U3" s="15">
        <v>2028</v>
      </c>
      <c r="V3" s="15">
        <v>2029</v>
      </c>
      <c r="W3" s="15">
        <v>2030</v>
      </c>
      <c r="X3" s="15">
        <v>2031</v>
      </c>
      <c r="Y3" s="15">
        <v>2032</v>
      </c>
      <c r="Z3" s="15">
        <v>2033</v>
      </c>
      <c r="AA3" s="15">
        <v>2034</v>
      </c>
      <c r="AB3" s="15">
        <v>2035</v>
      </c>
      <c r="AC3" s="15">
        <v>2036</v>
      </c>
      <c r="AD3" s="15">
        <v>2037</v>
      </c>
      <c r="AE3" s="15">
        <v>2038</v>
      </c>
      <c r="AF3" s="15">
        <v>2039</v>
      </c>
      <c r="AG3" s="15">
        <v>2040</v>
      </c>
      <c r="AH3" s="15">
        <v>2041</v>
      </c>
      <c r="AI3" s="15">
        <v>2042</v>
      </c>
      <c r="AJ3" s="15">
        <v>2043</v>
      </c>
      <c r="AK3" s="15">
        <v>2044</v>
      </c>
      <c r="AL3" s="15">
        <v>2045</v>
      </c>
      <c r="AM3" s="15">
        <v>2046</v>
      </c>
      <c r="AN3" s="15">
        <v>2047</v>
      </c>
      <c r="AO3" s="15">
        <v>2048</v>
      </c>
      <c r="AP3" s="15">
        <v>2049</v>
      </c>
      <c r="AQ3" s="15">
        <v>2050</v>
      </c>
    </row>
    <row r="4" spans="4:43" s="18" customFormat="1" ht="14.15" customHeight="1" x14ac:dyDescent="0.3">
      <c r="G4" s="8"/>
      <c r="H4" s="20" t="s">
        <v>3</v>
      </c>
      <c r="J4" s="23" t="s">
        <v>4</v>
      </c>
      <c r="K4" s="16" t="s">
        <v>13</v>
      </c>
      <c r="L4" s="9">
        <v>0.11966055760633977</v>
      </c>
      <c r="M4" s="9">
        <v>0.12013139357850224</v>
      </c>
      <c r="N4" s="9">
        <v>0.1206022295506647</v>
      </c>
      <c r="O4" s="9">
        <v>0.12107306552282716</v>
      </c>
      <c r="P4" s="9">
        <v>0.12154390149498963</v>
      </c>
      <c r="Q4" s="9">
        <v>0.12201473746715209</v>
      </c>
      <c r="R4" s="9">
        <v>0.12248557343931456</v>
      </c>
      <c r="S4" s="9">
        <v>0.12295640941147702</v>
      </c>
      <c r="T4" s="9">
        <v>0.12342724538363949</v>
      </c>
      <c r="U4" s="9">
        <v>0.12389808135580195</v>
      </c>
      <c r="V4" s="9">
        <v>0.12436891732796442</v>
      </c>
      <c r="W4" s="9">
        <v>0.12483975330012691</v>
      </c>
      <c r="X4" s="9">
        <v>0.12483975330012691</v>
      </c>
      <c r="Y4" s="9">
        <v>0.12483975330012691</v>
      </c>
      <c r="Z4" s="9">
        <v>0.12483975330012691</v>
      </c>
      <c r="AA4" s="9">
        <v>0.12483975330012691</v>
      </c>
      <c r="AB4" s="9">
        <v>0.12483975330012691</v>
      </c>
      <c r="AC4" s="9">
        <v>0.12483975330012691</v>
      </c>
      <c r="AD4" s="9">
        <v>0.12483975330012691</v>
      </c>
      <c r="AE4" s="9">
        <v>0.12483975330012691</v>
      </c>
      <c r="AF4" s="9">
        <v>0.12483975330012691</v>
      </c>
      <c r="AG4" s="9">
        <v>0.12483975330012691</v>
      </c>
      <c r="AH4" s="9">
        <v>0.12483975330012691</v>
      </c>
      <c r="AI4" s="9">
        <v>0.12483975330012691</v>
      </c>
      <c r="AJ4" s="9">
        <v>0.12483975330012691</v>
      </c>
      <c r="AK4" s="9">
        <v>0.12483975330012691</v>
      </c>
      <c r="AL4" s="9">
        <v>0.12483975330012691</v>
      </c>
      <c r="AM4" s="9">
        <v>0.12483975330012691</v>
      </c>
      <c r="AN4" s="9">
        <v>0.12483975330012691</v>
      </c>
      <c r="AO4" s="9">
        <v>0.12483975330012691</v>
      </c>
      <c r="AP4" s="9">
        <v>0.12483975330012691</v>
      </c>
      <c r="AQ4" s="9">
        <v>0.12483975330012691</v>
      </c>
    </row>
    <row r="5" spans="4:43" s="18" customFormat="1" ht="14.15" customHeight="1" x14ac:dyDescent="0.3">
      <c r="G5" s="8"/>
      <c r="H5" s="20"/>
      <c r="J5" s="24"/>
      <c r="K5" s="6" t="s">
        <v>14</v>
      </c>
      <c r="L5" s="10">
        <v>0.11966055760633977</v>
      </c>
      <c r="M5" s="10">
        <v>0.11984569296763652</v>
      </c>
      <c r="N5" s="10">
        <v>0.12003082832893326</v>
      </c>
      <c r="O5" s="10">
        <v>0.12021596369023001</v>
      </c>
      <c r="P5" s="10">
        <v>0.12040109905152675</v>
      </c>
      <c r="Q5" s="10">
        <v>0.1205862344128235</v>
      </c>
      <c r="R5" s="10">
        <v>0.12077136977412024</v>
      </c>
      <c r="S5" s="10">
        <v>0.12095650513541699</v>
      </c>
      <c r="T5" s="10">
        <v>0.12114164049671373</v>
      </c>
      <c r="U5" s="10">
        <v>0.12132677585801048</v>
      </c>
      <c r="V5" s="10">
        <v>0.12151191121930723</v>
      </c>
      <c r="W5" s="10">
        <v>0.12169704658060394</v>
      </c>
      <c r="X5" s="10">
        <v>0.1218541819165801</v>
      </c>
      <c r="Y5" s="10">
        <v>0.12201131725255625</v>
      </c>
      <c r="Z5" s="10">
        <v>0.1221684525885324</v>
      </c>
      <c r="AA5" s="10">
        <v>0.12232558792450855</v>
      </c>
      <c r="AB5" s="10">
        <v>0.1224827232604847</v>
      </c>
      <c r="AC5" s="10">
        <v>0.12263985859646086</v>
      </c>
      <c r="AD5" s="10">
        <v>0.12279699393243701</v>
      </c>
      <c r="AE5" s="10">
        <v>0.12295412926841316</v>
      </c>
      <c r="AF5" s="10">
        <v>0.12311126460438931</v>
      </c>
      <c r="AG5" s="10">
        <v>0.12326839994036547</v>
      </c>
      <c r="AH5" s="10">
        <v>0.12342553527634162</v>
      </c>
      <c r="AI5" s="10">
        <v>0.12358267061231777</v>
      </c>
      <c r="AJ5" s="10">
        <v>0.12373980594829392</v>
      </c>
      <c r="AK5" s="10">
        <v>0.12389694128427008</v>
      </c>
      <c r="AL5" s="10">
        <v>0.12405407662024623</v>
      </c>
      <c r="AM5" s="10">
        <v>0.12421121195622238</v>
      </c>
      <c r="AN5" s="10">
        <v>0.12436834729219853</v>
      </c>
      <c r="AO5" s="10">
        <v>0.12452548262817469</v>
      </c>
      <c r="AP5" s="10">
        <v>0.12468261796415084</v>
      </c>
      <c r="AQ5" s="10">
        <v>0.12483975330012691</v>
      </c>
    </row>
    <row r="6" spans="4:43" s="18" customFormat="1" ht="14.15" customHeight="1" thickBot="1" x14ac:dyDescent="0.35">
      <c r="G6" s="8"/>
      <c r="H6" s="20"/>
      <c r="J6" s="24"/>
      <c r="K6" s="17" t="s">
        <v>15</v>
      </c>
      <c r="L6" s="11">
        <v>0.11966055760633977</v>
      </c>
      <c r="M6" s="11">
        <v>0.11966055760633977</v>
      </c>
      <c r="N6" s="11">
        <v>0.11966055760633977</v>
      </c>
      <c r="O6" s="11">
        <v>0.11966055760633977</v>
      </c>
      <c r="P6" s="11">
        <v>0.11966055760633977</v>
      </c>
      <c r="Q6" s="11">
        <v>0.11966055760633977</v>
      </c>
      <c r="R6" s="11">
        <v>0.11966055760633977</v>
      </c>
      <c r="S6" s="11">
        <v>0.11966055760633977</v>
      </c>
      <c r="T6" s="11">
        <v>0.11966055760633977</v>
      </c>
      <c r="U6" s="11">
        <v>0.11966055760633977</v>
      </c>
      <c r="V6" s="11">
        <v>0.11966055760633977</v>
      </c>
      <c r="W6" s="11">
        <v>0.11966055760633977</v>
      </c>
      <c r="X6" s="11">
        <v>0.11976238205505298</v>
      </c>
      <c r="Y6" s="11">
        <v>0.11986420650376618</v>
      </c>
      <c r="Z6" s="11">
        <v>0.11996603095247939</v>
      </c>
      <c r="AA6" s="11">
        <v>0.12006785540119259</v>
      </c>
      <c r="AB6" s="11">
        <v>0.1201696798499058</v>
      </c>
      <c r="AC6" s="11">
        <v>0.12027150429861901</v>
      </c>
      <c r="AD6" s="11">
        <v>0.12037332874733221</v>
      </c>
      <c r="AE6" s="11">
        <v>0.12047515319604542</v>
      </c>
      <c r="AF6" s="11">
        <v>0.12057697764475862</v>
      </c>
      <c r="AG6" s="11">
        <v>0.12067880209347183</v>
      </c>
      <c r="AH6" s="11">
        <v>0.12078062654218504</v>
      </c>
      <c r="AI6" s="11">
        <v>0.12088245099089824</v>
      </c>
      <c r="AJ6" s="11">
        <v>0.12098427543961145</v>
      </c>
      <c r="AK6" s="11">
        <v>0.12108609988832465</v>
      </c>
      <c r="AL6" s="11">
        <v>0.12118792433703786</v>
      </c>
      <c r="AM6" s="11">
        <v>0.12128974878575106</v>
      </c>
      <c r="AN6" s="11">
        <v>0.12139157323446427</v>
      </c>
      <c r="AO6" s="11">
        <v>0.12149339768317748</v>
      </c>
      <c r="AP6" s="11">
        <v>0.12159522213189068</v>
      </c>
      <c r="AQ6" s="11">
        <v>0.12169704658060394</v>
      </c>
    </row>
    <row r="7" spans="4:43" s="18" customFormat="1" ht="14.15" customHeight="1" thickTop="1" x14ac:dyDescent="0.3">
      <c r="G7" s="8"/>
      <c r="H7" s="20"/>
      <c r="J7" s="24"/>
      <c r="K7" s="16" t="s">
        <v>16</v>
      </c>
      <c r="L7" s="9">
        <v>0.13106905410575789</v>
      </c>
      <c r="M7" s="9">
        <v>0.13158477981141037</v>
      </c>
      <c r="N7" s="9">
        <v>0.13210050551706284</v>
      </c>
      <c r="O7" s="9">
        <v>0.13261623122271532</v>
      </c>
      <c r="P7" s="9">
        <v>0.1331319569283678</v>
      </c>
      <c r="Q7" s="9">
        <v>0.13364768263402027</v>
      </c>
      <c r="R7" s="9">
        <v>0.13416340833967275</v>
      </c>
      <c r="S7" s="9">
        <v>0.13467913404532522</v>
      </c>
      <c r="T7" s="9">
        <v>0.1351948597509777</v>
      </c>
      <c r="U7" s="9">
        <v>0.13571058545663017</v>
      </c>
      <c r="V7" s="9">
        <v>0.13622631116228265</v>
      </c>
      <c r="W7" s="9">
        <v>0.13674203686793523</v>
      </c>
      <c r="X7" s="9">
        <v>0.13674203686793523</v>
      </c>
      <c r="Y7" s="9">
        <v>0.13674203686793523</v>
      </c>
      <c r="Z7" s="9">
        <v>0.13674203686793523</v>
      </c>
      <c r="AA7" s="9">
        <v>0.13674203686793523</v>
      </c>
      <c r="AB7" s="9">
        <v>0.13674203686793523</v>
      </c>
      <c r="AC7" s="9">
        <v>0.13674203686793523</v>
      </c>
      <c r="AD7" s="9">
        <v>0.13674203686793523</v>
      </c>
      <c r="AE7" s="9">
        <v>0.13674203686793523</v>
      </c>
      <c r="AF7" s="9">
        <v>0.13674203686793523</v>
      </c>
      <c r="AG7" s="9">
        <v>0.13674203686793523</v>
      </c>
      <c r="AH7" s="9">
        <v>0.13674203686793523</v>
      </c>
      <c r="AI7" s="9">
        <v>0.13674203686793523</v>
      </c>
      <c r="AJ7" s="9">
        <v>0.13674203686793523</v>
      </c>
      <c r="AK7" s="9">
        <v>0.13674203686793523</v>
      </c>
      <c r="AL7" s="9">
        <v>0.13674203686793523</v>
      </c>
      <c r="AM7" s="9">
        <v>0.13674203686793523</v>
      </c>
      <c r="AN7" s="9">
        <v>0.13674203686793523</v>
      </c>
      <c r="AO7" s="9">
        <v>0.13674203686793523</v>
      </c>
      <c r="AP7" s="9">
        <v>0.13674203686793523</v>
      </c>
      <c r="AQ7" s="9">
        <v>0.13674203686793523</v>
      </c>
    </row>
    <row r="8" spans="4:43" s="18" customFormat="1" ht="14.15" customHeight="1" x14ac:dyDescent="0.3">
      <c r="G8" s="8"/>
      <c r="H8" s="20"/>
      <c r="J8" s="24"/>
      <c r="K8" s="6" t="s">
        <v>17</v>
      </c>
      <c r="L8" s="10">
        <v>0.13106905410575789</v>
      </c>
      <c r="M8" s="10">
        <v>0.13127184036358666</v>
      </c>
      <c r="N8" s="10">
        <v>0.13147462662141543</v>
      </c>
      <c r="O8" s="10">
        <v>0.1316774128792442</v>
      </c>
      <c r="P8" s="10">
        <v>0.13188019913707297</v>
      </c>
      <c r="Q8" s="10">
        <v>0.13208298539490174</v>
      </c>
      <c r="R8" s="10">
        <v>0.1322857716527305</v>
      </c>
      <c r="S8" s="10">
        <v>0.13248855791055927</v>
      </c>
      <c r="T8" s="10">
        <v>0.13269134416838804</v>
      </c>
      <c r="U8" s="10">
        <v>0.13289413042621681</v>
      </c>
      <c r="V8" s="10">
        <v>0.13309691668404558</v>
      </c>
      <c r="W8" s="10">
        <v>0.13329970294187421</v>
      </c>
      <c r="X8" s="10">
        <v>0.13347181963817725</v>
      </c>
      <c r="Y8" s="10">
        <v>0.1336439363344803</v>
      </c>
      <c r="Z8" s="10">
        <v>0.13381605303078334</v>
      </c>
      <c r="AA8" s="10">
        <v>0.13398816972708638</v>
      </c>
      <c r="AB8" s="10">
        <v>0.13416028642338942</v>
      </c>
      <c r="AC8" s="10">
        <v>0.13433240311969247</v>
      </c>
      <c r="AD8" s="10">
        <v>0.13450451981599551</v>
      </c>
      <c r="AE8" s="10">
        <v>0.13467663651229855</v>
      </c>
      <c r="AF8" s="10">
        <v>0.1348487532086016</v>
      </c>
      <c r="AG8" s="10">
        <v>0.13502086990490464</v>
      </c>
      <c r="AH8" s="10">
        <v>0.13519298660120768</v>
      </c>
      <c r="AI8" s="10">
        <v>0.13536510329751072</v>
      </c>
      <c r="AJ8" s="10">
        <v>0.13553721999381377</v>
      </c>
      <c r="AK8" s="10">
        <v>0.13570933669011681</v>
      </c>
      <c r="AL8" s="10">
        <v>0.13588145338641985</v>
      </c>
      <c r="AM8" s="10">
        <v>0.1360535700827229</v>
      </c>
      <c r="AN8" s="10">
        <v>0.13622568677902594</v>
      </c>
      <c r="AO8" s="10">
        <v>0.13639780347532898</v>
      </c>
      <c r="AP8" s="10">
        <v>0.13656992017163203</v>
      </c>
      <c r="AQ8" s="10">
        <v>0.13674203686793523</v>
      </c>
    </row>
    <row r="9" spans="4:43" s="18" customFormat="1" ht="14.15" customHeight="1" thickBot="1" x14ac:dyDescent="0.35">
      <c r="G9" s="8"/>
      <c r="H9" s="20"/>
      <c r="J9" s="24"/>
      <c r="K9" s="17" t="s">
        <v>18</v>
      </c>
      <c r="L9" s="11">
        <v>0.13106905410575789</v>
      </c>
      <c r="M9" s="11">
        <v>0.13106905410575789</v>
      </c>
      <c r="N9" s="11">
        <v>0.13106905410575789</v>
      </c>
      <c r="O9" s="11">
        <v>0.13106905410575789</v>
      </c>
      <c r="P9" s="11">
        <v>0.13106905410575789</v>
      </c>
      <c r="Q9" s="11">
        <v>0.13106905410575789</v>
      </c>
      <c r="R9" s="11">
        <v>0.13106905410575789</v>
      </c>
      <c r="S9" s="11">
        <v>0.13106905410575789</v>
      </c>
      <c r="T9" s="11">
        <v>0.13106905410575789</v>
      </c>
      <c r="U9" s="11">
        <v>0.13106905410575789</v>
      </c>
      <c r="V9" s="11">
        <v>0.13106905410575789</v>
      </c>
      <c r="W9" s="11">
        <v>0.13106905410575789</v>
      </c>
      <c r="X9" s="11">
        <v>0.1311805865475637</v>
      </c>
      <c r="Y9" s="11">
        <v>0.13129211898936952</v>
      </c>
      <c r="Z9" s="11">
        <v>0.13140365143117533</v>
      </c>
      <c r="AA9" s="11">
        <v>0.13151518387298114</v>
      </c>
      <c r="AB9" s="11">
        <v>0.13162671631478695</v>
      </c>
      <c r="AC9" s="11">
        <v>0.13173824875659276</v>
      </c>
      <c r="AD9" s="11">
        <v>0.13184978119839857</v>
      </c>
      <c r="AE9" s="11">
        <v>0.13196131364020439</v>
      </c>
      <c r="AF9" s="11">
        <v>0.1320728460820102</v>
      </c>
      <c r="AG9" s="11">
        <v>0.13218437852381601</v>
      </c>
      <c r="AH9" s="11">
        <v>0.13229591096562182</v>
      </c>
      <c r="AI9" s="11">
        <v>0.13240744340742763</v>
      </c>
      <c r="AJ9" s="11">
        <v>0.13251897584923344</v>
      </c>
      <c r="AK9" s="11">
        <v>0.13263050829103926</v>
      </c>
      <c r="AL9" s="11">
        <v>0.13274204073284507</v>
      </c>
      <c r="AM9" s="11">
        <v>0.13285357317465088</v>
      </c>
      <c r="AN9" s="11">
        <v>0.13296510561645669</v>
      </c>
      <c r="AO9" s="11">
        <v>0.1330766380582625</v>
      </c>
      <c r="AP9" s="11">
        <v>0.13318817050006831</v>
      </c>
      <c r="AQ9" s="11">
        <v>0.13329970294187421</v>
      </c>
    </row>
    <row r="10" spans="4:43" s="18" customFormat="1" ht="13.5" customHeight="1" thickTop="1" x14ac:dyDescent="0.3">
      <c r="G10" s="8"/>
      <c r="H10" s="20"/>
      <c r="J10" s="24"/>
      <c r="K10" s="16" t="s">
        <v>19</v>
      </c>
      <c r="L10" s="9">
        <v>0.13650260348288767</v>
      </c>
      <c r="M10" s="9">
        <v>0.13703970891929229</v>
      </c>
      <c r="N10" s="9">
        <v>0.13757681435569691</v>
      </c>
      <c r="O10" s="9">
        <v>0.13811391979210152</v>
      </c>
      <c r="P10" s="9">
        <v>0.13865102522850614</v>
      </c>
      <c r="Q10" s="9">
        <v>0.13918813066491076</v>
      </c>
      <c r="R10" s="9">
        <v>0.13972523610131538</v>
      </c>
      <c r="S10" s="9">
        <v>0.14026234153771999</v>
      </c>
      <c r="T10" s="9">
        <v>0.14079944697412461</v>
      </c>
      <c r="U10" s="9">
        <v>0.14133655241052923</v>
      </c>
      <c r="V10" s="9">
        <v>0.14187365784693384</v>
      </c>
      <c r="W10" s="9">
        <v>0.14241076328333849</v>
      </c>
      <c r="X10" s="9">
        <v>0.14241076328333849</v>
      </c>
      <c r="Y10" s="9">
        <v>0.14241076328333849</v>
      </c>
      <c r="Z10" s="9">
        <v>0.14241076328333849</v>
      </c>
      <c r="AA10" s="9">
        <v>0.14241076328333849</v>
      </c>
      <c r="AB10" s="9">
        <v>0.14241076328333849</v>
      </c>
      <c r="AC10" s="9">
        <v>0.14241076328333849</v>
      </c>
      <c r="AD10" s="9">
        <v>0.14241076328333849</v>
      </c>
      <c r="AE10" s="9">
        <v>0.14241076328333849</v>
      </c>
      <c r="AF10" s="9">
        <v>0.14241076328333849</v>
      </c>
      <c r="AG10" s="9">
        <v>0.14241076328333849</v>
      </c>
      <c r="AH10" s="9">
        <v>0.14241076328333849</v>
      </c>
      <c r="AI10" s="9">
        <v>0.14241076328333849</v>
      </c>
      <c r="AJ10" s="9">
        <v>0.14241076328333849</v>
      </c>
      <c r="AK10" s="9">
        <v>0.14241076328333849</v>
      </c>
      <c r="AL10" s="9">
        <v>0.14241076328333849</v>
      </c>
      <c r="AM10" s="9">
        <v>0.14241076328333849</v>
      </c>
      <c r="AN10" s="9">
        <v>0.14241076328333849</v>
      </c>
      <c r="AO10" s="9">
        <v>0.14241076328333849</v>
      </c>
      <c r="AP10" s="9">
        <v>0.14241076328333849</v>
      </c>
      <c r="AQ10" s="9">
        <v>0.14241076328333849</v>
      </c>
    </row>
    <row r="11" spans="4:43" s="18" customFormat="1" ht="14.15" customHeight="1" x14ac:dyDescent="0.3">
      <c r="G11" s="8"/>
      <c r="H11" s="20"/>
      <c r="J11" s="24"/>
      <c r="K11" s="6" t="s">
        <v>20</v>
      </c>
      <c r="L11" s="10">
        <v>0.13650260348288767</v>
      </c>
      <c r="M11" s="10">
        <v>0.13671379637149922</v>
      </c>
      <c r="N11" s="10">
        <v>0.13692498926011076</v>
      </c>
      <c r="O11" s="10">
        <v>0.13713618214872231</v>
      </c>
      <c r="P11" s="10">
        <v>0.13734737503733385</v>
      </c>
      <c r="Q11" s="10">
        <v>0.1375585679259454</v>
      </c>
      <c r="R11" s="10">
        <v>0.13776976081455694</v>
      </c>
      <c r="S11" s="10">
        <v>0.13798095370316849</v>
      </c>
      <c r="T11" s="10">
        <v>0.13819214659178003</v>
      </c>
      <c r="U11" s="10">
        <v>0.13840333948039157</v>
      </c>
      <c r="V11" s="10">
        <v>0.13861453236900312</v>
      </c>
      <c r="W11" s="10">
        <v>0.13882572525761461</v>
      </c>
      <c r="X11" s="10">
        <v>0.13900497715890081</v>
      </c>
      <c r="Y11" s="10">
        <v>0.13918422906018701</v>
      </c>
      <c r="Z11" s="10">
        <v>0.13936348096147322</v>
      </c>
      <c r="AA11" s="10">
        <v>0.13954273286275942</v>
      </c>
      <c r="AB11" s="10">
        <v>0.13972198476404563</v>
      </c>
      <c r="AC11" s="10">
        <v>0.13990123666533183</v>
      </c>
      <c r="AD11" s="10">
        <v>0.14008048856661803</v>
      </c>
      <c r="AE11" s="10">
        <v>0.14025974046790424</v>
      </c>
      <c r="AF11" s="10">
        <v>0.14043899236919044</v>
      </c>
      <c r="AG11" s="10">
        <v>0.14061824427047664</v>
      </c>
      <c r="AH11" s="10">
        <v>0.14079749617176285</v>
      </c>
      <c r="AI11" s="10">
        <v>0.14097674807304905</v>
      </c>
      <c r="AJ11" s="10">
        <v>0.14115599997433526</v>
      </c>
      <c r="AK11" s="10">
        <v>0.14133525187562146</v>
      </c>
      <c r="AL11" s="10">
        <v>0.14151450377690766</v>
      </c>
      <c r="AM11" s="10">
        <v>0.14169375567819387</v>
      </c>
      <c r="AN11" s="10">
        <v>0.14187300757948007</v>
      </c>
      <c r="AO11" s="10">
        <v>0.14205225948076627</v>
      </c>
      <c r="AP11" s="10">
        <v>0.14223151138205248</v>
      </c>
      <c r="AQ11" s="10">
        <v>0.14241076328333849</v>
      </c>
    </row>
    <row r="12" spans="4:43" s="18" customFormat="1" ht="14.15" customHeight="1" thickBot="1" x14ac:dyDescent="0.35">
      <c r="G12" s="8"/>
      <c r="H12" s="20"/>
      <c r="J12" s="24"/>
      <c r="K12" s="17" t="s">
        <v>21</v>
      </c>
      <c r="L12" s="11">
        <v>0.13650260348288767</v>
      </c>
      <c r="M12" s="11">
        <v>0.13650260348288767</v>
      </c>
      <c r="N12" s="11">
        <v>0.13650260348288767</v>
      </c>
      <c r="O12" s="11">
        <v>0.13650260348288767</v>
      </c>
      <c r="P12" s="11">
        <v>0.13650260348288767</v>
      </c>
      <c r="Q12" s="11">
        <v>0.13650260348288767</v>
      </c>
      <c r="R12" s="11">
        <v>0.13650260348288767</v>
      </c>
      <c r="S12" s="11">
        <v>0.13650260348288767</v>
      </c>
      <c r="T12" s="11">
        <v>0.13650260348288767</v>
      </c>
      <c r="U12" s="11">
        <v>0.13650260348288767</v>
      </c>
      <c r="V12" s="11">
        <v>0.13650260348288767</v>
      </c>
      <c r="W12" s="11">
        <v>0.13650260348288767</v>
      </c>
      <c r="X12" s="11">
        <v>0.13661875957162403</v>
      </c>
      <c r="Y12" s="11">
        <v>0.13673491566036039</v>
      </c>
      <c r="Z12" s="11">
        <v>0.13685107174909675</v>
      </c>
      <c r="AA12" s="11">
        <v>0.13696722783783311</v>
      </c>
      <c r="AB12" s="11">
        <v>0.13708338392656946</v>
      </c>
      <c r="AC12" s="11">
        <v>0.13719954001530582</v>
      </c>
      <c r="AD12" s="11">
        <v>0.13731569610404218</v>
      </c>
      <c r="AE12" s="11">
        <v>0.13743185219277854</v>
      </c>
      <c r="AF12" s="11">
        <v>0.13754800828151489</v>
      </c>
      <c r="AG12" s="11">
        <v>0.13766416437025125</v>
      </c>
      <c r="AH12" s="11">
        <v>0.13778032045898761</v>
      </c>
      <c r="AI12" s="11">
        <v>0.13789647654772397</v>
      </c>
      <c r="AJ12" s="11">
        <v>0.13801263263646033</v>
      </c>
      <c r="AK12" s="11">
        <v>0.13812878872519668</v>
      </c>
      <c r="AL12" s="11">
        <v>0.13824494481393304</v>
      </c>
      <c r="AM12" s="11">
        <v>0.1383611009026694</v>
      </c>
      <c r="AN12" s="11">
        <v>0.13847725699140576</v>
      </c>
      <c r="AO12" s="11">
        <v>0.13859341308014211</v>
      </c>
      <c r="AP12" s="11">
        <v>0.13870956916887847</v>
      </c>
      <c r="AQ12" s="11">
        <v>0.13882572525761461</v>
      </c>
    </row>
    <row r="13" spans="4:43" s="18" customFormat="1" ht="13.5" customHeight="1" thickTop="1" x14ac:dyDescent="0.3">
      <c r="G13" s="8"/>
      <c r="H13" s="20"/>
      <c r="J13" s="24"/>
      <c r="K13" s="16" t="s">
        <v>22</v>
      </c>
      <c r="L13" s="9">
        <v>0.14329454662854071</v>
      </c>
      <c r="M13" s="9">
        <v>0.14385837675366336</v>
      </c>
      <c r="N13" s="9">
        <v>0.14442220687878601</v>
      </c>
      <c r="O13" s="9">
        <v>0.14498603700390866</v>
      </c>
      <c r="P13" s="9">
        <v>0.14554986712903131</v>
      </c>
      <c r="Q13" s="9">
        <v>0.14611369725415396</v>
      </c>
      <c r="R13" s="9">
        <v>0.14667752737927661</v>
      </c>
      <c r="S13" s="9">
        <v>0.14724135750439926</v>
      </c>
      <c r="T13" s="9">
        <v>0.14780518762952191</v>
      </c>
      <c r="U13" s="9">
        <v>0.14836901775464456</v>
      </c>
      <c r="V13" s="9">
        <v>0.14893284787976721</v>
      </c>
      <c r="W13" s="9">
        <v>0.14949667800488989</v>
      </c>
      <c r="X13" s="9">
        <v>0.14949667800488989</v>
      </c>
      <c r="Y13" s="9">
        <v>0.14949667800488989</v>
      </c>
      <c r="Z13" s="9">
        <v>0.14949667800488989</v>
      </c>
      <c r="AA13" s="9">
        <v>0.14949667800488989</v>
      </c>
      <c r="AB13" s="9">
        <v>0.14949667800488989</v>
      </c>
      <c r="AC13" s="9">
        <v>0.14949667800488989</v>
      </c>
      <c r="AD13" s="9">
        <v>0.14949667800488989</v>
      </c>
      <c r="AE13" s="9">
        <v>0.14949667800488989</v>
      </c>
      <c r="AF13" s="9">
        <v>0.14949667800488989</v>
      </c>
      <c r="AG13" s="9">
        <v>0.14949667800488989</v>
      </c>
      <c r="AH13" s="9">
        <v>0.14949667800488989</v>
      </c>
      <c r="AI13" s="9">
        <v>0.14949667800488989</v>
      </c>
      <c r="AJ13" s="9">
        <v>0.14949667800488989</v>
      </c>
      <c r="AK13" s="9">
        <v>0.14949667800488989</v>
      </c>
      <c r="AL13" s="9">
        <v>0.14949667800488989</v>
      </c>
      <c r="AM13" s="9">
        <v>0.14949667800488989</v>
      </c>
      <c r="AN13" s="9">
        <v>0.14949667800488989</v>
      </c>
      <c r="AO13" s="9">
        <v>0.14949667800488989</v>
      </c>
      <c r="AP13" s="9">
        <v>0.14949667800488989</v>
      </c>
      <c r="AQ13" s="9">
        <v>0.14949667800488989</v>
      </c>
    </row>
    <row r="14" spans="4:43" s="18" customFormat="1" ht="14.15" customHeight="1" x14ac:dyDescent="0.3">
      <c r="G14" s="8"/>
      <c r="H14" s="20"/>
      <c r="J14" s="24"/>
      <c r="K14" s="6" t="s">
        <v>23</v>
      </c>
      <c r="L14" s="10">
        <v>0.14329454662854071</v>
      </c>
      <c r="M14" s="10">
        <v>0.14351624781557012</v>
      </c>
      <c r="N14" s="10">
        <v>0.14373794900259954</v>
      </c>
      <c r="O14" s="10">
        <v>0.14395965018962895</v>
      </c>
      <c r="P14" s="10">
        <v>0.14418135137665836</v>
      </c>
      <c r="Q14" s="10">
        <v>0.14440305256368777</v>
      </c>
      <c r="R14" s="10">
        <v>0.14462475375071718</v>
      </c>
      <c r="S14" s="10">
        <v>0.14484645493774659</v>
      </c>
      <c r="T14" s="10">
        <v>0.145068156124776</v>
      </c>
      <c r="U14" s="10">
        <v>0.14528985731180541</v>
      </c>
      <c r="V14" s="10">
        <v>0.14551155849883482</v>
      </c>
      <c r="W14" s="10">
        <v>0.14573325968586431</v>
      </c>
      <c r="X14" s="10">
        <v>0.14592143060181559</v>
      </c>
      <c r="Y14" s="10">
        <v>0.14610960151776686</v>
      </c>
      <c r="Z14" s="10">
        <v>0.14629777243371814</v>
      </c>
      <c r="AA14" s="10">
        <v>0.14648594334966941</v>
      </c>
      <c r="AB14" s="10">
        <v>0.14667411426562069</v>
      </c>
      <c r="AC14" s="10">
        <v>0.14686228518157196</v>
      </c>
      <c r="AD14" s="10">
        <v>0.14705045609752324</v>
      </c>
      <c r="AE14" s="10">
        <v>0.14723862701347451</v>
      </c>
      <c r="AF14" s="10">
        <v>0.14742679792942578</v>
      </c>
      <c r="AG14" s="10">
        <v>0.14761496884537706</v>
      </c>
      <c r="AH14" s="10">
        <v>0.14780313976132833</v>
      </c>
      <c r="AI14" s="10">
        <v>0.14799131067727961</v>
      </c>
      <c r="AJ14" s="10">
        <v>0.14817948159323088</v>
      </c>
      <c r="AK14" s="10">
        <v>0.14836765250918216</v>
      </c>
      <c r="AL14" s="10">
        <v>0.14855582342513343</v>
      </c>
      <c r="AM14" s="10">
        <v>0.14874399434108471</v>
      </c>
      <c r="AN14" s="10">
        <v>0.14893216525703598</v>
      </c>
      <c r="AO14" s="10">
        <v>0.14912033617298726</v>
      </c>
      <c r="AP14" s="10">
        <v>0.14930850708893853</v>
      </c>
      <c r="AQ14" s="10">
        <v>0.14949667800488989</v>
      </c>
    </row>
    <row r="15" spans="4:43" s="18" customFormat="1" ht="14.15" customHeight="1" thickBot="1" x14ac:dyDescent="0.35">
      <c r="G15" s="8"/>
      <c r="H15" s="20"/>
      <c r="J15" s="24"/>
      <c r="K15" s="17" t="s">
        <v>24</v>
      </c>
      <c r="L15" s="11">
        <v>0.14329454662854071</v>
      </c>
      <c r="M15" s="11">
        <v>0.14329454662854071</v>
      </c>
      <c r="N15" s="11">
        <v>0.14329454662854071</v>
      </c>
      <c r="O15" s="11">
        <v>0.14329454662854071</v>
      </c>
      <c r="P15" s="11">
        <v>0.14329454662854071</v>
      </c>
      <c r="Q15" s="11">
        <v>0.14329454662854071</v>
      </c>
      <c r="R15" s="11">
        <v>0.14329454662854071</v>
      </c>
      <c r="S15" s="11">
        <v>0.14329454662854071</v>
      </c>
      <c r="T15" s="11">
        <v>0.14329454662854071</v>
      </c>
      <c r="U15" s="11">
        <v>0.14329454662854071</v>
      </c>
      <c r="V15" s="11">
        <v>0.14329454662854071</v>
      </c>
      <c r="W15" s="11">
        <v>0.14329454662854071</v>
      </c>
      <c r="X15" s="11">
        <v>0.14341648228140688</v>
      </c>
      <c r="Y15" s="11">
        <v>0.14353841793427305</v>
      </c>
      <c r="Z15" s="11">
        <v>0.14366035358713922</v>
      </c>
      <c r="AA15" s="11">
        <v>0.14378228924000538</v>
      </c>
      <c r="AB15" s="11">
        <v>0.14390422489287155</v>
      </c>
      <c r="AC15" s="11">
        <v>0.14402616054573772</v>
      </c>
      <c r="AD15" s="11">
        <v>0.14414809619860389</v>
      </c>
      <c r="AE15" s="11">
        <v>0.14427003185147005</v>
      </c>
      <c r="AF15" s="11">
        <v>0.14439196750433622</v>
      </c>
      <c r="AG15" s="11">
        <v>0.14451390315720239</v>
      </c>
      <c r="AH15" s="11">
        <v>0.14463583881006856</v>
      </c>
      <c r="AI15" s="11">
        <v>0.14475777446293472</v>
      </c>
      <c r="AJ15" s="11">
        <v>0.14487971011580089</v>
      </c>
      <c r="AK15" s="11">
        <v>0.14500164576866706</v>
      </c>
      <c r="AL15" s="11">
        <v>0.14512358142153323</v>
      </c>
      <c r="AM15" s="11">
        <v>0.14524551707439939</v>
      </c>
      <c r="AN15" s="11">
        <v>0.14536745272726556</v>
      </c>
      <c r="AO15" s="11">
        <v>0.14548938838013173</v>
      </c>
      <c r="AP15" s="11">
        <v>0.1456113240329979</v>
      </c>
      <c r="AQ15" s="11">
        <v>0.14573325968586431</v>
      </c>
    </row>
    <row r="16" spans="4:43" s="18" customFormat="1" ht="13.5" customHeight="1" thickTop="1" x14ac:dyDescent="0.3">
      <c r="G16" s="8"/>
      <c r="H16" s="20"/>
      <c r="J16" s="24"/>
      <c r="K16" s="16" t="s">
        <v>25</v>
      </c>
      <c r="L16" s="9">
        <v>0.14990328410944515</v>
      </c>
      <c r="M16" s="9">
        <v>0.15049311805235732</v>
      </c>
      <c r="N16" s="9">
        <v>0.1510829519952695</v>
      </c>
      <c r="O16" s="9">
        <v>0.15167278593818168</v>
      </c>
      <c r="P16" s="9">
        <v>0.15226261988109385</v>
      </c>
      <c r="Q16" s="9">
        <v>0.15285245382400603</v>
      </c>
      <c r="R16" s="9">
        <v>0.15344228776691821</v>
      </c>
      <c r="S16" s="9">
        <v>0.15403212170983038</v>
      </c>
      <c r="T16" s="9">
        <v>0.15462195565274256</v>
      </c>
      <c r="U16" s="9">
        <v>0.15521178959565474</v>
      </c>
      <c r="V16" s="9">
        <v>0.15580162353856691</v>
      </c>
      <c r="W16" s="9">
        <v>0.15639145748147906</v>
      </c>
      <c r="X16" s="9">
        <v>0.15639145748147906</v>
      </c>
      <c r="Y16" s="9">
        <v>0.15639145748147906</v>
      </c>
      <c r="Z16" s="9">
        <v>0.15639145748147906</v>
      </c>
      <c r="AA16" s="9">
        <v>0.15639145748147906</v>
      </c>
      <c r="AB16" s="9">
        <v>0.15639145748147906</v>
      </c>
      <c r="AC16" s="9">
        <v>0.15639145748147906</v>
      </c>
      <c r="AD16" s="9">
        <v>0.15639145748147906</v>
      </c>
      <c r="AE16" s="9">
        <v>0.15639145748147906</v>
      </c>
      <c r="AF16" s="9">
        <v>0.15639145748147906</v>
      </c>
      <c r="AG16" s="9">
        <v>0.15639145748147906</v>
      </c>
      <c r="AH16" s="9">
        <v>0.15639145748147906</v>
      </c>
      <c r="AI16" s="9">
        <v>0.15639145748147906</v>
      </c>
      <c r="AJ16" s="9">
        <v>0.15639145748147906</v>
      </c>
      <c r="AK16" s="9">
        <v>0.15639145748147906</v>
      </c>
      <c r="AL16" s="9">
        <v>0.15639145748147906</v>
      </c>
      <c r="AM16" s="9">
        <v>0.15639145748147906</v>
      </c>
      <c r="AN16" s="9">
        <v>0.15639145748147906</v>
      </c>
      <c r="AO16" s="9">
        <v>0.15639145748147906</v>
      </c>
      <c r="AP16" s="9">
        <v>0.15639145748147906</v>
      </c>
      <c r="AQ16" s="9">
        <v>0.15639145748147906</v>
      </c>
    </row>
    <row r="17" spans="7:43" s="18" customFormat="1" ht="14.15" customHeight="1" x14ac:dyDescent="0.3">
      <c r="G17" s="8"/>
      <c r="H17" s="20"/>
      <c r="J17" s="24"/>
      <c r="K17" s="6" t="s">
        <v>26</v>
      </c>
      <c r="L17" s="10">
        <v>0.14990328410944515</v>
      </c>
      <c r="M17" s="10">
        <v>0.15013521014437531</v>
      </c>
      <c r="N17" s="10">
        <v>0.15036713617930547</v>
      </c>
      <c r="O17" s="10">
        <v>0.15059906221423563</v>
      </c>
      <c r="P17" s="10">
        <v>0.1508309882491658</v>
      </c>
      <c r="Q17" s="10">
        <v>0.15106291428409596</v>
      </c>
      <c r="R17" s="10">
        <v>0.15129484031902612</v>
      </c>
      <c r="S17" s="10">
        <v>0.15152676635395629</v>
      </c>
      <c r="T17" s="10">
        <v>0.15175869238888645</v>
      </c>
      <c r="U17" s="10">
        <v>0.15199061842381661</v>
      </c>
      <c r="V17" s="10">
        <v>0.15222254445874678</v>
      </c>
      <c r="W17" s="10">
        <v>0.15245447049367689</v>
      </c>
      <c r="X17" s="10">
        <v>0.15265131984306698</v>
      </c>
      <c r="Y17" s="10">
        <v>0.15284816919245708</v>
      </c>
      <c r="Z17" s="10">
        <v>0.15304501854184718</v>
      </c>
      <c r="AA17" s="10">
        <v>0.15324186789123728</v>
      </c>
      <c r="AB17" s="10">
        <v>0.15343871724062738</v>
      </c>
      <c r="AC17" s="10">
        <v>0.15363556659001748</v>
      </c>
      <c r="AD17" s="10">
        <v>0.15383241593940758</v>
      </c>
      <c r="AE17" s="10">
        <v>0.15402926528879768</v>
      </c>
      <c r="AF17" s="10">
        <v>0.15422611463818778</v>
      </c>
      <c r="AG17" s="10">
        <v>0.15442296398757788</v>
      </c>
      <c r="AH17" s="10">
        <v>0.15461981333696798</v>
      </c>
      <c r="AI17" s="10">
        <v>0.15481666268635808</v>
      </c>
      <c r="AJ17" s="10">
        <v>0.15501351203574817</v>
      </c>
      <c r="AK17" s="10">
        <v>0.15521036138513827</v>
      </c>
      <c r="AL17" s="10">
        <v>0.15540721073452837</v>
      </c>
      <c r="AM17" s="10">
        <v>0.15560406008391847</v>
      </c>
      <c r="AN17" s="10">
        <v>0.15580090943330857</v>
      </c>
      <c r="AO17" s="10">
        <v>0.15599775878269867</v>
      </c>
      <c r="AP17" s="10">
        <v>0.15619460813208877</v>
      </c>
      <c r="AQ17" s="10">
        <v>0.15639145748147906</v>
      </c>
    </row>
    <row r="18" spans="7:43" s="18" customFormat="1" ht="14.15" customHeight="1" thickBot="1" x14ac:dyDescent="0.35">
      <c r="G18" s="8"/>
      <c r="H18" s="20"/>
      <c r="J18" s="24"/>
      <c r="K18" s="17" t="s">
        <v>27</v>
      </c>
      <c r="L18" s="11">
        <v>0.14990328410944515</v>
      </c>
      <c r="M18" s="11">
        <v>0.14990328410944515</v>
      </c>
      <c r="N18" s="11">
        <v>0.14990328410944515</v>
      </c>
      <c r="O18" s="11">
        <v>0.14990328410944515</v>
      </c>
      <c r="P18" s="11">
        <v>0.14990328410944515</v>
      </c>
      <c r="Q18" s="11">
        <v>0.14990328410944515</v>
      </c>
      <c r="R18" s="11">
        <v>0.14990328410944515</v>
      </c>
      <c r="S18" s="11">
        <v>0.14990328410944515</v>
      </c>
      <c r="T18" s="11">
        <v>0.14990328410944515</v>
      </c>
      <c r="U18" s="11">
        <v>0.14990328410944515</v>
      </c>
      <c r="V18" s="11">
        <v>0.14990328410944515</v>
      </c>
      <c r="W18" s="11">
        <v>0.14990328410944515</v>
      </c>
      <c r="X18" s="11">
        <v>0.15003084342865675</v>
      </c>
      <c r="Y18" s="11">
        <v>0.15015840274786835</v>
      </c>
      <c r="Z18" s="11">
        <v>0.15028596206707995</v>
      </c>
      <c r="AA18" s="11">
        <v>0.15041352138629155</v>
      </c>
      <c r="AB18" s="11">
        <v>0.15054108070550315</v>
      </c>
      <c r="AC18" s="11">
        <v>0.15066864002471475</v>
      </c>
      <c r="AD18" s="11">
        <v>0.15079619934392635</v>
      </c>
      <c r="AE18" s="11">
        <v>0.15092375866313795</v>
      </c>
      <c r="AF18" s="11">
        <v>0.15105131798234955</v>
      </c>
      <c r="AG18" s="11">
        <v>0.15117887730156115</v>
      </c>
      <c r="AH18" s="11">
        <v>0.15130643662077276</v>
      </c>
      <c r="AI18" s="11">
        <v>0.15143399593998436</v>
      </c>
      <c r="AJ18" s="11">
        <v>0.15156155525919596</v>
      </c>
      <c r="AK18" s="11">
        <v>0.15168911457840756</v>
      </c>
      <c r="AL18" s="11">
        <v>0.15181667389761916</v>
      </c>
      <c r="AM18" s="11">
        <v>0.15194423321683076</v>
      </c>
      <c r="AN18" s="11">
        <v>0.15207179253604236</v>
      </c>
      <c r="AO18" s="11">
        <v>0.15219935185525396</v>
      </c>
      <c r="AP18" s="11">
        <v>0.15232691117446556</v>
      </c>
      <c r="AQ18" s="11">
        <v>0.15245447049367689</v>
      </c>
    </row>
    <row r="19" spans="7:43" s="18" customFormat="1" ht="14.15" customHeight="1" thickTop="1" x14ac:dyDescent="0.3">
      <c r="G19" s="8"/>
      <c r="J19" s="24"/>
      <c r="K19" s="16" t="s">
        <v>28</v>
      </c>
      <c r="L19" s="9">
        <v>0.15178682877019675</v>
      </c>
      <c r="M19" s="9">
        <v>0.15238407401553972</v>
      </c>
      <c r="N19" s="9">
        <v>0.15298131926088268</v>
      </c>
      <c r="O19" s="9">
        <v>0.15357856450622565</v>
      </c>
      <c r="P19" s="9">
        <v>0.15417580975156861</v>
      </c>
      <c r="Q19" s="9">
        <v>0.15477305499691157</v>
      </c>
      <c r="R19" s="9">
        <v>0.15537030024225454</v>
      </c>
      <c r="S19" s="9">
        <v>0.1559675454875975</v>
      </c>
      <c r="T19" s="9">
        <v>0.15656479073294047</v>
      </c>
      <c r="U19" s="9">
        <v>0.15716203597828343</v>
      </c>
      <c r="V19" s="9">
        <v>0.1577592812236264</v>
      </c>
      <c r="W19" s="9">
        <v>0.15835652646896928</v>
      </c>
      <c r="X19" s="9">
        <v>0.15835652646896928</v>
      </c>
      <c r="Y19" s="9">
        <v>0.15835652646896928</v>
      </c>
      <c r="Z19" s="9">
        <v>0.15835652646896928</v>
      </c>
      <c r="AA19" s="9">
        <v>0.15835652646896928</v>
      </c>
      <c r="AB19" s="9">
        <v>0.15835652646896928</v>
      </c>
      <c r="AC19" s="9">
        <v>0.15835652646896928</v>
      </c>
      <c r="AD19" s="9">
        <v>0.15835652646896928</v>
      </c>
      <c r="AE19" s="9">
        <v>0.15835652646896928</v>
      </c>
      <c r="AF19" s="9">
        <v>0.15835652646896928</v>
      </c>
      <c r="AG19" s="9">
        <v>0.15835652646896928</v>
      </c>
      <c r="AH19" s="9">
        <v>0.15835652646896928</v>
      </c>
      <c r="AI19" s="9">
        <v>0.15835652646896928</v>
      </c>
      <c r="AJ19" s="9">
        <v>0.15835652646896928</v>
      </c>
      <c r="AK19" s="9">
        <v>0.15835652646896928</v>
      </c>
      <c r="AL19" s="9">
        <v>0.15835652646896928</v>
      </c>
      <c r="AM19" s="9">
        <v>0.15835652646896928</v>
      </c>
      <c r="AN19" s="9">
        <v>0.15835652646896928</v>
      </c>
      <c r="AO19" s="9">
        <v>0.15835652646896928</v>
      </c>
      <c r="AP19" s="9">
        <v>0.15835652646896928</v>
      </c>
      <c r="AQ19" s="9">
        <v>0.15835652646896928</v>
      </c>
    </row>
    <row r="20" spans="7:43" s="18" customFormat="1" ht="14.15" customHeight="1" x14ac:dyDescent="0.3">
      <c r="G20" s="8"/>
      <c r="J20" s="24"/>
      <c r="K20" s="6" t="s">
        <v>29</v>
      </c>
      <c r="L20" s="10">
        <v>0.15178682877019675</v>
      </c>
      <c r="M20" s="10">
        <v>0.15202166897106648</v>
      </c>
      <c r="N20" s="10">
        <v>0.1522565091719362</v>
      </c>
      <c r="O20" s="10">
        <v>0.15249134937280592</v>
      </c>
      <c r="P20" s="10">
        <v>0.15272618957367565</v>
      </c>
      <c r="Q20" s="10">
        <v>0.15296102977454537</v>
      </c>
      <c r="R20" s="10">
        <v>0.15319586997541509</v>
      </c>
      <c r="S20" s="10">
        <v>0.15343071017628482</v>
      </c>
      <c r="T20" s="10">
        <v>0.15366555037715454</v>
      </c>
      <c r="U20" s="10">
        <v>0.15390039057802427</v>
      </c>
      <c r="V20" s="10">
        <v>0.15413523077889399</v>
      </c>
      <c r="W20" s="10">
        <v>0.15437007097976382</v>
      </c>
      <c r="X20" s="10">
        <v>0.1545693937542241</v>
      </c>
      <c r="Y20" s="10">
        <v>0.15476871652868437</v>
      </c>
      <c r="Z20" s="10">
        <v>0.15496803930314465</v>
      </c>
      <c r="AA20" s="10">
        <v>0.15516736207760493</v>
      </c>
      <c r="AB20" s="10">
        <v>0.1553666848520652</v>
      </c>
      <c r="AC20" s="10">
        <v>0.15556600762652548</v>
      </c>
      <c r="AD20" s="10">
        <v>0.15576533040098575</v>
      </c>
      <c r="AE20" s="10">
        <v>0.15596465317544603</v>
      </c>
      <c r="AF20" s="10">
        <v>0.1561639759499063</v>
      </c>
      <c r="AG20" s="10">
        <v>0.15636329872436658</v>
      </c>
      <c r="AH20" s="10">
        <v>0.15656262149882685</v>
      </c>
      <c r="AI20" s="10">
        <v>0.15676194427328713</v>
      </c>
      <c r="AJ20" s="10">
        <v>0.1569612670477474</v>
      </c>
      <c r="AK20" s="10">
        <v>0.15716058982220768</v>
      </c>
      <c r="AL20" s="10">
        <v>0.15735991259666796</v>
      </c>
      <c r="AM20" s="10">
        <v>0.15755923537112823</v>
      </c>
      <c r="AN20" s="10">
        <v>0.15775855814558851</v>
      </c>
      <c r="AO20" s="10">
        <v>0.15795788092004878</v>
      </c>
      <c r="AP20" s="10">
        <v>0.15815720369450906</v>
      </c>
      <c r="AQ20" s="10">
        <v>0.15835652646896928</v>
      </c>
    </row>
    <row r="21" spans="7:43" s="18" customFormat="1" ht="14.15" customHeight="1" thickBot="1" x14ac:dyDescent="0.35">
      <c r="G21" s="8"/>
      <c r="J21" s="24"/>
      <c r="K21" s="17" t="s">
        <v>30</v>
      </c>
      <c r="L21" s="11">
        <v>0.15178682877019675</v>
      </c>
      <c r="M21" s="11">
        <v>0.15178682877019675</v>
      </c>
      <c r="N21" s="11">
        <v>0.15178682877019675</v>
      </c>
      <c r="O21" s="11">
        <v>0.15178682877019675</v>
      </c>
      <c r="P21" s="11">
        <v>0.15178682877019675</v>
      </c>
      <c r="Q21" s="11">
        <v>0.15178682877019675</v>
      </c>
      <c r="R21" s="11">
        <v>0.15178682877019675</v>
      </c>
      <c r="S21" s="11">
        <v>0.15178682877019675</v>
      </c>
      <c r="T21" s="11">
        <v>0.15178682877019675</v>
      </c>
      <c r="U21" s="11">
        <v>0.15178682877019675</v>
      </c>
      <c r="V21" s="11">
        <v>0.15178682877019675</v>
      </c>
      <c r="W21" s="11">
        <v>0.15178682877019675</v>
      </c>
      <c r="X21" s="11">
        <v>0.15191599088067512</v>
      </c>
      <c r="Y21" s="11">
        <v>0.15204515299115348</v>
      </c>
      <c r="Z21" s="11">
        <v>0.15217431510163185</v>
      </c>
      <c r="AA21" s="11">
        <v>0.15230347721211021</v>
      </c>
      <c r="AB21" s="11">
        <v>0.15243263932258858</v>
      </c>
      <c r="AC21" s="11">
        <v>0.15256180143306694</v>
      </c>
      <c r="AD21" s="11">
        <v>0.1526909635435453</v>
      </c>
      <c r="AE21" s="11">
        <v>0.15282012565402367</v>
      </c>
      <c r="AF21" s="11">
        <v>0.15294928776450203</v>
      </c>
      <c r="AG21" s="11">
        <v>0.1530784498749804</v>
      </c>
      <c r="AH21" s="11">
        <v>0.15320761198545876</v>
      </c>
      <c r="AI21" s="11">
        <v>0.15333677409593713</v>
      </c>
      <c r="AJ21" s="11">
        <v>0.15346593620641549</v>
      </c>
      <c r="AK21" s="11">
        <v>0.15359509831689386</v>
      </c>
      <c r="AL21" s="11">
        <v>0.15372426042737222</v>
      </c>
      <c r="AM21" s="11">
        <v>0.15385342253785059</v>
      </c>
      <c r="AN21" s="11">
        <v>0.15398258464832895</v>
      </c>
      <c r="AO21" s="11">
        <v>0.15411174675880732</v>
      </c>
      <c r="AP21" s="11">
        <v>0.15424090886928568</v>
      </c>
      <c r="AQ21" s="11">
        <v>0.15437007097976382</v>
      </c>
    </row>
    <row r="22" spans="7:43" s="18" customFormat="1" ht="14.15" customHeight="1" thickTop="1" x14ac:dyDescent="0.3">
      <c r="G22" s="8"/>
      <c r="J22" s="24"/>
      <c r="K22" s="16" t="s">
        <v>31</v>
      </c>
      <c r="L22" s="9">
        <v>0.16025448206067328</v>
      </c>
      <c r="M22" s="9">
        <v>0.16088504551753646</v>
      </c>
      <c r="N22" s="9">
        <v>0.16151560897439965</v>
      </c>
      <c r="O22" s="9">
        <v>0.16214617243126284</v>
      </c>
      <c r="P22" s="9">
        <v>0.16277673588812602</v>
      </c>
      <c r="Q22" s="9">
        <v>0.16340729934498921</v>
      </c>
      <c r="R22" s="9">
        <v>0.1640378628018524</v>
      </c>
      <c r="S22" s="9">
        <v>0.16466842625871558</v>
      </c>
      <c r="T22" s="9">
        <v>0.16529898971557877</v>
      </c>
      <c r="U22" s="9">
        <v>0.16592955317244196</v>
      </c>
      <c r="V22" s="9">
        <v>0.16656011662930514</v>
      </c>
      <c r="W22" s="9">
        <v>0.16719068008616828</v>
      </c>
      <c r="X22" s="9">
        <v>0.16719068008616828</v>
      </c>
      <c r="Y22" s="9">
        <v>0.16719068008616828</v>
      </c>
      <c r="Z22" s="9">
        <v>0.16719068008616828</v>
      </c>
      <c r="AA22" s="9">
        <v>0.16719068008616828</v>
      </c>
      <c r="AB22" s="9">
        <v>0.16719068008616828</v>
      </c>
      <c r="AC22" s="9">
        <v>0.16719068008616828</v>
      </c>
      <c r="AD22" s="9">
        <v>0.16719068008616828</v>
      </c>
      <c r="AE22" s="9">
        <v>0.16719068008616828</v>
      </c>
      <c r="AF22" s="9">
        <v>0.16719068008616828</v>
      </c>
      <c r="AG22" s="9">
        <v>0.16719068008616828</v>
      </c>
      <c r="AH22" s="9">
        <v>0.16719068008616828</v>
      </c>
      <c r="AI22" s="9">
        <v>0.16719068008616828</v>
      </c>
      <c r="AJ22" s="9">
        <v>0.16719068008616828</v>
      </c>
      <c r="AK22" s="9">
        <v>0.16719068008616828</v>
      </c>
      <c r="AL22" s="9">
        <v>0.16719068008616828</v>
      </c>
      <c r="AM22" s="9">
        <v>0.16719068008616828</v>
      </c>
      <c r="AN22" s="9">
        <v>0.16719068008616828</v>
      </c>
      <c r="AO22" s="9">
        <v>0.16719068008616828</v>
      </c>
      <c r="AP22" s="9">
        <v>0.16719068008616828</v>
      </c>
      <c r="AQ22" s="9">
        <v>0.16719068008616828</v>
      </c>
    </row>
    <row r="23" spans="7:43" s="18" customFormat="1" ht="14.15" customHeight="1" x14ac:dyDescent="0.3">
      <c r="G23" s="8"/>
      <c r="J23" s="24"/>
      <c r="K23" s="6" t="s">
        <v>32</v>
      </c>
      <c r="L23" s="10">
        <v>0.16025448206067328</v>
      </c>
      <c r="M23" s="10">
        <v>0.16050242317033558</v>
      </c>
      <c r="N23" s="10">
        <v>0.16075036427999789</v>
      </c>
      <c r="O23" s="10">
        <v>0.1609983053896602</v>
      </c>
      <c r="P23" s="10">
        <v>0.16124624649932251</v>
      </c>
      <c r="Q23" s="10">
        <v>0.16149418760898482</v>
      </c>
      <c r="R23" s="10">
        <v>0.16174212871864713</v>
      </c>
      <c r="S23" s="10">
        <v>0.16199006982830944</v>
      </c>
      <c r="T23" s="10">
        <v>0.16223801093797174</v>
      </c>
      <c r="U23" s="10">
        <v>0.16248595204763405</v>
      </c>
      <c r="V23" s="10">
        <v>0.16273389315729636</v>
      </c>
      <c r="W23" s="10">
        <v>0.16298183426695853</v>
      </c>
      <c r="X23" s="10">
        <v>0.16319227655791901</v>
      </c>
      <c r="Y23" s="10">
        <v>0.1634027188488795</v>
      </c>
      <c r="Z23" s="10">
        <v>0.16361316113983998</v>
      </c>
      <c r="AA23" s="10">
        <v>0.16382360343080046</v>
      </c>
      <c r="AB23" s="10">
        <v>0.16403404572176095</v>
      </c>
      <c r="AC23" s="10">
        <v>0.16424448801272143</v>
      </c>
      <c r="AD23" s="10">
        <v>0.16445493030368191</v>
      </c>
      <c r="AE23" s="10">
        <v>0.1646653725946424</v>
      </c>
      <c r="AF23" s="10">
        <v>0.16487581488560288</v>
      </c>
      <c r="AG23" s="10">
        <v>0.16508625717656336</v>
      </c>
      <c r="AH23" s="10">
        <v>0.16529669946752384</v>
      </c>
      <c r="AI23" s="10">
        <v>0.16550714175848433</v>
      </c>
      <c r="AJ23" s="10">
        <v>0.16571758404944481</v>
      </c>
      <c r="AK23" s="10">
        <v>0.16592802634040529</v>
      </c>
      <c r="AL23" s="10">
        <v>0.16613846863136578</v>
      </c>
      <c r="AM23" s="10">
        <v>0.16634891092232626</v>
      </c>
      <c r="AN23" s="10">
        <v>0.16655935321328674</v>
      </c>
      <c r="AO23" s="10">
        <v>0.16676979550424723</v>
      </c>
      <c r="AP23" s="10">
        <v>0.16698023779520771</v>
      </c>
      <c r="AQ23" s="10">
        <v>0.16719068008616828</v>
      </c>
    </row>
    <row r="24" spans="7:43" s="18" customFormat="1" ht="14.15" customHeight="1" thickBot="1" x14ac:dyDescent="0.35">
      <c r="G24" s="8"/>
      <c r="J24" s="24"/>
      <c r="K24" s="17" t="s">
        <v>33</v>
      </c>
      <c r="L24" s="11">
        <v>0.16025448206067328</v>
      </c>
      <c r="M24" s="11">
        <v>0.16025448206067328</v>
      </c>
      <c r="N24" s="11">
        <v>0.16025448206067328</v>
      </c>
      <c r="O24" s="11">
        <v>0.16025448206067328</v>
      </c>
      <c r="P24" s="11">
        <v>0.16025448206067328</v>
      </c>
      <c r="Q24" s="11">
        <v>0.16025448206067328</v>
      </c>
      <c r="R24" s="11">
        <v>0.16025448206067328</v>
      </c>
      <c r="S24" s="11">
        <v>0.16025448206067328</v>
      </c>
      <c r="T24" s="11">
        <v>0.16025448206067328</v>
      </c>
      <c r="U24" s="11">
        <v>0.16025448206067328</v>
      </c>
      <c r="V24" s="11">
        <v>0.16025448206067328</v>
      </c>
      <c r="W24" s="11">
        <v>0.16025448206067328</v>
      </c>
      <c r="X24" s="11">
        <v>0.16039084967098755</v>
      </c>
      <c r="Y24" s="11">
        <v>0.16052721728130181</v>
      </c>
      <c r="Z24" s="11">
        <v>0.16066358489161608</v>
      </c>
      <c r="AA24" s="11">
        <v>0.16079995250193035</v>
      </c>
      <c r="AB24" s="11">
        <v>0.16093632011224462</v>
      </c>
      <c r="AC24" s="11">
        <v>0.16107268772255889</v>
      </c>
      <c r="AD24" s="11">
        <v>0.16120905533287316</v>
      </c>
      <c r="AE24" s="11">
        <v>0.16134542294318743</v>
      </c>
      <c r="AF24" s="11">
        <v>0.1614817905535017</v>
      </c>
      <c r="AG24" s="11">
        <v>0.16161815816381597</v>
      </c>
      <c r="AH24" s="11">
        <v>0.16175452577413024</v>
      </c>
      <c r="AI24" s="11">
        <v>0.16189089338444451</v>
      </c>
      <c r="AJ24" s="11">
        <v>0.16202726099475878</v>
      </c>
      <c r="AK24" s="11">
        <v>0.16216362860507305</v>
      </c>
      <c r="AL24" s="11">
        <v>0.16229999621538732</v>
      </c>
      <c r="AM24" s="11">
        <v>0.16243636382570159</v>
      </c>
      <c r="AN24" s="11">
        <v>0.16257273143601586</v>
      </c>
      <c r="AO24" s="11">
        <v>0.16270909904633013</v>
      </c>
      <c r="AP24" s="11">
        <v>0.1628454666566444</v>
      </c>
      <c r="AQ24" s="11">
        <v>0.16298183426695853</v>
      </c>
    </row>
    <row r="25" spans="7:43" s="18" customFormat="1" ht="13.5" customHeight="1" thickTop="1" x14ac:dyDescent="0.3">
      <c r="G25" s="8"/>
      <c r="J25" s="24"/>
      <c r="K25" s="16" t="s">
        <v>34</v>
      </c>
      <c r="L25" s="9">
        <v>0.1695860383924738</v>
      </c>
      <c r="M25" s="9">
        <v>0.17025331931485077</v>
      </c>
      <c r="N25" s="9">
        <v>0.17092060023722774</v>
      </c>
      <c r="O25" s="9">
        <v>0.17158788115960472</v>
      </c>
      <c r="P25" s="9">
        <v>0.17225516208198169</v>
      </c>
      <c r="Q25" s="9">
        <v>0.17292244300435866</v>
      </c>
      <c r="R25" s="9">
        <v>0.17358972392673563</v>
      </c>
      <c r="S25" s="9">
        <v>0.17425700484911261</v>
      </c>
      <c r="T25" s="9">
        <v>0.17492428577148958</v>
      </c>
      <c r="U25" s="9">
        <v>0.17559156669386655</v>
      </c>
      <c r="V25" s="9">
        <v>0.17625884761624352</v>
      </c>
      <c r="W25" s="9">
        <v>0.17692612853862053</v>
      </c>
      <c r="X25" s="9">
        <v>0.17692612853862053</v>
      </c>
      <c r="Y25" s="9">
        <v>0.17692612853862053</v>
      </c>
      <c r="Z25" s="9">
        <v>0.17692612853862053</v>
      </c>
      <c r="AA25" s="9">
        <v>0.17692612853862053</v>
      </c>
      <c r="AB25" s="9">
        <v>0.17692612853862053</v>
      </c>
      <c r="AC25" s="9">
        <v>0.17692612853862053</v>
      </c>
      <c r="AD25" s="9">
        <v>0.17692612853862053</v>
      </c>
      <c r="AE25" s="9">
        <v>0.17692612853862053</v>
      </c>
      <c r="AF25" s="9">
        <v>0.17692612853862053</v>
      </c>
      <c r="AG25" s="9">
        <v>0.17692612853862053</v>
      </c>
      <c r="AH25" s="9">
        <v>0.17692612853862053</v>
      </c>
      <c r="AI25" s="9">
        <v>0.17692612853862053</v>
      </c>
      <c r="AJ25" s="9">
        <v>0.17692612853862053</v>
      </c>
      <c r="AK25" s="9">
        <v>0.17692612853862053</v>
      </c>
      <c r="AL25" s="9">
        <v>0.17692612853862053</v>
      </c>
      <c r="AM25" s="9">
        <v>0.17692612853862053</v>
      </c>
      <c r="AN25" s="9">
        <v>0.17692612853862053</v>
      </c>
      <c r="AO25" s="9">
        <v>0.17692612853862053</v>
      </c>
      <c r="AP25" s="9">
        <v>0.17692612853862053</v>
      </c>
      <c r="AQ25" s="9">
        <v>0.17692612853862053</v>
      </c>
    </row>
    <row r="26" spans="7:43" s="18" customFormat="1" ht="14.15" customHeight="1" x14ac:dyDescent="0.3">
      <c r="G26" s="8"/>
      <c r="J26" s="24"/>
      <c r="K26" s="6" t="s">
        <v>35</v>
      </c>
      <c r="L26" s="10">
        <v>0.1695860383924738</v>
      </c>
      <c r="M26" s="10">
        <v>0.16984841701678174</v>
      </c>
      <c r="N26" s="10">
        <v>0.17011079564108969</v>
      </c>
      <c r="O26" s="10">
        <v>0.17037317426539764</v>
      </c>
      <c r="P26" s="10">
        <v>0.17063555288970558</v>
      </c>
      <c r="Q26" s="10">
        <v>0.17089793151401353</v>
      </c>
      <c r="R26" s="10">
        <v>0.17116031013832148</v>
      </c>
      <c r="S26" s="10">
        <v>0.17142268876262942</v>
      </c>
      <c r="T26" s="10">
        <v>0.17168506738693737</v>
      </c>
      <c r="U26" s="10">
        <v>0.17194744601124531</v>
      </c>
      <c r="V26" s="10">
        <v>0.17220982463555326</v>
      </c>
      <c r="W26" s="10">
        <v>0.17247220325986126</v>
      </c>
      <c r="X26" s="10">
        <v>0.17269489952379924</v>
      </c>
      <c r="Y26" s="10">
        <v>0.17291759578773719</v>
      </c>
      <c r="Z26" s="10">
        <v>0.17314029205167514</v>
      </c>
      <c r="AA26" s="10">
        <v>0.17336298831561309</v>
      </c>
      <c r="AB26" s="10">
        <v>0.17358568457955104</v>
      </c>
      <c r="AC26" s="10">
        <v>0.17380838084348899</v>
      </c>
      <c r="AD26" s="10">
        <v>0.17403107710742693</v>
      </c>
      <c r="AE26" s="10">
        <v>0.17425377337136488</v>
      </c>
      <c r="AF26" s="10">
        <v>0.17447646963530283</v>
      </c>
      <c r="AG26" s="10">
        <v>0.17469916589924078</v>
      </c>
      <c r="AH26" s="10">
        <v>0.17492186216317873</v>
      </c>
      <c r="AI26" s="10">
        <v>0.17514455842711668</v>
      </c>
      <c r="AJ26" s="10">
        <v>0.17536725469105463</v>
      </c>
      <c r="AK26" s="10">
        <v>0.17558995095499258</v>
      </c>
      <c r="AL26" s="10">
        <v>0.17581264721893053</v>
      </c>
      <c r="AM26" s="10">
        <v>0.17603534348286848</v>
      </c>
      <c r="AN26" s="10">
        <v>0.17625803974680643</v>
      </c>
      <c r="AO26" s="10">
        <v>0.17648073601074438</v>
      </c>
      <c r="AP26" s="10">
        <v>0.17670343227468233</v>
      </c>
      <c r="AQ26" s="10">
        <v>0.17692612853862053</v>
      </c>
    </row>
    <row r="27" spans="7:43" s="18" customFormat="1" ht="14.15" customHeight="1" thickBot="1" x14ac:dyDescent="0.35">
      <c r="G27" s="8"/>
      <c r="J27" s="24"/>
      <c r="K27" s="17" t="s">
        <v>36</v>
      </c>
      <c r="L27" s="11">
        <v>0.1695860383924738</v>
      </c>
      <c r="M27" s="11">
        <v>0.1695860383924738</v>
      </c>
      <c r="N27" s="11">
        <v>0.1695860383924738</v>
      </c>
      <c r="O27" s="11">
        <v>0.1695860383924738</v>
      </c>
      <c r="P27" s="11">
        <v>0.1695860383924738</v>
      </c>
      <c r="Q27" s="11">
        <v>0.1695860383924738</v>
      </c>
      <c r="R27" s="11">
        <v>0.1695860383924738</v>
      </c>
      <c r="S27" s="11">
        <v>0.1695860383924738</v>
      </c>
      <c r="T27" s="11">
        <v>0.1695860383924738</v>
      </c>
      <c r="U27" s="11">
        <v>0.1695860383924738</v>
      </c>
      <c r="V27" s="11">
        <v>0.1695860383924738</v>
      </c>
      <c r="W27" s="11">
        <v>0.1695860383924738</v>
      </c>
      <c r="X27" s="11">
        <v>0.16973034663584316</v>
      </c>
      <c r="Y27" s="11">
        <v>0.16987465487921252</v>
      </c>
      <c r="Z27" s="11">
        <v>0.17001896312258188</v>
      </c>
      <c r="AA27" s="11">
        <v>0.17016327136595125</v>
      </c>
      <c r="AB27" s="11">
        <v>0.17030757960932061</v>
      </c>
      <c r="AC27" s="11">
        <v>0.17045188785268997</v>
      </c>
      <c r="AD27" s="11">
        <v>0.17059619609605933</v>
      </c>
      <c r="AE27" s="11">
        <v>0.17074050433942869</v>
      </c>
      <c r="AF27" s="11">
        <v>0.17088481258279806</v>
      </c>
      <c r="AG27" s="11">
        <v>0.17102912082616742</v>
      </c>
      <c r="AH27" s="11">
        <v>0.17117342906953678</v>
      </c>
      <c r="AI27" s="11">
        <v>0.17131773731290614</v>
      </c>
      <c r="AJ27" s="11">
        <v>0.17146204555627551</v>
      </c>
      <c r="AK27" s="11">
        <v>0.17160635379964487</v>
      </c>
      <c r="AL27" s="11">
        <v>0.17175066204301423</v>
      </c>
      <c r="AM27" s="11">
        <v>0.17189497028638359</v>
      </c>
      <c r="AN27" s="11">
        <v>0.17203927852975295</v>
      </c>
      <c r="AO27" s="11">
        <v>0.17218358677312232</v>
      </c>
      <c r="AP27" s="11">
        <v>0.17232789501649168</v>
      </c>
      <c r="AQ27" s="11">
        <v>0.17247220325986126</v>
      </c>
    </row>
    <row r="28" spans="7:43" s="18" customFormat="1" ht="13.5" customHeight="1" thickTop="1" x14ac:dyDescent="0.3">
      <c r="G28" s="8"/>
      <c r="J28" s="24"/>
      <c r="K28" s="16" t="s">
        <v>37</v>
      </c>
      <c r="L28" s="9">
        <v>0.18178140304622881</v>
      </c>
      <c r="M28" s="9">
        <v>0.18249666984204219</v>
      </c>
      <c r="N28" s="9">
        <v>0.18321193663785557</v>
      </c>
      <c r="O28" s="9">
        <v>0.18392720343366895</v>
      </c>
      <c r="P28" s="9">
        <v>0.18464247022948233</v>
      </c>
      <c r="Q28" s="9">
        <v>0.1853577370252957</v>
      </c>
      <c r="R28" s="9">
        <v>0.18607300382110908</v>
      </c>
      <c r="S28" s="9">
        <v>0.18678827061692246</v>
      </c>
      <c r="T28" s="9">
        <v>0.18750353741273584</v>
      </c>
      <c r="U28" s="9">
        <v>0.18821880420854922</v>
      </c>
      <c r="V28" s="9">
        <v>0.1889340710043626</v>
      </c>
      <c r="W28" s="9">
        <v>0.1896493378001759</v>
      </c>
      <c r="X28" s="9">
        <v>0.1896493378001759</v>
      </c>
      <c r="Y28" s="9">
        <v>0.1896493378001759</v>
      </c>
      <c r="Z28" s="9">
        <v>0.1896493378001759</v>
      </c>
      <c r="AA28" s="9">
        <v>0.1896493378001759</v>
      </c>
      <c r="AB28" s="9">
        <v>0.1896493378001759</v>
      </c>
      <c r="AC28" s="9">
        <v>0.1896493378001759</v>
      </c>
      <c r="AD28" s="9">
        <v>0.1896493378001759</v>
      </c>
      <c r="AE28" s="9">
        <v>0.1896493378001759</v>
      </c>
      <c r="AF28" s="9">
        <v>0.1896493378001759</v>
      </c>
      <c r="AG28" s="9">
        <v>0.1896493378001759</v>
      </c>
      <c r="AH28" s="9">
        <v>0.1896493378001759</v>
      </c>
      <c r="AI28" s="9">
        <v>0.1896493378001759</v>
      </c>
      <c r="AJ28" s="9">
        <v>0.1896493378001759</v>
      </c>
      <c r="AK28" s="9">
        <v>0.1896493378001759</v>
      </c>
      <c r="AL28" s="9">
        <v>0.1896493378001759</v>
      </c>
      <c r="AM28" s="9">
        <v>0.1896493378001759</v>
      </c>
      <c r="AN28" s="9">
        <v>0.1896493378001759</v>
      </c>
      <c r="AO28" s="9">
        <v>0.1896493378001759</v>
      </c>
      <c r="AP28" s="9">
        <v>0.1896493378001759</v>
      </c>
      <c r="AQ28" s="9">
        <v>0.1896493378001759</v>
      </c>
    </row>
    <row r="29" spans="7:43" s="18" customFormat="1" ht="14.15" customHeight="1" x14ac:dyDescent="0.3">
      <c r="G29" s="8"/>
      <c r="J29" s="24"/>
      <c r="K29" s="6" t="s">
        <v>38</v>
      </c>
      <c r="L29" s="10">
        <v>0.18178140304622881</v>
      </c>
      <c r="M29" s="10">
        <v>0.18206264998676797</v>
      </c>
      <c r="N29" s="10">
        <v>0.18234389692730713</v>
      </c>
      <c r="O29" s="10">
        <v>0.18262514386784628</v>
      </c>
      <c r="P29" s="10">
        <v>0.18290639080838544</v>
      </c>
      <c r="Q29" s="10">
        <v>0.1831876377489246</v>
      </c>
      <c r="R29" s="10">
        <v>0.18346888468946376</v>
      </c>
      <c r="S29" s="10">
        <v>0.18375013163000292</v>
      </c>
      <c r="T29" s="10">
        <v>0.18403137857054208</v>
      </c>
      <c r="U29" s="10">
        <v>0.18431262551108124</v>
      </c>
      <c r="V29" s="10">
        <v>0.1845938724516204</v>
      </c>
      <c r="W29" s="10">
        <v>0.1848751193921595</v>
      </c>
      <c r="X29" s="10">
        <v>0.18511383031256032</v>
      </c>
      <c r="Y29" s="10">
        <v>0.18535254123296113</v>
      </c>
      <c r="Z29" s="10">
        <v>0.18559125215336195</v>
      </c>
      <c r="AA29" s="10">
        <v>0.18582996307376276</v>
      </c>
      <c r="AB29" s="10">
        <v>0.18606867399416357</v>
      </c>
      <c r="AC29" s="10">
        <v>0.18630738491456439</v>
      </c>
      <c r="AD29" s="10">
        <v>0.1865460958349652</v>
      </c>
      <c r="AE29" s="10">
        <v>0.18678480675536602</v>
      </c>
      <c r="AF29" s="10">
        <v>0.18702351767576683</v>
      </c>
      <c r="AG29" s="10">
        <v>0.18726222859616765</v>
      </c>
      <c r="AH29" s="10">
        <v>0.18750093951656846</v>
      </c>
      <c r="AI29" s="10">
        <v>0.18773965043696927</v>
      </c>
      <c r="AJ29" s="10">
        <v>0.18797836135737009</v>
      </c>
      <c r="AK29" s="10">
        <v>0.1882170722777709</v>
      </c>
      <c r="AL29" s="10">
        <v>0.18845578319817172</v>
      </c>
      <c r="AM29" s="10">
        <v>0.18869449411857253</v>
      </c>
      <c r="AN29" s="10">
        <v>0.18893320503897335</v>
      </c>
      <c r="AO29" s="10">
        <v>0.18917191595937416</v>
      </c>
      <c r="AP29" s="10">
        <v>0.18941062687977497</v>
      </c>
      <c r="AQ29" s="10">
        <v>0.1896493378001759</v>
      </c>
    </row>
    <row r="30" spans="7:43" s="18" customFormat="1" ht="14.15" customHeight="1" thickBot="1" x14ac:dyDescent="0.35">
      <c r="G30" s="8"/>
      <c r="J30" s="24"/>
      <c r="K30" s="17" t="s">
        <v>39</v>
      </c>
      <c r="L30" s="11">
        <v>0.18178140304622881</v>
      </c>
      <c r="M30" s="11">
        <v>0.18178140304622881</v>
      </c>
      <c r="N30" s="11">
        <v>0.18178140304622881</v>
      </c>
      <c r="O30" s="11">
        <v>0.18178140304622881</v>
      </c>
      <c r="P30" s="11">
        <v>0.18178140304622881</v>
      </c>
      <c r="Q30" s="11">
        <v>0.18178140304622881</v>
      </c>
      <c r="R30" s="11">
        <v>0.18178140304622881</v>
      </c>
      <c r="S30" s="11">
        <v>0.18178140304622881</v>
      </c>
      <c r="T30" s="11">
        <v>0.18178140304622881</v>
      </c>
      <c r="U30" s="11">
        <v>0.18178140304622881</v>
      </c>
      <c r="V30" s="11">
        <v>0.18178140304622881</v>
      </c>
      <c r="W30" s="11">
        <v>0.18178140304622881</v>
      </c>
      <c r="X30" s="11">
        <v>0.18193608886352533</v>
      </c>
      <c r="Y30" s="11">
        <v>0.18209077468082185</v>
      </c>
      <c r="Z30" s="11">
        <v>0.18224546049811838</v>
      </c>
      <c r="AA30" s="11">
        <v>0.1824001463154149</v>
      </c>
      <c r="AB30" s="11">
        <v>0.18255483213271143</v>
      </c>
      <c r="AC30" s="11">
        <v>0.18270951795000795</v>
      </c>
      <c r="AD30" s="11">
        <v>0.18286420376730447</v>
      </c>
      <c r="AE30" s="11">
        <v>0.183018889584601</v>
      </c>
      <c r="AF30" s="11">
        <v>0.18317357540189752</v>
      </c>
      <c r="AG30" s="11">
        <v>0.18332826121919404</v>
      </c>
      <c r="AH30" s="11">
        <v>0.18348294703649057</v>
      </c>
      <c r="AI30" s="11">
        <v>0.18363763285378709</v>
      </c>
      <c r="AJ30" s="11">
        <v>0.18379231867108362</v>
      </c>
      <c r="AK30" s="11">
        <v>0.18394700448838014</v>
      </c>
      <c r="AL30" s="11">
        <v>0.18410169030567666</v>
      </c>
      <c r="AM30" s="11">
        <v>0.18425637612297319</v>
      </c>
      <c r="AN30" s="11">
        <v>0.18441106194026971</v>
      </c>
      <c r="AO30" s="11">
        <v>0.18456574775756623</v>
      </c>
      <c r="AP30" s="11">
        <v>0.18472043357486276</v>
      </c>
      <c r="AQ30" s="11">
        <v>0.1848751193921595</v>
      </c>
    </row>
    <row r="31" spans="7:43" s="18" customFormat="1" ht="13.5" customHeight="1" thickTop="1" x14ac:dyDescent="0.3">
      <c r="G31" s="8"/>
      <c r="J31" s="24"/>
      <c r="K31" s="16" t="s">
        <v>40</v>
      </c>
      <c r="L31" s="9">
        <v>0.18463784427634133</v>
      </c>
      <c r="M31" s="9">
        <v>0.18536435049231459</v>
      </c>
      <c r="N31" s="9">
        <v>0.18609085670828784</v>
      </c>
      <c r="O31" s="9">
        <v>0.1868173629242611</v>
      </c>
      <c r="P31" s="9">
        <v>0.18754386914023435</v>
      </c>
      <c r="Q31" s="9">
        <v>0.18827037535620761</v>
      </c>
      <c r="R31" s="9">
        <v>0.18899688157218086</v>
      </c>
      <c r="S31" s="9">
        <v>0.18972338778815412</v>
      </c>
      <c r="T31" s="9">
        <v>0.19044989400412737</v>
      </c>
      <c r="U31" s="9">
        <v>0.19117640022010063</v>
      </c>
      <c r="V31" s="9">
        <v>0.19190290643607388</v>
      </c>
      <c r="W31" s="9">
        <v>0.19262941265204728</v>
      </c>
      <c r="X31" s="9">
        <v>0.19262941265204728</v>
      </c>
      <c r="Y31" s="9">
        <v>0.19262941265204728</v>
      </c>
      <c r="Z31" s="9">
        <v>0.19262941265204728</v>
      </c>
      <c r="AA31" s="9">
        <v>0.19262941265204728</v>
      </c>
      <c r="AB31" s="9">
        <v>0.19262941265204728</v>
      </c>
      <c r="AC31" s="9">
        <v>0.19262941265204728</v>
      </c>
      <c r="AD31" s="9">
        <v>0.19262941265204728</v>
      </c>
      <c r="AE31" s="9">
        <v>0.19262941265204728</v>
      </c>
      <c r="AF31" s="9">
        <v>0.19262941265204728</v>
      </c>
      <c r="AG31" s="9">
        <v>0.19262941265204728</v>
      </c>
      <c r="AH31" s="9">
        <v>0.19262941265204728</v>
      </c>
      <c r="AI31" s="9">
        <v>0.19262941265204728</v>
      </c>
      <c r="AJ31" s="9">
        <v>0.19262941265204728</v>
      </c>
      <c r="AK31" s="9">
        <v>0.19262941265204728</v>
      </c>
      <c r="AL31" s="9">
        <v>0.19262941265204728</v>
      </c>
      <c r="AM31" s="9">
        <v>0.19262941265204728</v>
      </c>
      <c r="AN31" s="9">
        <v>0.19262941265204728</v>
      </c>
      <c r="AO31" s="9">
        <v>0.19262941265204728</v>
      </c>
      <c r="AP31" s="9">
        <v>0.19262941265204728</v>
      </c>
      <c r="AQ31" s="9">
        <v>0.19262941265204728</v>
      </c>
    </row>
    <row r="32" spans="7:43" s="18" customFormat="1" ht="14.15" customHeight="1" x14ac:dyDescent="0.3">
      <c r="G32" s="8"/>
      <c r="J32" s="24"/>
      <c r="K32" s="6" t="s">
        <v>41</v>
      </c>
      <c r="L32" s="10">
        <v>0.18463784427634133</v>
      </c>
      <c r="M32" s="10">
        <v>0.18492351062031415</v>
      </c>
      <c r="N32" s="10">
        <v>0.18520917696428696</v>
      </c>
      <c r="O32" s="10">
        <v>0.18549484330825977</v>
      </c>
      <c r="P32" s="10">
        <v>0.18578050965223258</v>
      </c>
      <c r="Q32" s="10">
        <v>0.1860661759962054</v>
      </c>
      <c r="R32" s="10">
        <v>0.18635184234017821</v>
      </c>
      <c r="S32" s="10">
        <v>0.18663750868415102</v>
      </c>
      <c r="T32" s="10">
        <v>0.18692317502812383</v>
      </c>
      <c r="U32" s="10">
        <v>0.18720884137209665</v>
      </c>
      <c r="V32" s="10">
        <v>0.18749450771606946</v>
      </c>
      <c r="W32" s="10">
        <v>0.18778017406004235</v>
      </c>
      <c r="X32" s="10">
        <v>0.18802263598964261</v>
      </c>
      <c r="Y32" s="10">
        <v>0.18826509791924287</v>
      </c>
      <c r="Z32" s="10">
        <v>0.18850755984884313</v>
      </c>
      <c r="AA32" s="10">
        <v>0.18875002177844338</v>
      </c>
      <c r="AB32" s="10">
        <v>0.18899248370804364</v>
      </c>
      <c r="AC32" s="10">
        <v>0.1892349456376439</v>
      </c>
      <c r="AD32" s="10">
        <v>0.18947740756724415</v>
      </c>
      <c r="AE32" s="10">
        <v>0.18971986949684441</v>
      </c>
      <c r="AF32" s="10">
        <v>0.18996233142644467</v>
      </c>
      <c r="AG32" s="10">
        <v>0.19020479335604493</v>
      </c>
      <c r="AH32" s="10">
        <v>0.19044725528564518</v>
      </c>
      <c r="AI32" s="10">
        <v>0.19068971721524544</v>
      </c>
      <c r="AJ32" s="10">
        <v>0.1909321791448457</v>
      </c>
      <c r="AK32" s="10">
        <v>0.19117464107444596</v>
      </c>
      <c r="AL32" s="10">
        <v>0.19141710300404621</v>
      </c>
      <c r="AM32" s="10">
        <v>0.19165956493364647</v>
      </c>
      <c r="AN32" s="10">
        <v>0.19190202686324673</v>
      </c>
      <c r="AO32" s="10">
        <v>0.19214448879284698</v>
      </c>
      <c r="AP32" s="10">
        <v>0.19238695072244724</v>
      </c>
      <c r="AQ32" s="10">
        <v>0.19262941265204728</v>
      </c>
    </row>
    <row r="33" spans="7:43" s="18" customFormat="1" ht="14.15" customHeight="1" thickBot="1" x14ac:dyDescent="0.35">
      <c r="G33" s="8"/>
      <c r="J33" s="25"/>
      <c r="K33" s="17" t="s">
        <v>42</v>
      </c>
      <c r="L33" s="11">
        <v>0.18463784427634133</v>
      </c>
      <c r="M33" s="11">
        <v>0.18463784427634133</v>
      </c>
      <c r="N33" s="11">
        <v>0.18463784427634133</v>
      </c>
      <c r="O33" s="11">
        <v>0.18463784427634133</v>
      </c>
      <c r="P33" s="11">
        <v>0.18463784427634133</v>
      </c>
      <c r="Q33" s="11">
        <v>0.18463784427634133</v>
      </c>
      <c r="R33" s="11">
        <v>0.18463784427634133</v>
      </c>
      <c r="S33" s="11">
        <v>0.18463784427634133</v>
      </c>
      <c r="T33" s="11">
        <v>0.18463784427634133</v>
      </c>
      <c r="U33" s="11">
        <v>0.18463784427634133</v>
      </c>
      <c r="V33" s="11">
        <v>0.18463784427634133</v>
      </c>
      <c r="W33" s="11">
        <v>0.18463784427634133</v>
      </c>
      <c r="X33" s="11">
        <v>0.18479496076552637</v>
      </c>
      <c r="Y33" s="11">
        <v>0.18495207725471141</v>
      </c>
      <c r="Z33" s="11">
        <v>0.18510919374389645</v>
      </c>
      <c r="AA33" s="11">
        <v>0.18526631023308149</v>
      </c>
      <c r="AB33" s="11">
        <v>0.18542342672226653</v>
      </c>
      <c r="AC33" s="11">
        <v>0.18558054321145157</v>
      </c>
      <c r="AD33" s="11">
        <v>0.1857376597006366</v>
      </c>
      <c r="AE33" s="11">
        <v>0.18589477618982164</v>
      </c>
      <c r="AF33" s="11">
        <v>0.18605189267900668</v>
      </c>
      <c r="AG33" s="11">
        <v>0.18620900916819172</v>
      </c>
      <c r="AH33" s="11">
        <v>0.18636612565737676</v>
      </c>
      <c r="AI33" s="11">
        <v>0.1865232421465618</v>
      </c>
      <c r="AJ33" s="11">
        <v>0.18668035863574683</v>
      </c>
      <c r="AK33" s="11">
        <v>0.18683747512493187</v>
      </c>
      <c r="AL33" s="11">
        <v>0.18699459161411691</v>
      </c>
      <c r="AM33" s="11">
        <v>0.18715170810330195</v>
      </c>
      <c r="AN33" s="11">
        <v>0.18730882459248699</v>
      </c>
      <c r="AO33" s="11">
        <v>0.18746594108167203</v>
      </c>
      <c r="AP33" s="11">
        <v>0.18762305757085707</v>
      </c>
      <c r="AQ33" s="11">
        <v>0.18778017406004235</v>
      </c>
    </row>
    <row r="34" spans="7:43" ht="13.9" customHeight="1" thickTop="1" x14ac:dyDescent="0.25"/>
  </sheetData>
  <mergeCells count="2">
    <mergeCell ref="G1:T1"/>
    <mergeCell ref="J4:J33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5D12-BDD3-44F1-8FC2-0D4ADE7299B6}">
  <dimension ref="A1:DE425"/>
  <sheetViews>
    <sheetView showGridLines="0" zoomScale="85" zoomScaleNormal="85" workbookViewId="0">
      <pane xSplit="5" ySplit="5" topLeftCell="F6" activePane="bottomRight" state="frozen"/>
      <selection activeCell="F6" sqref="F6"/>
      <selection pane="topRight" activeCell="F6" sqref="F6"/>
      <selection pane="bottomLeft" activeCell="F6" sqref="F6"/>
      <selection pane="bottomRight" activeCell="A116" sqref="A116:XFD413"/>
    </sheetView>
  </sheetViews>
  <sheetFormatPr defaultColWidth="9.453125" defaultRowHeight="14.25" customHeight="1" x14ac:dyDescent="0.25"/>
  <cols>
    <col min="1" max="1" width="9.453125" style="18"/>
    <col min="2" max="7" width="1.453125" style="18" customWidth="1"/>
    <col min="8" max="8" width="5.453125" style="18" customWidth="1"/>
    <col min="9" max="9" width="7.453125" style="18" customWidth="1"/>
    <col min="10" max="10" width="20.453125" style="18" customWidth="1"/>
    <col min="11" max="11" width="57.453125" style="18" bestFit="1" customWidth="1"/>
    <col min="12" max="12" width="16.6328125" style="18" customWidth="1"/>
    <col min="13" max="15" width="11.453125" style="18" customWidth="1"/>
    <col min="16" max="17" width="12.453125" style="18" customWidth="1"/>
    <col min="18" max="21" width="11.453125" style="18" customWidth="1"/>
    <col min="22" max="22" width="9.453125" style="18" bestFit="1" customWidth="1"/>
    <col min="23" max="46" width="11.453125" style="18" customWidth="1"/>
    <col min="47" max="16384" width="9.453125" style="18"/>
  </cols>
  <sheetData>
    <row r="1" spans="1:109" ht="18" x14ac:dyDescent="0.4">
      <c r="A1" s="239" t="s">
        <v>150</v>
      </c>
      <c r="B1" s="239"/>
      <c r="C1" s="239"/>
      <c r="D1" s="239"/>
      <c r="E1" s="239"/>
      <c r="F1" s="239"/>
      <c r="G1" s="239"/>
      <c r="H1" s="239"/>
      <c r="I1" s="239"/>
      <c r="J1" s="239"/>
      <c r="M1" s="5" t="s">
        <v>149</v>
      </c>
    </row>
    <row r="2" spans="1:109" ht="14.25" hidden="1" customHeight="1" x14ac:dyDescent="0.35">
      <c r="A2"/>
      <c r="B2"/>
      <c r="C2"/>
      <c r="D2"/>
      <c r="E2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8" t="s">
        <v>148</v>
      </c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  <c r="AU2" s="237"/>
      <c r="AV2" s="237"/>
      <c r="AW2" s="237"/>
      <c r="AX2" s="237"/>
      <c r="AY2" s="237"/>
      <c r="AZ2" s="237"/>
      <c r="BA2" s="237"/>
      <c r="BB2" s="237"/>
      <c r="BC2" s="237"/>
      <c r="BD2" s="237"/>
      <c r="BE2" s="237"/>
      <c r="BF2" s="237"/>
      <c r="BG2" s="237"/>
      <c r="BH2" s="237"/>
      <c r="BI2" s="237"/>
      <c r="BJ2" s="237"/>
      <c r="BK2" s="237"/>
      <c r="BL2" s="237"/>
      <c r="BM2" s="237"/>
      <c r="BN2" s="237"/>
      <c r="BO2" s="237"/>
      <c r="BP2" s="237"/>
      <c r="BQ2" s="237"/>
      <c r="BR2" s="237"/>
      <c r="BS2" s="237"/>
      <c r="BT2" s="237"/>
      <c r="BU2" s="237"/>
      <c r="BV2" s="237"/>
      <c r="BW2" s="237"/>
      <c r="BX2" s="237"/>
      <c r="BY2" s="237"/>
      <c r="BZ2" s="237"/>
      <c r="CA2" s="237"/>
      <c r="CB2" s="237"/>
      <c r="CC2" s="237"/>
      <c r="CD2" s="237"/>
      <c r="CE2" s="237"/>
      <c r="CF2" s="237"/>
      <c r="CG2" s="237"/>
      <c r="CH2" s="237"/>
      <c r="CI2" s="237"/>
      <c r="CJ2" s="237"/>
      <c r="CK2" s="237"/>
      <c r="CL2" s="237"/>
      <c r="CM2" s="237"/>
      <c r="CN2" s="237"/>
      <c r="CO2" s="237"/>
      <c r="CP2" s="237"/>
      <c r="CQ2" s="237"/>
      <c r="CR2" s="237"/>
      <c r="CS2" s="237"/>
      <c r="CT2" s="237"/>
      <c r="CU2" s="237"/>
      <c r="CV2" s="237"/>
      <c r="CW2" s="237"/>
      <c r="CX2" s="237"/>
      <c r="CY2" s="237"/>
      <c r="CZ2" s="237"/>
      <c r="DA2" s="237"/>
      <c r="DB2" s="237"/>
      <c r="DC2" s="237"/>
      <c r="DD2" s="237"/>
      <c r="DE2" s="237"/>
    </row>
    <row r="3" spans="1:109" ht="14.25" hidden="1" customHeight="1" x14ac:dyDescent="0.35">
      <c r="A3"/>
      <c r="B3"/>
      <c r="C3"/>
      <c r="D3"/>
      <c r="E3"/>
      <c r="U3" s="236" t="s">
        <v>147</v>
      </c>
    </row>
    <row r="4" spans="1:109" ht="14.25" hidden="1" customHeight="1" x14ac:dyDescent="0.3">
      <c r="J4" s="6"/>
      <c r="U4" s="235" t="s">
        <v>146</v>
      </c>
    </row>
    <row r="5" spans="1:109" ht="14.25" hidden="1" customHeight="1" x14ac:dyDescent="0.25">
      <c r="U5" s="234"/>
    </row>
    <row r="6" spans="1:109" ht="14.25" hidden="1" customHeight="1" x14ac:dyDescent="0.25"/>
    <row r="7" spans="1:109" ht="14.25" hidden="1" customHeight="1" x14ac:dyDescent="0.35">
      <c r="B7" s="7" t="s">
        <v>2</v>
      </c>
      <c r="G7" s="22" t="s">
        <v>117</v>
      </c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2"/>
    </row>
    <row r="8" spans="1:109" ht="14.25" hidden="1" customHeight="1" thickBot="1" x14ac:dyDescent="0.3">
      <c r="G8" s="8"/>
    </row>
    <row r="9" spans="1:109" ht="14.25" hidden="1" customHeight="1" thickBot="1" x14ac:dyDescent="0.4">
      <c r="A9"/>
      <c r="G9" s="8"/>
      <c r="H9" s="231" t="s">
        <v>145</v>
      </c>
      <c r="J9" s="230" t="s">
        <v>144</v>
      </c>
      <c r="K9" s="229"/>
      <c r="L9" s="228"/>
      <c r="M9" s="227">
        <v>2020</v>
      </c>
      <c r="N9" s="226"/>
      <c r="O9" s="226"/>
      <c r="P9" s="225"/>
    </row>
    <row r="10" spans="1:109" ht="14.25" hidden="1" customHeight="1" thickBot="1" x14ac:dyDescent="0.3">
      <c r="G10" s="8"/>
      <c r="H10" s="186"/>
      <c r="J10" s="224" t="s">
        <v>143</v>
      </c>
      <c r="P10" s="223"/>
    </row>
    <row r="11" spans="1:109" ht="14.25" hidden="1" customHeight="1" thickBot="1" x14ac:dyDescent="0.4">
      <c r="G11" s="8"/>
      <c r="H11" s="186"/>
      <c r="J11" s="222" t="s">
        <v>142</v>
      </c>
      <c r="K11" s="221"/>
      <c r="L11" s="221"/>
      <c r="M11" s="221"/>
      <c r="N11" s="221"/>
      <c r="O11" s="221"/>
      <c r="P11" s="220"/>
      <c r="W11" s="216"/>
      <c r="X11" s="164"/>
      <c r="Y11" s="164"/>
      <c r="Z11" s="164"/>
      <c r="AA11" s="164"/>
    </row>
    <row r="12" spans="1:109" ht="14.25" hidden="1" customHeight="1" thickBot="1" x14ac:dyDescent="0.4">
      <c r="G12" s="8"/>
      <c r="H12" s="186"/>
      <c r="J12" s="219"/>
      <c r="K12" s="218"/>
      <c r="L12" s="218"/>
      <c r="M12" s="218"/>
      <c r="N12" s="218"/>
      <c r="O12" s="218"/>
      <c r="P12" s="217"/>
      <c r="W12" s="216"/>
      <c r="X12" s="164"/>
      <c r="Y12" s="164"/>
      <c r="Z12" s="164"/>
      <c r="AA12" s="164"/>
    </row>
    <row r="13" spans="1:109" ht="14.25" hidden="1" customHeight="1" thickBot="1" x14ac:dyDescent="0.4">
      <c r="G13" s="8"/>
      <c r="H13" s="186"/>
      <c r="J13" s="219"/>
      <c r="K13" s="218"/>
      <c r="L13" s="218"/>
      <c r="M13" s="218"/>
      <c r="N13" s="218"/>
      <c r="O13" s="218"/>
      <c r="P13" s="217"/>
      <c r="W13" s="216"/>
      <c r="X13" s="164"/>
      <c r="Y13" s="164"/>
      <c r="Z13" s="164"/>
      <c r="AA13" s="164"/>
    </row>
    <row r="14" spans="1:109" ht="14.25" hidden="1" customHeight="1" thickBot="1" x14ac:dyDescent="0.4">
      <c r="G14" s="8"/>
      <c r="H14" s="186"/>
      <c r="J14" s="215" t="s">
        <v>141</v>
      </c>
      <c r="K14" s="214"/>
      <c r="L14" s="214"/>
      <c r="M14" s="214"/>
      <c r="N14" s="214"/>
      <c r="O14" s="214"/>
      <c r="P14" s="213"/>
      <c r="W14" s="164"/>
      <c r="X14" s="164"/>
      <c r="Y14" s="164"/>
      <c r="Z14" s="164"/>
      <c r="AA14" s="164"/>
    </row>
    <row r="15" spans="1:109" ht="14.25" hidden="1" customHeight="1" x14ac:dyDescent="0.35">
      <c r="G15" s="8"/>
      <c r="H15" s="186"/>
      <c r="J15" s="212" t="s">
        <v>140</v>
      </c>
      <c r="K15" s="211"/>
      <c r="L15" s="211"/>
      <c r="M15" s="211"/>
      <c r="N15" s="211"/>
      <c r="O15" s="211"/>
      <c r="P15" s="210"/>
      <c r="W15" s="164"/>
      <c r="X15" s="164"/>
      <c r="Y15" s="164"/>
      <c r="Z15" s="164"/>
      <c r="AA15" s="164"/>
    </row>
    <row r="16" spans="1:109" ht="14.25" hidden="1" customHeight="1" x14ac:dyDescent="0.35">
      <c r="G16" s="8"/>
      <c r="H16" s="186"/>
      <c r="J16" s="209" t="s">
        <v>139</v>
      </c>
      <c r="K16" s="208"/>
      <c r="L16" s="208"/>
      <c r="M16" s="208"/>
      <c r="N16" s="208"/>
      <c r="O16" s="208"/>
      <c r="P16" s="207"/>
      <c r="W16" s="164"/>
      <c r="X16" s="164"/>
      <c r="Y16" s="164"/>
      <c r="Z16" s="164"/>
      <c r="AA16" s="164"/>
    </row>
    <row r="17" spans="7:27" ht="15" hidden="1" customHeight="1" thickBot="1" x14ac:dyDescent="0.4">
      <c r="G17" s="8"/>
      <c r="H17" s="186"/>
      <c r="J17" s="206" t="s">
        <v>138</v>
      </c>
      <c r="K17" s="205"/>
      <c r="L17" s="205"/>
      <c r="M17" s="205"/>
      <c r="N17" s="205"/>
      <c r="O17" s="205"/>
      <c r="P17" s="204"/>
      <c r="W17" s="164"/>
      <c r="X17" s="164"/>
      <c r="Y17" s="164"/>
      <c r="Z17" s="164"/>
      <c r="AA17" s="164"/>
    </row>
    <row r="18" spans="7:27" ht="14.5" hidden="1" x14ac:dyDescent="0.35">
      <c r="G18" s="8"/>
      <c r="H18" s="186"/>
      <c r="J18" s="203"/>
      <c r="K18" s="202"/>
      <c r="L18" s="202"/>
      <c r="M18" s="202"/>
      <c r="N18" s="202"/>
      <c r="O18" s="202"/>
      <c r="P18" s="201"/>
      <c r="W18" s="164"/>
      <c r="X18" s="164"/>
      <c r="Y18" s="164"/>
      <c r="Z18" s="164"/>
      <c r="AA18" s="164"/>
    </row>
    <row r="19" spans="7:27" ht="15" hidden="1" thickBot="1" x14ac:dyDescent="0.4">
      <c r="G19" s="8"/>
      <c r="H19" s="186"/>
      <c r="J19" s="203"/>
      <c r="K19" s="202"/>
      <c r="L19" s="202"/>
      <c r="M19" s="202"/>
      <c r="N19" s="202"/>
      <c r="O19" s="202"/>
      <c r="P19" s="201"/>
      <c r="W19" s="164"/>
      <c r="X19" s="164"/>
      <c r="Y19" s="164"/>
      <c r="Z19" s="164"/>
      <c r="AA19" s="164"/>
    </row>
    <row r="20" spans="7:27" ht="14.25" hidden="1" customHeight="1" x14ac:dyDescent="0.35">
      <c r="G20" s="8"/>
      <c r="H20" s="186"/>
      <c r="J20" s="200"/>
      <c r="K20" s="199"/>
      <c r="L20" s="199"/>
      <c r="M20" s="199"/>
      <c r="N20" s="198"/>
      <c r="O20" s="197" t="s">
        <v>137</v>
      </c>
      <c r="P20" s="196" t="s">
        <v>137</v>
      </c>
      <c r="W20" s="164"/>
      <c r="X20" s="164"/>
      <c r="Y20" s="164"/>
      <c r="Z20" s="164"/>
      <c r="AA20" s="164"/>
    </row>
    <row r="21" spans="7:27" ht="14.25" hidden="1" customHeight="1" x14ac:dyDescent="0.35">
      <c r="G21" s="8"/>
      <c r="H21" s="186"/>
      <c r="J21" s="194"/>
      <c r="K21" s="193"/>
      <c r="L21" s="193"/>
      <c r="M21" s="193"/>
      <c r="N21" s="192"/>
      <c r="O21" s="191" t="s">
        <v>136</v>
      </c>
      <c r="P21" s="195" t="s">
        <v>135</v>
      </c>
      <c r="W21" s="164"/>
      <c r="X21" s="164"/>
      <c r="Y21" s="164"/>
      <c r="Z21" s="164"/>
      <c r="AA21" s="164"/>
    </row>
    <row r="22" spans="7:27" ht="14.25" hidden="1" customHeight="1" thickBot="1" x14ac:dyDescent="0.4">
      <c r="G22" s="8"/>
      <c r="H22" s="186"/>
      <c r="J22" s="194"/>
      <c r="K22" s="193"/>
      <c r="L22" s="193"/>
      <c r="M22" s="193"/>
      <c r="N22" s="192"/>
      <c r="O22" s="191" t="s">
        <v>134</v>
      </c>
      <c r="P22" s="190" t="s">
        <v>133</v>
      </c>
      <c r="W22" s="164"/>
      <c r="X22" s="164"/>
      <c r="Y22" s="164"/>
      <c r="Z22" s="164"/>
      <c r="AA22" s="164"/>
    </row>
    <row r="23" spans="7:27" ht="14.25" hidden="1" customHeight="1" thickBot="1" x14ac:dyDescent="0.4">
      <c r="G23" s="8"/>
      <c r="H23" s="186"/>
      <c r="J23" s="189"/>
      <c r="K23" s="188"/>
      <c r="L23" s="188"/>
      <c r="M23" s="188"/>
      <c r="N23" s="188"/>
      <c r="O23" s="187">
        <v>731</v>
      </c>
      <c r="P23" s="187">
        <v>926000</v>
      </c>
      <c r="W23" s="164"/>
      <c r="X23" s="164"/>
      <c r="Y23" s="164"/>
      <c r="Z23" s="164"/>
      <c r="AA23" s="164"/>
    </row>
    <row r="24" spans="7:27" ht="14.25" hidden="1" customHeight="1" x14ac:dyDescent="0.35">
      <c r="G24" s="8"/>
      <c r="H24" s="186"/>
      <c r="J24" s="185"/>
      <c r="K24" s="183"/>
      <c r="L24" s="183"/>
      <c r="M24" s="183"/>
      <c r="N24" s="183"/>
      <c r="O24" s="182"/>
      <c r="P24" s="181"/>
      <c r="W24" s="164"/>
      <c r="X24" s="164"/>
      <c r="Y24" s="164"/>
      <c r="Z24" s="164"/>
      <c r="AA24" s="164"/>
    </row>
    <row r="25" spans="7:27" ht="14.25" hidden="1" customHeight="1" thickBot="1" x14ac:dyDescent="0.4">
      <c r="G25" s="8"/>
      <c r="H25" s="171"/>
      <c r="J25" s="185"/>
      <c r="K25" s="183"/>
      <c r="L25" s="184"/>
      <c r="M25" s="183"/>
      <c r="N25" s="183"/>
      <c r="O25" s="182"/>
      <c r="P25" s="181"/>
      <c r="W25" s="164"/>
      <c r="X25" s="164"/>
      <c r="Y25" s="164"/>
      <c r="Z25" s="164"/>
      <c r="AA25" s="164"/>
    </row>
    <row r="26" spans="7:27" ht="14.25" hidden="1" customHeight="1" x14ac:dyDescent="0.35">
      <c r="G26" s="8"/>
      <c r="H26" s="171"/>
      <c r="J26" s="180"/>
      <c r="K26" s="179"/>
      <c r="M26" s="178" t="s">
        <v>132</v>
      </c>
      <c r="N26" s="177"/>
      <c r="O26" s="177"/>
      <c r="P26" s="177"/>
      <c r="Q26" s="177"/>
      <c r="R26" s="177"/>
      <c r="S26" s="177"/>
      <c r="T26" s="176"/>
      <c r="W26" s="164"/>
      <c r="X26" s="164"/>
      <c r="Y26" s="164"/>
      <c r="Z26" s="164"/>
      <c r="AA26" s="164"/>
    </row>
    <row r="27" spans="7:27" ht="14.25" hidden="1" customHeight="1" x14ac:dyDescent="0.35">
      <c r="G27" s="8"/>
      <c r="H27" s="171"/>
      <c r="J27" s="175"/>
      <c r="M27" s="174"/>
      <c r="N27" s="173"/>
      <c r="O27" s="173"/>
      <c r="P27" s="173"/>
      <c r="Q27" s="173"/>
      <c r="R27" s="173"/>
      <c r="S27" s="173"/>
      <c r="T27" s="172"/>
      <c r="W27" s="164"/>
      <c r="X27" s="164"/>
      <c r="Y27" s="164"/>
      <c r="Z27" s="164"/>
      <c r="AA27" s="164"/>
    </row>
    <row r="28" spans="7:27" ht="14.25" hidden="1" customHeight="1" x14ac:dyDescent="0.35">
      <c r="G28" s="8"/>
      <c r="H28" s="171"/>
      <c r="J28" s="175"/>
      <c r="M28" s="174"/>
      <c r="N28" s="173"/>
      <c r="O28" s="173"/>
      <c r="P28" s="173"/>
      <c r="Q28" s="173"/>
      <c r="R28" s="173"/>
      <c r="S28" s="173"/>
      <c r="T28" s="172"/>
      <c r="W28" s="164"/>
      <c r="X28" s="164"/>
      <c r="Y28" s="164"/>
      <c r="Z28" s="164"/>
      <c r="AA28" s="164"/>
    </row>
    <row r="29" spans="7:27" ht="14.25" hidden="1" customHeight="1" x14ac:dyDescent="0.35">
      <c r="G29" s="8"/>
      <c r="H29" s="171"/>
      <c r="J29" s="175"/>
      <c r="M29" s="174"/>
      <c r="N29" s="173"/>
      <c r="O29" s="173"/>
      <c r="P29" s="173"/>
      <c r="Q29" s="173"/>
      <c r="R29" s="173"/>
      <c r="S29" s="173"/>
      <c r="T29" s="172"/>
      <c r="W29" s="164"/>
      <c r="X29" s="164"/>
      <c r="Y29" s="164"/>
      <c r="Z29" s="164"/>
      <c r="AA29" s="164"/>
    </row>
    <row r="30" spans="7:27" ht="14.25" hidden="1" customHeight="1" thickBot="1" x14ac:dyDescent="0.4">
      <c r="G30" s="8"/>
      <c r="H30" s="171"/>
      <c r="J30" s="170"/>
      <c r="K30" s="169"/>
      <c r="L30" s="169"/>
      <c r="M30" s="168"/>
      <c r="N30" s="167"/>
      <c r="O30" s="167"/>
      <c r="P30" s="167"/>
      <c r="Q30" s="167"/>
      <c r="R30" s="167"/>
      <c r="S30" s="167"/>
      <c r="T30" s="166"/>
      <c r="W30" s="164"/>
      <c r="X30" s="164"/>
      <c r="Y30" s="164"/>
      <c r="Z30" s="164"/>
      <c r="AA30" s="164"/>
    </row>
    <row r="31" spans="7:27" ht="14.25" hidden="1" customHeight="1" x14ac:dyDescent="0.35">
      <c r="G31" s="8"/>
      <c r="H31" s="165"/>
      <c r="J31"/>
      <c r="K31"/>
      <c r="L31"/>
      <c r="M31"/>
      <c r="N31"/>
      <c r="W31" s="164"/>
      <c r="X31" s="164"/>
      <c r="Y31" s="164"/>
      <c r="Z31" s="164"/>
      <c r="AA31" s="164"/>
    </row>
    <row r="32" spans="7:27" ht="14.25" hidden="1" customHeight="1" thickBot="1" x14ac:dyDescent="0.4">
      <c r="G32" s="8"/>
      <c r="H32" s="165"/>
      <c r="W32" s="164"/>
      <c r="X32" s="164"/>
      <c r="Y32" s="164"/>
      <c r="Z32" s="164"/>
      <c r="AA32" s="164"/>
    </row>
    <row r="33" spans="7:43" ht="14.25" hidden="1" customHeight="1" x14ac:dyDescent="0.3">
      <c r="G33" s="8"/>
      <c r="H33" s="163" t="s">
        <v>131</v>
      </c>
      <c r="J33" s="162" t="s">
        <v>130</v>
      </c>
      <c r="K33" s="161"/>
      <c r="L33" s="161"/>
      <c r="M33" s="161"/>
      <c r="N33" s="161"/>
      <c r="O33" s="160"/>
    </row>
    <row r="34" spans="7:43" ht="14.25" hidden="1" customHeight="1" x14ac:dyDescent="0.25">
      <c r="G34" s="8"/>
      <c r="H34" s="116"/>
      <c r="J34" s="159" t="s">
        <v>129</v>
      </c>
      <c r="K34" s="158"/>
      <c r="L34" s="158"/>
      <c r="M34" s="158"/>
      <c r="N34" s="158"/>
      <c r="O34" s="157">
        <f>S35</f>
        <v>30</v>
      </c>
      <c r="Q34" s="18" t="s">
        <v>128</v>
      </c>
      <c r="S34" s="156" t="str">
        <f>'[2]Financial and CRP Inputs'!$B$5</f>
        <v>Market</v>
      </c>
    </row>
    <row r="35" spans="7:43" ht="14.25" hidden="1" customHeight="1" x14ac:dyDescent="0.25">
      <c r="G35" s="8"/>
      <c r="H35" s="116"/>
      <c r="J35" s="155" t="s">
        <v>127</v>
      </c>
      <c r="K35" s="154"/>
      <c r="L35" s="154"/>
      <c r="M35" s="154"/>
      <c r="N35" s="154"/>
      <c r="O35" s="153">
        <v>5</v>
      </c>
      <c r="Q35" s="18" t="s">
        <v>126</v>
      </c>
      <c r="S35" s="152">
        <f>IF('[2]Financial and CRP Inputs'!$E$5="Custom",'[2]Financial and CRP Inputs'!$J$10,IF('[2]Financial and CRP Inputs'!$E$5="TechLife",'[2]Financial and CRP Inputs'!$I$10,'[2]Financial and CRP Inputs'!$E$5))</f>
        <v>30</v>
      </c>
    </row>
    <row r="36" spans="7:43" ht="14.25" hidden="1" customHeight="1" thickBot="1" x14ac:dyDescent="0.3">
      <c r="G36" s="8"/>
      <c r="H36" s="116"/>
      <c r="J36" s="151" t="s">
        <v>125</v>
      </c>
      <c r="K36" s="150"/>
      <c r="L36" s="150"/>
      <c r="M36" s="149"/>
      <c r="N36" s="149"/>
      <c r="O36" s="148">
        <v>0.02</v>
      </c>
    </row>
    <row r="37" spans="7:43" ht="14.25" hidden="1" customHeight="1" x14ac:dyDescent="0.3">
      <c r="G37" s="8"/>
      <c r="H37" s="116"/>
      <c r="J37" s="147" t="s">
        <v>124</v>
      </c>
      <c r="K37" s="146"/>
      <c r="L37" s="145"/>
      <c r="O37" s="144">
        <v>0</v>
      </c>
      <c r="V37" s="122"/>
    </row>
    <row r="38" spans="7:43" ht="14.25" hidden="1" customHeight="1" x14ac:dyDescent="0.25">
      <c r="G38" s="8"/>
      <c r="H38" s="116"/>
      <c r="J38" s="143" t="s">
        <v>123</v>
      </c>
      <c r="K38" s="142" t="s">
        <v>122</v>
      </c>
      <c r="L38" s="141" t="s">
        <v>121</v>
      </c>
      <c r="M38" s="140" t="s">
        <v>120</v>
      </c>
      <c r="N38" s="139"/>
    </row>
    <row r="39" spans="7:43" ht="14.25" hidden="1" customHeight="1" x14ac:dyDescent="0.25">
      <c r="G39" s="8"/>
      <c r="H39" s="116"/>
      <c r="J39" s="136" t="s">
        <v>119</v>
      </c>
      <c r="K39" s="102" t="s">
        <v>118</v>
      </c>
      <c r="L39" s="138"/>
      <c r="M39" s="137"/>
    </row>
    <row r="40" spans="7:43" ht="14.25" hidden="1" customHeight="1" x14ac:dyDescent="0.25">
      <c r="G40" s="8"/>
      <c r="H40" s="116"/>
      <c r="J40" s="136"/>
      <c r="K40" s="102"/>
      <c r="L40" s="138"/>
      <c r="M40" s="137"/>
    </row>
    <row r="41" spans="7:43" ht="14.25" hidden="1" customHeight="1" x14ac:dyDescent="0.25">
      <c r="G41" s="8"/>
      <c r="H41" s="116"/>
      <c r="J41" s="136"/>
      <c r="K41" s="102"/>
      <c r="L41" s="135"/>
      <c r="M41" s="134"/>
    </row>
    <row r="42" spans="7:43" ht="14.25" hidden="1" customHeight="1" x14ac:dyDescent="0.25">
      <c r="G42" s="8"/>
      <c r="H42" s="116"/>
      <c r="J42" s="133">
        <v>0</v>
      </c>
      <c r="K42" s="132">
        <v>1</v>
      </c>
      <c r="L42" s="132">
        <v>0.8</v>
      </c>
      <c r="M42" s="131">
        <f>1-L42</f>
        <v>0.19999999999999996</v>
      </c>
    </row>
    <row r="43" spans="7:43" ht="14.25" hidden="1" customHeight="1" x14ac:dyDescent="0.25">
      <c r="G43" s="8"/>
      <c r="H43" s="116"/>
      <c r="J43" s="130">
        <v>1</v>
      </c>
      <c r="K43" s="129">
        <v>0</v>
      </c>
      <c r="L43" s="129">
        <v>0.8</v>
      </c>
      <c r="M43" s="128">
        <f>1-L43</f>
        <v>0.19999999999999996</v>
      </c>
    </row>
    <row r="44" spans="7:43" ht="14.25" hidden="1" customHeight="1" thickBot="1" x14ac:dyDescent="0.3">
      <c r="G44" s="8"/>
      <c r="H44" s="116"/>
      <c r="J44" s="127">
        <v>2</v>
      </c>
      <c r="K44" s="126">
        <v>0</v>
      </c>
      <c r="L44" s="126">
        <v>0.8</v>
      </c>
      <c r="M44" s="125">
        <f>1-L44</f>
        <v>0.19999999999999996</v>
      </c>
    </row>
    <row r="45" spans="7:43" ht="14.25" hidden="1" customHeight="1" x14ac:dyDescent="0.3">
      <c r="G45" s="8"/>
      <c r="H45" s="116"/>
      <c r="J45" s="94"/>
      <c r="K45" s="124"/>
      <c r="L45" s="124"/>
      <c r="M45" s="123"/>
      <c r="V45" s="122"/>
    </row>
    <row r="46" spans="7:43" ht="14.25" hidden="1" customHeight="1" x14ac:dyDescent="0.3">
      <c r="G46" s="8"/>
      <c r="H46" s="116"/>
      <c r="J46" s="94"/>
      <c r="K46" s="124"/>
      <c r="L46" s="124"/>
      <c r="M46" s="123" t="s">
        <v>104</v>
      </c>
      <c r="V46" s="122"/>
    </row>
    <row r="47" spans="7:43" ht="14.25" hidden="1" customHeight="1" x14ac:dyDescent="0.25">
      <c r="G47" s="8"/>
      <c r="H47" s="116"/>
      <c r="M47" s="15">
        <v>2020</v>
      </c>
      <c r="N47" s="15">
        <v>2021</v>
      </c>
      <c r="O47" s="15">
        <v>2022</v>
      </c>
      <c r="P47" s="15">
        <v>2023</v>
      </c>
      <c r="Q47" s="15">
        <v>2024</v>
      </c>
      <c r="R47" s="15">
        <v>2025</v>
      </c>
      <c r="S47" s="15">
        <v>2026</v>
      </c>
      <c r="T47" s="15">
        <v>2027</v>
      </c>
      <c r="U47" s="15">
        <v>2028</v>
      </c>
      <c r="V47" s="15">
        <v>2029</v>
      </c>
      <c r="W47" s="15">
        <v>2030</v>
      </c>
      <c r="X47" s="15">
        <v>2031</v>
      </c>
      <c r="Y47" s="15">
        <v>2032</v>
      </c>
      <c r="Z47" s="15">
        <v>2033</v>
      </c>
      <c r="AA47" s="15">
        <v>2034</v>
      </c>
      <c r="AB47" s="15">
        <v>2035</v>
      </c>
      <c r="AC47" s="15">
        <v>2036</v>
      </c>
      <c r="AD47" s="15">
        <v>2037</v>
      </c>
      <c r="AE47" s="15">
        <v>2038</v>
      </c>
      <c r="AF47" s="15">
        <v>2039</v>
      </c>
      <c r="AG47" s="15">
        <v>2040</v>
      </c>
      <c r="AH47" s="15">
        <v>2041</v>
      </c>
      <c r="AI47" s="15">
        <v>2042</v>
      </c>
      <c r="AJ47" s="15">
        <v>2043</v>
      </c>
      <c r="AK47" s="15">
        <v>2044</v>
      </c>
      <c r="AL47" s="15">
        <v>2045</v>
      </c>
      <c r="AM47" s="15">
        <v>2046</v>
      </c>
      <c r="AN47" s="15">
        <v>2047</v>
      </c>
      <c r="AO47" s="15">
        <v>2048</v>
      </c>
      <c r="AP47" s="15">
        <v>2049</v>
      </c>
      <c r="AQ47" s="15">
        <v>2050</v>
      </c>
    </row>
    <row r="48" spans="7:43" ht="14.25" hidden="1" customHeight="1" x14ac:dyDescent="0.3">
      <c r="G48" s="8"/>
      <c r="H48" s="116"/>
      <c r="J48" s="117" t="s">
        <v>117</v>
      </c>
      <c r="K48" s="82" t="s">
        <v>116</v>
      </c>
      <c r="L48" s="82" t="s">
        <v>68</v>
      </c>
      <c r="M48" s="121">
        <f>IF($S$34="Market",'[2]WACC Calc'!F368,'[2]WACC Calc'!F550)</f>
        <v>2.5000000000000001E-2</v>
      </c>
      <c r="N48" s="121">
        <f>IF($S$34="Market",'[2]WACC Calc'!G368,'[2]WACC Calc'!G550)</f>
        <v>2.5000000000000001E-2</v>
      </c>
      <c r="O48" s="121">
        <f>IF($S$34="Market",'[2]WACC Calc'!H368,'[2]WACC Calc'!H550)</f>
        <v>2.5000000000000001E-2</v>
      </c>
      <c r="P48" s="121">
        <f>IF($S$34="Market",'[2]WACC Calc'!I368,'[2]WACC Calc'!I550)</f>
        <v>2.5000000000000001E-2</v>
      </c>
      <c r="Q48" s="121">
        <f>IF($S$34="Market",'[2]WACC Calc'!J368,'[2]WACC Calc'!J550)</f>
        <v>2.5000000000000001E-2</v>
      </c>
      <c r="R48" s="121">
        <f>IF($S$34="Market",'[2]WACC Calc'!K368,'[2]WACC Calc'!K550)</f>
        <v>2.5000000000000001E-2</v>
      </c>
      <c r="S48" s="121">
        <f>IF($S$34="Market",'[2]WACC Calc'!L368,'[2]WACC Calc'!L550)</f>
        <v>2.5000000000000001E-2</v>
      </c>
      <c r="T48" s="121">
        <f>IF($S$34="Market",'[2]WACC Calc'!M368,'[2]WACC Calc'!M550)</f>
        <v>2.5000000000000001E-2</v>
      </c>
      <c r="U48" s="121">
        <f>IF($S$34="Market",'[2]WACC Calc'!N368,'[2]WACC Calc'!N550)</f>
        <v>2.5000000000000001E-2</v>
      </c>
      <c r="V48" s="121">
        <f>IF($S$34="Market",'[2]WACC Calc'!O368,'[2]WACC Calc'!O550)</f>
        <v>2.5000000000000001E-2</v>
      </c>
      <c r="W48" s="121">
        <f>IF($S$34="Market",'[2]WACC Calc'!P368,'[2]WACC Calc'!P550)</f>
        <v>2.5000000000000001E-2</v>
      </c>
      <c r="X48" s="121">
        <f>IF($S$34="Market",'[2]WACC Calc'!Q368,'[2]WACC Calc'!Q550)</f>
        <v>2.5000000000000001E-2</v>
      </c>
      <c r="Y48" s="121">
        <f>IF($S$34="Market",'[2]WACC Calc'!R368,'[2]WACC Calc'!R550)</f>
        <v>2.5000000000000001E-2</v>
      </c>
      <c r="Z48" s="121">
        <f>IF($S$34="Market",'[2]WACC Calc'!S368,'[2]WACC Calc'!S550)</f>
        <v>2.5000000000000001E-2</v>
      </c>
      <c r="AA48" s="121">
        <f>IF($S$34="Market",'[2]WACC Calc'!T368,'[2]WACC Calc'!T550)</f>
        <v>2.5000000000000001E-2</v>
      </c>
      <c r="AB48" s="121">
        <f>IF($S$34="Market",'[2]WACC Calc'!U368,'[2]WACC Calc'!U550)</f>
        <v>2.5000000000000001E-2</v>
      </c>
      <c r="AC48" s="121">
        <f>IF($S$34="Market",'[2]WACC Calc'!V368,'[2]WACC Calc'!V550)</f>
        <v>2.5000000000000001E-2</v>
      </c>
      <c r="AD48" s="121">
        <f>IF($S$34="Market",'[2]WACC Calc'!W368,'[2]WACC Calc'!W550)</f>
        <v>2.5000000000000001E-2</v>
      </c>
      <c r="AE48" s="121">
        <f>IF($S$34="Market",'[2]WACC Calc'!X368,'[2]WACC Calc'!X550)</f>
        <v>2.5000000000000001E-2</v>
      </c>
      <c r="AF48" s="121">
        <f>IF($S$34="Market",'[2]WACC Calc'!Y368,'[2]WACC Calc'!Y550)</f>
        <v>2.5000000000000001E-2</v>
      </c>
      <c r="AG48" s="121">
        <f>IF($S$34="Market",'[2]WACC Calc'!Z368,'[2]WACC Calc'!Z550)</f>
        <v>2.5000000000000001E-2</v>
      </c>
      <c r="AH48" s="121">
        <f>IF($S$34="Market",'[2]WACC Calc'!AA368,'[2]WACC Calc'!AA550)</f>
        <v>2.5000000000000001E-2</v>
      </c>
      <c r="AI48" s="121">
        <f>IF($S$34="Market",'[2]WACC Calc'!AB368,'[2]WACC Calc'!AB550)</f>
        <v>2.5000000000000001E-2</v>
      </c>
      <c r="AJ48" s="121">
        <f>IF($S$34="Market",'[2]WACC Calc'!AC368,'[2]WACC Calc'!AC550)</f>
        <v>2.5000000000000001E-2</v>
      </c>
      <c r="AK48" s="121">
        <f>IF($S$34="Market",'[2]WACC Calc'!AD368,'[2]WACC Calc'!AD550)</f>
        <v>2.5000000000000001E-2</v>
      </c>
      <c r="AL48" s="121">
        <f>IF($S$34="Market",'[2]WACC Calc'!AE368,'[2]WACC Calc'!AE550)</f>
        <v>2.5000000000000001E-2</v>
      </c>
      <c r="AM48" s="121">
        <f>IF($S$34="Market",'[2]WACC Calc'!AF368,'[2]WACC Calc'!AF550)</f>
        <v>2.5000000000000001E-2</v>
      </c>
      <c r="AN48" s="121">
        <f>IF($S$34="Market",'[2]WACC Calc'!AG368,'[2]WACC Calc'!AG550)</f>
        <v>2.5000000000000001E-2</v>
      </c>
      <c r="AO48" s="121">
        <f>IF($S$34="Market",'[2]WACC Calc'!AH368,'[2]WACC Calc'!AH550)</f>
        <v>2.5000000000000001E-2</v>
      </c>
      <c r="AP48" s="121">
        <f>IF($S$34="Market",'[2]WACC Calc'!AI368,'[2]WACC Calc'!AI550)</f>
        <v>2.5000000000000001E-2</v>
      </c>
      <c r="AQ48" s="121">
        <f>IF($S$34="Market",'[2]WACC Calc'!AJ368,'[2]WACC Calc'!AJ550)</f>
        <v>2.5000000000000001E-2</v>
      </c>
    </row>
    <row r="49" spans="7:43" ht="14.25" hidden="1" customHeight="1" x14ac:dyDescent="0.3">
      <c r="G49" s="8"/>
      <c r="H49" s="116"/>
      <c r="J49" s="117"/>
      <c r="K49" s="82" t="s">
        <v>115</v>
      </c>
      <c r="L49" s="82" t="s">
        <v>67</v>
      </c>
      <c r="M49" s="121">
        <f>IF($S$34="Market",'[2]WACC Calc'!F369,'[2]WACC Calc'!F551)</f>
        <v>0.04</v>
      </c>
      <c r="N49" s="121">
        <f>IF($S$34="Market",'[2]WACC Calc'!G369,'[2]WACC Calc'!G551)</f>
        <v>0.04</v>
      </c>
      <c r="O49" s="121">
        <f>IF($S$34="Market",'[2]WACC Calc'!H369,'[2]WACC Calc'!H551)</f>
        <v>0.04</v>
      </c>
      <c r="P49" s="121">
        <f>IF($S$34="Market",'[2]WACC Calc'!I369,'[2]WACC Calc'!I551)</f>
        <v>0.04</v>
      </c>
      <c r="Q49" s="121">
        <f>IF($S$34="Market",'[2]WACC Calc'!J369,'[2]WACC Calc'!J551)</f>
        <v>0.04</v>
      </c>
      <c r="R49" s="121">
        <f>IF($S$34="Market",'[2]WACC Calc'!K369,'[2]WACC Calc'!K551)</f>
        <v>0.04</v>
      </c>
      <c r="S49" s="121">
        <f>IF($S$34="Market",'[2]WACC Calc'!L369,'[2]WACC Calc'!L551)</f>
        <v>4.2000000000000003E-2</v>
      </c>
      <c r="T49" s="121">
        <f>IF($S$34="Market",'[2]WACC Calc'!M369,'[2]WACC Calc'!M551)</f>
        <v>4.4000000000000004E-2</v>
      </c>
      <c r="U49" s="121">
        <f>IF($S$34="Market",'[2]WACC Calc'!N369,'[2]WACC Calc'!N551)</f>
        <v>4.6000000000000006E-2</v>
      </c>
      <c r="V49" s="121">
        <f>IF($S$34="Market",'[2]WACC Calc'!O369,'[2]WACC Calc'!O551)</f>
        <v>4.8000000000000008E-2</v>
      </c>
      <c r="W49" s="121">
        <f>IF($S$34="Market",'[2]WACC Calc'!P369,'[2]WACC Calc'!P551)</f>
        <v>0.05</v>
      </c>
      <c r="X49" s="121">
        <f>IF($S$34="Market",'[2]WACC Calc'!Q369,'[2]WACC Calc'!Q551)</f>
        <v>0.05</v>
      </c>
      <c r="Y49" s="121">
        <f>IF($S$34="Market",'[2]WACC Calc'!R369,'[2]WACC Calc'!R551)</f>
        <v>0.05</v>
      </c>
      <c r="Z49" s="121">
        <f>IF($S$34="Market",'[2]WACC Calc'!S369,'[2]WACC Calc'!S551)</f>
        <v>0.05</v>
      </c>
      <c r="AA49" s="121">
        <f>IF($S$34="Market",'[2]WACC Calc'!T369,'[2]WACC Calc'!T551)</f>
        <v>0.05</v>
      </c>
      <c r="AB49" s="121">
        <f>IF($S$34="Market",'[2]WACC Calc'!U369,'[2]WACC Calc'!U551)</f>
        <v>0.05</v>
      </c>
      <c r="AC49" s="121">
        <f>IF($S$34="Market",'[2]WACC Calc'!V369,'[2]WACC Calc'!V551)</f>
        <v>0.05</v>
      </c>
      <c r="AD49" s="121">
        <f>IF($S$34="Market",'[2]WACC Calc'!W369,'[2]WACC Calc'!W551)</f>
        <v>0.05</v>
      </c>
      <c r="AE49" s="121">
        <f>IF($S$34="Market",'[2]WACC Calc'!X369,'[2]WACC Calc'!X551)</f>
        <v>0.05</v>
      </c>
      <c r="AF49" s="121">
        <f>IF($S$34="Market",'[2]WACC Calc'!Y369,'[2]WACC Calc'!Y551)</f>
        <v>0.05</v>
      </c>
      <c r="AG49" s="121">
        <f>IF($S$34="Market",'[2]WACC Calc'!Z369,'[2]WACC Calc'!Z551)</f>
        <v>0.05</v>
      </c>
      <c r="AH49" s="121">
        <f>IF($S$34="Market",'[2]WACC Calc'!AA369,'[2]WACC Calc'!AA551)</f>
        <v>0.05</v>
      </c>
      <c r="AI49" s="121">
        <f>IF($S$34="Market",'[2]WACC Calc'!AB369,'[2]WACC Calc'!AB551)</f>
        <v>0.05</v>
      </c>
      <c r="AJ49" s="121">
        <f>IF($S$34="Market",'[2]WACC Calc'!AC369,'[2]WACC Calc'!AC551)</f>
        <v>0.05</v>
      </c>
      <c r="AK49" s="121">
        <f>IF($S$34="Market",'[2]WACC Calc'!AD369,'[2]WACC Calc'!AD551)</f>
        <v>0.05</v>
      </c>
      <c r="AL49" s="121">
        <f>IF($S$34="Market",'[2]WACC Calc'!AE369,'[2]WACC Calc'!AE551)</f>
        <v>0.05</v>
      </c>
      <c r="AM49" s="121">
        <f>IF($S$34="Market",'[2]WACC Calc'!AF369,'[2]WACC Calc'!AF551)</f>
        <v>0.05</v>
      </c>
      <c r="AN49" s="121">
        <f>IF($S$34="Market",'[2]WACC Calc'!AG369,'[2]WACC Calc'!AG551)</f>
        <v>0.05</v>
      </c>
      <c r="AO49" s="121">
        <f>IF($S$34="Market",'[2]WACC Calc'!AH369,'[2]WACC Calc'!AH551)</f>
        <v>0.05</v>
      </c>
      <c r="AP49" s="121">
        <f>IF($S$34="Market",'[2]WACC Calc'!AI369,'[2]WACC Calc'!AI551)</f>
        <v>0.05</v>
      </c>
      <c r="AQ49" s="121">
        <f>IF($S$34="Market",'[2]WACC Calc'!AJ369,'[2]WACC Calc'!AJ551)</f>
        <v>0.05</v>
      </c>
    </row>
    <row r="50" spans="7:43" ht="14.25" hidden="1" customHeight="1" x14ac:dyDescent="0.3">
      <c r="G50" s="8"/>
      <c r="H50" s="116"/>
      <c r="J50" s="117"/>
      <c r="K50" s="82" t="s">
        <v>115</v>
      </c>
      <c r="L50" s="82" t="s">
        <v>66</v>
      </c>
      <c r="M50" s="121">
        <f>IF($S$34="Market",'[2]WACC Calc'!F370,'[2]WACC Calc'!F552)</f>
        <v>0.04</v>
      </c>
      <c r="N50" s="121">
        <f>IF($S$34="Market",'[2]WACC Calc'!G370,'[2]WACC Calc'!G552)</f>
        <v>0.04</v>
      </c>
      <c r="O50" s="121">
        <f>IF($S$34="Market",'[2]WACC Calc'!H370,'[2]WACC Calc'!H552)</f>
        <v>0.04</v>
      </c>
      <c r="P50" s="121">
        <f>IF($S$34="Market",'[2]WACC Calc'!I370,'[2]WACC Calc'!I552)</f>
        <v>0.04</v>
      </c>
      <c r="Q50" s="121">
        <f>IF($S$34="Market",'[2]WACC Calc'!J370,'[2]WACC Calc'!J552)</f>
        <v>0.04</v>
      </c>
      <c r="R50" s="121">
        <f>IF($S$34="Market",'[2]WACC Calc'!K370,'[2]WACC Calc'!K552)</f>
        <v>0.04</v>
      </c>
      <c r="S50" s="121">
        <f>IF($S$34="Market",'[2]WACC Calc'!L370,'[2]WACC Calc'!L552)</f>
        <v>4.2000000000000003E-2</v>
      </c>
      <c r="T50" s="121">
        <f>IF($S$34="Market",'[2]WACC Calc'!M370,'[2]WACC Calc'!M552)</f>
        <v>4.4000000000000004E-2</v>
      </c>
      <c r="U50" s="121">
        <f>IF($S$34="Market",'[2]WACC Calc'!N370,'[2]WACC Calc'!N552)</f>
        <v>4.6000000000000006E-2</v>
      </c>
      <c r="V50" s="121">
        <f>IF($S$34="Market",'[2]WACC Calc'!O370,'[2]WACC Calc'!O552)</f>
        <v>4.8000000000000008E-2</v>
      </c>
      <c r="W50" s="121">
        <f>IF($S$34="Market",'[2]WACC Calc'!P370,'[2]WACC Calc'!P552)</f>
        <v>0.05</v>
      </c>
      <c r="X50" s="121">
        <f>IF($S$34="Market",'[2]WACC Calc'!Q370,'[2]WACC Calc'!Q552)</f>
        <v>0.05</v>
      </c>
      <c r="Y50" s="121">
        <f>IF($S$34="Market",'[2]WACC Calc'!R370,'[2]WACC Calc'!R552)</f>
        <v>0.05</v>
      </c>
      <c r="Z50" s="121">
        <f>IF($S$34="Market",'[2]WACC Calc'!S370,'[2]WACC Calc'!S552)</f>
        <v>0.05</v>
      </c>
      <c r="AA50" s="121">
        <f>IF($S$34="Market",'[2]WACC Calc'!T370,'[2]WACC Calc'!T552)</f>
        <v>0.05</v>
      </c>
      <c r="AB50" s="121">
        <f>IF($S$34="Market",'[2]WACC Calc'!U370,'[2]WACC Calc'!U552)</f>
        <v>0.05</v>
      </c>
      <c r="AC50" s="121">
        <f>IF($S$34="Market",'[2]WACC Calc'!V370,'[2]WACC Calc'!V552)</f>
        <v>0.05</v>
      </c>
      <c r="AD50" s="121">
        <f>IF($S$34="Market",'[2]WACC Calc'!W370,'[2]WACC Calc'!W552)</f>
        <v>0.05</v>
      </c>
      <c r="AE50" s="121">
        <f>IF($S$34="Market",'[2]WACC Calc'!X370,'[2]WACC Calc'!X552)</f>
        <v>0.05</v>
      </c>
      <c r="AF50" s="121">
        <f>IF($S$34="Market",'[2]WACC Calc'!Y370,'[2]WACC Calc'!Y552)</f>
        <v>0.05</v>
      </c>
      <c r="AG50" s="121">
        <f>IF($S$34="Market",'[2]WACC Calc'!Z370,'[2]WACC Calc'!Z552)</f>
        <v>0.05</v>
      </c>
      <c r="AH50" s="121">
        <f>IF($S$34="Market",'[2]WACC Calc'!AA370,'[2]WACC Calc'!AA552)</f>
        <v>0.05</v>
      </c>
      <c r="AI50" s="121">
        <f>IF($S$34="Market",'[2]WACC Calc'!AB370,'[2]WACC Calc'!AB552)</f>
        <v>0.05</v>
      </c>
      <c r="AJ50" s="121">
        <f>IF($S$34="Market",'[2]WACC Calc'!AC370,'[2]WACC Calc'!AC552)</f>
        <v>0.05</v>
      </c>
      <c r="AK50" s="121">
        <f>IF($S$34="Market",'[2]WACC Calc'!AD370,'[2]WACC Calc'!AD552)</f>
        <v>0.05</v>
      </c>
      <c r="AL50" s="121">
        <f>IF($S$34="Market",'[2]WACC Calc'!AE370,'[2]WACC Calc'!AE552)</f>
        <v>0.05</v>
      </c>
      <c r="AM50" s="121">
        <f>IF($S$34="Market",'[2]WACC Calc'!AF370,'[2]WACC Calc'!AF552)</f>
        <v>0.05</v>
      </c>
      <c r="AN50" s="121">
        <f>IF($S$34="Market",'[2]WACC Calc'!AG370,'[2]WACC Calc'!AG552)</f>
        <v>0.05</v>
      </c>
      <c r="AO50" s="121">
        <f>IF($S$34="Market",'[2]WACC Calc'!AH370,'[2]WACC Calc'!AH552)</f>
        <v>0.05</v>
      </c>
      <c r="AP50" s="121">
        <f>IF($S$34="Market",'[2]WACC Calc'!AI370,'[2]WACC Calc'!AI552)</f>
        <v>0.05</v>
      </c>
      <c r="AQ50" s="121">
        <f>IF($S$34="Market",'[2]WACC Calc'!AJ370,'[2]WACC Calc'!AJ552)</f>
        <v>0.05</v>
      </c>
    </row>
    <row r="51" spans="7:43" ht="14.25" hidden="1" customHeight="1" x14ac:dyDescent="0.3">
      <c r="G51" s="8"/>
      <c r="H51" s="116"/>
      <c r="J51" s="117"/>
      <c r="K51" s="82" t="s">
        <v>115</v>
      </c>
      <c r="L51" s="82" t="s">
        <v>62</v>
      </c>
      <c r="M51" s="121">
        <f>IF($S$34="Market",'[2]WACC Calc'!F371,'[2]WACC Calc'!F553)</f>
        <v>0.04</v>
      </c>
      <c r="N51" s="121">
        <f>IF($S$34="Market",'[2]WACC Calc'!G371,'[2]WACC Calc'!G553)</f>
        <v>0.04</v>
      </c>
      <c r="O51" s="121">
        <f>IF($S$34="Market",'[2]WACC Calc'!H371,'[2]WACC Calc'!H553)</f>
        <v>0.04</v>
      </c>
      <c r="P51" s="121">
        <f>IF($S$34="Market",'[2]WACC Calc'!I371,'[2]WACC Calc'!I553)</f>
        <v>0.04</v>
      </c>
      <c r="Q51" s="121">
        <f>IF($S$34="Market",'[2]WACC Calc'!J371,'[2]WACC Calc'!J553)</f>
        <v>0.04</v>
      </c>
      <c r="R51" s="121">
        <f>IF($S$34="Market",'[2]WACC Calc'!K371,'[2]WACC Calc'!K553)</f>
        <v>0.04</v>
      </c>
      <c r="S51" s="121">
        <f>IF($S$34="Market",'[2]WACC Calc'!L371,'[2]WACC Calc'!L553)</f>
        <v>4.2000000000000003E-2</v>
      </c>
      <c r="T51" s="121">
        <f>IF($S$34="Market",'[2]WACC Calc'!M371,'[2]WACC Calc'!M553)</f>
        <v>4.4000000000000004E-2</v>
      </c>
      <c r="U51" s="121">
        <f>IF($S$34="Market",'[2]WACC Calc'!N371,'[2]WACC Calc'!N553)</f>
        <v>4.6000000000000006E-2</v>
      </c>
      <c r="V51" s="121">
        <f>IF($S$34="Market",'[2]WACC Calc'!O371,'[2]WACC Calc'!O553)</f>
        <v>4.8000000000000008E-2</v>
      </c>
      <c r="W51" s="121">
        <f>IF($S$34="Market",'[2]WACC Calc'!P371,'[2]WACC Calc'!P553)</f>
        <v>0.05</v>
      </c>
      <c r="X51" s="121">
        <f>IF($S$34="Market",'[2]WACC Calc'!Q371,'[2]WACC Calc'!Q553)</f>
        <v>0.05</v>
      </c>
      <c r="Y51" s="121">
        <f>IF($S$34="Market",'[2]WACC Calc'!R371,'[2]WACC Calc'!R553)</f>
        <v>0.05</v>
      </c>
      <c r="Z51" s="121">
        <f>IF($S$34="Market",'[2]WACC Calc'!S371,'[2]WACC Calc'!S553)</f>
        <v>0.05</v>
      </c>
      <c r="AA51" s="121">
        <f>IF($S$34="Market",'[2]WACC Calc'!T371,'[2]WACC Calc'!T553)</f>
        <v>0.05</v>
      </c>
      <c r="AB51" s="121">
        <f>IF($S$34="Market",'[2]WACC Calc'!U371,'[2]WACC Calc'!U553)</f>
        <v>0.05</v>
      </c>
      <c r="AC51" s="121">
        <f>IF($S$34="Market",'[2]WACC Calc'!V371,'[2]WACC Calc'!V553)</f>
        <v>0.05</v>
      </c>
      <c r="AD51" s="121">
        <f>IF($S$34="Market",'[2]WACC Calc'!W371,'[2]WACC Calc'!W553)</f>
        <v>0.05</v>
      </c>
      <c r="AE51" s="121">
        <f>IF($S$34="Market",'[2]WACC Calc'!X371,'[2]WACC Calc'!X553)</f>
        <v>0.05</v>
      </c>
      <c r="AF51" s="121">
        <f>IF($S$34="Market",'[2]WACC Calc'!Y371,'[2]WACC Calc'!Y553)</f>
        <v>0.05</v>
      </c>
      <c r="AG51" s="121">
        <f>IF($S$34="Market",'[2]WACC Calc'!Z371,'[2]WACC Calc'!Z553)</f>
        <v>0.05</v>
      </c>
      <c r="AH51" s="121">
        <f>IF($S$34="Market",'[2]WACC Calc'!AA371,'[2]WACC Calc'!AA553)</f>
        <v>0.05</v>
      </c>
      <c r="AI51" s="121">
        <f>IF($S$34="Market",'[2]WACC Calc'!AB371,'[2]WACC Calc'!AB553)</f>
        <v>0.05</v>
      </c>
      <c r="AJ51" s="121">
        <f>IF($S$34="Market",'[2]WACC Calc'!AC371,'[2]WACC Calc'!AC553)</f>
        <v>0.05</v>
      </c>
      <c r="AK51" s="121">
        <f>IF($S$34="Market",'[2]WACC Calc'!AD371,'[2]WACC Calc'!AD553)</f>
        <v>0.05</v>
      </c>
      <c r="AL51" s="121">
        <f>IF($S$34="Market",'[2]WACC Calc'!AE371,'[2]WACC Calc'!AE553)</f>
        <v>0.05</v>
      </c>
      <c r="AM51" s="121">
        <f>IF($S$34="Market",'[2]WACC Calc'!AF371,'[2]WACC Calc'!AF553)</f>
        <v>0.05</v>
      </c>
      <c r="AN51" s="121">
        <f>IF($S$34="Market",'[2]WACC Calc'!AG371,'[2]WACC Calc'!AG553)</f>
        <v>0.05</v>
      </c>
      <c r="AO51" s="121">
        <f>IF($S$34="Market",'[2]WACC Calc'!AH371,'[2]WACC Calc'!AH553)</f>
        <v>0.05</v>
      </c>
      <c r="AP51" s="121">
        <f>IF($S$34="Market",'[2]WACC Calc'!AI371,'[2]WACC Calc'!AI553)</f>
        <v>0.05</v>
      </c>
      <c r="AQ51" s="121">
        <f>IF($S$34="Market",'[2]WACC Calc'!AJ371,'[2]WACC Calc'!AJ553)</f>
        <v>0.05</v>
      </c>
    </row>
    <row r="52" spans="7:43" ht="14.25" hidden="1" customHeight="1" x14ac:dyDescent="0.35">
      <c r="G52" s="8"/>
      <c r="H52" s="116"/>
      <c r="J52" s="117"/>
      <c r="K52" s="82" t="s">
        <v>114</v>
      </c>
      <c r="L52" s="82" t="s">
        <v>67</v>
      </c>
      <c r="M52" s="120">
        <f>(1+M49)/(1+M$48) - 1</f>
        <v>1.4634146341463428E-2</v>
      </c>
      <c r="N52" s="120">
        <f>(1+N49)/(1+N$48) - 1</f>
        <v>1.4634146341463428E-2</v>
      </c>
      <c r="O52" s="120">
        <f>(1+O49)/(1+O$48) - 1</f>
        <v>1.4634146341463428E-2</v>
      </c>
      <c r="P52" s="120">
        <f>(1+P49)/(1+P$48) - 1</f>
        <v>1.4634146341463428E-2</v>
      </c>
      <c r="Q52" s="120">
        <f>(1+Q49)/(1+Q$48) - 1</f>
        <v>1.4634146341463428E-2</v>
      </c>
      <c r="R52" s="120">
        <f>(1+R49)/(1+R$48) - 1</f>
        <v>1.4634146341463428E-2</v>
      </c>
      <c r="S52" s="120">
        <f>(1+S49)/(1+S$48) - 1</f>
        <v>1.6585365853658551E-2</v>
      </c>
      <c r="T52" s="120">
        <f>(1+T49)/(1+T$48) - 1</f>
        <v>1.8536585365853675E-2</v>
      </c>
      <c r="U52" s="120">
        <f>(1+U49)/(1+U$48) - 1</f>
        <v>2.0487804878048799E-2</v>
      </c>
      <c r="V52" s="120">
        <f>(1+V49)/(1+V$48) - 1</f>
        <v>2.2439024390243922E-2</v>
      </c>
      <c r="W52" s="120">
        <f>(1+W49)/(1+W$48) - 1</f>
        <v>2.4390243902439046E-2</v>
      </c>
      <c r="X52" s="120">
        <f>(1+X49)/(1+X$48) - 1</f>
        <v>2.4390243902439046E-2</v>
      </c>
      <c r="Y52" s="120">
        <f>(1+Y49)/(1+Y$48) - 1</f>
        <v>2.4390243902439046E-2</v>
      </c>
      <c r="Z52" s="120">
        <f>(1+Z49)/(1+Z$48) - 1</f>
        <v>2.4390243902439046E-2</v>
      </c>
      <c r="AA52" s="120">
        <f>(1+AA49)/(1+AA$48) - 1</f>
        <v>2.4390243902439046E-2</v>
      </c>
      <c r="AB52" s="120">
        <f>(1+AB49)/(1+AB$48) - 1</f>
        <v>2.4390243902439046E-2</v>
      </c>
      <c r="AC52" s="120">
        <f>(1+AC49)/(1+AC$48) - 1</f>
        <v>2.4390243902439046E-2</v>
      </c>
      <c r="AD52" s="120">
        <f>(1+AD49)/(1+AD$48) - 1</f>
        <v>2.4390243902439046E-2</v>
      </c>
      <c r="AE52" s="120">
        <f>(1+AE49)/(1+AE$48) - 1</f>
        <v>2.4390243902439046E-2</v>
      </c>
      <c r="AF52" s="120">
        <f>(1+AF49)/(1+AF$48) - 1</f>
        <v>2.4390243902439046E-2</v>
      </c>
      <c r="AG52" s="120">
        <f>(1+AG49)/(1+AG$48) - 1</f>
        <v>2.4390243902439046E-2</v>
      </c>
      <c r="AH52" s="120">
        <f>(1+AH49)/(1+AH$48) - 1</f>
        <v>2.4390243902439046E-2</v>
      </c>
      <c r="AI52" s="120">
        <f>(1+AI49)/(1+AI$48) - 1</f>
        <v>2.4390243902439046E-2</v>
      </c>
      <c r="AJ52" s="120">
        <f>(1+AJ49)/(1+AJ$48) - 1</f>
        <v>2.4390243902439046E-2</v>
      </c>
      <c r="AK52" s="120">
        <f>(1+AK49)/(1+AK$48) - 1</f>
        <v>2.4390243902439046E-2</v>
      </c>
      <c r="AL52" s="120">
        <f>(1+AL49)/(1+AL$48) - 1</f>
        <v>2.4390243902439046E-2</v>
      </c>
      <c r="AM52" s="120">
        <f>(1+AM49)/(1+AM$48) - 1</f>
        <v>2.4390243902439046E-2</v>
      </c>
      <c r="AN52" s="120">
        <f>(1+AN49)/(1+AN$48) - 1</f>
        <v>2.4390243902439046E-2</v>
      </c>
      <c r="AO52" s="120">
        <f>(1+AO49)/(1+AO$48) - 1</f>
        <v>2.4390243902439046E-2</v>
      </c>
      <c r="AP52" s="120">
        <f>(1+AP49)/(1+AP$48) - 1</f>
        <v>2.4390243902439046E-2</v>
      </c>
      <c r="AQ52" s="120">
        <f>(1+AQ49)/(1+AQ$48) - 1</f>
        <v>2.4390243902439046E-2</v>
      </c>
    </row>
    <row r="53" spans="7:43" ht="14.25" hidden="1" customHeight="1" x14ac:dyDescent="0.35">
      <c r="G53" s="8"/>
      <c r="H53" s="116"/>
      <c r="J53" s="117"/>
      <c r="K53" s="82" t="s">
        <v>114</v>
      </c>
      <c r="L53" s="82" t="s">
        <v>66</v>
      </c>
      <c r="M53" s="120">
        <f>(1+M50)/(1+M$48) - 1</f>
        <v>1.4634146341463428E-2</v>
      </c>
      <c r="N53" s="120">
        <f>(1+N50)/(1+N$48) - 1</f>
        <v>1.4634146341463428E-2</v>
      </c>
      <c r="O53" s="120">
        <f>(1+O50)/(1+O$48) - 1</f>
        <v>1.4634146341463428E-2</v>
      </c>
      <c r="P53" s="120">
        <f>(1+P50)/(1+P$48) - 1</f>
        <v>1.4634146341463428E-2</v>
      </c>
      <c r="Q53" s="120">
        <f>(1+Q50)/(1+Q$48) - 1</f>
        <v>1.4634146341463428E-2</v>
      </c>
      <c r="R53" s="120">
        <f>(1+R50)/(1+R$48) - 1</f>
        <v>1.4634146341463428E-2</v>
      </c>
      <c r="S53" s="120">
        <f>(1+S50)/(1+S$48) - 1</f>
        <v>1.6585365853658551E-2</v>
      </c>
      <c r="T53" s="120">
        <f>(1+T50)/(1+T$48) - 1</f>
        <v>1.8536585365853675E-2</v>
      </c>
      <c r="U53" s="120">
        <f>(1+U50)/(1+U$48) - 1</f>
        <v>2.0487804878048799E-2</v>
      </c>
      <c r="V53" s="120">
        <f>(1+V50)/(1+V$48) - 1</f>
        <v>2.2439024390243922E-2</v>
      </c>
      <c r="W53" s="120">
        <f>(1+W50)/(1+W$48) - 1</f>
        <v>2.4390243902439046E-2</v>
      </c>
      <c r="X53" s="120">
        <f>(1+X50)/(1+X$48) - 1</f>
        <v>2.4390243902439046E-2</v>
      </c>
      <c r="Y53" s="120">
        <f>(1+Y50)/(1+Y$48) - 1</f>
        <v>2.4390243902439046E-2</v>
      </c>
      <c r="Z53" s="120">
        <f>(1+Z50)/(1+Z$48) - 1</f>
        <v>2.4390243902439046E-2</v>
      </c>
      <c r="AA53" s="120">
        <f>(1+AA50)/(1+AA$48) - 1</f>
        <v>2.4390243902439046E-2</v>
      </c>
      <c r="AB53" s="120">
        <f>(1+AB50)/(1+AB$48) - 1</f>
        <v>2.4390243902439046E-2</v>
      </c>
      <c r="AC53" s="120">
        <f>(1+AC50)/(1+AC$48) - 1</f>
        <v>2.4390243902439046E-2</v>
      </c>
      <c r="AD53" s="120">
        <f>(1+AD50)/(1+AD$48) - 1</f>
        <v>2.4390243902439046E-2</v>
      </c>
      <c r="AE53" s="120">
        <f>(1+AE50)/(1+AE$48) - 1</f>
        <v>2.4390243902439046E-2</v>
      </c>
      <c r="AF53" s="120">
        <f>(1+AF50)/(1+AF$48) - 1</f>
        <v>2.4390243902439046E-2</v>
      </c>
      <c r="AG53" s="120">
        <f>(1+AG50)/(1+AG$48) - 1</f>
        <v>2.4390243902439046E-2</v>
      </c>
      <c r="AH53" s="120">
        <f>(1+AH50)/(1+AH$48) - 1</f>
        <v>2.4390243902439046E-2</v>
      </c>
      <c r="AI53" s="120">
        <f>(1+AI50)/(1+AI$48) - 1</f>
        <v>2.4390243902439046E-2</v>
      </c>
      <c r="AJ53" s="120">
        <f>(1+AJ50)/(1+AJ$48) - 1</f>
        <v>2.4390243902439046E-2</v>
      </c>
      <c r="AK53" s="120">
        <f>(1+AK50)/(1+AK$48) - 1</f>
        <v>2.4390243902439046E-2</v>
      </c>
      <c r="AL53" s="120">
        <f>(1+AL50)/(1+AL$48) - 1</f>
        <v>2.4390243902439046E-2</v>
      </c>
      <c r="AM53" s="120">
        <f>(1+AM50)/(1+AM$48) - 1</f>
        <v>2.4390243902439046E-2</v>
      </c>
      <c r="AN53" s="120">
        <f>(1+AN50)/(1+AN$48) - 1</f>
        <v>2.4390243902439046E-2</v>
      </c>
      <c r="AO53" s="120">
        <f>(1+AO50)/(1+AO$48) - 1</f>
        <v>2.4390243902439046E-2</v>
      </c>
      <c r="AP53" s="120">
        <f>(1+AP50)/(1+AP$48) - 1</f>
        <v>2.4390243902439046E-2</v>
      </c>
      <c r="AQ53" s="120">
        <f>(1+AQ50)/(1+AQ$48) - 1</f>
        <v>2.4390243902439046E-2</v>
      </c>
    </row>
    <row r="54" spans="7:43" ht="14.25" hidden="1" customHeight="1" x14ac:dyDescent="0.35">
      <c r="G54" s="8"/>
      <c r="H54" s="116"/>
      <c r="J54" s="117"/>
      <c r="K54" s="82" t="s">
        <v>114</v>
      </c>
      <c r="L54" s="82" t="s">
        <v>62</v>
      </c>
      <c r="M54" s="120">
        <f>(1+M51)/(1+M$48) - 1</f>
        <v>1.4634146341463428E-2</v>
      </c>
      <c r="N54" s="120">
        <f>(1+N51)/(1+N$48) - 1</f>
        <v>1.4634146341463428E-2</v>
      </c>
      <c r="O54" s="120">
        <f>(1+O51)/(1+O$48) - 1</f>
        <v>1.4634146341463428E-2</v>
      </c>
      <c r="P54" s="120">
        <f>(1+P51)/(1+P$48) - 1</f>
        <v>1.4634146341463428E-2</v>
      </c>
      <c r="Q54" s="120">
        <f>(1+Q51)/(1+Q$48) - 1</f>
        <v>1.4634146341463428E-2</v>
      </c>
      <c r="R54" s="120">
        <f>(1+R51)/(1+R$48) - 1</f>
        <v>1.4634146341463428E-2</v>
      </c>
      <c r="S54" s="120">
        <f>(1+S51)/(1+S$48) - 1</f>
        <v>1.6585365853658551E-2</v>
      </c>
      <c r="T54" s="120">
        <f>(1+T51)/(1+T$48) - 1</f>
        <v>1.8536585365853675E-2</v>
      </c>
      <c r="U54" s="120">
        <f>(1+U51)/(1+U$48) - 1</f>
        <v>2.0487804878048799E-2</v>
      </c>
      <c r="V54" s="120">
        <f>(1+V51)/(1+V$48) - 1</f>
        <v>2.2439024390243922E-2</v>
      </c>
      <c r="W54" s="120">
        <f>(1+W51)/(1+W$48) - 1</f>
        <v>2.4390243902439046E-2</v>
      </c>
      <c r="X54" s="120">
        <f>(1+X51)/(1+X$48) - 1</f>
        <v>2.4390243902439046E-2</v>
      </c>
      <c r="Y54" s="120">
        <f>(1+Y51)/(1+Y$48) - 1</f>
        <v>2.4390243902439046E-2</v>
      </c>
      <c r="Z54" s="120">
        <f>(1+Z51)/(1+Z$48) - 1</f>
        <v>2.4390243902439046E-2</v>
      </c>
      <c r="AA54" s="120">
        <f>(1+AA51)/(1+AA$48) - 1</f>
        <v>2.4390243902439046E-2</v>
      </c>
      <c r="AB54" s="120">
        <f>(1+AB51)/(1+AB$48) - 1</f>
        <v>2.4390243902439046E-2</v>
      </c>
      <c r="AC54" s="120">
        <f>(1+AC51)/(1+AC$48) - 1</f>
        <v>2.4390243902439046E-2</v>
      </c>
      <c r="AD54" s="120">
        <f>(1+AD51)/(1+AD$48) - 1</f>
        <v>2.4390243902439046E-2</v>
      </c>
      <c r="AE54" s="120">
        <f>(1+AE51)/(1+AE$48) - 1</f>
        <v>2.4390243902439046E-2</v>
      </c>
      <c r="AF54" s="120">
        <f>(1+AF51)/(1+AF$48) - 1</f>
        <v>2.4390243902439046E-2</v>
      </c>
      <c r="AG54" s="120">
        <f>(1+AG51)/(1+AG$48) - 1</f>
        <v>2.4390243902439046E-2</v>
      </c>
      <c r="AH54" s="120">
        <f>(1+AH51)/(1+AH$48) - 1</f>
        <v>2.4390243902439046E-2</v>
      </c>
      <c r="AI54" s="120">
        <f>(1+AI51)/(1+AI$48) - 1</f>
        <v>2.4390243902439046E-2</v>
      </c>
      <c r="AJ54" s="120">
        <f>(1+AJ51)/(1+AJ$48) - 1</f>
        <v>2.4390243902439046E-2</v>
      </c>
      <c r="AK54" s="120">
        <f>(1+AK51)/(1+AK$48) - 1</f>
        <v>2.4390243902439046E-2</v>
      </c>
      <c r="AL54" s="120">
        <f>(1+AL51)/(1+AL$48) - 1</f>
        <v>2.4390243902439046E-2</v>
      </c>
      <c r="AM54" s="120">
        <f>(1+AM51)/(1+AM$48) - 1</f>
        <v>2.4390243902439046E-2</v>
      </c>
      <c r="AN54" s="120">
        <f>(1+AN51)/(1+AN$48) - 1</f>
        <v>2.4390243902439046E-2</v>
      </c>
      <c r="AO54" s="120">
        <f>(1+AO51)/(1+AO$48) - 1</f>
        <v>2.4390243902439046E-2</v>
      </c>
      <c r="AP54" s="120">
        <f>(1+AP51)/(1+AP$48) - 1</f>
        <v>2.4390243902439046E-2</v>
      </c>
      <c r="AQ54" s="120">
        <f>(1+AQ51)/(1+AQ$48) - 1</f>
        <v>2.4390243902439046E-2</v>
      </c>
    </row>
    <row r="55" spans="7:43" ht="14.25" hidden="1" customHeight="1" x14ac:dyDescent="0.3">
      <c r="G55" s="8"/>
      <c r="H55" s="116"/>
      <c r="J55" s="117"/>
      <c r="K55" s="82" t="s">
        <v>113</v>
      </c>
      <c r="L55" s="82" t="s">
        <v>68</v>
      </c>
      <c r="M55" s="121">
        <f>IF($S$34="Market",'[2]WACC Calc'!F375,'[2]WACC Calc'!F557)</f>
        <v>3.5000000000000003E-2</v>
      </c>
      <c r="N55" s="121">
        <f>IF($S$34="Market",'[2]WACC Calc'!G375,'[2]WACC Calc'!G557)</f>
        <v>3.5000000000000003E-2</v>
      </c>
      <c r="O55" s="121">
        <f>IF($S$34="Market",'[2]WACC Calc'!H375,'[2]WACC Calc'!H557)</f>
        <v>3.5000000000000003E-2</v>
      </c>
      <c r="P55" s="121">
        <f>IF($S$34="Market",'[2]WACC Calc'!I375,'[2]WACC Calc'!I557)</f>
        <v>3.5000000000000003E-2</v>
      </c>
      <c r="Q55" s="121">
        <f>IF($S$34="Market",'[2]WACC Calc'!J375,'[2]WACC Calc'!J557)</f>
        <v>3.5000000000000003E-2</v>
      </c>
      <c r="R55" s="121">
        <f>IF($S$34="Market",'[2]WACC Calc'!K375,'[2]WACC Calc'!K557)</f>
        <v>3.5000000000000003E-2</v>
      </c>
      <c r="S55" s="121">
        <f>IF($S$34="Market",'[2]WACC Calc'!L375,'[2]WACC Calc'!L557)</f>
        <v>3.7000000000000005E-2</v>
      </c>
      <c r="T55" s="121">
        <f>IF($S$34="Market",'[2]WACC Calc'!M375,'[2]WACC Calc'!M557)</f>
        <v>3.9000000000000007E-2</v>
      </c>
      <c r="U55" s="121">
        <f>IF($S$34="Market",'[2]WACC Calc'!N375,'[2]WACC Calc'!N557)</f>
        <v>4.1000000000000009E-2</v>
      </c>
      <c r="V55" s="121">
        <f>IF($S$34="Market",'[2]WACC Calc'!O375,'[2]WACC Calc'!O557)</f>
        <v>4.300000000000001E-2</v>
      </c>
      <c r="W55" s="121">
        <f>IF($S$34="Market",'[2]WACC Calc'!P375,'[2]WACC Calc'!P557)</f>
        <v>4.4999999999999998E-2</v>
      </c>
      <c r="X55" s="121">
        <f>IF($S$34="Market",'[2]WACC Calc'!Q375,'[2]WACC Calc'!Q557)</f>
        <v>4.4999999999999998E-2</v>
      </c>
      <c r="Y55" s="121">
        <f>IF($S$34="Market",'[2]WACC Calc'!R375,'[2]WACC Calc'!R557)</f>
        <v>4.4999999999999998E-2</v>
      </c>
      <c r="Z55" s="121">
        <f>IF($S$34="Market",'[2]WACC Calc'!S375,'[2]WACC Calc'!S557)</f>
        <v>4.4999999999999998E-2</v>
      </c>
      <c r="AA55" s="121">
        <f>IF($S$34="Market",'[2]WACC Calc'!T375,'[2]WACC Calc'!T557)</f>
        <v>4.4999999999999998E-2</v>
      </c>
      <c r="AB55" s="121">
        <f>IF($S$34="Market",'[2]WACC Calc'!U375,'[2]WACC Calc'!U557)</f>
        <v>4.4999999999999998E-2</v>
      </c>
      <c r="AC55" s="121">
        <f>IF($S$34="Market",'[2]WACC Calc'!V375,'[2]WACC Calc'!V557)</f>
        <v>4.4999999999999998E-2</v>
      </c>
      <c r="AD55" s="121">
        <f>IF($S$34="Market",'[2]WACC Calc'!W375,'[2]WACC Calc'!W557)</f>
        <v>4.4999999999999998E-2</v>
      </c>
      <c r="AE55" s="121">
        <f>IF($S$34="Market",'[2]WACC Calc'!X375,'[2]WACC Calc'!X557)</f>
        <v>4.4999999999999998E-2</v>
      </c>
      <c r="AF55" s="121">
        <f>IF($S$34="Market",'[2]WACC Calc'!Y375,'[2]WACC Calc'!Y557)</f>
        <v>4.4999999999999998E-2</v>
      </c>
      <c r="AG55" s="121">
        <f>IF($S$34="Market",'[2]WACC Calc'!Z375,'[2]WACC Calc'!Z557)</f>
        <v>4.4999999999999998E-2</v>
      </c>
      <c r="AH55" s="121">
        <f>IF($S$34="Market",'[2]WACC Calc'!AA375,'[2]WACC Calc'!AA557)</f>
        <v>4.4999999999999998E-2</v>
      </c>
      <c r="AI55" s="121">
        <f>IF($S$34="Market",'[2]WACC Calc'!AB375,'[2]WACC Calc'!AB557)</f>
        <v>4.4999999999999998E-2</v>
      </c>
      <c r="AJ55" s="121">
        <f>IF($S$34="Market",'[2]WACC Calc'!AC375,'[2]WACC Calc'!AC557)</f>
        <v>4.4999999999999998E-2</v>
      </c>
      <c r="AK55" s="121">
        <f>IF($S$34="Market",'[2]WACC Calc'!AD375,'[2]WACC Calc'!AD557)</f>
        <v>4.4999999999999998E-2</v>
      </c>
      <c r="AL55" s="121">
        <f>IF($S$34="Market",'[2]WACC Calc'!AE375,'[2]WACC Calc'!AE557)</f>
        <v>4.4999999999999998E-2</v>
      </c>
      <c r="AM55" s="121">
        <f>IF($S$34="Market",'[2]WACC Calc'!AF375,'[2]WACC Calc'!AF557)</f>
        <v>4.4999999999999998E-2</v>
      </c>
      <c r="AN55" s="121">
        <f>IF($S$34="Market",'[2]WACC Calc'!AG375,'[2]WACC Calc'!AG557)</f>
        <v>4.4999999999999998E-2</v>
      </c>
      <c r="AO55" s="121">
        <f>IF($S$34="Market",'[2]WACC Calc'!AH375,'[2]WACC Calc'!AH557)</f>
        <v>4.4999999999999998E-2</v>
      </c>
      <c r="AP55" s="121">
        <f>IF($S$34="Market",'[2]WACC Calc'!AI375,'[2]WACC Calc'!AI557)</f>
        <v>4.4999999999999998E-2</v>
      </c>
      <c r="AQ55" s="121">
        <f>IF($S$34="Market",'[2]WACC Calc'!AJ375,'[2]WACC Calc'!AJ557)</f>
        <v>4.4999999999999998E-2</v>
      </c>
    </row>
    <row r="56" spans="7:43" ht="14.25" hidden="1" customHeight="1" x14ac:dyDescent="0.3">
      <c r="G56" s="8"/>
      <c r="H56" s="116"/>
      <c r="J56" s="117"/>
      <c r="K56" s="82" t="s">
        <v>112</v>
      </c>
      <c r="L56" s="82" t="s">
        <v>67</v>
      </c>
      <c r="M56" s="121">
        <f>IF($S$34="Market",'[2]WACC Calc'!F376,'[2]WACC Calc'!F558)</f>
        <v>8.7999999999999995E-2</v>
      </c>
      <c r="N56" s="121">
        <f>IF($S$34="Market",'[2]WACC Calc'!G376,'[2]WACC Calc'!G558)</f>
        <v>8.7999999999999995E-2</v>
      </c>
      <c r="O56" s="121">
        <f>IF($S$34="Market",'[2]WACC Calc'!H376,'[2]WACC Calc'!H558)</f>
        <v>8.7999999999999995E-2</v>
      </c>
      <c r="P56" s="121">
        <f>IF($S$34="Market",'[2]WACC Calc'!I376,'[2]WACC Calc'!I558)</f>
        <v>8.7999999999999995E-2</v>
      </c>
      <c r="Q56" s="121">
        <f>IF($S$34="Market",'[2]WACC Calc'!J376,'[2]WACC Calc'!J558)</f>
        <v>8.7999999999999995E-2</v>
      </c>
      <c r="R56" s="121">
        <f>IF($S$34="Market",'[2]WACC Calc'!K376,'[2]WACC Calc'!K558)</f>
        <v>8.7999999999999995E-2</v>
      </c>
      <c r="S56" s="121">
        <f>IF($S$34="Market",'[2]WACC Calc'!L376,'[2]WACC Calc'!L558)</f>
        <v>8.7999999999999995E-2</v>
      </c>
      <c r="T56" s="121">
        <f>IF($S$34="Market",'[2]WACC Calc'!M376,'[2]WACC Calc'!M558)</f>
        <v>8.7999999999999995E-2</v>
      </c>
      <c r="U56" s="121">
        <f>IF($S$34="Market",'[2]WACC Calc'!N376,'[2]WACC Calc'!N558)</f>
        <v>8.7999999999999995E-2</v>
      </c>
      <c r="V56" s="121">
        <f>IF($S$34="Market",'[2]WACC Calc'!O376,'[2]WACC Calc'!O558)</f>
        <v>8.7999999999999995E-2</v>
      </c>
      <c r="W56" s="121">
        <f>IF($S$34="Market",'[2]WACC Calc'!P376,'[2]WACC Calc'!P558)</f>
        <v>8.7999999999999995E-2</v>
      </c>
      <c r="X56" s="121">
        <f>IF($S$34="Market",'[2]WACC Calc'!Q376,'[2]WACC Calc'!Q558)</f>
        <v>8.7999999999999995E-2</v>
      </c>
      <c r="Y56" s="121">
        <f>IF($S$34="Market",'[2]WACC Calc'!R376,'[2]WACC Calc'!R558)</f>
        <v>8.7999999999999995E-2</v>
      </c>
      <c r="Z56" s="121">
        <f>IF($S$34="Market",'[2]WACC Calc'!S376,'[2]WACC Calc'!S558)</f>
        <v>8.7999999999999995E-2</v>
      </c>
      <c r="AA56" s="121">
        <f>IF($S$34="Market",'[2]WACC Calc'!T376,'[2]WACC Calc'!T558)</f>
        <v>8.7999999999999995E-2</v>
      </c>
      <c r="AB56" s="121">
        <f>IF($S$34="Market",'[2]WACC Calc'!U376,'[2]WACC Calc'!U558)</f>
        <v>8.7999999999999995E-2</v>
      </c>
      <c r="AC56" s="121">
        <f>IF($S$34="Market",'[2]WACC Calc'!V376,'[2]WACC Calc'!V558)</f>
        <v>8.7999999999999995E-2</v>
      </c>
      <c r="AD56" s="121">
        <f>IF($S$34="Market",'[2]WACC Calc'!W376,'[2]WACC Calc'!W558)</f>
        <v>8.7999999999999995E-2</v>
      </c>
      <c r="AE56" s="121">
        <f>IF($S$34="Market",'[2]WACC Calc'!X376,'[2]WACC Calc'!X558)</f>
        <v>8.7999999999999995E-2</v>
      </c>
      <c r="AF56" s="121">
        <f>IF($S$34="Market",'[2]WACC Calc'!Y376,'[2]WACC Calc'!Y558)</f>
        <v>8.7999999999999995E-2</v>
      </c>
      <c r="AG56" s="121">
        <f>IF($S$34="Market",'[2]WACC Calc'!Z376,'[2]WACC Calc'!Z558)</f>
        <v>8.7999999999999995E-2</v>
      </c>
      <c r="AH56" s="121">
        <f>IF($S$34="Market",'[2]WACC Calc'!AA376,'[2]WACC Calc'!AA558)</f>
        <v>8.7999999999999995E-2</v>
      </c>
      <c r="AI56" s="121">
        <f>IF($S$34="Market",'[2]WACC Calc'!AB376,'[2]WACC Calc'!AB558)</f>
        <v>8.7999999999999995E-2</v>
      </c>
      <c r="AJ56" s="121">
        <f>IF($S$34="Market",'[2]WACC Calc'!AC376,'[2]WACC Calc'!AC558)</f>
        <v>8.7999999999999995E-2</v>
      </c>
      <c r="AK56" s="121">
        <f>IF($S$34="Market",'[2]WACC Calc'!AD376,'[2]WACC Calc'!AD558)</f>
        <v>8.7999999999999995E-2</v>
      </c>
      <c r="AL56" s="121">
        <f>IF($S$34="Market",'[2]WACC Calc'!AE376,'[2]WACC Calc'!AE558)</f>
        <v>8.7999999999999995E-2</v>
      </c>
      <c r="AM56" s="121">
        <f>IF($S$34="Market",'[2]WACC Calc'!AF376,'[2]WACC Calc'!AF558)</f>
        <v>8.7999999999999995E-2</v>
      </c>
      <c r="AN56" s="121">
        <f>IF($S$34="Market",'[2]WACC Calc'!AG376,'[2]WACC Calc'!AG558)</f>
        <v>8.7999999999999995E-2</v>
      </c>
      <c r="AO56" s="121">
        <f>IF($S$34="Market",'[2]WACC Calc'!AH376,'[2]WACC Calc'!AH558)</f>
        <v>8.7999999999999995E-2</v>
      </c>
      <c r="AP56" s="121">
        <f>IF($S$34="Market",'[2]WACC Calc'!AI376,'[2]WACC Calc'!AI558)</f>
        <v>8.7999999999999995E-2</v>
      </c>
      <c r="AQ56" s="121">
        <f>IF($S$34="Market",'[2]WACC Calc'!AJ376,'[2]WACC Calc'!AJ558)</f>
        <v>8.7999999999999995E-2</v>
      </c>
    </row>
    <row r="57" spans="7:43" ht="14.25" hidden="1" customHeight="1" x14ac:dyDescent="0.3">
      <c r="G57" s="8"/>
      <c r="H57" s="116"/>
      <c r="J57" s="117"/>
      <c r="K57" s="82" t="s">
        <v>112</v>
      </c>
      <c r="L57" s="82" t="s">
        <v>66</v>
      </c>
      <c r="M57" s="121">
        <f>IF($S$34="Market",'[2]WACC Calc'!F377,'[2]WACC Calc'!F559)</f>
        <v>8.7999999999999995E-2</v>
      </c>
      <c r="N57" s="121">
        <f>IF($S$34="Market",'[2]WACC Calc'!G377,'[2]WACC Calc'!G559)</f>
        <v>8.7999999999999995E-2</v>
      </c>
      <c r="O57" s="121">
        <f>IF($S$34="Market",'[2]WACC Calc'!H377,'[2]WACC Calc'!H559)</f>
        <v>8.7999999999999995E-2</v>
      </c>
      <c r="P57" s="121">
        <f>IF($S$34="Market",'[2]WACC Calc'!I377,'[2]WACC Calc'!I559)</f>
        <v>8.7999999999999995E-2</v>
      </c>
      <c r="Q57" s="121">
        <f>IF($S$34="Market",'[2]WACC Calc'!J377,'[2]WACC Calc'!J559)</f>
        <v>8.7999999999999995E-2</v>
      </c>
      <c r="R57" s="121">
        <f>IF($S$34="Market",'[2]WACC Calc'!K377,'[2]WACC Calc'!K559)</f>
        <v>8.7999999999999995E-2</v>
      </c>
      <c r="S57" s="121">
        <f>IF($S$34="Market",'[2]WACC Calc'!L377,'[2]WACC Calc'!L559)</f>
        <v>8.7999999999999995E-2</v>
      </c>
      <c r="T57" s="121">
        <f>IF($S$34="Market",'[2]WACC Calc'!M377,'[2]WACC Calc'!M559)</f>
        <v>8.7999999999999995E-2</v>
      </c>
      <c r="U57" s="121">
        <f>IF($S$34="Market",'[2]WACC Calc'!N377,'[2]WACC Calc'!N559)</f>
        <v>8.7999999999999995E-2</v>
      </c>
      <c r="V57" s="121">
        <f>IF($S$34="Market",'[2]WACC Calc'!O377,'[2]WACC Calc'!O559)</f>
        <v>8.7999999999999995E-2</v>
      </c>
      <c r="W57" s="121">
        <f>IF($S$34="Market",'[2]WACC Calc'!P377,'[2]WACC Calc'!P559)</f>
        <v>8.7999999999999995E-2</v>
      </c>
      <c r="X57" s="121">
        <f>IF($S$34="Market",'[2]WACC Calc'!Q377,'[2]WACC Calc'!Q559)</f>
        <v>8.7999999999999995E-2</v>
      </c>
      <c r="Y57" s="121">
        <f>IF($S$34="Market",'[2]WACC Calc'!R377,'[2]WACC Calc'!R559)</f>
        <v>8.7999999999999995E-2</v>
      </c>
      <c r="Z57" s="121">
        <f>IF($S$34="Market",'[2]WACC Calc'!S377,'[2]WACC Calc'!S559)</f>
        <v>8.7999999999999995E-2</v>
      </c>
      <c r="AA57" s="121">
        <f>IF($S$34="Market",'[2]WACC Calc'!T377,'[2]WACC Calc'!T559)</f>
        <v>8.7999999999999995E-2</v>
      </c>
      <c r="AB57" s="121">
        <f>IF($S$34="Market",'[2]WACC Calc'!U377,'[2]WACC Calc'!U559)</f>
        <v>8.7999999999999995E-2</v>
      </c>
      <c r="AC57" s="121">
        <f>IF($S$34="Market",'[2]WACC Calc'!V377,'[2]WACC Calc'!V559)</f>
        <v>8.7999999999999995E-2</v>
      </c>
      <c r="AD57" s="121">
        <f>IF($S$34="Market",'[2]WACC Calc'!W377,'[2]WACC Calc'!W559)</f>
        <v>8.7999999999999995E-2</v>
      </c>
      <c r="AE57" s="121">
        <f>IF($S$34="Market",'[2]WACC Calc'!X377,'[2]WACC Calc'!X559)</f>
        <v>8.7999999999999995E-2</v>
      </c>
      <c r="AF57" s="121">
        <f>IF($S$34="Market",'[2]WACC Calc'!Y377,'[2]WACC Calc'!Y559)</f>
        <v>8.7999999999999995E-2</v>
      </c>
      <c r="AG57" s="121">
        <f>IF($S$34="Market",'[2]WACC Calc'!Z377,'[2]WACC Calc'!Z559)</f>
        <v>8.7999999999999995E-2</v>
      </c>
      <c r="AH57" s="121">
        <f>IF($S$34="Market",'[2]WACC Calc'!AA377,'[2]WACC Calc'!AA559)</f>
        <v>8.7999999999999995E-2</v>
      </c>
      <c r="AI57" s="121">
        <f>IF($S$34="Market",'[2]WACC Calc'!AB377,'[2]WACC Calc'!AB559)</f>
        <v>8.7999999999999995E-2</v>
      </c>
      <c r="AJ57" s="121">
        <f>IF($S$34="Market",'[2]WACC Calc'!AC377,'[2]WACC Calc'!AC559)</f>
        <v>8.7999999999999995E-2</v>
      </c>
      <c r="AK57" s="121">
        <f>IF($S$34="Market",'[2]WACC Calc'!AD377,'[2]WACC Calc'!AD559)</f>
        <v>8.7999999999999995E-2</v>
      </c>
      <c r="AL57" s="121">
        <f>IF($S$34="Market",'[2]WACC Calc'!AE377,'[2]WACC Calc'!AE559)</f>
        <v>8.7999999999999995E-2</v>
      </c>
      <c r="AM57" s="121">
        <f>IF($S$34="Market",'[2]WACC Calc'!AF377,'[2]WACC Calc'!AF559)</f>
        <v>8.7999999999999995E-2</v>
      </c>
      <c r="AN57" s="121">
        <f>IF($S$34="Market",'[2]WACC Calc'!AG377,'[2]WACC Calc'!AG559)</f>
        <v>8.7999999999999995E-2</v>
      </c>
      <c r="AO57" s="121">
        <f>IF($S$34="Market",'[2]WACC Calc'!AH377,'[2]WACC Calc'!AH559)</f>
        <v>8.7999999999999995E-2</v>
      </c>
      <c r="AP57" s="121">
        <f>IF($S$34="Market",'[2]WACC Calc'!AI377,'[2]WACC Calc'!AI559)</f>
        <v>8.7999999999999995E-2</v>
      </c>
      <c r="AQ57" s="121">
        <f>IF($S$34="Market",'[2]WACC Calc'!AJ377,'[2]WACC Calc'!AJ559)</f>
        <v>8.7999999999999995E-2</v>
      </c>
    </row>
    <row r="58" spans="7:43" ht="14.25" hidden="1" customHeight="1" x14ac:dyDescent="0.3">
      <c r="G58" s="8"/>
      <c r="H58" s="116"/>
      <c r="J58" s="117"/>
      <c r="K58" s="82" t="s">
        <v>112</v>
      </c>
      <c r="L58" s="82" t="s">
        <v>62</v>
      </c>
      <c r="M58" s="121">
        <f>IF($S$34="Market",'[2]WACC Calc'!F378,'[2]WACC Calc'!F560)</f>
        <v>8.7999999999999995E-2</v>
      </c>
      <c r="N58" s="121">
        <f>IF($S$34="Market",'[2]WACC Calc'!G378,'[2]WACC Calc'!G560)</f>
        <v>8.7999999999999995E-2</v>
      </c>
      <c r="O58" s="121">
        <f>IF($S$34="Market",'[2]WACC Calc'!H378,'[2]WACC Calc'!H560)</f>
        <v>8.7999999999999995E-2</v>
      </c>
      <c r="P58" s="121">
        <f>IF($S$34="Market",'[2]WACC Calc'!I378,'[2]WACC Calc'!I560)</f>
        <v>8.7999999999999995E-2</v>
      </c>
      <c r="Q58" s="121">
        <f>IF($S$34="Market",'[2]WACC Calc'!J378,'[2]WACC Calc'!J560)</f>
        <v>8.7999999999999995E-2</v>
      </c>
      <c r="R58" s="121">
        <f>IF($S$34="Market",'[2]WACC Calc'!K378,'[2]WACC Calc'!K560)</f>
        <v>8.7999999999999995E-2</v>
      </c>
      <c r="S58" s="121">
        <f>IF($S$34="Market",'[2]WACC Calc'!L378,'[2]WACC Calc'!L560)</f>
        <v>8.7999999999999995E-2</v>
      </c>
      <c r="T58" s="121">
        <f>IF($S$34="Market",'[2]WACC Calc'!M378,'[2]WACC Calc'!M560)</f>
        <v>8.7999999999999995E-2</v>
      </c>
      <c r="U58" s="121">
        <f>IF($S$34="Market",'[2]WACC Calc'!N378,'[2]WACC Calc'!N560)</f>
        <v>8.7999999999999995E-2</v>
      </c>
      <c r="V58" s="121">
        <f>IF($S$34="Market",'[2]WACC Calc'!O378,'[2]WACC Calc'!O560)</f>
        <v>8.7999999999999995E-2</v>
      </c>
      <c r="W58" s="121">
        <f>IF($S$34="Market",'[2]WACC Calc'!P378,'[2]WACC Calc'!P560)</f>
        <v>8.7999999999999995E-2</v>
      </c>
      <c r="X58" s="121">
        <f>IF($S$34="Market",'[2]WACC Calc'!Q378,'[2]WACC Calc'!Q560)</f>
        <v>8.7999999999999995E-2</v>
      </c>
      <c r="Y58" s="121">
        <f>IF($S$34="Market",'[2]WACC Calc'!R378,'[2]WACC Calc'!R560)</f>
        <v>8.7999999999999995E-2</v>
      </c>
      <c r="Z58" s="121">
        <f>IF($S$34="Market",'[2]WACC Calc'!S378,'[2]WACC Calc'!S560)</f>
        <v>8.7999999999999995E-2</v>
      </c>
      <c r="AA58" s="121">
        <f>IF($S$34="Market",'[2]WACC Calc'!T378,'[2]WACC Calc'!T560)</f>
        <v>8.7999999999999995E-2</v>
      </c>
      <c r="AB58" s="121">
        <f>IF($S$34="Market",'[2]WACC Calc'!U378,'[2]WACC Calc'!U560)</f>
        <v>8.7999999999999995E-2</v>
      </c>
      <c r="AC58" s="121">
        <f>IF($S$34="Market",'[2]WACC Calc'!V378,'[2]WACC Calc'!V560)</f>
        <v>8.7999999999999995E-2</v>
      </c>
      <c r="AD58" s="121">
        <f>IF($S$34="Market",'[2]WACC Calc'!W378,'[2]WACC Calc'!W560)</f>
        <v>8.7999999999999995E-2</v>
      </c>
      <c r="AE58" s="121">
        <f>IF($S$34="Market",'[2]WACC Calc'!X378,'[2]WACC Calc'!X560)</f>
        <v>8.7999999999999995E-2</v>
      </c>
      <c r="AF58" s="121">
        <f>IF($S$34="Market",'[2]WACC Calc'!Y378,'[2]WACC Calc'!Y560)</f>
        <v>8.7999999999999995E-2</v>
      </c>
      <c r="AG58" s="121">
        <f>IF($S$34="Market",'[2]WACC Calc'!Z378,'[2]WACC Calc'!Z560)</f>
        <v>8.7999999999999995E-2</v>
      </c>
      <c r="AH58" s="121">
        <f>IF($S$34="Market",'[2]WACC Calc'!AA378,'[2]WACC Calc'!AA560)</f>
        <v>8.7999999999999995E-2</v>
      </c>
      <c r="AI58" s="121">
        <f>IF($S$34="Market",'[2]WACC Calc'!AB378,'[2]WACC Calc'!AB560)</f>
        <v>8.7999999999999995E-2</v>
      </c>
      <c r="AJ58" s="121">
        <f>IF($S$34="Market",'[2]WACC Calc'!AC378,'[2]WACC Calc'!AC560)</f>
        <v>8.7999999999999995E-2</v>
      </c>
      <c r="AK58" s="121">
        <f>IF($S$34="Market",'[2]WACC Calc'!AD378,'[2]WACC Calc'!AD560)</f>
        <v>8.7999999999999995E-2</v>
      </c>
      <c r="AL58" s="121">
        <f>IF($S$34="Market",'[2]WACC Calc'!AE378,'[2]WACC Calc'!AE560)</f>
        <v>8.7999999999999995E-2</v>
      </c>
      <c r="AM58" s="121">
        <f>IF($S$34="Market",'[2]WACC Calc'!AF378,'[2]WACC Calc'!AF560)</f>
        <v>8.7999999999999995E-2</v>
      </c>
      <c r="AN58" s="121">
        <f>IF($S$34="Market",'[2]WACC Calc'!AG378,'[2]WACC Calc'!AG560)</f>
        <v>8.7999999999999995E-2</v>
      </c>
      <c r="AO58" s="121">
        <f>IF($S$34="Market",'[2]WACC Calc'!AH378,'[2]WACC Calc'!AH560)</f>
        <v>8.7999999999999995E-2</v>
      </c>
      <c r="AP58" s="121">
        <f>IF($S$34="Market",'[2]WACC Calc'!AI378,'[2]WACC Calc'!AI560)</f>
        <v>8.7999999999999995E-2</v>
      </c>
      <c r="AQ58" s="121">
        <f>IF($S$34="Market",'[2]WACC Calc'!AJ378,'[2]WACC Calc'!AJ560)</f>
        <v>8.7999999999999995E-2</v>
      </c>
    </row>
    <row r="59" spans="7:43" ht="14.25" hidden="1" customHeight="1" x14ac:dyDescent="0.35">
      <c r="G59" s="8"/>
      <c r="H59" s="116"/>
      <c r="J59" s="117"/>
      <c r="K59" s="82" t="s">
        <v>111</v>
      </c>
      <c r="L59" s="82" t="s">
        <v>67</v>
      </c>
      <c r="M59" s="120">
        <f>(1+M56)/(1+M$48) - 1</f>
        <v>6.1463414634146618E-2</v>
      </c>
      <c r="N59" s="120">
        <f>(1+N56)/(1+N$48) - 1</f>
        <v>6.1463414634146618E-2</v>
      </c>
      <c r="O59" s="120">
        <f>(1+O56)/(1+O$48) - 1</f>
        <v>6.1463414634146618E-2</v>
      </c>
      <c r="P59" s="120">
        <f>(1+P56)/(1+P$48) - 1</f>
        <v>6.1463414634146618E-2</v>
      </c>
      <c r="Q59" s="120">
        <f>(1+Q56)/(1+Q$48) - 1</f>
        <v>6.1463414634146618E-2</v>
      </c>
      <c r="R59" s="120">
        <f>(1+R56)/(1+R$48) - 1</f>
        <v>6.1463414634146618E-2</v>
      </c>
      <c r="S59" s="120">
        <f>(1+S56)/(1+S$48) - 1</f>
        <v>6.1463414634146618E-2</v>
      </c>
      <c r="T59" s="120">
        <f>(1+T56)/(1+T$48) - 1</f>
        <v>6.1463414634146618E-2</v>
      </c>
      <c r="U59" s="120">
        <f>(1+U56)/(1+U$48) - 1</f>
        <v>6.1463414634146618E-2</v>
      </c>
      <c r="V59" s="120">
        <f>(1+V56)/(1+V$48) - 1</f>
        <v>6.1463414634146618E-2</v>
      </c>
      <c r="W59" s="120">
        <f>(1+W56)/(1+W$48) - 1</f>
        <v>6.1463414634146618E-2</v>
      </c>
      <c r="X59" s="120">
        <f>(1+X56)/(1+X$48) - 1</f>
        <v>6.1463414634146618E-2</v>
      </c>
      <c r="Y59" s="120">
        <f>(1+Y56)/(1+Y$48) - 1</f>
        <v>6.1463414634146618E-2</v>
      </c>
      <c r="Z59" s="120">
        <f>(1+Z56)/(1+Z$48) - 1</f>
        <v>6.1463414634146618E-2</v>
      </c>
      <c r="AA59" s="120">
        <f>(1+AA56)/(1+AA$48) - 1</f>
        <v>6.1463414634146618E-2</v>
      </c>
      <c r="AB59" s="120">
        <f>(1+AB56)/(1+AB$48) - 1</f>
        <v>6.1463414634146618E-2</v>
      </c>
      <c r="AC59" s="120">
        <f>(1+AC56)/(1+AC$48) - 1</f>
        <v>6.1463414634146618E-2</v>
      </c>
      <c r="AD59" s="120">
        <f>(1+AD56)/(1+AD$48) - 1</f>
        <v>6.1463414634146618E-2</v>
      </c>
      <c r="AE59" s="120">
        <f>(1+AE56)/(1+AE$48) - 1</f>
        <v>6.1463414634146618E-2</v>
      </c>
      <c r="AF59" s="120">
        <f>(1+AF56)/(1+AF$48) - 1</f>
        <v>6.1463414634146618E-2</v>
      </c>
      <c r="AG59" s="120">
        <f>(1+AG56)/(1+AG$48) - 1</f>
        <v>6.1463414634146618E-2</v>
      </c>
      <c r="AH59" s="120">
        <f>(1+AH56)/(1+AH$48) - 1</f>
        <v>6.1463414634146618E-2</v>
      </c>
      <c r="AI59" s="120">
        <f>(1+AI56)/(1+AI$48) - 1</f>
        <v>6.1463414634146618E-2</v>
      </c>
      <c r="AJ59" s="120">
        <f>(1+AJ56)/(1+AJ$48) - 1</f>
        <v>6.1463414634146618E-2</v>
      </c>
      <c r="AK59" s="120">
        <f>(1+AK56)/(1+AK$48) - 1</f>
        <v>6.1463414634146618E-2</v>
      </c>
      <c r="AL59" s="120">
        <f>(1+AL56)/(1+AL$48) - 1</f>
        <v>6.1463414634146618E-2</v>
      </c>
      <c r="AM59" s="120">
        <f>(1+AM56)/(1+AM$48) - 1</f>
        <v>6.1463414634146618E-2</v>
      </c>
      <c r="AN59" s="120">
        <f>(1+AN56)/(1+AN$48) - 1</f>
        <v>6.1463414634146618E-2</v>
      </c>
      <c r="AO59" s="120">
        <f>(1+AO56)/(1+AO$48) - 1</f>
        <v>6.1463414634146618E-2</v>
      </c>
      <c r="AP59" s="120">
        <f>(1+AP56)/(1+AP$48) - 1</f>
        <v>6.1463414634146618E-2</v>
      </c>
      <c r="AQ59" s="120">
        <f>(1+AQ56)/(1+AQ$48) - 1</f>
        <v>6.1463414634146618E-2</v>
      </c>
    </row>
    <row r="60" spans="7:43" ht="14.25" hidden="1" customHeight="1" x14ac:dyDescent="0.35">
      <c r="G60" s="8"/>
      <c r="H60" s="116"/>
      <c r="J60" s="117"/>
      <c r="K60" s="82" t="s">
        <v>111</v>
      </c>
      <c r="L60" s="82" t="s">
        <v>66</v>
      </c>
      <c r="M60" s="120">
        <f>(1+M57)/(1+M$48) - 1</f>
        <v>6.1463414634146618E-2</v>
      </c>
      <c r="N60" s="120">
        <f>(1+N57)/(1+N$48) - 1</f>
        <v>6.1463414634146618E-2</v>
      </c>
      <c r="O60" s="120">
        <f>(1+O57)/(1+O$48) - 1</f>
        <v>6.1463414634146618E-2</v>
      </c>
      <c r="P60" s="120">
        <f>(1+P57)/(1+P$48) - 1</f>
        <v>6.1463414634146618E-2</v>
      </c>
      <c r="Q60" s="120">
        <f>(1+Q57)/(1+Q$48) - 1</f>
        <v>6.1463414634146618E-2</v>
      </c>
      <c r="R60" s="120">
        <f>(1+R57)/(1+R$48) - 1</f>
        <v>6.1463414634146618E-2</v>
      </c>
      <c r="S60" s="120">
        <f>(1+S57)/(1+S$48) - 1</f>
        <v>6.1463414634146618E-2</v>
      </c>
      <c r="T60" s="120">
        <f>(1+T57)/(1+T$48) - 1</f>
        <v>6.1463414634146618E-2</v>
      </c>
      <c r="U60" s="120">
        <f>(1+U57)/(1+U$48) - 1</f>
        <v>6.1463414634146618E-2</v>
      </c>
      <c r="V60" s="120">
        <f>(1+V57)/(1+V$48) - 1</f>
        <v>6.1463414634146618E-2</v>
      </c>
      <c r="W60" s="120">
        <f>(1+W57)/(1+W$48) - 1</f>
        <v>6.1463414634146618E-2</v>
      </c>
      <c r="X60" s="120">
        <f>(1+X57)/(1+X$48) - 1</f>
        <v>6.1463414634146618E-2</v>
      </c>
      <c r="Y60" s="120">
        <f>(1+Y57)/(1+Y$48) - 1</f>
        <v>6.1463414634146618E-2</v>
      </c>
      <c r="Z60" s="120">
        <f>(1+Z57)/(1+Z$48) - 1</f>
        <v>6.1463414634146618E-2</v>
      </c>
      <c r="AA60" s="120">
        <f>(1+AA57)/(1+AA$48) - 1</f>
        <v>6.1463414634146618E-2</v>
      </c>
      <c r="AB60" s="120">
        <f>(1+AB57)/(1+AB$48) - 1</f>
        <v>6.1463414634146618E-2</v>
      </c>
      <c r="AC60" s="120">
        <f>(1+AC57)/(1+AC$48) - 1</f>
        <v>6.1463414634146618E-2</v>
      </c>
      <c r="AD60" s="120">
        <f>(1+AD57)/(1+AD$48) - 1</f>
        <v>6.1463414634146618E-2</v>
      </c>
      <c r="AE60" s="120">
        <f>(1+AE57)/(1+AE$48) - 1</f>
        <v>6.1463414634146618E-2</v>
      </c>
      <c r="AF60" s="120">
        <f>(1+AF57)/(1+AF$48) - 1</f>
        <v>6.1463414634146618E-2</v>
      </c>
      <c r="AG60" s="120">
        <f>(1+AG57)/(1+AG$48) - 1</f>
        <v>6.1463414634146618E-2</v>
      </c>
      <c r="AH60" s="120">
        <f>(1+AH57)/(1+AH$48) - 1</f>
        <v>6.1463414634146618E-2</v>
      </c>
      <c r="AI60" s="120">
        <f>(1+AI57)/(1+AI$48) - 1</f>
        <v>6.1463414634146618E-2</v>
      </c>
      <c r="AJ60" s="120">
        <f>(1+AJ57)/(1+AJ$48) - 1</f>
        <v>6.1463414634146618E-2</v>
      </c>
      <c r="AK60" s="120">
        <f>(1+AK57)/(1+AK$48) - 1</f>
        <v>6.1463414634146618E-2</v>
      </c>
      <c r="AL60" s="120">
        <f>(1+AL57)/(1+AL$48) - 1</f>
        <v>6.1463414634146618E-2</v>
      </c>
      <c r="AM60" s="120">
        <f>(1+AM57)/(1+AM$48) - 1</f>
        <v>6.1463414634146618E-2</v>
      </c>
      <c r="AN60" s="120">
        <f>(1+AN57)/(1+AN$48) - 1</f>
        <v>6.1463414634146618E-2</v>
      </c>
      <c r="AO60" s="120">
        <f>(1+AO57)/(1+AO$48) - 1</f>
        <v>6.1463414634146618E-2</v>
      </c>
      <c r="AP60" s="120">
        <f>(1+AP57)/(1+AP$48) - 1</f>
        <v>6.1463414634146618E-2</v>
      </c>
      <c r="AQ60" s="120">
        <f>(1+AQ57)/(1+AQ$48) - 1</f>
        <v>6.1463414634146618E-2</v>
      </c>
    </row>
    <row r="61" spans="7:43" ht="14.25" hidden="1" customHeight="1" x14ac:dyDescent="0.35">
      <c r="G61" s="8"/>
      <c r="H61" s="116"/>
      <c r="J61" s="117"/>
      <c r="K61" s="82" t="s">
        <v>111</v>
      </c>
      <c r="L61" s="82" t="s">
        <v>62</v>
      </c>
      <c r="M61" s="120">
        <f>(1+M58)/(1+M$48) - 1</f>
        <v>6.1463414634146618E-2</v>
      </c>
      <c r="N61" s="120">
        <f>(1+N58)/(1+N$48) - 1</f>
        <v>6.1463414634146618E-2</v>
      </c>
      <c r="O61" s="120">
        <f>(1+O58)/(1+O$48) - 1</f>
        <v>6.1463414634146618E-2</v>
      </c>
      <c r="P61" s="120">
        <f>(1+P58)/(1+P$48) - 1</f>
        <v>6.1463414634146618E-2</v>
      </c>
      <c r="Q61" s="120">
        <f>(1+Q58)/(1+Q$48) - 1</f>
        <v>6.1463414634146618E-2</v>
      </c>
      <c r="R61" s="120">
        <f>(1+R58)/(1+R$48) - 1</f>
        <v>6.1463414634146618E-2</v>
      </c>
      <c r="S61" s="120">
        <f>(1+S58)/(1+S$48) - 1</f>
        <v>6.1463414634146618E-2</v>
      </c>
      <c r="T61" s="120">
        <f>(1+T58)/(1+T$48) - 1</f>
        <v>6.1463414634146618E-2</v>
      </c>
      <c r="U61" s="120">
        <f>(1+U58)/(1+U$48) - 1</f>
        <v>6.1463414634146618E-2</v>
      </c>
      <c r="V61" s="120">
        <f>(1+V58)/(1+V$48) - 1</f>
        <v>6.1463414634146618E-2</v>
      </c>
      <c r="W61" s="120">
        <f>(1+W58)/(1+W$48) - 1</f>
        <v>6.1463414634146618E-2</v>
      </c>
      <c r="X61" s="120">
        <f>(1+X58)/(1+X$48) - 1</f>
        <v>6.1463414634146618E-2</v>
      </c>
      <c r="Y61" s="120">
        <f>(1+Y58)/(1+Y$48) - 1</f>
        <v>6.1463414634146618E-2</v>
      </c>
      <c r="Z61" s="120">
        <f>(1+Z58)/(1+Z$48) - 1</f>
        <v>6.1463414634146618E-2</v>
      </c>
      <c r="AA61" s="120">
        <f>(1+AA58)/(1+AA$48) - 1</f>
        <v>6.1463414634146618E-2</v>
      </c>
      <c r="AB61" s="120">
        <f>(1+AB58)/(1+AB$48) - 1</f>
        <v>6.1463414634146618E-2</v>
      </c>
      <c r="AC61" s="120">
        <f>(1+AC58)/(1+AC$48) - 1</f>
        <v>6.1463414634146618E-2</v>
      </c>
      <c r="AD61" s="120">
        <f>(1+AD58)/(1+AD$48) - 1</f>
        <v>6.1463414634146618E-2</v>
      </c>
      <c r="AE61" s="120">
        <f>(1+AE58)/(1+AE$48) - 1</f>
        <v>6.1463414634146618E-2</v>
      </c>
      <c r="AF61" s="120">
        <f>(1+AF58)/(1+AF$48) - 1</f>
        <v>6.1463414634146618E-2</v>
      </c>
      <c r="AG61" s="120">
        <f>(1+AG58)/(1+AG$48) - 1</f>
        <v>6.1463414634146618E-2</v>
      </c>
      <c r="AH61" s="120">
        <f>(1+AH58)/(1+AH$48) - 1</f>
        <v>6.1463414634146618E-2</v>
      </c>
      <c r="AI61" s="120">
        <f>(1+AI58)/(1+AI$48) - 1</f>
        <v>6.1463414634146618E-2</v>
      </c>
      <c r="AJ61" s="120">
        <f>(1+AJ58)/(1+AJ$48) - 1</f>
        <v>6.1463414634146618E-2</v>
      </c>
      <c r="AK61" s="120">
        <f>(1+AK58)/(1+AK$48) - 1</f>
        <v>6.1463414634146618E-2</v>
      </c>
      <c r="AL61" s="120">
        <f>(1+AL58)/(1+AL$48) - 1</f>
        <v>6.1463414634146618E-2</v>
      </c>
      <c r="AM61" s="120">
        <f>(1+AM58)/(1+AM$48) - 1</f>
        <v>6.1463414634146618E-2</v>
      </c>
      <c r="AN61" s="120">
        <f>(1+AN58)/(1+AN$48) - 1</f>
        <v>6.1463414634146618E-2</v>
      </c>
      <c r="AO61" s="120">
        <f>(1+AO58)/(1+AO$48) - 1</f>
        <v>6.1463414634146618E-2</v>
      </c>
      <c r="AP61" s="120">
        <f>(1+AP58)/(1+AP$48) - 1</f>
        <v>6.1463414634146618E-2</v>
      </c>
      <c r="AQ61" s="120">
        <f>(1+AQ58)/(1+AQ$48) - 1</f>
        <v>6.1463414634146618E-2</v>
      </c>
    </row>
    <row r="62" spans="7:43" ht="14.25" hidden="1" customHeight="1" x14ac:dyDescent="0.3">
      <c r="G62" s="8"/>
      <c r="H62" s="116"/>
      <c r="J62" s="117"/>
      <c r="K62" s="82" t="s">
        <v>110</v>
      </c>
      <c r="L62" s="82" t="s">
        <v>67</v>
      </c>
      <c r="M62" s="121">
        <f>IF($S$34="Market",'[2]WACC Calc'!F382,'[2]WACC Calc'!F564)</f>
        <v>0.53694430872108401</v>
      </c>
      <c r="N62" s="121">
        <f>IF($S$34="Market",'[2]WACC Calc'!G382,'[2]WACC Calc'!G564)</f>
        <v>0.53694430872108401</v>
      </c>
      <c r="O62" s="121">
        <f>IF($S$34="Market",'[2]WACC Calc'!H382,'[2]WACC Calc'!H564)</f>
        <v>0.53694430872108401</v>
      </c>
      <c r="P62" s="121">
        <f>IF($S$34="Market",'[2]WACC Calc'!I382,'[2]WACC Calc'!I564)</f>
        <v>0.53694430872108401</v>
      </c>
      <c r="Q62" s="121">
        <f>IF($S$34="Market",'[2]WACC Calc'!J382,'[2]WACC Calc'!J564)</f>
        <v>0.56650043095204661</v>
      </c>
      <c r="R62" s="121">
        <f>IF($S$34="Market",'[2]WACC Calc'!K382,'[2]WACC Calc'!K564)</f>
        <v>0.56650043095204661</v>
      </c>
      <c r="S62" s="121">
        <f>IF($S$34="Market",'[2]WACC Calc'!L382,'[2]WACC Calc'!L564)</f>
        <v>0.68472491987589723</v>
      </c>
      <c r="T62" s="121">
        <f>IF($S$34="Market",'[2]WACC Calc'!M382,'[2]WACC Calc'!M564)</f>
        <v>0.6810640481543333</v>
      </c>
      <c r="U62" s="121">
        <f>IF($S$34="Market",'[2]WACC Calc'!N382,'[2]WACC Calc'!N564)</f>
        <v>0.67740317643276937</v>
      </c>
      <c r="V62" s="121">
        <f>IF($S$34="Market",'[2]WACC Calc'!O382,'[2]WACC Calc'!O564)</f>
        <v>0.67374230471120544</v>
      </c>
      <c r="W62" s="121">
        <f>IF($S$34="Market",'[2]WACC Calc'!P382,'[2]WACC Calc'!P564)</f>
        <v>0.6700814329896414</v>
      </c>
      <c r="X62" s="121">
        <f>IF($S$34="Market",'[2]WACC Calc'!Q382,'[2]WACC Calc'!Q564)</f>
        <v>0.6700814329896414</v>
      </c>
      <c r="Y62" s="121">
        <f>IF($S$34="Market",'[2]WACC Calc'!R382,'[2]WACC Calc'!R564)</f>
        <v>0.6700814329896414</v>
      </c>
      <c r="Z62" s="121">
        <f>IF($S$34="Market",'[2]WACC Calc'!S382,'[2]WACC Calc'!S564)</f>
        <v>0.6700814329896414</v>
      </c>
      <c r="AA62" s="121">
        <f>IF($S$34="Market",'[2]WACC Calc'!T382,'[2]WACC Calc'!T564)</f>
        <v>0.6700814329896414</v>
      </c>
      <c r="AB62" s="121">
        <f>IF($S$34="Market",'[2]WACC Calc'!U382,'[2]WACC Calc'!U564)</f>
        <v>0.6700814329896414</v>
      </c>
      <c r="AC62" s="121">
        <f>IF($S$34="Market",'[2]WACC Calc'!V382,'[2]WACC Calc'!V564)</f>
        <v>0.6700814329896414</v>
      </c>
      <c r="AD62" s="121">
        <f>IF($S$34="Market",'[2]WACC Calc'!W382,'[2]WACC Calc'!W564)</f>
        <v>0.6700814329896414</v>
      </c>
      <c r="AE62" s="121">
        <f>IF($S$34="Market",'[2]WACC Calc'!X382,'[2]WACC Calc'!X564)</f>
        <v>0.6700814329896414</v>
      </c>
      <c r="AF62" s="121">
        <f>IF($S$34="Market",'[2]WACC Calc'!Y382,'[2]WACC Calc'!Y564)</f>
        <v>0.6700814329896414</v>
      </c>
      <c r="AG62" s="121">
        <f>IF($S$34="Market",'[2]WACC Calc'!Z382,'[2]WACC Calc'!Z564)</f>
        <v>0.6700814329896414</v>
      </c>
      <c r="AH62" s="121">
        <f>IF($S$34="Market",'[2]WACC Calc'!AA382,'[2]WACC Calc'!AA564)</f>
        <v>0.6700814329896414</v>
      </c>
      <c r="AI62" s="121">
        <f>IF($S$34="Market",'[2]WACC Calc'!AB382,'[2]WACC Calc'!AB564)</f>
        <v>0.6700814329896414</v>
      </c>
      <c r="AJ62" s="121">
        <f>IF($S$34="Market",'[2]WACC Calc'!AC382,'[2]WACC Calc'!AC564)</f>
        <v>0.6700814329896414</v>
      </c>
      <c r="AK62" s="121">
        <f>IF($S$34="Market",'[2]WACC Calc'!AD382,'[2]WACC Calc'!AD564)</f>
        <v>0.6700814329896414</v>
      </c>
      <c r="AL62" s="121">
        <f>IF($S$34="Market",'[2]WACC Calc'!AE382,'[2]WACC Calc'!AE564)</f>
        <v>0.6700814329896414</v>
      </c>
      <c r="AM62" s="121">
        <f>IF($S$34="Market",'[2]WACC Calc'!AF382,'[2]WACC Calc'!AF564)</f>
        <v>0.6700814329896414</v>
      </c>
      <c r="AN62" s="121">
        <f>IF($S$34="Market",'[2]WACC Calc'!AG382,'[2]WACC Calc'!AG564)</f>
        <v>0.6700814329896414</v>
      </c>
      <c r="AO62" s="121">
        <f>IF($S$34="Market",'[2]WACC Calc'!AH382,'[2]WACC Calc'!AH564)</f>
        <v>0.6700814329896414</v>
      </c>
      <c r="AP62" s="121">
        <f>IF($S$34="Market",'[2]WACC Calc'!AI382,'[2]WACC Calc'!AI564)</f>
        <v>0.6700814329896414</v>
      </c>
      <c r="AQ62" s="121">
        <f>IF($S$34="Market",'[2]WACC Calc'!AJ382,'[2]WACC Calc'!AJ564)</f>
        <v>0.6700814329896414</v>
      </c>
    </row>
    <row r="63" spans="7:43" ht="14.25" hidden="1" customHeight="1" x14ac:dyDescent="0.3">
      <c r="G63" s="8"/>
      <c r="H63" s="116"/>
      <c r="J63" s="117"/>
      <c r="K63" s="82" t="s">
        <v>110</v>
      </c>
      <c r="L63" s="82" t="s">
        <v>66</v>
      </c>
      <c r="M63" s="121">
        <f>IF($S$34="Market",'[2]WACC Calc'!F383,'[2]WACC Calc'!F565)</f>
        <v>0.53694430872108401</v>
      </c>
      <c r="N63" s="121">
        <f>IF($S$34="Market",'[2]WACC Calc'!G383,'[2]WACC Calc'!G565)</f>
        <v>0.53694430872108401</v>
      </c>
      <c r="O63" s="121">
        <f>IF($S$34="Market",'[2]WACC Calc'!H383,'[2]WACC Calc'!H565)</f>
        <v>0.53694430872108401</v>
      </c>
      <c r="P63" s="121">
        <f>IF($S$34="Market",'[2]WACC Calc'!I383,'[2]WACC Calc'!I565)</f>
        <v>0.53694430872108401</v>
      </c>
      <c r="Q63" s="121">
        <f>IF($S$34="Market",'[2]WACC Calc'!J383,'[2]WACC Calc'!J565)</f>
        <v>0.56650043095204661</v>
      </c>
      <c r="R63" s="121">
        <f>IF($S$34="Market",'[2]WACC Calc'!K383,'[2]WACC Calc'!K565)</f>
        <v>0.56650043095204661</v>
      </c>
      <c r="S63" s="121">
        <f>IF($S$34="Market",'[2]WACC Calc'!L383,'[2]WACC Calc'!L565)</f>
        <v>0.68472491987589723</v>
      </c>
      <c r="T63" s="121">
        <f>IF($S$34="Market",'[2]WACC Calc'!M383,'[2]WACC Calc'!M565)</f>
        <v>0.6810640481543333</v>
      </c>
      <c r="U63" s="121">
        <f>IF($S$34="Market",'[2]WACC Calc'!N383,'[2]WACC Calc'!N565)</f>
        <v>0.67740317643276937</v>
      </c>
      <c r="V63" s="121">
        <f>IF($S$34="Market",'[2]WACC Calc'!O383,'[2]WACC Calc'!O565)</f>
        <v>0.67374230471120544</v>
      </c>
      <c r="W63" s="121">
        <f>IF($S$34="Market",'[2]WACC Calc'!P383,'[2]WACC Calc'!P565)</f>
        <v>0.6700814329896414</v>
      </c>
      <c r="X63" s="121">
        <f>IF($S$34="Market",'[2]WACC Calc'!Q383,'[2]WACC Calc'!Q565)</f>
        <v>0.6700814329896414</v>
      </c>
      <c r="Y63" s="121">
        <f>IF($S$34="Market",'[2]WACC Calc'!R383,'[2]WACC Calc'!R565)</f>
        <v>0.6700814329896414</v>
      </c>
      <c r="Z63" s="121">
        <f>IF($S$34="Market",'[2]WACC Calc'!S383,'[2]WACC Calc'!S565)</f>
        <v>0.6700814329896414</v>
      </c>
      <c r="AA63" s="121">
        <f>IF($S$34="Market",'[2]WACC Calc'!T383,'[2]WACC Calc'!T565)</f>
        <v>0.6700814329896414</v>
      </c>
      <c r="AB63" s="121">
        <f>IF($S$34="Market",'[2]WACC Calc'!U383,'[2]WACC Calc'!U565)</f>
        <v>0.6700814329896414</v>
      </c>
      <c r="AC63" s="121">
        <f>IF($S$34="Market",'[2]WACC Calc'!V383,'[2]WACC Calc'!V565)</f>
        <v>0.6700814329896414</v>
      </c>
      <c r="AD63" s="121">
        <f>IF($S$34="Market",'[2]WACC Calc'!W383,'[2]WACC Calc'!W565)</f>
        <v>0.6700814329896414</v>
      </c>
      <c r="AE63" s="121">
        <f>IF($S$34="Market",'[2]WACC Calc'!X383,'[2]WACC Calc'!X565)</f>
        <v>0.6700814329896414</v>
      </c>
      <c r="AF63" s="121">
        <f>IF($S$34="Market",'[2]WACC Calc'!Y383,'[2]WACC Calc'!Y565)</f>
        <v>0.6700814329896414</v>
      </c>
      <c r="AG63" s="121">
        <f>IF($S$34="Market",'[2]WACC Calc'!Z383,'[2]WACC Calc'!Z565)</f>
        <v>0.6700814329896414</v>
      </c>
      <c r="AH63" s="121">
        <f>IF($S$34="Market",'[2]WACC Calc'!AA383,'[2]WACC Calc'!AA565)</f>
        <v>0.6700814329896414</v>
      </c>
      <c r="AI63" s="121">
        <f>IF($S$34="Market",'[2]WACC Calc'!AB383,'[2]WACC Calc'!AB565)</f>
        <v>0.6700814329896414</v>
      </c>
      <c r="AJ63" s="121">
        <f>IF($S$34="Market",'[2]WACC Calc'!AC383,'[2]WACC Calc'!AC565)</f>
        <v>0.6700814329896414</v>
      </c>
      <c r="AK63" s="121">
        <f>IF($S$34="Market",'[2]WACC Calc'!AD383,'[2]WACC Calc'!AD565)</f>
        <v>0.6700814329896414</v>
      </c>
      <c r="AL63" s="121">
        <f>IF($S$34="Market",'[2]WACC Calc'!AE383,'[2]WACC Calc'!AE565)</f>
        <v>0.6700814329896414</v>
      </c>
      <c r="AM63" s="121">
        <f>IF($S$34="Market",'[2]WACC Calc'!AF383,'[2]WACC Calc'!AF565)</f>
        <v>0.6700814329896414</v>
      </c>
      <c r="AN63" s="121">
        <f>IF($S$34="Market",'[2]WACC Calc'!AG383,'[2]WACC Calc'!AG565)</f>
        <v>0.6700814329896414</v>
      </c>
      <c r="AO63" s="121">
        <f>IF($S$34="Market",'[2]WACC Calc'!AH383,'[2]WACC Calc'!AH565)</f>
        <v>0.6700814329896414</v>
      </c>
      <c r="AP63" s="121">
        <f>IF($S$34="Market",'[2]WACC Calc'!AI383,'[2]WACC Calc'!AI565)</f>
        <v>0.6700814329896414</v>
      </c>
      <c r="AQ63" s="121">
        <f>IF($S$34="Market",'[2]WACC Calc'!AJ383,'[2]WACC Calc'!AJ565)</f>
        <v>0.6700814329896414</v>
      </c>
    </row>
    <row r="64" spans="7:43" ht="14.25" hidden="1" customHeight="1" x14ac:dyDescent="0.3">
      <c r="G64" s="8"/>
      <c r="H64" s="116"/>
      <c r="J64" s="117"/>
      <c r="K64" s="82" t="s">
        <v>110</v>
      </c>
      <c r="L64" s="82" t="s">
        <v>62</v>
      </c>
      <c r="M64" s="121">
        <f>IF($S$34="Market",'[2]WACC Calc'!F384,'[2]WACC Calc'!F566)</f>
        <v>0.53694430872108401</v>
      </c>
      <c r="N64" s="121">
        <f>IF($S$34="Market",'[2]WACC Calc'!G384,'[2]WACC Calc'!G566)</f>
        <v>0.53694430872108401</v>
      </c>
      <c r="O64" s="121">
        <f>IF($S$34="Market",'[2]WACC Calc'!H384,'[2]WACC Calc'!H566)</f>
        <v>0.53694430872108401</v>
      </c>
      <c r="P64" s="121">
        <f>IF($S$34="Market",'[2]WACC Calc'!I384,'[2]WACC Calc'!I566)</f>
        <v>0.53694430872108401</v>
      </c>
      <c r="Q64" s="121">
        <f>IF($S$34="Market",'[2]WACC Calc'!J384,'[2]WACC Calc'!J566)</f>
        <v>0.56650043095204661</v>
      </c>
      <c r="R64" s="121">
        <f>IF($S$34="Market",'[2]WACC Calc'!K384,'[2]WACC Calc'!K566)</f>
        <v>0.56650043095204661</v>
      </c>
      <c r="S64" s="121">
        <f>IF($S$34="Market",'[2]WACC Calc'!L384,'[2]WACC Calc'!L566)</f>
        <v>0.68472491987589723</v>
      </c>
      <c r="T64" s="121">
        <f>IF($S$34="Market",'[2]WACC Calc'!M384,'[2]WACC Calc'!M566)</f>
        <v>0.6810640481543333</v>
      </c>
      <c r="U64" s="121">
        <f>IF($S$34="Market",'[2]WACC Calc'!N384,'[2]WACC Calc'!N566)</f>
        <v>0.67740317643276937</v>
      </c>
      <c r="V64" s="121">
        <f>IF($S$34="Market",'[2]WACC Calc'!O384,'[2]WACC Calc'!O566)</f>
        <v>0.67374230471120544</v>
      </c>
      <c r="W64" s="121">
        <f>IF($S$34="Market",'[2]WACC Calc'!P384,'[2]WACC Calc'!P566)</f>
        <v>0.6700814329896414</v>
      </c>
      <c r="X64" s="121">
        <f>IF($S$34="Market",'[2]WACC Calc'!Q384,'[2]WACC Calc'!Q566)</f>
        <v>0.6700814329896414</v>
      </c>
      <c r="Y64" s="121">
        <f>IF($S$34="Market",'[2]WACC Calc'!R384,'[2]WACC Calc'!R566)</f>
        <v>0.6700814329896414</v>
      </c>
      <c r="Z64" s="121">
        <f>IF($S$34="Market",'[2]WACC Calc'!S384,'[2]WACC Calc'!S566)</f>
        <v>0.6700814329896414</v>
      </c>
      <c r="AA64" s="121">
        <f>IF($S$34="Market",'[2]WACC Calc'!T384,'[2]WACC Calc'!T566)</f>
        <v>0.6700814329896414</v>
      </c>
      <c r="AB64" s="121">
        <f>IF($S$34="Market",'[2]WACC Calc'!U384,'[2]WACC Calc'!U566)</f>
        <v>0.6700814329896414</v>
      </c>
      <c r="AC64" s="121">
        <f>IF($S$34="Market",'[2]WACC Calc'!V384,'[2]WACC Calc'!V566)</f>
        <v>0.6700814329896414</v>
      </c>
      <c r="AD64" s="121">
        <f>IF($S$34="Market",'[2]WACC Calc'!W384,'[2]WACC Calc'!W566)</f>
        <v>0.6700814329896414</v>
      </c>
      <c r="AE64" s="121">
        <f>IF($S$34="Market",'[2]WACC Calc'!X384,'[2]WACC Calc'!X566)</f>
        <v>0.6700814329896414</v>
      </c>
      <c r="AF64" s="121">
        <f>IF($S$34="Market",'[2]WACC Calc'!Y384,'[2]WACC Calc'!Y566)</f>
        <v>0.6700814329896414</v>
      </c>
      <c r="AG64" s="121">
        <f>IF($S$34="Market",'[2]WACC Calc'!Z384,'[2]WACC Calc'!Z566)</f>
        <v>0.6700814329896414</v>
      </c>
      <c r="AH64" s="121">
        <f>IF($S$34="Market",'[2]WACC Calc'!AA384,'[2]WACC Calc'!AA566)</f>
        <v>0.6700814329896414</v>
      </c>
      <c r="AI64" s="121">
        <f>IF($S$34="Market",'[2]WACC Calc'!AB384,'[2]WACC Calc'!AB566)</f>
        <v>0.6700814329896414</v>
      </c>
      <c r="AJ64" s="121">
        <f>IF($S$34="Market",'[2]WACC Calc'!AC384,'[2]WACC Calc'!AC566)</f>
        <v>0.6700814329896414</v>
      </c>
      <c r="AK64" s="121">
        <f>IF($S$34="Market",'[2]WACC Calc'!AD384,'[2]WACC Calc'!AD566)</f>
        <v>0.6700814329896414</v>
      </c>
      <c r="AL64" s="121">
        <f>IF($S$34="Market",'[2]WACC Calc'!AE384,'[2]WACC Calc'!AE566)</f>
        <v>0.6700814329896414</v>
      </c>
      <c r="AM64" s="121">
        <f>IF($S$34="Market",'[2]WACC Calc'!AF384,'[2]WACC Calc'!AF566)</f>
        <v>0.6700814329896414</v>
      </c>
      <c r="AN64" s="121">
        <f>IF($S$34="Market",'[2]WACC Calc'!AG384,'[2]WACC Calc'!AG566)</f>
        <v>0.6700814329896414</v>
      </c>
      <c r="AO64" s="121">
        <f>IF($S$34="Market",'[2]WACC Calc'!AH384,'[2]WACC Calc'!AH566)</f>
        <v>0.6700814329896414</v>
      </c>
      <c r="AP64" s="121">
        <f>IF($S$34="Market",'[2]WACC Calc'!AI384,'[2]WACC Calc'!AI566)</f>
        <v>0.6700814329896414</v>
      </c>
      <c r="AQ64" s="121">
        <f>IF($S$34="Market",'[2]WACC Calc'!AJ384,'[2]WACC Calc'!AJ566)</f>
        <v>0.6700814329896414</v>
      </c>
    </row>
    <row r="65" spans="7:43" ht="14.25" hidden="1" customHeight="1" x14ac:dyDescent="0.3">
      <c r="G65" s="8"/>
      <c r="H65" s="116"/>
      <c r="J65" s="117"/>
      <c r="K65" s="82" t="s">
        <v>109</v>
      </c>
      <c r="L65" s="82" t="s">
        <v>68</v>
      </c>
      <c r="M65" s="121">
        <f>IF($S$34="Market",'[2]WACC Calc'!F385,'[2]WACC Calc'!F567)</f>
        <v>0.25739999999999996</v>
      </c>
      <c r="N65" s="121">
        <f>IF($S$34="Market",'[2]WACC Calc'!G385,'[2]WACC Calc'!G567)</f>
        <v>0.25739999999999996</v>
      </c>
      <c r="O65" s="121">
        <f>IF($S$34="Market",'[2]WACC Calc'!H385,'[2]WACC Calc'!H567)</f>
        <v>0.25739999999999996</v>
      </c>
      <c r="P65" s="121">
        <f>IF($S$34="Market",'[2]WACC Calc'!I385,'[2]WACC Calc'!I567)</f>
        <v>0.25739999999999996</v>
      </c>
      <c r="Q65" s="121">
        <f>IF($S$34="Market",'[2]WACC Calc'!J385,'[2]WACC Calc'!J567)</f>
        <v>0.25739999999999996</v>
      </c>
      <c r="R65" s="121">
        <f>IF($S$34="Market",'[2]WACC Calc'!K385,'[2]WACC Calc'!K567)</f>
        <v>0.25739999999999996</v>
      </c>
      <c r="S65" s="121">
        <f>IF($S$34="Market",'[2]WACC Calc'!L385,'[2]WACC Calc'!L567)</f>
        <v>0.25739999999999996</v>
      </c>
      <c r="T65" s="121">
        <f>IF($S$34="Market",'[2]WACC Calc'!M385,'[2]WACC Calc'!M567)</f>
        <v>0.25739999999999996</v>
      </c>
      <c r="U65" s="121">
        <f>IF($S$34="Market",'[2]WACC Calc'!N385,'[2]WACC Calc'!N567)</f>
        <v>0.25739999999999996</v>
      </c>
      <c r="V65" s="121">
        <f>IF($S$34="Market",'[2]WACC Calc'!O385,'[2]WACC Calc'!O567)</f>
        <v>0.25739999999999996</v>
      </c>
      <c r="W65" s="121">
        <f>IF($S$34="Market",'[2]WACC Calc'!P385,'[2]WACC Calc'!P567)</f>
        <v>0.25739999999999996</v>
      </c>
      <c r="X65" s="121">
        <f>IF($S$34="Market",'[2]WACC Calc'!Q385,'[2]WACC Calc'!Q567)</f>
        <v>0.25739999999999996</v>
      </c>
      <c r="Y65" s="121">
        <f>IF($S$34="Market",'[2]WACC Calc'!R385,'[2]WACC Calc'!R567)</f>
        <v>0.25739999999999996</v>
      </c>
      <c r="Z65" s="121">
        <f>IF($S$34="Market",'[2]WACC Calc'!S385,'[2]WACC Calc'!S567)</f>
        <v>0.25739999999999996</v>
      </c>
      <c r="AA65" s="121">
        <f>IF($S$34="Market",'[2]WACC Calc'!T385,'[2]WACC Calc'!T567)</f>
        <v>0.25739999999999996</v>
      </c>
      <c r="AB65" s="121">
        <f>IF($S$34="Market",'[2]WACC Calc'!U385,'[2]WACC Calc'!U567)</f>
        <v>0.25739999999999996</v>
      </c>
      <c r="AC65" s="121">
        <f>IF($S$34="Market",'[2]WACC Calc'!V385,'[2]WACC Calc'!V567)</f>
        <v>0.25739999999999996</v>
      </c>
      <c r="AD65" s="121">
        <f>IF($S$34="Market",'[2]WACC Calc'!W385,'[2]WACC Calc'!W567)</f>
        <v>0.25739999999999996</v>
      </c>
      <c r="AE65" s="121">
        <f>IF($S$34="Market",'[2]WACC Calc'!X385,'[2]WACC Calc'!X567)</f>
        <v>0.25739999999999996</v>
      </c>
      <c r="AF65" s="121">
        <f>IF($S$34="Market",'[2]WACC Calc'!Y385,'[2]WACC Calc'!Y567)</f>
        <v>0.25739999999999996</v>
      </c>
      <c r="AG65" s="121">
        <f>IF($S$34="Market",'[2]WACC Calc'!Z385,'[2]WACC Calc'!Z567)</f>
        <v>0.25739999999999996</v>
      </c>
      <c r="AH65" s="121">
        <f>IF($S$34="Market",'[2]WACC Calc'!AA385,'[2]WACC Calc'!AA567)</f>
        <v>0.25739999999999996</v>
      </c>
      <c r="AI65" s="121">
        <f>IF($S$34="Market",'[2]WACC Calc'!AB385,'[2]WACC Calc'!AB567)</f>
        <v>0.25739999999999996</v>
      </c>
      <c r="AJ65" s="121">
        <f>IF($S$34="Market",'[2]WACC Calc'!AC385,'[2]WACC Calc'!AC567)</f>
        <v>0.25739999999999996</v>
      </c>
      <c r="AK65" s="121">
        <f>IF($S$34="Market",'[2]WACC Calc'!AD385,'[2]WACC Calc'!AD567)</f>
        <v>0.25739999999999996</v>
      </c>
      <c r="AL65" s="121">
        <f>IF($S$34="Market",'[2]WACC Calc'!AE385,'[2]WACC Calc'!AE567)</f>
        <v>0.25739999999999996</v>
      </c>
      <c r="AM65" s="121">
        <f>IF($S$34="Market",'[2]WACC Calc'!AF385,'[2]WACC Calc'!AF567)</f>
        <v>0.25739999999999996</v>
      </c>
      <c r="AN65" s="121">
        <f>IF($S$34="Market",'[2]WACC Calc'!AG385,'[2]WACC Calc'!AG567)</f>
        <v>0.25739999999999996</v>
      </c>
      <c r="AO65" s="121">
        <f>IF($S$34="Market",'[2]WACC Calc'!AH385,'[2]WACC Calc'!AH567)</f>
        <v>0.25739999999999996</v>
      </c>
      <c r="AP65" s="121">
        <f>IF($S$34="Market",'[2]WACC Calc'!AI385,'[2]WACC Calc'!AI567)</f>
        <v>0.25739999999999996</v>
      </c>
      <c r="AQ65" s="121">
        <f>IF($S$34="Market",'[2]WACC Calc'!AJ385,'[2]WACC Calc'!AJ567)</f>
        <v>0.25739999999999996</v>
      </c>
    </row>
    <row r="66" spans="7:43" ht="14.25" hidden="1" customHeight="1" x14ac:dyDescent="0.3">
      <c r="G66" s="8"/>
      <c r="H66" s="116"/>
      <c r="J66" s="117"/>
      <c r="K66" s="82" t="s">
        <v>108</v>
      </c>
      <c r="L66" s="82" t="s">
        <v>67</v>
      </c>
      <c r="M66" s="113">
        <f>M62*M49*(1-M$65)+(1-M62)*(M56)</f>
        <v>5.6698294578795688E-2</v>
      </c>
      <c r="N66" s="113">
        <f>N62*N49*(1-N$65)+(1-N62)*(N56)</f>
        <v>5.6698294578795688E-2</v>
      </c>
      <c r="O66" s="113">
        <f>O62*O49*(1-O$65)+(1-O62)*(O56)</f>
        <v>5.6698294578795688E-2</v>
      </c>
      <c r="P66" s="113">
        <f>P62*P49*(1-P$65)+(1-P62)*(P56)</f>
        <v>5.6698294578795688E-2</v>
      </c>
      <c r="Q66" s="113">
        <f>Q62*Q49*(1-Q$65)+(1-Q62)*(Q56)</f>
        <v>5.4975290877219488E-2</v>
      </c>
      <c r="R66" s="113">
        <f>R62*R49*(1-R$65)+(1-R62)*(R56)</f>
        <v>5.4975290877219488E-2</v>
      </c>
      <c r="S66" s="113">
        <f>S62*S49*(1-S$65)+(1-S62)*(S56)</f>
        <v>4.9100229521914382E-2</v>
      </c>
      <c r="T66" s="113">
        <f>T62*T49*(1-T$65)+(1-T62)*(T56)</f>
        <v>5.0319722897432619E-2</v>
      </c>
      <c r="U66" s="113">
        <f>U62*U49*(1-U$65)+(1-U62)*(U56)</f>
        <v>5.1528342019589127E-2</v>
      </c>
      <c r="V66" s="113">
        <f>V62*V49*(1-V$65)+(1-V62)*(V56)</f>
        <v>5.27260868883839E-2</v>
      </c>
      <c r="W66" s="113">
        <f>W62*W49*(1-W$65)+(1-W62)*(W56)</f>
        <v>5.3912957503816944E-2</v>
      </c>
      <c r="X66" s="113">
        <f>X62*X49*(1-X$65)+(1-X62)*(X56)</f>
        <v>5.3912957503816944E-2</v>
      </c>
      <c r="Y66" s="113">
        <f>Y62*Y49*(1-Y$65)+(1-Y62)*(Y56)</f>
        <v>5.3912957503816944E-2</v>
      </c>
      <c r="Z66" s="113">
        <f>Z62*Z49*(1-Z$65)+(1-Z62)*(Z56)</f>
        <v>5.3912957503816944E-2</v>
      </c>
      <c r="AA66" s="113">
        <f>AA62*AA49*(1-AA$65)+(1-AA62)*(AA56)</f>
        <v>5.3912957503816944E-2</v>
      </c>
      <c r="AB66" s="113">
        <f>AB62*AB49*(1-AB$65)+(1-AB62)*(AB56)</f>
        <v>5.3912957503816944E-2</v>
      </c>
      <c r="AC66" s="113">
        <f>AC62*AC49*(1-AC$65)+(1-AC62)*(AC56)</f>
        <v>5.3912957503816944E-2</v>
      </c>
      <c r="AD66" s="113">
        <f>AD62*AD49*(1-AD$65)+(1-AD62)*(AD56)</f>
        <v>5.3912957503816944E-2</v>
      </c>
      <c r="AE66" s="113">
        <f>AE62*AE49*(1-AE$65)+(1-AE62)*(AE56)</f>
        <v>5.3912957503816944E-2</v>
      </c>
      <c r="AF66" s="113">
        <f>AF62*AF49*(1-AF$65)+(1-AF62)*(AF56)</f>
        <v>5.3912957503816944E-2</v>
      </c>
      <c r="AG66" s="113">
        <f>AG62*AG49*(1-AG$65)+(1-AG62)*(AG56)</f>
        <v>5.3912957503816944E-2</v>
      </c>
      <c r="AH66" s="113">
        <f>AH62*AH49*(1-AH$65)+(1-AH62)*(AH56)</f>
        <v>5.3912957503816944E-2</v>
      </c>
      <c r="AI66" s="113">
        <f>AI62*AI49*(1-AI$65)+(1-AI62)*(AI56)</f>
        <v>5.3912957503816944E-2</v>
      </c>
      <c r="AJ66" s="113">
        <f>AJ62*AJ49*(1-AJ$65)+(1-AJ62)*(AJ56)</f>
        <v>5.3912957503816944E-2</v>
      </c>
      <c r="AK66" s="113">
        <f>AK62*AK49*(1-AK$65)+(1-AK62)*(AK56)</f>
        <v>5.3912957503816944E-2</v>
      </c>
      <c r="AL66" s="113">
        <f>AL62*AL49*(1-AL$65)+(1-AL62)*(AL56)</f>
        <v>5.3912957503816944E-2</v>
      </c>
      <c r="AM66" s="113">
        <f>AM62*AM49*(1-AM$65)+(1-AM62)*(AM56)</f>
        <v>5.3912957503816944E-2</v>
      </c>
      <c r="AN66" s="113">
        <f>AN62*AN49*(1-AN$65)+(1-AN62)*(AN56)</f>
        <v>5.3912957503816944E-2</v>
      </c>
      <c r="AO66" s="113">
        <f>AO62*AO49*(1-AO$65)+(1-AO62)*(AO56)</f>
        <v>5.3912957503816944E-2</v>
      </c>
      <c r="AP66" s="113">
        <f>AP62*AP49*(1-AP$65)+(1-AP62)*(AP56)</f>
        <v>5.3912957503816944E-2</v>
      </c>
      <c r="AQ66" s="113">
        <f>AQ62*AQ49*(1-AQ$65)+(1-AQ62)*(AQ56)</f>
        <v>5.3912957503816944E-2</v>
      </c>
    </row>
    <row r="67" spans="7:43" ht="14.25" hidden="1" customHeight="1" x14ac:dyDescent="0.3">
      <c r="G67" s="8"/>
      <c r="H67" s="116"/>
      <c r="J67" s="117"/>
      <c r="K67" s="82" t="s">
        <v>108</v>
      </c>
      <c r="L67" s="82" t="s">
        <v>66</v>
      </c>
      <c r="M67" s="113">
        <f>M63*M50*(1-M$65)+(1-M63)*(M57)</f>
        <v>5.6698294578795688E-2</v>
      </c>
      <c r="N67" s="113">
        <f>N63*N50*(1-N$65)+(1-N63)*(N57)</f>
        <v>5.6698294578795688E-2</v>
      </c>
      <c r="O67" s="113">
        <f>O63*O50*(1-O$65)+(1-O63)*(O57)</f>
        <v>5.6698294578795688E-2</v>
      </c>
      <c r="P67" s="113">
        <f>P63*P50*(1-P$65)+(1-P63)*(P57)</f>
        <v>5.6698294578795688E-2</v>
      </c>
      <c r="Q67" s="113">
        <f>Q63*Q50*(1-Q$65)+(1-Q63)*(Q57)</f>
        <v>5.4975290877219488E-2</v>
      </c>
      <c r="R67" s="113">
        <f>R63*R50*(1-R$65)+(1-R63)*(R57)</f>
        <v>5.4975290877219488E-2</v>
      </c>
      <c r="S67" s="113">
        <f>S63*S50*(1-S$65)+(1-S63)*(S57)</f>
        <v>4.9100229521914382E-2</v>
      </c>
      <c r="T67" s="113">
        <f>T63*T50*(1-T$65)+(1-T63)*(T57)</f>
        <v>5.0319722897432619E-2</v>
      </c>
      <c r="U67" s="113">
        <f>U63*U50*(1-U$65)+(1-U63)*(U57)</f>
        <v>5.1528342019589127E-2</v>
      </c>
      <c r="V67" s="113">
        <f>V63*V50*(1-V$65)+(1-V63)*(V57)</f>
        <v>5.27260868883839E-2</v>
      </c>
      <c r="W67" s="113">
        <f>W63*W50*(1-W$65)+(1-W63)*(W57)</f>
        <v>5.3912957503816944E-2</v>
      </c>
      <c r="X67" s="113">
        <f>X63*X50*(1-X$65)+(1-X63)*(X57)</f>
        <v>5.3912957503816944E-2</v>
      </c>
      <c r="Y67" s="113">
        <f>Y63*Y50*(1-Y$65)+(1-Y63)*(Y57)</f>
        <v>5.3912957503816944E-2</v>
      </c>
      <c r="Z67" s="113">
        <f>Z63*Z50*(1-Z$65)+(1-Z63)*(Z57)</f>
        <v>5.3912957503816944E-2</v>
      </c>
      <c r="AA67" s="113">
        <f>AA63*AA50*(1-AA$65)+(1-AA63)*(AA57)</f>
        <v>5.3912957503816944E-2</v>
      </c>
      <c r="AB67" s="113">
        <f>AB63*AB50*(1-AB$65)+(1-AB63)*(AB57)</f>
        <v>5.3912957503816944E-2</v>
      </c>
      <c r="AC67" s="113">
        <f>AC63*AC50*(1-AC$65)+(1-AC63)*(AC57)</f>
        <v>5.3912957503816944E-2</v>
      </c>
      <c r="AD67" s="113">
        <f>AD63*AD50*(1-AD$65)+(1-AD63)*(AD57)</f>
        <v>5.3912957503816944E-2</v>
      </c>
      <c r="AE67" s="113">
        <f>AE63*AE50*(1-AE$65)+(1-AE63)*(AE57)</f>
        <v>5.3912957503816944E-2</v>
      </c>
      <c r="AF67" s="113">
        <f>AF63*AF50*(1-AF$65)+(1-AF63)*(AF57)</f>
        <v>5.3912957503816944E-2</v>
      </c>
      <c r="AG67" s="113">
        <f>AG63*AG50*(1-AG$65)+(1-AG63)*(AG57)</f>
        <v>5.3912957503816944E-2</v>
      </c>
      <c r="AH67" s="113">
        <f>AH63*AH50*(1-AH$65)+(1-AH63)*(AH57)</f>
        <v>5.3912957503816944E-2</v>
      </c>
      <c r="AI67" s="113">
        <f>AI63*AI50*(1-AI$65)+(1-AI63)*(AI57)</f>
        <v>5.3912957503816944E-2</v>
      </c>
      <c r="AJ67" s="113">
        <f>AJ63*AJ50*(1-AJ$65)+(1-AJ63)*(AJ57)</f>
        <v>5.3912957503816944E-2</v>
      </c>
      <c r="AK67" s="113">
        <f>AK63*AK50*(1-AK$65)+(1-AK63)*(AK57)</f>
        <v>5.3912957503816944E-2</v>
      </c>
      <c r="AL67" s="113">
        <f>AL63*AL50*(1-AL$65)+(1-AL63)*(AL57)</f>
        <v>5.3912957503816944E-2</v>
      </c>
      <c r="AM67" s="113">
        <f>AM63*AM50*(1-AM$65)+(1-AM63)*(AM57)</f>
        <v>5.3912957503816944E-2</v>
      </c>
      <c r="AN67" s="113">
        <f>AN63*AN50*(1-AN$65)+(1-AN63)*(AN57)</f>
        <v>5.3912957503816944E-2</v>
      </c>
      <c r="AO67" s="113">
        <f>AO63*AO50*(1-AO$65)+(1-AO63)*(AO57)</f>
        <v>5.3912957503816944E-2</v>
      </c>
      <c r="AP67" s="113">
        <f>AP63*AP50*(1-AP$65)+(1-AP63)*(AP57)</f>
        <v>5.3912957503816944E-2</v>
      </c>
      <c r="AQ67" s="113">
        <f>AQ63*AQ50*(1-AQ$65)+(1-AQ63)*(AQ57)</f>
        <v>5.3912957503816944E-2</v>
      </c>
    </row>
    <row r="68" spans="7:43" ht="14.25" hidden="1" customHeight="1" x14ac:dyDescent="0.3">
      <c r="G68" s="8"/>
      <c r="H68" s="116"/>
      <c r="J68" s="117"/>
      <c r="K68" s="82" t="s">
        <v>108</v>
      </c>
      <c r="L68" s="82" t="s">
        <v>62</v>
      </c>
      <c r="M68" s="113">
        <f>M64*M51*(1-M$65)+(1-M64)*(M58)</f>
        <v>5.6698294578795688E-2</v>
      </c>
      <c r="N68" s="113">
        <f>N64*N51*(1-N$65)+(1-N64)*(N58)</f>
        <v>5.6698294578795688E-2</v>
      </c>
      <c r="O68" s="113">
        <f>O64*O51*(1-O$65)+(1-O64)*(O58)</f>
        <v>5.6698294578795688E-2</v>
      </c>
      <c r="P68" s="113">
        <f>P64*P51*(1-P$65)+(1-P64)*(P58)</f>
        <v>5.6698294578795688E-2</v>
      </c>
      <c r="Q68" s="113">
        <f>Q64*Q51*(1-Q$65)+(1-Q64)*(Q58)</f>
        <v>5.4975290877219488E-2</v>
      </c>
      <c r="R68" s="113">
        <f>R64*R51*(1-R$65)+(1-R64)*(R58)</f>
        <v>5.4975290877219488E-2</v>
      </c>
      <c r="S68" s="113">
        <f>S64*S51*(1-S$65)+(1-S64)*(S58)</f>
        <v>4.9100229521914382E-2</v>
      </c>
      <c r="T68" s="113">
        <f>T64*T51*(1-T$65)+(1-T64)*(T58)</f>
        <v>5.0319722897432619E-2</v>
      </c>
      <c r="U68" s="113">
        <f>U64*U51*(1-U$65)+(1-U64)*(U58)</f>
        <v>5.1528342019589127E-2</v>
      </c>
      <c r="V68" s="113">
        <f>V64*V51*(1-V$65)+(1-V64)*(V58)</f>
        <v>5.27260868883839E-2</v>
      </c>
      <c r="W68" s="113">
        <f>W64*W51*(1-W$65)+(1-W64)*(W58)</f>
        <v>5.3912957503816944E-2</v>
      </c>
      <c r="X68" s="113">
        <f>X64*X51*(1-X$65)+(1-X64)*(X58)</f>
        <v>5.3912957503816944E-2</v>
      </c>
      <c r="Y68" s="113">
        <f>Y64*Y51*(1-Y$65)+(1-Y64)*(Y58)</f>
        <v>5.3912957503816944E-2</v>
      </c>
      <c r="Z68" s="113">
        <f>Z64*Z51*(1-Z$65)+(1-Z64)*(Z58)</f>
        <v>5.3912957503816944E-2</v>
      </c>
      <c r="AA68" s="113">
        <f>AA64*AA51*(1-AA$65)+(1-AA64)*(AA58)</f>
        <v>5.3912957503816944E-2</v>
      </c>
      <c r="AB68" s="113">
        <f>AB64*AB51*(1-AB$65)+(1-AB64)*(AB58)</f>
        <v>5.3912957503816944E-2</v>
      </c>
      <c r="AC68" s="113">
        <f>AC64*AC51*(1-AC$65)+(1-AC64)*(AC58)</f>
        <v>5.3912957503816944E-2</v>
      </c>
      <c r="AD68" s="113">
        <f>AD64*AD51*(1-AD$65)+(1-AD64)*(AD58)</f>
        <v>5.3912957503816944E-2</v>
      </c>
      <c r="AE68" s="113">
        <f>AE64*AE51*(1-AE$65)+(1-AE64)*(AE58)</f>
        <v>5.3912957503816944E-2</v>
      </c>
      <c r="AF68" s="113">
        <f>AF64*AF51*(1-AF$65)+(1-AF64)*(AF58)</f>
        <v>5.3912957503816944E-2</v>
      </c>
      <c r="AG68" s="113">
        <f>AG64*AG51*(1-AG$65)+(1-AG64)*(AG58)</f>
        <v>5.3912957503816944E-2</v>
      </c>
      <c r="AH68" s="113">
        <f>AH64*AH51*(1-AH$65)+(1-AH64)*(AH58)</f>
        <v>5.3912957503816944E-2</v>
      </c>
      <c r="AI68" s="113">
        <f>AI64*AI51*(1-AI$65)+(1-AI64)*(AI58)</f>
        <v>5.3912957503816944E-2</v>
      </c>
      <c r="AJ68" s="113">
        <f>AJ64*AJ51*(1-AJ$65)+(1-AJ64)*(AJ58)</f>
        <v>5.3912957503816944E-2</v>
      </c>
      <c r="AK68" s="113">
        <f>AK64*AK51*(1-AK$65)+(1-AK64)*(AK58)</f>
        <v>5.3912957503816944E-2</v>
      </c>
      <c r="AL68" s="113">
        <f>AL64*AL51*(1-AL$65)+(1-AL64)*(AL58)</f>
        <v>5.3912957503816944E-2</v>
      </c>
      <c r="AM68" s="113">
        <f>AM64*AM51*(1-AM$65)+(1-AM64)*(AM58)</f>
        <v>5.3912957503816944E-2</v>
      </c>
      <c r="AN68" s="113">
        <f>AN64*AN51*(1-AN$65)+(1-AN64)*(AN58)</f>
        <v>5.3912957503816944E-2</v>
      </c>
      <c r="AO68" s="113">
        <f>AO64*AO51*(1-AO$65)+(1-AO64)*(AO58)</f>
        <v>5.3912957503816944E-2</v>
      </c>
      <c r="AP68" s="113">
        <f>AP64*AP51*(1-AP$65)+(1-AP64)*(AP58)</f>
        <v>5.3912957503816944E-2</v>
      </c>
      <c r="AQ68" s="113">
        <f>AQ64*AQ51*(1-AQ$65)+(1-AQ64)*(AQ58)</f>
        <v>5.3912957503816944E-2</v>
      </c>
    </row>
    <row r="69" spans="7:43" ht="14.25" hidden="1" customHeight="1" x14ac:dyDescent="0.35">
      <c r="G69" s="8"/>
      <c r="H69" s="116"/>
      <c r="J69" s="117"/>
      <c r="K69" s="82" t="s">
        <v>107</v>
      </c>
      <c r="L69" s="82" t="s">
        <v>67</v>
      </c>
      <c r="M69" s="120">
        <f>(1+M66)/(1+M$48) - 1</f>
        <v>3.0925165442727609E-2</v>
      </c>
      <c r="N69" s="120">
        <f>(1+N66)/(1+N$48) - 1</f>
        <v>3.0925165442727609E-2</v>
      </c>
      <c r="O69" s="120">
        <f>(1+O66)/(1+O$48) - 1</f>
        <v>3.0925165442727609E-2</v>
      </c>
      <c r="P69" s="120">
        <f>(1+P66)/(1+P$48) - 1</f>
        <v>3.0925165442727609E-2</v>
      </c>
      <c r="Q69" s="120">
        <f>(1+Q66)/(1+Q$48) - 1</f>
        <v>2.924418622167746E-2</v>
      </c>
      <c r="R69" s="120">
        <f>(1+R66)/(1+R$48) - 1</f>
        <v>2.924418622167746E-2</v>
      </c>
      <c r="S69" s="120">
        <f>(1+S66)/(1+S$48) - 1</f>
        <v>2.3512419045770061E-2</v>
      </c>
      <c r="T69" s="120">
        <f>(1+T66)/(1+T$48) - 1</f>
        <v>2.4702168680422076E-2</v>
      </c>
      <c r="U69" s="120">
        <f>(1+U66)/(1+U$48) - 1</f>
        <v>2.5881309287404175E-2</v>
      </c>
      <c r="V69" s="120">
        <f>(1+V66)/(1+V$48) - 1</f>
        <v>2.7049840866716135E-2</v>
      </c>
      <c r="W69" s="120">
        <f>(1+W66)/(1+W$48) - 1</f>
        <v>2.8207763418357956E-2</v>
      </c>
      <c r="X69" s="120">
        <f>(1+X66)/(1+X$48) - 1</f>
        <v>2.8207763418357956E-2</v>
      </c>
      <c r="Y69" s="120">
        <f>(1+Y66)/(1+Y$48) - 1</f>
        <v>2.8207763418357956E-2</v>
      </c>
      <c r="Z69" s="120">
        <f>(1+Z66)/(1+Z$48) - 1</f>
        <v>2.8207763418357956E-2</v>
      </c>
      <c r="AA69" s="120">
        <f>(1+AA66)/(1+AA$48) - 1</f>
        <v>2.8207763418357956E-2</v>
      </c>
      <c r="AB69" s="120">
        <f>(1+AB66)/(1+AB$48) - 1</f>
        <v>2.8207763418357956E-2</v>
      </c>
      <c r="AC69" s="120">
        <f>(1+AC66)/(1+AC$48) - 1</f>
        <v>2.8207763418357956E-2</v>
      </c>
      <c r="AD69" s="120">
        <f>(1+AD66)/(1+AD$48) - 1</f>
        <v>2.8207763418357956E-2</v>
      </c>
      <c r="AE69" s="120">
        <f>(1+AE66)/(1+AE$48) - 1</f>
        <v>2.8207763418357956E-2</v>
      </c>
      <c r="AF69" s="120">
        <f>(1+AF66)/(1+AF$48) - 1</f>
        <v>2.8207763418357956E-2</v>
      </c>
      <c r="AG69" s="120">
        <f>(1+AG66)/(1+AG$48) - 1</f>
        <v>2.8207763418357956E-2</v>
      </c>
      <c r="AH69" s="120">
        <f>(1+AH66)/(1+AH$48) - 1</f>
        <v>2.8207763418357956E-2</v>
      </c>
      <c r="AI69" s="120">
        <f>(1+AI66)/(1+AI$48) - 1</f>
        <v>2.8207763418357956E-2</v>
      </c>
      <c r="AJ69" s="120">
        <f>(1+AJ66)/(1+AJ$48) - 1</f>
        <v>2.8207763418357956E-2</v>
      </c>
      <c r="AK69" s="120">
        <f>(1+AK66)/(1+AK$48) - 1</f>
        <v>2.8207763418357956E-2</v>
      </c>
      <c r="AL69" s="120">
        <f>(1+AL66)/(1+AL$48) - 1</f>
        <v>2.8207763418357956E-2</v>
      </c>
      <c r="AM69" s="120">
        <f>(1+AM66)/(1+AM$48) - 1</f>
        <v>2.8207763418357956E-2</v>
      </c>
      <c r="AN69" s="120">
        <f>(1+AN66)/(1+AN$48) - 1</f>
        <v>2.8207763418357956E-2</v>
      </c>
      <c r="AO69" s="120">
        <f>(1+AO66)/(1+AO$48) - 1</f>
        <v>2.8207763418357956E-2</v>
      </c>
      <c r="AP69" s="120">
        <f>(1+AP66)/(1+AP$48) - 1</f>
        <v>2.8207763418357956E-2</v>
      </c>
      <c r="AQ69" s="120">
        <f>(1+AQ66)/(1+AQ$48) - 1</f>
        <v>2.8207763418357956E-2</v>
      </c>
    </row>
    <row r="70" spans="7:43" ht="14.25" hidden="1" customHeight="1" x14ac:dyDescent="0.35">
      <c r="G70" s="8"/>
      <c r="H70" s="116"/>
      <c r="J70" s="117"/>
      <c r="K70" s="82" t="s">
        <v>107</v>
      </c>
      <c r="L70" s="82" t="s">
        <v>66</v>
      </c>
      <c r="M70" s="120">
        <f>(1+M67)/(1+M$48) - 1</f>
        <v>3.0925165442727609E-2</v>
      </c>
      <c r="N70" s="120">
        <f>(1+N67)/(1+N$48) - 1</f>
        <v>3.0925165442727609E-2</v>
      </c>
      <c r="O70" s="120">
        <f>(1+O67)/(1+O$48) - 1</f>
        <v>3.0925165442727609E-2</v>
      </c>
      <c r="P70" s="120">
        <f>(1+P67)/(1+P$48) - 1</f>
        <v>3.0925165442727609E-2</v>
      </c>
      <c r="Q70" s="120">
        <f>(1+Q67)/(1+Q$48) - 1</f>
        <v>2.924418622167746E-2</v>
      </c>
      <c r="R70" s="120">
        <f>(1+R67)/(1+R$48) - 1</f>
        <v>2.924418622167746E-2</v>
      </c>
      <c r="S70" s="120">
        <f>(1+S67)/(1+S$48) - 1</f>
        <v>2.3512419045770061E-2</v>
      </c>
      <c r="T70" s="120">
        <f>(1+T67)/(1+T$48) - 1</f>
        <v>2.4702168680422076E-2</v>
      </c>
      <c r="U70" s="120">
        <f>(1+U67)/(1+U$48) - 1</f>
        <v>2.5881309287404175E-2</v>
      </c>
      <c r="V70" s="120">
        <f>(1+V67)/(1+V$48) - 1</f>
        <v>2.7049840866716135E-2</v>
      </c>
      <c r="W70" s="120">
        <f>(1+W67)/(1+W$48) - 1</f>
        <v>2.8207763418357956E-2</v>
      </c>
      <c r="X70" s="120">
        <f>(1+X67)/(1+X$48) - 1</f>
        <v>2.8207763418357956E-2</v>
      </c>
      <c r="Y70" s="120">
        <f>(1+Y67)/(1+Y$48) - 1</f>
        <v>2.8207763418357956E-2</v>
      </c>
      <c r="Z70" s="120">
        <f>(1+Z67)/(1+Z$48) - 1</f>
        <v>2.8207763418357956E-2</v>
      </c>
      <c r="AA70" s="120">
        <f>(1+AA67)/(1+AA$48) - 1</f>
        <v>2.8207763418357956E-2</v>
      </c>
      <c r="AB70" s="120">
        <f>(1+AB67)/(1+AB$48) - 1</f>
        <v>2.8207763418357956E-2</v>
      </c>
      <c r="AC70" s="120">
        <f>(1+AC67)/(1+AC$48) - 1</f>
        <v>2.8207763418357956E-2</v>
      </c>
      <c r="AD70" s="120">
        <f>(1+AD67)/(1+AD$48) - 1</f>
        <v>2.8207763418357956E-2</v>
      </c>
      <c r="AE70" s="120">
        <f>(1+AE67)/(1+AE$48) - 1</f>
        <v>2.8207763418357956E-2</v>
      </c>
      <c r="AF70" s="120">
        <f>(1+AF67)/(1+AF$48) - 1</f>
        <v>2.8207763418357956E-2</v>
      </c>
      <c r="AG70" s="120">
        <f>(1+AG67)/(1+AG$48) - 1</f>
        <v>2.8207763418357956E-2</v>
      </c>
      <c r="AH70" s="120">
        <f>(1+AH67)/(1+AH$48) - 1</f>
        <v>2.8207763418357956E-2</v>
      </c>
      <c r="AI70" s="120">
        <f>(1+AI67)/(1+AI$48) - 1</f>
        <v>2.8207763418357956E-2</v>
      </c>
      <c r="AJ70" s="120">
        <f>(1+AJ67)/(1+AJ$48) - 1</f>
        <v>2.8207763418357956E-2</v>
      </c>
      <c r="AK70" s="120">
        <f>(1+AK67)/(1+AK$48) - 1</f>
        <v>2.8207763418357956E-2</v>
      </c>
      <c r="AL70" s="120">
        <f>(1+AL67)/(1+AL$48) - 1</f>
        <v>2.8207763418357956E-2</v>
      </c>
      <c r="AM70" s="120">
        <f>(1+AM67)/(1+AM$48) - 1</f>
        <v>2.8207763418357956E-2</v>
      </c>
      <c r="AN70" s="120">
        <f>(1+AN67)/(1+AN$48) - 1</f>
        <v>2.8207763418357956E-2</v>
      </c>
      <c r="AO70" s="120">
        <f>(1+AO67)/(1+AO$48) - 1</f>
        <v>2.8207763418357956E-2</v>
      </c>
      <c r="AP70" s="120">
        <f>(1+AP67)/(1+AP$48) - 1</f>
        <v>2.8207763418357956E-2</v>
      </c>
      <c r="AQ70" s="120">
        <f>(1+AQ67)/(1+AQ$48) - 1</f>
        <v>2.8207763418357956E-2</v>
      </c>
    </row>
    <row r="71" spans="7:43" ht="14.25" hidden="1" customHeight="1" x14ac:dyDescent="0.35">
      <c r="G71" s="8"/>
      <c r="H71" s="116"/>
      <c r="J71" s="117"/>
      <c r="K71" s="82" t="s">
        <v>107</v>
      </c>
      <c r="L71" s="82" t="s">
        <v>62</v>
      </c>
      <c r="M71" s="120">
        <f>(1+M68)/(1+M$48) - 1</f>
        <v>3.0925165442727609E-2</v>
      </c>
      <c r="N71" s="120">
        <f>(1+N68)/(1+N$48) - 1</f>
        <v>3.0925165442727609E-2</v>
      </c>
      <c r="O71" s="120">
        <f>(1+O68)/(1+O$48) - 1</f>
        <v>3.0925165442727609E-2</v>
      </c>
      <c r="P71" s="120">
        <f>(1+P68)/(1+P$48) - 1</f>
        <v>3.0925165442727609E-2</v>
      </c>
      <c r="Q71" s="120">
        <f>(1+Q68)/(1+Q$48) - 1</f>
        <v>2.924418622167746E-2</v>
      </c>
      <c r="R71" s="120">
        <f>(1+R68)/(1+R$48) - 1</f>
        <v>2.924418622167746E-2</v>
      </c>
      <c r="S71" s="120">
        <f>(1+S68)/(1+S$48) - 1</f>
        <v>2.3512419045770061E-2</v>
      </c>
      <c r="T71" s="120">
        <f>(1+T68)/(1+T$48) - 1</f>
        <v>2.4702168680422076E-2</v>
      </c>
      <c r="U71" s="120">
        <f>(1+U68)/(1+U$48) - 1</f>
        <v>2.5881309287404175E-2</v>
      </c>
      <c r="V71" s="120">
        <f>(1+V68)/(1+V$48) - 1</f>
        <v>2.7049840866716135E-2</v>
      </c>
      <c r="W71" s="120">
        <f>(1+W68)/(1+W$48) - 1</f>
        <v>2.8207763418357956E-2</v>
      </c>
      <c r="X71" s="120">
        <f>(1+X68)/(1+X$48) - 1</f>
        <v>2.8207763418357956E-2</v>
      </c>
      <c r="Y71" s="120">
        <f>(1+Y68)/(1+Y$48) - 1</f>
        <v>2.8207763418357956E-2</v>
      </c>
      <c r="Z71" s="120">
        <f>(1+Z68)/(1+Z$48) - 1</f>
        <v>2.8207763418357956E-2</v>
      </c>
      <c r="AA71" s="120">
        <f>(1+AA68)/(1+AA$48) - 1</f>
        <v>2.8207763418357956E-2</v>
      </c>
      <c r="AB71" s="120">
        <f>(1+AB68)/(1+AB$48) - 1</f>
        <v>2.8207763418357956E-2</v>
      </c>
      <c r="AC71" s="120">
        <f>(1+AC68)/(1+AC$48) - 1</f>
        <v>2.8207763418357956E-2</v>
      </c>
      <c r="AD71" s="120">
        <f>(1+AD68)/(1+AD$48) - 1</f>
        <v>2.8207763418357956E-2</v>
      </c>
      <c r="AE71" s="120">
        <f>(1+AE68)/(1+AE$48) - 1</f>
        <v>2.8207763418357956E-2</v>
      </c>
      <c r="AF71" s="120">
        <f>(1+AF68)/(1+AF$48) - 1</f>
        <v>2.8207763418357956E-2</v>
      </c>
      <c r="AG71" s="120">
        <f>(1+AG68)/(1+AG$48) - 1</f>
        <v>2.8207763418357956E-2</v>
      </c>
      <c r="AH71" s="120">
        <f>(1+AH68)/(1+AH$48) - 1</f>
        <v>2.8207763418357956E-2</v>
      </c>
      <c r="AI71" s="120">
        <f>(1+AI68)/(1+AI$48) - 1</f>
        <v>2.8207763418357956E-2</v>
      </c>
      <c r="AJ71" s="120">
        <f>(1+AJ68)/(1+AJ$48) - 1</f>
        <v>2.8207763418357956E-2</v>
      </c>
      <c r="AK71" s="120">
        <f>(1+AK68)/(1+AK$48) - 1</f>
        <v>2.8207763418357956E-2</v>
      </c>
      <c r="AL71" s="120">
        <f>(1+AL68)/(1+AL$48) - 1</f>
        <v>2.8207763418357956E-2</v>
      </c>
      <c r="AM71" s="120">
        <f>(1+AM68)/(1+AM$48) - 1</f>
        <v>2.8207763418357956E-2</v>
      </c>
      <c r="AN71" s="120">
        <f>(1+AN68)/(1+AN$48) - 1</f>
        <v>2.8207763418357956E-2</v>
      </c>
      <c r="AO71" s="120">
        <f>(1+AO68)/(1+AO$48) - 1</f>
        <v>2.8207763418357956E-2</v>
      </c>
      <c r="AP71" s="120">
        <f>(1+AP68)/(1+AP$48) - 1</f>
        <v>2.8207763418357956E-2</v>
      </c>
      <c r="AQ71" s="120">
        <f>(1+AQ68)/(1+AQ$48) - 1</f>
        <v>2.8207763418357956E-2</v>
      </c>
    </row>
    <row r="72" spans="7:43" ht="14.25" hidden="1" customHeight="1" x14ac:dyDescent="0.3">
      <c r="G72" s="8"/>
      <c r="H72" s="116"/>
      <c r="J72" s="117"/>
      <c r="K72" s="114" t="s">
        <v>106</v>
      </c>
      <c r="L72" s="82" t="s">
        <v>67</v>
      </c>
      <c r="M72" s="113">
        <f xml:space="preserve"> M66 / (1 - (1 / (1 + M66)^$O$34))</f>
        <v>7.0101058976990469E-2</v>
      </c>
      <c r="N72" s="113">
        <f xml:space="preserve"> N66 / (1 - (1 / (1 + N66)^$O$34))</f>
        <v>7.0101058976990469E-2</v>
      </c>
      <c r="O72" s="113">
        <f xml:space="preserve"> O66 / (1 - (1 / (1 + O66)^$O$34))</f>
        <v>7.0101058976990469E-2</v>
      </c>
      <c r="P72" s="113">
        <f xml:space="preserve"> P66 / (1 - (1 / (1 + P66)^$O$34))</f>
        <v>7.0101058976990469E-2</v>
      </c>
      <c r="Q72" s="113">
        <f xml:space="preserve"> Q66 / (1 - (1 / (1 + Q66)^$O$34))</f>
        <v>6.878661433974026E-2</v>
      </c>
      <c r="R72" s="113">
        <f xml:space="preserve"> R66 / (1 - (1 / (1 + R66)^$O$34))</f>
        <v>6.878661433974026E-2</v>
      </c>
      <c r="S72" s="113">
        <f xml:space="preserve"> S66 / (1 - (1 / (1 + S66)^$O$34))</f>
        <v>6.4385753065910295E-2</v>
      </c>
      <c r="T72" s="113">
        <f xml:space="preserve"> T66 / (1 - (1 / (1 + T66)^$O$34))</f>
        <v>6.528871229510759E-2</v>
      </c>
      <c r="U72" s="113">
        <f xml:space="preserve"> U66 / (1 - (1 / (1 + U66)^$O$34))</f>
        <v>6.6189124612892725E-2</v>
      </c>
      <c r="V72" s="113">
        <f xml:space="preserve"> V66 / (1 - (1 / (1 + V66)^$O$34))</f>
        <v>6.708677979668129E-2</v>
      </c>
      <c r="W72" s="113">
        <f xml:space="preserve"> W66 / (1 - (1 / (1 + W66)^$O$34))</f>
        <v>6.7981472009935207E-2</v>
      </c>
      <c r="X72" s="113">
        <f xml:space="preserve"> X66 / (1 - (1 / (1 + X66)^$O$34))</f>
        <v>6.7981472009935207E-2</v>
      </c>
      <c r="Y72" s="113">
        <f xml:space="preserve"> Y66 / (1 - (1 / (1 + Y66)^$O$34))</f>
        <v>6.7981472009935207E-2</v>
      </c>
      <c r="Z72" s="113">
        <f xml:space="preserve"> Z66 / (1 - (1 / (1 + Z66)^$O$34))</f>
        <v>6.7981472009935207E-2</v>
      </c>
      <c r="AA72" s="113">
        <f xml:space="preserve"> AA66 / (1 - (1 / (1 + AA66)^$O$34))</f>
        <v>6.7981472009935207E-2</v>
      </c>
      <c r="AB72" s="113">
        <f xml:space="preserve"> AB66 / (1 - (1 / (1 + AB66)^$O$34))</f>
        <v>6.7981472009935207E-2</v>
      </c>
      <c r="AC72" s="113">
        <f xml:space="preserve"> AC66 / (1 - (1 / (1 + AC66)^$O$34))</f>
        <v>6.7981472009935207E-2</v>
      </c>
      <c r="AD72" s="113">
        <f xml:space="preserve"> AD66 / (1 - (1 / (1 + AD66)^$O$34))</f>
        <v>6.7981472009935207E-2</v>
      </c>
      <c r="AE72" s="113">
        <f xml:space="preserve"> AE66 / (1 - (1 / (1 + AE66)^$O$34))</f>
        <v>6.7981472009935207E-2</v>
      </c>
      <c r="AF72" s="113">
        <f xml:space="preserve"> AF66 / (1 - (1 / (1 + AF66)^$O$34))</f>
        <v>6.7981472009935207E-2</v>
      </c>
      <c r="AG72" s="113">
        <f xml:space="preserve"> AG66 / (1 - (1 / (1 + AG66)^$O$34))</f>
        <v>6.7981472009935207E-2</v>
      </c>
      <c r="AH72" s="113">
        <f xml:space="preserve"> AH66 / (1 - (1 / (1 + AH66)^$O$34))</f>
        <v>6.7981472009935207E-2</v>
      </c>
      <c r="AI72" s="113">
        <f xml:space="preserve"> AI66 / (1 - (1 / (1 + AI66)^$O$34))</f>
        <v>6.7981472009935207E-2</v>
      </c>
      <c r="AJ72" s="113">
        <f xml:space="preserve"> AJ66 / (1 - (1 / (1 + AJ66)^$O$34))</f>
        <v>6.7981472009935207E-2</v>
      </c>
      <c r="AK72" s="113">
        <f xml:space="preserve"> AK66 / (1 - (1 / (1 + AK66)^$O$34))</f>
        <v>6.7981472009935207E-2</v>
      </c>
      <c r="AL72" s="113">
        <f xml:space="preserve"> AL66 / (1 - (1 / (1 + AL66)^$O$34))</f>
        <v>6.7981472009935207E-2</v>
      </c>
      <c r="AM72" s="113">
        <f xml:space="preserve"> AM66 / (1 - (1 / (1 + AM66)^$O$34))</f>
        <v>6.7981472009935207E-2</v>
      </c>
      <c r="AN72" s="113">
        <f xml:space="preserve"> AN66 / (1 - (1 / (1 + AN66)^$O$34))</f>
        <v>6.7981472009935207E-2</v>
      </c>
      <c r="AO72" s="113">
        <f xml:space="preserve"> AO66 / (1 - (1 / (1 + AO66)^$O$34))</f>
        <v>6.7981472009935207E-2</v>
      </c>
      <c r="AP72" s="113">
        <f xml:space="preserve"> AP66 / (1 - (1 / (1 + AP66)^$O$34))</f>
        <v>6.7981472009935207E-2</v>
      </c>
      <c r="AQ72" s="113">
        <f xml:space="preserve"> AQ66 / (1 - (1 / (1 + AQ66)^$O$34))</f>
        <v>6.7981472009935207E-2</v>
      </c>
    </row>
    <row r="73" spans="7:43" ht="14.25" hidden="1" customHeight="1" x14ac:dyDescent="0.3">
      <c r="G73" s="8"/>
      <c r="H73" s="116"/>
      <c r="J73" s="117"/>
      <c r="K73" s="114" t="s">
        <v>106</v>
      </c>
      <c r="L73" s="82" t="s">
        <v>66</v>
      </c>
      <c r="M73" s="113">
        <f xml:space="preserve"> M67 / (1 - (1 / (1 + M67)^$O$34))</f>
        <v>7.0101058976990469E-2</v>
      </c>
      <c r="N73" s="113">
        <f xml:space="preserve"> N67 / (1 - (1 / (1 + N67)^$O$34))</f>
        <v>7.0101058976990469E-2</v>
      </c>
      <c r="O73" s="113">
        <f xml:space="preserve"> O67 / (1 - (1 / (1 + O67)^$O$34))</f>
        <v>7.0101058976990469E-2</v>
      </c>
      <c r="P73" s="113">
        <f xml:space="preserve"> P67 / (1 - (1 / (1 + P67)^$O$34))</f>
        <v>7.0101058976990469E-2</v>
      </c>
      <c r="Q73" s="113">
        <f xml:space="preserve"> Q67 / (1 - (1 / (1 + Q67)^$O$34))</f>
        <v>6.878661433974026E-2</v>
      </c>
      <c r="R73" s="113">
        <f xml:space="preserve"> R67 / (1 - (1 / (1 + R67)^$O$34))</f>
        <v>6.878661433974026E-2</v>
      </c>
      <c r="S73" s="113">
        <f xml:space="preserve"> S67 / (1 - (1 / (1 + S67)^$O$34))</f>
        <v>6.4385753065910295E-2</v>
      </c>
      <c r="T73" s="113">
        <f xml:space="preserve"> T67 / (1 - (1 / (1 + T67)^$O$34))</f>
        <v>6.528871229510759E-2</v>
      </c>
      <c r="U73" s="113">
        <f xml:space="preserve"> U67 / (1 - (1 / (1 + U67)^$O$34))</f>
        <v>6.6189124612892725E-2</v>
      </c>
      <c r="V73" s="113">
        <f xml:space="preserve"> V67 / (1 - (1 / (1 + V67)^$O$34))</f>
        <v>6.708677979668129E-2</v>
      </c>
      <c r="W73" s="113">
        <f xml:space="preserve"> W67 / (1 - (1 / (1 + W67)^$O$34))</f>
        <v>6.7981472009935207E-2</v>
      </c>
      <c r="X73" s="113">
        <f xml:space="preserve"> X67 / (1 - (1 / (1 + X67)^$O$34))</f>
        <v>6.7981472009935207E-2</v>
      </c>
      <c r="Y73" s="113">
        <f xml:space="preserve"> Y67 / (1 - (1 / (1 + Y67)^$O$34))</f>
        <v>6.7981472009935207E-2</v>
      </c>
      <c r="Z73" s="113">
        <f xml:space="preserve"> Z67 / (1 - (1 / (1 + Z67)^$O$34))</f>
        <v>6.7981472009935207E-2</v>
      </c>
      <c r="AA73" s="113">
        <f xml:space="preserve"> AA67 / (1 - (1 / (1 + AA67)^$O$34))</f>
        <v>6.7981472009935207E-2</v>
      </c>
      <c r="AB73" s="113">
        <f xml:space="preserve"> AB67 / (1 - (1 / (1 + AB67)^$O$34))</f>
        <v>6.7981472009935207E-2</v>
      </c>
      <c r="AC73" s="113">
        <f xml:space="preserve"> AC67 / (1 - (1 / (1 + AC67)^$O$34))</f>
        <v>6.7981472009935207E-2</v>
      </c>
      <c r="AD73" s="113">
        <f xml:space="preserve"> AD67 / (1 - (1 / (1 + AD67)^$O$34))</f>
        <v>6.7981472009935207E-2</v>
      </c>
      <c r="AE73" s="113">
        <f xml:space="preserve"> AE67 / (1 - (1 / (1 + AE67)^$O$34))</f>
        <v>6.7981472009935207E-2</v>
      </c>
      <c r="AF73" s="113">
        <f xml:space="preserve"> AF67 / (1 - (1 / (1 + AF67)^$O$34))</f>
        <v>6.7981472009935207E-2</v>
      </c>
      <c r="AG73" s="113">
        <f xml:space="preserve"> AG67 / (1 - (1 / (1 + AG67)^$O$34))</f>
        <v>6.7981472009935207E-2</v>
      </c>
      <c r="AH73" s="113">
        <f xml:space="preserve"> AH67 / (1 - (1 / (1 + AH67)^$O$34))</f>
        <v>6.7981472009935207E-2</v>
      </c>
      <c r="AI73" s="113">
        <f xml:space="preserve"> AI67 / (1 - (1 / (1 + AI67)^$O$34))</f>
        <v>6.7981472009935207E-2</v>
      </c>
      <c r="AJ73" s="113">
        <f xml:space="preserve"> AJ67 / (1 - (1 / (1 + AJ67)^$O$34))</f>
        <v>6.7981472009935207E-2</v>
      </c>
      <c r="AK73" s="113">
        <f xml:space="preserve"> AK67 / (1 - (1 / (1 + AK67)^$O$34))</f>
        <v>6.7981472009935207E-2</v>
      </c>
      <c r="AL73" s="113">
        <f xml:space="preserve"> AL67 / (1 - (1 / (1 + AL67)^$O$34))</f>
        <v>6.7981472009935207E-2</v>
      </c>
      <c r="AM73" s="113">
        <f xml:space="preserve"> AM67 / (1 - (1 / (1 + AM67)^$O$34))</f>
        <v>6.7981472009935207E-2</v>
      </c>
      <c r="AN73" s="113">
        <f xml:space="preserve"> AN67 / (1 - (1 / (1 + AN67)^$O$34))</f>
        <v>6.7981472009935207E-2</v>
      </c>
      <c r="AO73" s="113">
        <f xml:space="preserve"> AO67 / (1 - (1 / (1 + AO67)^$O$34))</f>
        <v>6.7981472009935207E-2</v>
      </c>
      <c r="AP73" s="113">
        <f xml:space="preserve"> AP67 / (1 - (1 / (1 + AP67)^$O$34))</f>
        <v>6.7981472009935207E-2</v>
      </c>
      <c r="AQ73" s="113">
        <f xml:space="preserve"> AQ67 / (1 - (1 / (1 + AQ67)^$O$34))</f>
        <v>6.7981472009935207E-2</v>
      </c>
    </row>
    <row r="74" spans="7:43" ht="14.25" hidden="1" customHeight="1" thickBot="1" x14ac:dyDescent="0.35">
      <c r="G74" s="119"/>
      <c r="H74" s="116"/>
      <c r="J74" s="117"/>
      <c r="K74" s="114" t="s">
        <v>106</v>
      </c>
      <c r="L74" s="82" t="s">
        <v>62</v>
      </c>
      <c r="M74" s="113">
        <f xml:space="preserve"> M68 / (1 - (1 / (1 + M68)^$O$34))</f>
        <v>7.0101058976990469E-2</v>
      </c>
      <c r="N74" s="113">
        <f xml:space="preserve"> N68 / (1 - (1 / (1 + N68)^$O$34))</f>
        <v>7.0101058976990469E-2</v>
      </c>
      <c r="O74" s="113">
        <f xml:space="preserve"> O68 / (1 - (1 / (1 + O68)^$O$34))</f>
        <v>7.0101058976990469E-2</v>
      </c>
      <c r="P74" s="113">
        <f xml:space="preserve"> P68 / (1 - (1 / (1 + P68)^$O$34))</f>
        <v>7.0101058976990469E-2</v>
      </c>
      <c r="Q74" s="113">
        <f xml:space="preserve"> Q68 / (1 - (1 / (1 + Q68)^$O$34))</f>
        <v>6.878661433974026E-2</v>
      </c>
      <c r="R74" s="113">
        <f xml:space="preserve"> R68 / (1 - (1 / (1 + R68)^$O$34))</f>
        <v>6.878661433974026E-2</v>
      </c>
      <c r="S74" s="113">
        <f xml:space="preserve"> S68 / (1 - (1 / (1 + S68)^$O$34))</f>
        <v>6.4385753065910295E-2</v>
      </c>
      <c r="T74" s="113">
        <f xml:space="preserve"> T68 / (1 - (1 / (1 + T68)^$O$34))</f>
        <v>6.528871229510759E-2</v>
      </c>
      <c r="U74" s="113">
        <f xml:space="preserve"> U68 / (1 - (1 / (1 + U68)^$O$34))</f>
        <v>6.6189124612892725E-2</v>
      </c>
      <c r="V74" s="113">
        <f xml:space="preserve"> V68 / (1 - (1 / (1 + V68)^$O$34))</f>
        <v>6.708677979668129E-2</v>
      </c>
      <c r="W74" s="113">
        <f xml:space="preserve"> W68 / (1 - (1 / (1 + W68)^$O$34))</f>
        <v>6.7981472009935207E-2</v>
      </c>
      <c r="X74" s="113">
        <f xml:space="preserve"> X68 / (1 - (1 / (1 + X68)^$O$34))</f>
        <v>6.7981472009935207E-2</v>
      </c>
      <c r="Y74" s="113">
        <f xml:space="preserve"> Y68 / (1 - (1 / (1 + Y68)^$O$34))</f>
        <v>6.7981472009935207E-2</v>
      </c>
      <c r="Z74" s="113">
        <f xml:space="preserve"> Z68 / (1 - (1 / (1 + Z68)^$O$34))</f>
        <v>6.7981472009935207E-2</v>
      </c>
      <c r="AA74" s="113">
        <f xml:space="preserve"> AA68 / (1 - (1 / (1 + AA68)^$O$34))</f>
        <v>6.7981472009935207E-2</v>
      </c>
      <c r="AB74" s="113">
        <f xml:space="preserve"> AB68 / (1 - (1 / (1 + AB68)^$O$34))</f>
        <v>6.7981472009935207E-2</v>
      </c>
      <c r="AC74" s="113">
        <f xml:space="preserve"> AC68 / (1 - (1 / (1 + AC68)^$O$34))</f>
        <v>6.7981472009935207E-2</v>
      </c>
      <c r="AD74" s="113">
        <f xml:space="preserve"> AD68 / (1 - (1 / (1 + AD68)^$O$34))</f>
        <v>6.7981472009935207E-2</v>
      </c>
      <c r="AE74" s="113">
        <f xml:space="preserve"> AE68 / (1 - (1 / (1 + AE68)^$O$34))</f>
        <v>6.7981472009935207E-2</v>
      </c>
      <c r="AF74" s="113">
        <f xml:space="preserve"> AF68 / (1 - (1 / (1 + AF68)^$O$34))</f>
        <v>6.7981472009935207E-2</v>
      </c>
      <c r="AG74" s="113">
        <f xml:space="preserve"> AG68 / (1 - (1 / (1 + AG68)^$O$34))</f>
        <v>6.7981472009935207E-2</v>
      </c>
      <c r="AH74" s="113">
        <f xml:space="preserve"> AH68 / (1 - (1 / (1 + AH68)^$O$34))</f>
        <v>6.7981472009935207E-2</v>
      </c>
      <c r="AI74" s="113">
        <f xml:space="preserve"> AI68 / (1 - (1 / (1 + AI68)^$O$34))</f>
        <v>6.7981472009935207E-2</v>
      </c>
      <c r="AJ74" s="113">
        <f xml:space="preserve"> AJ68 / (1 - (1 / (1 + AJ68)^$O$34))</f>
        <v>6.7981472009935207E-2</v>
      </c>
      <c r="AK74" s="113">
        <f xml:space="preserve"> AK68 / (1 - (1 / (1 + AK68)^$O$34))</f>
        <v>6.7981472009935207E-2</v>
      </c>
      <c r="AL74" s="113">
        <f xml:space="preserve"> AL68 / (1 - (1 / (1 + AL68)^$O$34))</f>
        <v>6.7981472009935207E-2</v>
      </c>
      <c r="AM74" s="113">
        <f xml:space="preserve"> AM68 / (1 - (1 / (1 + AM68)^$O$34))</f>
        <v>6.7981472009935207E-2</v>
      </c>
      <c r="AN74" s="113">
        <f xml:space="preserve"> AN68 / (1 - (1 / (1 + AN68)^$O$34))</f>
        <v>6.7981472009935207E-2</v>
      </c>
      <c r="AO74" s="113">
        <f xml:space="preserve"> AO68 / (1 - (1 / (1 + AO68)^$O$34))</f>
        <v>6.7981472009935207E-2</v>
      </c>
      <c r="AP74" s="113">
        <f xml:space="preserve"> AP68 / (1 - (1 / (1 + AP68)^$O$34))</f>
        <v>6.7981472009935207E-2</v>
      </c>
      <c r="AQ74" s="113">
        <f xml:space="preserve"> AQ68 / (1 - (1 / (1 + AQ68)^$O$34))</f>
        <v>6.7981472009935207E-2</v>
      </c>
    </row>
    <row r="75" spans="7:43" ht="14.25" hidden="1" customHeight="1" x14ac:dyDescent="0.3">
      <c r="G75" s="118"/>
      <c r="H75" s="116"/>
      <c r="J75" s="117"/>
      <c r="K75" s="114" t="s">
        <v>105</v>
      </c>
      <c r="L75" s="82" t="s">
        <v>67</v>
      </c>
      <c r="M75" s="113">
        <f xml:space="preserve"> M69 / (1 - (1 / (1 + M69)^$O$34))</f>
        <v>5.16312836525014E-2</v>
      </c>
      <c r="N75" s="113">
        <f xml:space="preserve"> N69 / (1 - (1 / (1 + N69)^$O$34))</f>
        <v>5.16312836525014E-2</v>
      </c>
      <c r="O75" s="113">
        <f xml:space="preserve"> O69 / (1 - (1 / (1 + O69)^$O$34))</f>
        <v>5.16312836525014E-2</v>
      </c>
      <c r="P75" s="113">
        <f xml:space="preserve"> P69 / (1 - (1 / (1 + P69)^$O$34))</f>
        <v>5.16312836525014E-2</v>
      </c>
      <c r="Q75" s="113">
        <f xml:space="preserve"> Q69 / (1 - (1 / (1 + Q69)^$O$34))</f>
        <v>5.0522072377460668E-2</v>
      </c>
      <c r="R75" s="113">
        <f xml:space="preserve"> R69 / (1 - (1 / (1 + R69)^$O$34))</f>
        <v>5.0522072377460668E-2</v>
      </c>
      <c r="S75" s="113">
        <f xml:space="preserve"> S69 / (1 - (1 / (1 + S69)^$O$34))</f>
        <v>4.6835044477560733E-2</v>
      </c>
      <c r="T75" s="113">
        <f xml:space="preserve"> T69 / (1 - (1 / (1 + T69)^$O$34))</f>
        <v>4.7588111651695152E-2</v>
      </c>
      <c r="U75" s="113">
        <f xml:space="preserve"> U69 / (1 - (1 / (1 + U69)^$O$34))</f>
        <v>4.8340839340472015E-2</v>
      </c>
      <c r="V75" s="113">
        <f xml:space="preserve"> V69 / (1 - (1 / (1 + V69)^$O$34))</f>
        <v>4.9093013552093528E-2</v>
      </c>
      <c r="W75" s="113">
        <f xml:space="preserve"> W69 / (1 - (1 / (1 + W69)^$O$34))</f>
        <v>4.984442309345697E-2</v>
      </c>
      <c r="X75" s="113">
        <f xml:space="preserve"> X69 / (1 - (1 / (1 + X69)^$O$34))</f>
        <v>4.984442309345697E-2</v>
      </c>
      <c r="Y75" s="113">
        <f xml:space="preserve"> Y69 / (1 - (1 / (1 + Y69)^$O$34))</f>
        <v>4.984442309345697E-2</v>
      </c>
      <c r="Z75" s="113">
        <f xml:space="preserve"> Z69 / (1 - (1 / (1 + Z69)^$O$34))</f>
        <v>4.984442309345697E-2</v>
      </c>
      <c r="AA75" s="113">
        <f xml:space="preserve"> AA69 / (1 - (1 / (1 + AA69)^$O$34))</f>
        <v>4.984442309345697E-2</v>
      </c>
      <c r="AB75" s="113">
        <f xml:space="preserve"> AB69 / (1 - (1 / (1 + AB69)^$O$34))</f>
        <v>4.984442309345697E-2</v>
      </c>
      <c r="AC75" s="113">
        <f xml:space="preserve"> AC69 / (1 - (1 / (1 + AC69)^$O$34))</f>
        <v>4.984442309345697E-2</v>
      </c>
      <c r="AD75" s="113">
        <f xml:space="preserve"> AD69 / (1 - (1 / (1 + AD69)^$O$34))</f>
        <v>4.984442309345697E-2</v>
      </c>
      <c r="AE75" s="113">
        <f xml:space="preserve"> AE69 / (1 - (1 / (1 + AE69)^$O$34))</f>
        <v>4.984442309345697E-2</v>
      </c>
      <c r="AF75" s="113">
        <f xml:space="preserve"> AF69 / (1 - (1 / (1 + AF69)^$O$34))</f>
        <v>4.984442309345697E-2</v>
      </c>
      <c r="AG75" s="113">
        <f xml:space="preserve"> AG69 / (1 - (1 / (1 + AG69)^$O$34))</f>
        <v>4.984442309345697E-2</v>
      </c>
      <c r="AH75" s="113">
        <f xml:space="preserve"> AH69 / (1 - (1 / (1 + AH69)^$O$34))</f>
        <v>4.984442309345697E-2</v>
      </c>
      <c r="AI75" s="113">
        <f xml:space="preserve"> AI69 / (1 - (1 / (1 + AI69)^$O$34))</f>
        <v>4.984442309345697E-2</v>
      </c>
      <c r="AJ75" s="113">
        <f xml:space="preserve"> AJ69 / (1 - (1 / (1 + AJ69)^$O$34))</f>
        <v>4.984442309345697E-2</v>
      </c>
      <c r="AK75" s="113">
        <f xml:space="preserve"> AK69 / (1 - (1 / (1 + AK69)^$O$34))</f>
        <v>4.984442309345697E-2</v>
      </c>
      <c r="AL75" s="113">
        <f xml:space="preserve"> AL69 / (1 - (1 / (1 + AL69)^$O$34))</f>
        <v>4.984442309345697E-2</v>
      </c>
      <c r="AM75" s="113">
        <f xml:space="preserve"> AM69 / (1 - (1 / (1 + AM69)^$O$34))</f>
        <v>4.984442309345697E-2</v>
      </c>
      <c r="AN75" s="113">
        <f xml:space="preserve"> AN69 / (1 - (1 / (1 + AN69)^$O$34))</f>
        <v>4.984442309345697E-2</v>
      </c>
      <c r="AO75" s="113">
        <f xml:space="preserve"> AO69 / (1 - (1 / (1 + AO69)^$O$34))</f>
        <v>4.984442309345697E-2</v>
      </c>
      <c r="AP75" s="113">
        <f xml:space="preserve"> AP69 / (1 - (1 / (1 + AP69)^$O$34))</f>
        <v>4.984442309345697E-2</v>
      </c>
      <c r="AQ75" s="113">
        <f xml:space="preserve"> AQ69 / (1 - (1 / (1 + AQ69)^$O$34))</f>
        <v>4.984442309345697E-2</v>
      </c>
    </row>
    <row r="76" spans="7:43" ht="14.25" hidden="1" customHeight="1" x14ac:dyDescent="0.35">
      <c r="G76" s="8"/>
      <c r="H76" s="116"/>
      <c r="I76"/>
      <c r="J76" s="115"/>
      <c r="K76" s="114" t="s">
        <v>105</v>
      </c>
      <c r="L76" s="82" t="s">
        <v>66</v>
      </c>
      <c r="M76" s="113">
        <f xml:space="preserve"> M70 / (1 - (1 / (1 + M70)^$O$34))</f>
        <v>5.16312836525014E-2</v>
      </c>
      <c r="N76" s="113">
        <f xml:space="preserve"> N70 / (1 - (1 / (1 + N70)^$O$34))</f>
        <v>5.16312836525014E-2</v>
      </c>
      <c r="O76" s="113">
        <f xml:space="preserve"> O70 / (1 - (1 / (1 + O70)^$O$34))</f>
        <v>5.16312836525014E-2</v>
      </c>
      <c r="P76" s="113">
        <f xml:space="preserve"> P70 / (1 - (1 / (1 + P70)^$O$34))</f>
        <v>5.16312836525014E-2</v>
      </c>
      <c r="Q76" s="113">
        <f xml:space="preserve"> Q70 / (1 - (1 / (1 + Q70)^$O$34))</f>
        <v>5.0522072377460668E-2</v>
      </c>
      <c r="R76" s="113">
        <f xml:space="preserve"> R70 / (1 - (1 / (1 + R70)^$O$34))</f>
        <v>5.0522072377460668E-2</v>
      </c>
      <c r="S76" s="113">
        <f xml:space="preserve"> S70 / (1 - (1 / (1 + S70)^$O$34))</f>
        <v>4.6835044477560733E-2</v>
      </c>
      <c r="T76" s="113">
        <f xml:space="preserve"> T70 / (1 - (1 / (1 + T70)^$O$34))</f>
        <v>4.7588111651695152E-2</v>
      </c>
      <c r="U76" s="113">
        <f xml:space="preserve"> U70 / (1 - (1 / (1 + U70)^$O$34))</f>
        <v>4.8340839340472015E-2</v>
      </c>
      <c r="V76" s="113">
        <f xml:space="preserve"> V70 / (1 - (1 / (1 + V70)^$O$34))</f>
        <v>4.9093013552093528E-2</v>
      </c>
      <c r="W76" s="113">
        <f xml:space="preserve"> W70 / (1 - (1 / (1 + W70)^$O$34))</f>
        <v>4.984442309345697E-2</v>
      </c>
      <c r="X76" s="113">
        <f xml:space="preserve"> X70 / (1 - (1 / (1 + X70)^$O$34))</f>
        <v>4.984442309345697E-2</v>
      </c>
      <c r="Y76" s="113">
        <f xml:space="preserve"> Y70 / (1 - (1 / (1 + Y70)^$O$34))</f>
        <v>4.984442309345697E-2</v>
      </c>
      <c r="Z76" s="113">
        <f xml:space="preserve"> Z70 / (1 - (1 / (1 + Z70)^$O$34))</f>
        <v>4.984442309345697E-2</v>
      </c>
      <c r="AA76" s="113">
        <f xml:space="preserve"> AA70 / (1 - (1 / (1 + AA70)^$O$34))</f>
        <v>4.984442309345697E-2</v>
      </c>
      <c r="AB76" s="113">
        <f xml:space="preserve"> AB70 / (1 - (1 / (1 + AB70)^$O$34))</f>
        <v>4.984442309345697E-2</v>
      </c>
      <c r="AC76" s="113">
        <f xml:space="preserve"> AC70 / (1 - (1 / (1 + AC70)^$O$34))</f>
        <v>4.984442309345697E-2</v>
      </c>
      <c r="AD76" s="113">
        <f xml:space="preserve"> AD70 / (1 - (1 / (1 + AD70)^$O$34))</f>
        <v>4.984442309345697E-2</v>
      </c>
      <c r="AE76" s="113">
        <f xml:space="preserve"> AE70 / (1 - (1 / (1 + AE70)^$O$34))</f>
        <v>4.984442309345697E-2</v>
      </c>
      <c r="AF76" s="113">
        <f xml:space="preserve"> AF70 / (1 - (1 / (1 + AF70)^$O$34))</f>
        <v>4.984442309345697E-2</v>
      </c>
      <c r="AG76" s="113">
        <f xml:space="preserve"> AG70 / (1 - (1 / (1 + AG70)^$O$34))</f>
        <v>4.984442309345697E-2</v>
      </c>
      <c r="AH76" s="113">
        <f xml:space="preserve"> AH70 / (1 - (1 / (1 + AH70)^$O$34))</f>
        <v>4.984442309345697E-2</v>
      </c>
      <c r="AI76" s="113">
        <f xml:space="preserve"> AI70 / (1 - (1 / (1 + AI70)^$O$34))</f>
        <v>4.984442309345697E-2</v>
      </c>
      <c r="AJ76" s="113">
        <f xml:space="preserve"> AJ70 / (1 - (1 / (1 + AJ70)^$O$34))</f>
        <v>4.984442309345697E-2</v>
      </c>
      <c r="AK76" s="113">
        <f xml:space="preserve"> AK70 / (1 - (1 / (1 + AK70)^$O$34))</f>
        <v>4.984442309345697E-2</v>
      </c>
      <c r="AL76" s="113">
        <f xml:space="preserve"> AL70 / (1 - (1 / (1 + AL70)^$O$34))</f>
        <v>4.984442309345697E-2</v>
      </c>
      <c r="AM76" s="113">
        <f xml:space="preserve"> AM70 / (1 - (1 / (1 + AM70)^$O$34))</f>
        <v>4.984442309345697E-2</v>
      </c>
      <c r="AN76" s="113">
        <f xml:space="preserve"> AN70 / (1 - (1 / (1 + AN70)^$O$34))</f>
        <v>4.984442309345697E-2</v>
      </c>
      <c r="AO76" s="113">
        <f xml:space="preserve"> AO70 / (1 - (1 / (1 + AO70)^$O$34))</f>
        <v>4.984442309345697E-2</v>
      </c>
      <c r="AP76" s="113">
        <f xml:space="preserve"> AP70 / (1 - (1 / (1 + AP70)^$O$34))</f>
        <v>4.984442309345697E-2</v>
      </c>
      <c r="AQ76" s="113">
        <f xml:space="preserve"> AQ70 / (1 - (1 / (1 + AQ70)^$O$34))</f>
        <v>4.984442309345697E-2</v>
      </c>
    </row>
    <row r="77" spans="7:43" ht="14.25" hidden="1" customHeight="1" x14ac:dyDescent="0.35">
      <c r="G77" s="8"/>
      <c r="H77" s="116"/>
      <c r="I77"/>
      <c r="J77" s="115"/>
      <c r="K77" s="114" t="s">
        <v>105</v>
      </c>
      <c r="L77" s="82" t="s">
        <v>62</v>
      </c>
      <c r="M77" s="113">
        <f xml:space="preserve"> M71 / (1 - (1 / (1 + M71)^$O$34))</f>
        <v>5.16312836525014E-2</v>
      </c>
      <c r="N77" s="113">
        <f xml:space="preserve"> N71 / (1 - (1 / (1 + N71)^$O$34))</f>
        <v>5.16312836525014E-2</v>
      </c>
      <c r="O77" s="113">
        <f xml:space="preserve"> O71 / (1 - (1 / (1 + O71)^$O$34))</f>
        <v>5.16312836525014E-2</v>
      </c>
      <c r="P77" s="113">
        <f xml:space="preserve"> P71 / (1 - (1 / (1 + P71)^$O$34))</f>
        <v>5.16312836525014E-2</v>
      </c>
      <c r="Q77" s="113">
        <f xml:space="preserve"> Q71 / (1 - (1 / (1 + Q71)^$O$34))</f>
        <v>5.0522072377460668E-2</v>
      </c>
      <c r="R77" s="113">
        <f xml:space="preserve"> R71 / (1 - (1 / (1 + R71)^$O$34))</f>
        <v>5.0522072377460668E-2</v>
      </c>
      <c r="S77" s="113">
        <f xml:space="preserve"> S71 / (1 - (1 / (1 + S71)^$O$34))</f>
        <v>4.6835044477560733E-2</v>
      </c>
      <c r="T77" s="113">
        <f xml:space="preserve"> T71 / (1 - (1 / (1 + T71)^$O$34))</f>
        <v>4.7588111651695152E-2</v>
      </c>
      <c r="U77" s="113">
        <f xml:space="preserve"> U71 / (1 - (1 / (1 + U71)^$O$34))</f>
        <v>4.8340839340472015E-2</v>
      </c>
      <c r="V77" s="113">
        <f xml:space="preserve"> V71 / (1 - (1 / (1 + V71)^$O$34))</f>
        <v>4.9093013552093528E-2</v>
      </c>
      <c r="W77" s="113">
        <f xml:space="preserve"> W71 / (1 - (1 / (1 + W71)^$O$34))</f>
        <v>4.984442309345697E-2</v>
      </c>
      <c r="X77" s="113">
        <f xml:space="preserve"> X71 / (1 - (1 / (1 + X71)^$O$34))</f>
        <v>4.984442309345697E-2</v>
      </c>
      <c r="Y77" s="113">
        <f xml:space="preserve"> Y71 / (1 - (1 / (1 + Y71)^$O$34))</f>
        <v>4.984442309345697E-2</v>
      </c>
      <c r="Z77" s="113">
        <f xml:space="preserve"> Z71 / (1 - (1 / (1 + Z71)^$O$34))</f>
        <v>4.984442309345697E-2</v>
      </c>
      <c r="AA77" s="113">
        <f xml:space="preserve"> AA71 / (1 - (1 / (1 + AA71)^$O$34))</f>
        <v>4.984442309345697E-2</v>
      </c>
      <c r="AB77" s="113">
        <f xml:space="preserve"> AB71 / (1 - (1 / (1 + AB71)^$O$34))</f>
        <v>4.984442309345697E-2</v>
      </c>
      <c r="AC77" s="113">
        <f xml:space="preserve"> AC71 / (1 - (1 / (1 + AC71)^$O$34))</f>
        <v>4.984442309345697E-2</v>
      </c>
      <c r="AD77" s="113">
        <f xml:space="preserve"> AD71 / (1 - (1 / (1 + AD71)^$O$34))</f>
        <v>4.984442309345697E-2</v>
      </c>
      <c r="AE77" s="113">
        <f xml:space="preserve"> AE71 / (1 - (1 / (1 + AE71)^$O$34))</f>
        <v>4.984442309345697E-2</v>
      </c>
      <c r="AF77" s="113">
        <f xml:space="preserve"> AF71 / (1 - (1 / (1 + AF71)^$O$34))</f>
        <v>4.984442309345697E-2</v>
      </c>
      <c r="AG77" s="113">
        <f xml:space="preserve"> AG71 / (1 - (1 / (1 + AG71)^$O$34))</f>
        <v>4.984442309345697E-2</v>
      </c>
      <c r="AH77" s="113">
        <f xml:space="preserve"> AH71 / (1 - (1 / (1 + AH71)^$O$34))</f>
        <v>4.984442309345697E-2</v>
      </c>
      <c r="AI77" s="113">
        <f xml:space="preserve"> AI71 / (1 - (1 / (1 + AI71)^$O$34))</f>
        <v>4.984442309345697E-2</v>
      </c>
      <c r="AJ77" s="113">
        <f xml:space="preserve"> AJ71 / (1 - (1 / (1 + AJ71)^$O$34))</f>
        <v>4.984442309345697E-2</v>
      </c>
      <c r="AK77" s="113">
        <f xml:space="preserve"> AK71 / (1 - (1 / (1 + AK71)^$O$34))</f>
        <v>4.984442309345697E-2</v>
      </c>
      <c r="AL77" s="113">
        <f xml:space="preserve"> AL71 / (1 - (1 / (1 + AL71)^$O$34))</f>
        <v>4.984442309345697E-2</v>
      </c>
      <c r="AM77" s="113">
        <f xml:space="preserve"> AM71 / (1 - (1 / (1 + AM71)^$O$34))</f>
        <v>4.984442309345697E-2</v>
      </c>
      <c r="AN77" s="113">
        <f xml:space="preserve"> AN71 / (1 - (1 / (1 + AN71)^$O$34))</f>
        <v>4.984442309345697E-2</v>
      </c>
      <c r="AO77" s="113">
        <f xml:space="preserve"> AO71 / (1 - (1 / (1 + AO71)^$O$34))</f>
        <v>4.984442309345697E-2</v>
      </c>
      <c r="AP77" s="113">
        <f xml:space="preserve"> AP71 / (1 - (1 / (1 + AP71)^$O$34))</f>
        <v>4.984442309345697E-2</v>
      </c>
      <c r="AQ77" s="113">
        <f xml:space="preserve"> AQ71 / (1 - (1 / (1 + AQ71)^$O$34))</f>
        <v>4.984442309345697E-2</v>
      </c>
    </row>
    <row r="78" spans="7:43" ht="14.25" hidden="1" customHeight="1" x14ac:dyDescent="0.35">
      <c r="G78" s="69"/>
      <c r="H78" s="112"/>
      <c r="I78" s="112"/>
      <c r="J78" s="112"/>
      <c r="K78" s="112"/>
      <c r="L78" s="112"/>
      <c r="M78" s="112"/>
      <c r="N78" s="60"/>
      <c r="O78" s="60"/>
      <c r="P78" s="60"/>
      <c r="Q78" s="60"/>
      <c r="R78" s="60"/>
      <c r="S78" s="60"/>
      <c r="T78" s="60"/>
      <c r="U78" s="111"/>
    </row>
    <row r="79" spans="7:43" ht="14.25" hidden="1" customHeight="1" x14ac:dyDescent="0.25"/>
    <row r="80" spans="7:43" ht="14.25" hidden="1" customHeight="1" x14ac:dyDescent="0.25"/>
    <row r="81" spans="4:44" ht="14.25" customHeight="1" x14ac:dyDescent="0.25">
      <c r="G81" s="110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</row>
    <row r="82" spans="4:44" ht="14.25" customHeight="1" x14ac:dyDescent="0.3">
      <c r="D82" s="7" t="s">
        <v>2</v>
      </c>
      <c r="G82" s="22" t="s">
        <v>5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1"/>
      <c r="W82" s="21"/>
      <c r="X82" s="21"/>
      <c r="Y82" s="21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</row>
    <row r="83" spans="4:44" ht="14.25" customHeight="1" x14ac:dyDescent="0.25">
      <c r="G83" s="8"/>
      <c r="M83" s="18" t="s">
        <v>104</v>
      </c>
    </row>
    <row r="84" spans="4:44" ht="14.25" customHeight="1" x14ac:dyDescent="0.25">
      <c r="G84" s="8"/>
      <c r="M84" s="15">
        <v>2020</v>
      </c>
      <c r="N84" s="15">
        <v>2021</v>
      </c>
      <c r="O84" s="15">
        <v>2022</v>
      </c>
      <c r="P84" s="15">
        <v>2023</v>
      </c>
      <c r="Q84" s="15">
        <v>2024</v>
      </c>
      <c r="R84" s="15">
        <v>2025</v>
      </c>
      <c r="S84" s="15">
        <v>2026</v>
      </c>
      <c r="T84" s="15">
        <v>2027</v>
      </c>
      <c r="U84" s="15">
        <v>2028</v>
      </c>
      <c r="V84" s="15">
        <v>2029</v>
      </c>
      <c r="W84" s="15">
        <v>2030</v>
      </c>
      <c r="X84" s="15">
        <v>2031</v>
      </c>
      <c r="Y84" s="15">
        <v>2032</v>
      </c>
      <c r="Z84" s="15">
        <v>2033</v>
      </c>
      <c r="AA84" s="15">
        <v>2034</v>
      </c>
      <c r="AB84" s="15">
        <v>2035</v>
      </c>
      <c r="AC84" s="15">
        <v>2036</v>
      </c>
      <c r="AD84" s="15">
        <v>2037</v>
      </c>
      <c r="AE84" s="15">
        <v>2038</v>
      </c>
      <c r="AF84" s="15">
        <v>2039</v>
      </c>
      <c r="AG84" s="15">
        <v>2040</v>
      </c>
      <c r="AH84" s="15">
        <v>2041</v>
      </c>
      <c r="AI84" s="15">
        <v>2042</v>
      </c>
      <c r="AJ84" s="15">
        <v>2043</v>
      </c>
      <c r="AK84" s="15">
        <v>2044</v>
      </c>
      <c r="AL84" s="15">
        <v>2045</v>
      </c>
      <c r="AM84" s="15">
        <v>2046</v>
      </c>
      <c r="AN84" s="15">
        <v>2047</v>
      </c>
      <c r="AO84" s="15">
        <v>2048</v>
      </c>
      <c r="AP84" s="15">
        <v>2049</v>
      </c>
      <c r="AQ84" s="15">
        <v>2050</v>
      </c>
    </row>
    <row r="85" spans="4:44" ht="14.25" customHeight="1" x14ac:dyDescent="0.3">
      <c r="G85" s="8"/>
      <c r="H85" s="92" t="s">
        <v>3</v>
      </c>
      <c r="J85" s="23" t="s">
        <v>4</v>
      </c>
      <c r="K85" s="16" t="s">
        <v>94</v>
      </c>
      <c r="L85" s="16" t="s">
        <v>67</v>
      </c>
      <c r="M85" s="9">
        <v>0.12013139357850224</v>
      </c>
      <c r="N85" s="9">
        <v>0.1206022295506647</v>
      </c>
      <c r="O85" s="9">
        <v>0.12107306552282716</v>
      </c>
      <c r="P85" s="9">
        <v>0.12154390149498963</v>
      </c>
      <c r="Q85" s="9">
        <v>0.12201473746715209</v>
      </c>
      <c r="R85" s="9">
        <v>0.12248557343931456</v>
      </c>
      <c r="S85" s="9">
        <v>0.12295640941147702</v>
      </c>
      <c r="T85" s="9">
        <v>0.12342724538363949</v>
      </c>
      <c r="U85" s="9">
        <v>0.12389808135580195</v>
      </c>
      <c r="V85" s="9">
        <v>0.12436891732796442</v>
      </c>
      <c r="W85" s="9">
        <v>0.12483975330012691</v>
      </c>
      <c r="X85" s="9">
        <v>0.12483975330012691</v>
      </c>
      <c r="Y85" s="9">
        <v>0.12483975330012691</v>
      </c>
      <c r="Z85" s="9">
        <v>0.12483975330012691</v>
      </c>
      <c r="AA85" s="9">
        <v>0.12483975330012691</v>
      </c>
      <c r="AB85" s="9">
        <v>0.12483975330012691</v>
      </c>
      <c r="AC85" s="9">
        <v>0.12483975330012691</v>
      </c>
      <c r="AD85" s="9">
        <v>0.12483975330012691</v>
      </c>
      <c r="AE85" s="9">
        <v>0.12483975330012691</v>
      </c>
      <c r="AF85" s="9">
        <v>0.12483975330012691</v>
      </c>
      <c r="AG85" s="9">
        <v>0.12483975330012691</v>
      </c>
      <c r="AH85" s="9">
        <v>0.12483975330012691</v>
      </c>
      <c r="AI85" s="9">
        <v>0.12483975330012691</v>
      </c>
      <c r="AJ85" s="9">
        <v>0.12483975330012691</v>
      </c>
      <c r="AK85" s="9">
        <v>0.12483975330012691</v>
      </c>
      <c r="AL85" s="9">
        <v>0.12483975330012691</v>
      </c>
      <c r="AM85" s="9">
        <v>0.12483975330012691</v>
      </c>
      <c r="AN85" s="9">
        <v>0.12483975330012691</v>
      </c>
      <c r="AO85" s="9">
        <v>0.12483975330012691</v>
      </c>
      <c r="AP85" s="9">
        <v>0.12483975330012691</v>
      </c>
      <c r="AQ85" s="9">
        <v>0.12483975330012691</v>
      </c>
    </row>
    <row r="86" spans="4:44" ht="14.25" customHeight="1" x14ac:dyDescent="0.3">
      <c r="G86" s="8"/>
      <c r="H86" s="92"/>
      <c r="J86" s="24"/>
      <c r="K86" s="6" t="s">
        <v>94</v>
      </c>
      <c r="L86" s="82" t="s">
        <v>66</v>
      </c>
      <c r="M86" s="10">
        <v>0.11984569296763652</v>
      </c>
      <c r="N86" s="10">
        <v>0.12003082832893326</v>
      </c>
      <c r="O86" s="10">
        <v>0.12021596369023001</v>
      </c>
      <c r="P86" s="10">
        <v>0.12040109905152675</v>
      </c>
      <c r="Q86" s="10">
        <v>0.1205862344128235</v>
      </c>
      <c r="R86" s="10">
        <v>0.12077136977412024</v>
      </c>
      <c r="S86" s="10">
        <v>0.12095650513541699</v>
      </c>
      <c r="T86" s="10">
        <v>0.12114164049671373</v>
      </c>
      <c r="U86" s="10">
        <v>0.12132677585801048</v>
      </c>
      <c r="V86" s="10">
        <v>0.12151191121930723</v>
      </c>
      <c r="W86" s="10">
        <v>0.12169704658060394</v>
      </c>
      <c r="X86" s="10">
        <v>0.1218541819165801</v>
      </c>
      <c r="Y86" s="10">
        <v>0.12201131725255625</v>
      </c>
      <c r="Z86" s="10">
        <v>0.1221684525885324</v>
      </c>
      <c r="AA86" s="10">
        <v>0.12232558792450855</v>
      </c>
      <c r="AB86" s="10">
        <v>0.1224827232604847</v>
      </c>
      <c r="AC86" s="10">
        <v>0.12263985859646086</v>
      </c>
      <c r="AD86" s="10">
        <v>0.12279699393243701</v>
      </c>
      <c r="AE86" s="10">
        <v>0.12295412926841316</v>
      </c>
      <c r="AF86" s="10">
        <v>0.12311126460438931</v>
      </c>
      <c r="AG86" s="10">
        <v>0.12326839994036547</v>
      </c>
      <c r="AH86" s="10">
        <v>0.12342553527634162</v>
      </c>
      <c r="AI86" s="10">
        <v>0.12358267061231777</v>
      </c>
      <c r="AJ86" s="10">
        <v>0.12373980594829392</v>
      </c>
      <c r="AK86" s="10">
        <v>0.12389694128427008</v>
      </c>
      <c r="AL86" s="10">
        <v>0.12405407662024623</v>
      </c>
      <c r="AM86" s="10">
        <v>0.12421121195622238</v>
      </c>
      <c r="AN86" s="10">
        <v>0.12436834729219853</v>
      </c>
      <c r="AO86" s="10">
        <v>0.12452548262817469</v>
      </c>
      <c r="AP86" s="10">
        <v>0.12468261796415084</v>
      </c>
      <c r="AQ86" s="10">
        <v>0.12483975330012691</v>
      </c>
    </row>
    <row r="87" spans="4:44" ht="14.25" customHeight="1" thickBot="1" x14ac:dyDescent="0.35">
      <c r="G87" s="8"/>
      <c r="H87" s="92"/>
      <c r="J87" s="24"/>
      <c r="K87" s="17" t="s">
        <v>94</v>
      </c>
      <c r="L87" s="17" t="s">
        <v>62</v>
      </c>
      <c r="M87" s="11">
        <v>0.11966055760633977</v>
      </c>
      <c r="N87" s="11">
        <v>0.11966055760633977</v>
      </c>
      <c r="O87" s="11">
        <v>0.11966055760633977</v>
      </c>
      <c r="P87" s="11">
        <v>0.11966055760633977</v>
      </c>
      <c r="Q87" s="11">
        <v>0.11966055760633977</v>
      </c>
      <c r="R87" s="11">
        <v>0.11966055760633977</v>
      </c>
      <c r="S87" s="11">
        <v>0.11966055760633977</v>
      </c>
      <c r="T87" s="11">
        <v>0.11966055760633977</v>
      </c>
      <c r="U87" s="11">
        <v>0.11966055760633977</v>
      </c>
      <c r="V87" s="11">
        <v>0.11966055760633977</v>
      </c>
      <c r="W87" s="11">
        <v>0.11966055760633977</v>
      </c>
      <c r="X87" s="11">
        <v>0.11976238205505298</v>
      </c>
      <c r="Y87" s="11">
        <v>0.11986420650376618</v>
      </c>
      <c r="Z87" s="11">
        <v>0.11996603095247939</v>
      </c>
      <c r="AA87" s="11">
        <v>0.12006785540119259</v>
      </c>
      <c r="AB87" s="11">
        <v>0.1201696798499058</v>
      </c>
      <c r="AC87" s="11">
        <v>0.12027150429861901</v>
      </c>
      <c r="AD87" s="11">
        <v>0.12037332874733221</v>
      </c>
      <c r="AE87" s="11">
        <v>0.12047515319604542</v>
      </c>
      <c r="AF87" s="11">
        <v>0.12057697764475862</v>
      </c>
      <c r="AG87" s="11">
        <v>0.12067880209347183</v>
      </c>
      <c r="AH87" s="11">
        <v>0.12078062654218504</v>
      </c>
      <c r="AI87" s="11">
        <v>0.12088245099089824</v>
      </c>
      <c r="AJ87" s="11">
        <v>0.12098427543961145</v>
      </c>
      <c r="AK87" s="11">
        <v>0.12108609988832465</v>
      </c>
      <c r="AL87" s="11">
        <v>0.12118792433703786</v>
      </c>
      <c r="AM87" s="11">
        <v>0.12128974878575106</v>
      </c>
      <c r="AN87" s="11">
        <v>0.12139157323446427</v>
      </c>
      <c r="AO87" s="11">
        <v>0.12149339768317748</v>
      </c>
      <c r="AP87" s="11">
        <v>0.12159522213189068</v>
      </c>
      <c r="AQ87" s="11">
        <v>0.12169704658060394</v>
      </c>
    </row>
    <row r="88" spans="4:44" ht="14.25" customHeight="1" thickTop="1" x14ac:dyDescent="0.3">
      <c r="G88" s="8"/>
      <c r="H88" s="92"/>
      <c r="J88" s="24"/>
      <c r="K88" s="16" t="s">
        <v>93</v>
      </c>
      <c r="L88" s="16" t="s">
        <v>67</v>
      </c>
      <c r="M88" s="9">
        <v>0.13158477981141037</v>
      </c>
      <c r="N88" s="9">
        <v>0.13210050551706284</v>
      </c>
      <c r="O88" s="9">
        <v>0.13261623122271532</v>
      </c>
      <c r="P88" s="9">
        <v>0.1331319569283678</v>
      </c>
      <c r="Q88" s="9">
        <v>0.13364768263402027</v>
      </c>
      <c r="R88" s="9">
        <v>0.13416340833967275</v>
      </c>
      <c r="S88" s="9">
        <v>0.13467913404532522</v>
      </c>
      <c r="T88" s="9">
        <v>0.1351948597509777</v>
      </c>
      <c r="U88" s="9">
        <v>0.13571058545663017</v>
      </c>
      <c r="V88" s="9">
        <v>0.13622631116228265</v>
      </c>
      <c r="W88" s="9">
        <v>0.13674203686793523</v>
      </c>
      <c r="X88" s="9">
        <v>0.13674203686793523</v>
      </c>
      <c r="Y88" s="9">
        <v>0.13674203686793523</v>
      </c>
      <c r="Z88" s="9">
        <v>0.13674203686793523</v>
      </c>
      <c r="AA88" s="9">
        <v>0.13674203686793523</v>
      </c>
      <c r="AB88" s="9">
        <v>0.13674203686793523</v>
      </c>
      <c r="AC88" s="9">
        <v>0.13674203686793523</v>
      </c>
      <c r="AD88" s="9">
        <v>0.13674203686793523</v>
      </c>
      <c r="AE88" s="9">
        <v>0.13674203686793523</v>
      </c>
      <c r="AF88" s="9">
        <v>0.13674203686793523</v>
      </c>
      <c r="AG88" s="9">
        <v>0.13674203686793523</v>
      </c>
      <c r="AH88" s="9">
        <v>0.13674203686793523</v>
      </c>
      <c r="AI88" s="9">
        <v>0.13674203686793523</v>
      </c>
      <c r="AJ88" s="9">
        <v>0.13674203686793523</v>
      </c>
      <c r="AK88" s="9">
        <v>0.13674203686793523</v>
      </c>
      <c r="AL88" s="9">
        <v>0.13674203686793523</v>
      </c>
      <c r="AM88" s="9">
        <v>0.13674203686793523</v>
      </c>
      <c r="AN88" s="9">
        <v>0.13674203686793523</v>
      </c>
      <c r="AO88" s="9">
        <v>0.13674203686793523</v>
      </c>
      <c r="AP88" s="9">
        <v>0.13674203686793523</v>
      </c>
      <c r="AQ88" s="9">
        <v>0.13674203686793523</v>
      </c>
    </row>
    <row r="89" spans="4:44" ht="14.25" customHeight="1" x14ac:dyDescent="0.3">
      <c r="G89" s="8"/>
      <c r="H89" s="92"/>
      <c r="J89" s="24"/>
      <c r="K89" s="6" t="s">
        <v>93</v>
      </c>
      <c r="L89" s="82" t="s">
        <v>66</v>
      </c>
      <c r="M89" s="10">
        <v>0.13127184036358666</v>
      </c>
      <c r="N89" s="10">
        <v>0.13147462662141543</v>
      </c>
      <c r="O89" s="10">
        <v>0.1316774128792442</v>
      </c>
      <c r="P89" s="10">
        <v>0.13188019913707297</v>
      </c>
      <c r="Q89" s="10">
        <v>0.13208298539490174</v>
      </c>
      <c r="R89" s="10">
        <v>0.1322857716527305</v>
      </c>
      <c r="S89" s="10">
        <v>0.13248855791055927</v>
      </c>
      <c r="T89" s="10">
        <v>0.13269134416838804</v>
      </c>
      <c r="U89" s="10">
        <v>0.13289413042621681</v>
      </c>
      <c r="V89" s="10">
        <v>0.13309691668404558</v>
      </c>
      <c r="W89" s="10">
        <v>0.13329970294187421</v>
      </c>
      <c r="X89" s="10">
        <v>0.13347181963817725</v>
      </c>
      <c r="Y89" s="10">
        <v>0.1336439363344803</v>
      </c>
      <c r="Z89" s="10">
        <v>0.13381605303078334</v>
      </c>
      <c r="AA89" s="10">
        <v>0.13398816972708638</v>
      </c>
      <c r="AB89" s="10">
        <v>0.13416028642338942</v>
      </c>
      <c r="AC89" s="10">
        <v>0.13433240311969247</v>
      </c>
      <c r="AD89" s="10">
        <v>0.13450451981599551</v>
      </c>
      <c r="AE89" s="10">
        <v>0.13467663651229855</v>
      </c>
      <c r="AF89" s="10">
        <v>0.1348487532086016</v>
      </c>
      <c r="AG89" s="10">
        <v>0.13502086990490464</v>
      </c>
      <c r="AH89" s="10">
        <v>0.13519298660120768</v>
      </c>
      <c r="AI89" s="10">
        <v>0.13536510329751072</v>
      </c>
      <c r="AJ89" s="10">
        <v>0.13553721999381377</v>
      </c>
      <c r="AK89" s="10">
        <v>0.13570933669011681</v>
      </c>
      <c r="AL89" s="10">
        <v>0.13588145338641985</v>
      </c>
      <c r="AM89" s="10">
        <v>0.1360535700827229</v>
      </c>
      <c r="AN89" s="10">
        <v>0.13622568677902594</v>
      </c>
      <c r="AO89" s="10">
        <v>0.13639780347532898</v>
      </c>
      <c r="AP89" s="10">
        <v>0.13656992017163203</v>
      </c>
      <c r="AQ89" s="10">
        <v>0.13674203686793523</v>
      </c>
    </row>
    <row r="90" spans="4:44" ht="14.25" customHeight="1" thickBot="1" x14ac:dyDescent="0.35">
      <c r="G90" s="8"/>
      <c r="H90" s="92"/>
      <c r="J90" s="24"/>
      <c r="K90" s="17" t="s">
        <v>93</v>
      </c>
      <c r="L90" s="17" t="s">
        <v>62</v>
      </c>
      <c r="M90" s="11">
        <v>0.13106905410575789</v>
      </c>
      <c r="N90" s="11">
        <v>0.13106905410575789</v>
      </c>
      <c r="O90" s="11">
        <v>0.13106905410575789</v>
      </c>
      <c r="P90" s="11">
        <v>0.13106905410575789</v>
      </c>
      <c r="Q90" s="11">
        <v>0.13106905410575789</v>
      </c>
      <c r="R90" s="11">
        <v>0.13106905410575789</v>
      </c>
      <c r="S90" s="11">
        <v>0.13106905410575789</v>
      </c>
      <c r="T90" s="11">
        <v>0.13106905410575789</v>
      </c>
      <c r="U90" s="11">
        <v>0.13106905410575789</v>
      </c>
      <c r="V90" s="11">
        <v>0.13106905410575789</v>
      </c>
      <c r="W90" s="11">
        <v>0.13106905410575789</v>
      </c>
      <c r="X90" s="11">
        <v>0.1311805865475637</v>
      </c>
      <c r="Y90" s="11">
        <v>0.13129211898936952</v>
      </c>
      <c r="Z90" s="11">
        <v>0.13140365143117533</v>
      </c>
      <c r="AA90" s="11">
        <v>0.13151518387298114</v>
      </c>
      <c r="AB90" s="11">
        <v>0.13162671631478695</v>
      </c>
      <c r="AC90" s="11">
        <v>0.13173824875659276</v>
      </c>
      <c r="AD90" s="11">
        <v>0.13184978119839857</v>
      </c>
      <c r="AE90" s="11">
        <v>0.13196131364020439</v>
      </c>
      <c r="AF90" s="11">
        <v>0.1320728460820102</v>
      </c>
      <c r="AG90" s="11">
        <v>0.13218437852381601</v>
      </c>
      <c r="AH90" s="11">
        <v>0.13229591096562182</v>
      </c>
      <c r="AI90" s="11">
        <v>0.13240744340742763</v>
      </c>
      <c r="AJ90" s="11">
        <v>0.13251897584923344</v>
      </c>
      <c r="AK90" s="11">
        <v>0.13263050829103926</v>
      </c>
      <c r="AL90" s="11">
        <v>0.13274204073284507</v>
      </c>
      <c r="AM90" s="11">
        <v>0.13285357317465088</v>
      </c>
      <c r="AN90" s="11">
        <v>0.13296510561645669</v>
      </c>
      <c r="AO90" s="11">
        <v>0.1330766380582625</v>
      </c>
      <c r="AP90" s="11">
        <v>0.13318817050006831</v>
      </c>
      <c r="AQ90" s="11">
        <v>0.13329970294187421</v>
      </c>
    </row>
    <row r="91" spans="4:44" ht="13.5" customHeight="1" thickTop="1" x14ac:dyDescent="0.3">
      <c r="G91" s="8"/>
      <c r="H91" s="92"/>
      <c r="J91" s="24"/>
      <c r="K91" s="16" t="s">
        <v>92</v>
      </c>
      <c r="L91" s="16" t="s">
        <v>67</v>
      </c>
      <c r="M91" s="9">
        <v>0.13703970891929229</v>
      </c>
      <c r="N91" s="9">
        <v>0.13757681435569691</v>
      </c>
      <c r="O91" s="9">
        <v>0.13811391979210152</v>
      </c>
      <c r="P91" s="9">
        <v>0.13865102522850614</v>
      </c>
      <c r="Q91" s="9">
        <v>0.13918813066491076</v>
      </c>
      <c r="R91" s="9">
        <v>0.13972523610131538</v>
      </c>
      <c r="S91" s="9">
        <v>0.14026234153771999</v>
      </c>
      <c r="T91" s="9">
        <v>0.14079944697412461</v>
      </c>
      <c r="U91" s="9">
        <v>0.14133655241052923</v>
      </c>
      <c r="V91" s="9">
        <v>0.14187365784693384</v>
      </c>
      <c r="W91" s="9">
        <v>0.14241076328333849</v>
      </c>
      <c r="X91" s="9">
        <v>0.14241076328333849</v>
      </c>
      <c r="Y91" s="9">
        <v>0.14241076328333849</v>
      </c>
      <c r="Z91" s="9">
        <v>0.14241076328333849</v>
      </c>
      <c r="AA91" s="9">
        <v>0.14241076328333849</v>
      </c>
      <c r="AB91" s="9">
        <v>0.14241076328333849</v>
      </c>
      <c r="AC91" s="9">
        <v>0.14241076328333849</v>
      </c>
      <c r="AD91" s="9">
        <v>0.14241076328333849</v>
      </c>
      <c r="AE91" s="9">
        <v>0.14241076328333849</v>
      </c>
      <c r="AF91" s="9">
        <v>0.14241076328333849</v>
      </c>
      <c r="AG91" s="9">
        <v>0.14241076328333849</v>
      </c>
      <c r="AH91" s="9">
        <v>0.14241076328333849</v>
      </c>
      <c r="AI91" s="9">
        <v>0.14241076328333849</v>
      </c>
      <c r="AJ91" s="9">
        <v>0.14241076328333849</v>
      </c>
      <c r="AK91" s="9">
        <v>0.14241076328333849</v>
      </c>
      <c r="AL91" s="9">
        <v>0.14241076328333849</v>
      </c>
      <c r="AM91" s="9">
        <v>0.14241076328333849</v>
      </c>
      <c r="AN91" s="9">
        <v>0.14241076328333849</v>
      </c>
      <c r="AO91" s="9">
        <v>0.14241076328333849</v>
      </c>
      <c r="AP91" s="9">
        <v>0.14241076328333849</v>
      </c>
      <c r="AQ91" s="9">
        <v>0.14241076328333849</v>
      </c>
    </row>
    <row r="92" spans="4:44" ht="14.25" customHeight="1" x14ac:dyDescent="0.3">
      <c r="G92" s="8"/>
      <c r="H92" s="92"/>
      <c r="J92" s="24"/>
      <c r="K92" s="6" t="s">
        <v>92</v>
      </c>
      <c r="L92" s="82" t="s">
        <v>66</v>
      </c>
      <c r="M92" s="10">
        <v>0.13671379637149922</v>
      </c>
      <c r="N92" s="10">
        <v>0.13692498926011076</v>
      </c>
      <c r="O92" s="10">
        <v>0.13713618214872231</v>
      </c>
      <c r="P92" s="10">
        <v>0.13734737503733385</v>
      </c>
      <c r="Q92" s="10">
        <v>0.1375585679259454</v>
      </c>
      <c r="R92" s="10">
        <v>0.13776976081455694</v>
      </c>
      <c r="S92" s="10">
        <v>0.13798095370316849</v>
      </c>
      <c r="T92" s="10">
        <v>0.13819214659178003</v>
      </c>
      <c r="U92" s="10">
        <v>0.13840333948039157</v>
      </c>
      <c r="V92" s="10">
        <v>0.13861453236900312</v>
      </c>
      <c r="W92" s="10">
        <v>0.13882572525761461</v>
      </c>
      <c r="X92" s="10">
        <v>0.13900497715890081</v>
      </c>
      <c r="Y92" s="10">
        <v>0.13918422906018701</v>
      </c>
      <c r="Z92" s="10">
        <v>0.13936348096147322</v>
      </c>
      <c r="AA92" s="10">
        <v>0.13954273286275942</v>
      </c>
      <c r="AB92" s="10">
        <v>0.13972198476404563</v>
      </c>
      <c r="AC92" s="10">
        <v>0.13990123666533183</v>
      </c>
      <c r="AD92" s="10">
        <v>0.14008048856661803</v>
      </c>
      <c r="AE92" s="10">
        <v>0.14025974046790424</v>
      </c>
      <c r="AF92" s="10">
        <v>0.14043899236919044</v>
      </c>
      <c r="AG92" s="10">
        <v>0.14061824427047664</v>
      </c>
      <c r="AH92" s="10">
        <v>0.14079749617176285</v>
      </c>
      <c r="AI92" s="10">
        <v>0.14097674807304905</v>
      </c>
      <c r="AJ92" s="10">
        <v>0.14115599997433526</v>
      </c>
      <c r="AK92" s="10">
        <v>0.14133525187562146</v>
      </c>
      <c r="AL92" s="10">
        <v>0.14151450377690766</v>
      </c>
      <c r="AM92" s="10">
        <v>0.14169375567819387</v>
      </c>
      <c r="AN92" s="10">
        <v>0.14187300757948007</v>
      </c>
      <c r="AO92" s="10">
        <v>0.14205225948076627</v>
      </c>
      <c r="AP92" s="10">
        <v>0.14223151138205248</v>
      </c>
      <c r="AQ92" s="10">
        <v>0.14241076328333849</v>
      </c>
    </row>
    <row r="93" spans="4:44" ht="14.25" customHeight="1" thickBot="1" x14ac:dyDescent="0.35">
      <c r="G93" s="8"/>
      <c r="H93" s="92"/>
      <c r="J93" s="24"/>
      <c r="K93" s="17" t="s">
        <v>92</v>
      </c>
      <c r="L93" s="17" t="s">
        <v>62</v>
      </c>
      <c r="M93" s="11">
        <v>0.13650260348288767</v>
      </c>
      <c r="N93" s="11">
        <v>0.13650260348288767</v>
      </c>
      <c r="O93" s="11">
        <v>0.13650260348288767</v>
      </c>
      <c r="P93" s="11">
        <v>0.13650260348288767</v>
      </c>
      <c r="Q93" s="11">
        <v>0.13650260348288767</v>
      </c>
      <c r="R93" s="11">
        <v>0.13650260348288767</v>
      </c>
      <c r="S93" s="11">
        <v>0.13650260348288767</v>
      </c>
      <c r="T93" s="11">
        <v>0.13650260348288767</v>
      </c>
      <c r="U93" s="11">
        <v>0.13650260348288767</v>
      </c>
      <c r="V93" s="11">
        <v>0.13650260348288767</v>
      </c>
      <c r="W93" s="11">
        <v>0.13650260348288767</v>
      </c>
      <c r="X93" s="11">
        <v>0.13661875957162403</v>
      </c>
      <c r="Y93" s="11">
        <v>0.13673491566036039</v>
      </c>
      <c r="Z93" s="11">
        <v>0.13685107174909675</v>
      </c>
      <c r="AA93" s="11">
        <v>0.13696722783783311</v>
      </c>
      <c r="AB93" s="11">
        <v>0.13708338392656946</v>
      </c>
      <c r="AC93" s="11">
        <v>0.13719954001530582</v>
      </c>
      <c r="AD93" s="11">
        <v>0.13731569610404218</v>
      </c>
      <c r="AE93" s="11">
        <v>0.13743185219277854</v>
      </c>
      <c r="AF93" s="11">
        <v>0.13754800828151489</v>
      </c>
      <c r="AG93" s="11">
        <v>0.13766416437025125</v>
      </c>
      <c r="AH93" s="11">
        <v>0.13778032045898761</v>
      </c>
      <c r="AI93" s="11">
        <v>0.13789647654772397</v>
      </c>
      <c r="AJ93" s="11">
        <v>0.13801263263646033</v>
      </c>
      <c r="AK93" s="11">
        <v>0.13812878872519668</v>
      </c>
      <c r="AL93" s="11">
        <v>0.13824494481393304</v>
      </c>
      <c r="AM93" s="11">
        <v>0.1383611009026694</v>
      </c>
      <c r="AN93" s="11">
        <v>0.13847725699140576</v>
      </c>
      <c r="AO93" s="11">
        <v>0.13859341308014211</v>
      </c>
      <c r="AP93" s="11">
        <v>0.13870956916887847</v>
      </c>
      <c r="AQ93" s="11">
        <v>0.13882572525761461</v>
      </c>
    </row>
    <row r="94" spans="4:44" ht="13.5" customHeight="1" thickTop="1" x14ac:dyDescent="0.3">
      <c r="G94" s="8"/>
      <c r="H94" s="92"/>
      <c r="J94" s="24"/>
      <c r="K94" s="16" t="s">
        <v>91</v>
      </c>
      <c r="L94" s="16" t="s">
        <v>67</v>
      </c>
      <c r="M94" s="9">
        <v>0.14385837675366336</v>
      </c>
      <c r="N94" s="9">
        <v>0.14442220687878601</v>
      </c>
      <c r="O94" s="9">
        <v>0.14498603700390866</v>
      </c>
      <c r="P94" s="9">
        <v>0.14554986712903131</v>
      </c>
      <c r="Q94" s="9">
        <v>0.14611369725415396</v>
      </c>
      <c r="R94" s="9">
        <v>0.14667752737927661</v>
      </c>
      <c r="S94" s="9">
        <v>0.14724135750439926</v>
      </c>
      <c r="T94" s="9">
        <v>0.14780518762952191</v>
      </c>
      <c r="U94" s="9">
        <v>0.14836901775464456</v>
      </c>
      <c r="V94" s="9">
        <v>0.14893284787976721</v>
      </c>
      <c r="W94" s="9">
        <v>0.14949667800488989</v>
      </c>
      <c r="X94" s="9">
        <v>0.14949667800488989</v>
      </c>
      <c r="Y94" s="9">
        <v>0.14949667800488989</v>
      </c>
      <c r="Z94" s="9">
        <v>0.14949667800488989</v>
      </c>
      <c r="AA94" s="9">
        <v>0.14949667800488989</v>
      </c>
      <c r="AB94" s="9">
        <v>0.14949667800488989</v>
      </c>
      <c r="AC94" s="9">
        <v>0.14949667800488989</v>
      </c>
      <c r="AD94" s="9">
        <v>0.14949667800488989</v>
      </c>
      <c r="AE94" s="9">
        <v>0.14949667800488989</v>
      </c>
      <c r="AF94" s="9">
        <v>0.14949667800488989</v>
      </c>
      <c r="AG94" s="9">
        <v>0.14949667800488989</v>
      </c>
      <c r="AH94" s="9">
        <v>0.14949667800488989</v>
      </c>
      <c r="AI94" s="9">
        <v>0.14949667800488989</v>
      </c>
      <c r="AJ94" s="9">
        <v>0.14949667800488989</v>
      </c>
      <c r="AK94" s="9">
        <v>0.14949667800488989</v>
      </c>
      <c r="AL94" s="9">
        <v>0.14949667800488989</v>
      </c>
      <c r="AM94" s="9">
        <v>0.14949667800488989</v>
      </c>
      <c r="AN94" s="9">
        <v>0.14949667800488989</v>
      </c>
      <c r="AO94" s="9">
        <v>0.14949667800488989</v>
      </c>
      <c r="AP94" s="9">
        <v>0.14949667800488989</v>
      </c>
      <c r="AQ94" s="9">
        <v>0.14949667800488989</v>
      </c>
    </row>
    <row r="95" spans="4:44" ht="14.25" customHeight="1" x14ac:dyDescent="0.3">
      <c r="G95" s="8"/>
      <c r="H95" s="92"/>
      <c r="J95" s="24"/>
      <c r="K95" s="6" t="s">
        <v>91</v>
      </c>
      <c r="L95" s="82" t="s">
        <v>66</v>
      </c>
      <c r="M95" s="10">
        <v>0.14351624781557012</v>
      </c>
      <c r="N95" s="10">
        <v>0.14373794900259954</v>
      </c>
      <c r="O95" s="10">
        <v>0.14395965018962895</v>
      </c>
      <c r="P95" s="10">
        <v>0.14418135137665836</v>
      </c>
      <c r="Q95" s="10">
        <v>0.14440305256368777</v>
      </c>
      <c r="R95" s="10">
        <v>0.14462475375071718</v>
      </c>
      <c r="S95" s="10">
        <v>0.14484645493774659</v>
      </c>
      <c r="T95" s="10">
        <v>0.145068156124776</v>
      </c>
      <c r="U95" s="10">
        <v>0.14528985731180541</v>
      </c>
      <c r="V95" s="10">
        <v>0.14551155849883482</v>
      </c>
      <c r="W95" s="10">
        <v>0.14573325968586431</v>
      </c>
      <c r="X95" s="10">
        <v>0.14592143060181559</v>
      </c>
      <c r="Y95" s="10">
        <v>0.14610960151776686</v>
      </c>
      <c r="Z95" s="10">
        <v>0.14629777243371814</v>
      </c>
      <c r="AA95" s="10">
        <v>0.14648594334966941</v>
      </c>
      <c r="AB95" s="10">
        <v>0.14667411426562069</v>
      </c>
      <c r="AC95" s="10">
        <v>0.14686228518157196</v>
      </c>
      <c r="AD95" s="10">
        <v>0.14705045609752324</v>
      </c>
      <c r="AE95" s="10">
        <v>0.14723862701347451</v>
      </c>
      <c r="AF95" s="10">
        <v>0.14742679792942578</v>
      </c>
      <c r="AG95" s="10">
        <v>0.14761496884537706</v>
      </c>
      <c r="AH95" s="10">
        <v>0.14780313976132833</v>
      </c>
      <c r="AI95" s="10">
        <v>0.14799131067727961</v>
      </c>
      <c r="AJ95" s="10">
        <v>0.14817948159323088</v>
      </c>
      <c r="AK95" s="10">
        <v>0.14836765250918216</v>
      </c>
      <c r="AL95" s="10">
        <v>0.14855582342513343</v>
      </c>
      <c r="AM95" s="10">
        <v>0.14874399434108471</v>
      </c>
      <c r="AN95" s="10">
        <v>0.14893216525703598</v>
      </c>
      <c r="AO95" s="10">
        <v>0.14912033617298726</v>
      </c>
      <c r="AP95" s="10">
        <v>0.14930850708893853</v>
      </c>
      <c r="AQ95" s="10">
        <v>0.14949667800488989</v>
      </c>
    </row>
    <row r="96" spans="4:44" ht="14.25" customHeight="1" thickBot="1" x14ac:dyDescent="0.35">
      <c r="G96" s="8"/>
      <c r="H96" s="92"/>
      <c r="J96" s="24"/>
      <c r="K96" s="17" t="s">
        <v>91</v>
      </c>
      <c r="L96" s="17" t="s">
        <v>62</v>
      </c>
      <c r="M96" s="11">
        <v>0.14329454662854071</v>
      </c>
      <c r="N96" s="11">
        <v>0.14329454662854071</v>
      </c>
      <c r="O96" s="11">
        <v>0.14329454662854071</v>
      </c>
      <c r="P96" s="11">
        <v>0.14329454662854071</v>
      </c>
      <c r="Q96" s="11">
        <v>0.14329454662854071</v>
      </c>
      <c r="R96" s="11">
        <v>0.14329454662854071</v>
      </c>
      <c r="S96" s="11">
        <v>0.14329454662854071</v>
      </c>
      <c r="T96" s="11">
        <v>0.14329454662854071</v>
      </c>
      <c r="U96" s="11">
        <v>0.14329454662854071</v>
      </c>
      <c r="V96" s="11">
        <v>0.14329454662854071</v>
      </c>
      <c r="W96" s="11">
        <v>0.14329454662854071</v>
      </c>
      <c r="X96" s="11">
        <v>0.14341648228140688</v>
      </c>
      <c r="Y96" s="11">
        <v>0.14353841793427305</v>
      </c>
      <c r="Z96" s="11">
        <v>0.14366035358713922</v>
      </c>
      <c r="AA96" s="11">
        <v>0.14378228924000538</v>
      </c>
      <c r="AB96" s="11">
        <v>0.14390422489287155</v>
      </c>
      <c r="AC96" s="11">
        <v>0.14402616054573772</v>
      </c>
      <c r="AD96" s="11">
        <v>0.14414809619860389</v>
      </c>
      <c r="AE96" s="11">
        <v>0.14427003185147005</v>
      </c>
      <c r="AF96" s="11">
        <v>0.14439196750433622</v>
      </c>
      <c r="AG96" s="11">
        <v>0.14451390315720239</v>
      </c>
      <c r="AH96" s="11">
        <v>0.14463583881006856</v>
      </c>
      <c r="AI96" s="11">
        <v>0.14475777446293472</v>
      </c>
      <c r="AJ96" s="11">
        <v>0.14487971011580089</v>
      </c>
      <c r="AK96" s="11">
        <v>0.14500164576866706</v>
      </c>
      <c r="AL96" s="11">
        <v>0.14512358142153323</v>
      </c>
      <c r="AM96" s="11">
        <v>0.14524551707439939</v>
      </c>
      <c r="AN96" s="11">
        <v>0.14536745272726556</v>
      </c>
      <c r="AO96" s="11">
        <v>0.14548938838013173</v>
      </c>
      <c r="AP96" s="11">
        <v>0.1456113240329979</v>
      </c>
      <c r="AQ96" s="11">
        <v>0.14573325968586431</v>
      </c>
    </row>
    <row r="97" spans="7:43" ht="13.5" customHeight="1" thickTop="1" x14ac:dyDescent="0.3">
      <c r="G97" s="8"/>
      <c r="H97" s="92"/>
      <c r="J97" s="24"/>
      <c r="K97" s="16" t="s">
        <v>90</v>
      </c>
      <c r="L97" s="16" t="s">
        <v>67</v>
      </c>
      <c r="M97" s="9">
        <v>0.15049311805235732</v>
      </c>
      <c r="N97" s="9">
        <v>0.1510829519952695</v>
      </c>
      <c r="O97" s="9">
        <v>0.15167278593818168</v>
      </c>
      <c r="P97" s="9">
        <v>0.15226261988109385</v>
      </c>
      <c r="Q97" s="9">
        <v>0.15285245382400603</v>
      </c>
      <c r="R97" s="9">
        <v>0.15344228776691821</v>
      </c>
      <c r="S97" s="9">
        <v>0.15403212170983038</v>
      </c>
      <c r="T97" s="9">
        <v>0.15462195565274256</v>
      </c>
      <c r="U97" s="9">
        <v>0.15521178959565474</v>
      </c>
      <c r="V97" s="9">
        <v>0.15580162353856691</v>
      </c>
      <c r="W97" s="9">
        <v>0.15639145748147906</v>
      </c>
      <c r="X97" s="9">
        <v>0.15639145748147906</v>
      </c>
      <c r="Y97" s="9">
        <v>0.15639145748147906</v>
      </c>
      <c r="Z97" s="9">
        <v>0.15639145748147906</v>
      </c>
      <c r="AA97" s="9">
        <v>0.15639145748147906</v>
      </c>
      <c r="AB97" s="9">
        <v>0.15639145748147906</v>
      </c>
      <c r="AC97" s="9">
        <v>0.15639145748147906</v>
      </c>
      <c r="AD97" s="9">
        <v>0.15639145748147906</v>
      </c>
      <c r="AE97" s="9">
        <v>0.15639145748147906</v>
      </c>
      <c r="AF97" s="9">
        <v>0.15639145748147906</v>
      </c>
      <c r="AG97" s="9">
        <v>0.15639145748147906</v>
      </c>
      <c r="AH97" s="9">
        <v>0.15639145748147906</v>
      </c>
      <c r="AI97" s="9">
        <v>0.15639145748147906</v>
      </c>
      <c r="AJ97" s="9">
        <v>0.15639145748147906</v>
      </c>
      <c r="AK97" s="9">
        <v>0.15639145748147906</v>
      </c>
      <c r="AL97" s="9">
        <v>0.15639145748147906</v>
      </c>
      <c r="AM97" s="9">
        <v>0.15639145748147906</v>
      </c>
      <c r="AN97" s="9">
        <v>0.15639145748147906</v>
      </c>
      <c r="AO97" s="9">
        <v>0.15639145748147906</v>
      </c>
      <c r="AP97" s="9">
        <v>0.15639145748147906</v>
      </c>
      <c r="AQ97" s="9">
        <v>0.15639145748147906</v>
      </c>
    </row>
    <row r="98" spans="7:43" ht="14.25" customHeight="1" x14ac:dyDescent="0.3">
      <c r="G98" s="8"/>
      <c r="H98" s="92"/>
      <c r="J98" s="24"/>
      <c r="K98" s="6" t="s">
        <v>90</v>
      </c>
      <c r="L98" s="82" t="s">
        <v>66</v>
      </c>
      <c r="M98" s="10">
        <v>0.15013521014437531</v>
      </c>
      <c r="N98" s="10">
        <v>0.15036713617930547</v>
      </c>
      <c r="O98" s="10">
        <v>0.15059906221423563</v>
      </c>
      <c r="P98" s="10">
        <v>0.1508309882491658</v>
      </c>
      <c r="Q98" s="10">
        <v>0.15106291428409596</v>
      </c>
      <c r="R98" s="10">
        <v>0.15129484031902612</v>
      </c>
      <c r="S98" s="10">
        <v>0.15152676635395629</v>
      </c>
      <c r="T98" s="10">
        <v>0.15175869238888645</v>
      </c>
      <c r="U98" s="10">
        <v>0.15199061842381661</v>
      </c>
      <c r="V98" s="10">
        <v>0.15222254445874678</v>
      </c>
      <c r="W98" s="10">
        <v>0.15245447049367689</v>
      </c>
      <c r="X98" s="10">
        <v>0.15265131984306698</v>
      </c>
      <c r="Y98" s="10">
        <v>0.15284816919245708</v>
      </c>
      <c r="Z98" s="10">
        <v>0.15304501854184718</v>
      </c>
      <c r="AA98" s="10">
        <v>0.15324186789123728</v>
      </c>
      <c r="AB98" s="10">
        <v>0.15343871724062738</v>
      </c>
      <c r="AC98" s="10">
        <v>0.15363556659001748</v>
      </c>
      <c r="AD98" s="10">
        <v>0.15383241593940758</v>
      </c>
      <c r="AE98" s="10">
        <v>0.15402926528879768</v>
      </c>
      <c r="AF98" s="10">
        <v>0.15422611463818778</v>
      </c>
      <c r="AG98" s="10">
        <v>0.15442296398757788</v>
      </c>
      <c r="AH98" s="10">
        <v>0.15461981333696798</v>
      </c>
      <c r="AI98" s="10">
        <v>0.15481666268635808</v>
      </c>
      <c r="AJ98" s="10">
        <v>0.15501351203574817</v>
      </c>
      <c r="AK98" s="10">
        <v>0.15521036138513827</v>
      </c>
      <c r="AL98" s="10">
        <v>0.15540721073452837</v>
      </c>
      <c r="AM98" s="10">
        <v>0.15560406008391847</v>
      </c>
      <c r="AN98" s="10">
        <v>0.15580090943330857</v>
      </c>
      <c r="AO98" s="10">
        <v>0.15599775878269867</v>
      </c>
      <c r="AP98" s="10">
        <v>0.15619460813208877</v>
      </c>
      <c r="AQ98" s="10">
        <v>0.15639145748147906</v>
      </c>
    </row>
    <row r="99" spans="7:43" ht="14.25" customHeight="1" thickBot="1" x14ac:dyDescent="0.35">
      <c r="G99" s="8"/>
      <c r="H99" s="92"/>
      <c r="J99" s="24"/>
      <c r="K99" s="17" t="s">
        <v>90</v>
      </c>
      <c r="L99" s="17" t="s">
        <v>62</v>
      </c>
      <c r="M99" s="11">
        <v>0.14990328410944515</v>
      </c>
      <c r="N99" s="11">
        <v>0.14990328410944515</v>
      </c>
      <c r="O99" s="11">
        <v>0.14990328410944515</v>
      </c>
      <c r="P99" s="11">
        <v>0.14990328410944515</v>
      </c>
      <c r="Q99" s="11">
        <v>0.14990328410944515</v>
      </c>
      <c r="R99" s="11">
        <v>0.14990328410944515</v>
      </c>
      <c r="S99" s="11">
        <v>0.14990328410944515</v>
      </c>
      <c r="T99" s="11">
        <v>0.14990328410944515</v>
      </c>
      <c r="U99" s="11">
        <v>0.14990328410944515</v>
      </c>
      <c r="V99" s="11">
        <v>0.14990328410944515</v>
      </c>
      <c r="W99" s="11">
        <v>0.14990328410944515</v>
      </c>
      <c r="X99" s="11">
        <v>0.15003084342865675</v>
      </c>
      <c r="Y99" s="11">
        <v>0.15015840274786835</v>
      </c>
      <c r="Z99" s="11">
        <v>0.15028596206707995</v>
      </c>
      <c r="AA99" s="11">
        <v>0.15041352138629155</v>
      </c>
      <c r="AB99" s="11">
        <v>0.15054108070550315</v>
      </c>
      <c r="AC99" s="11">
        <v>0.15066864002471475</v>
      </c>
      <c r="AD99" s="11">
        <v>0.15079619934392635</v>
      </c>
      <c r="AE99" s="11">
        <v>0.15092375866313795</v>
      </c>
      <c r="AF99" s="11">
        <v>0.15105131798234955</v>
      </c>
      <c r="AG99" s="11">
        <v>0.15117887730156115</v>
      </c>
      <c r="AH99" s="11">
        <v>0.15130643662077276</v>
      </c>
      <c r="AI99" s="11">
        <v>0.15143399593998436</v>
      </c>
      <c r="AJ99" s="11">
        <v>0.15156155525919596</v>
      </c>
      <c r="AK99" s="11">
        <v>0.15168911457840756</v>
      </c>
      <c r="AL99" s="11">
        <v>0.15181667389761916</v>
      </c>
      <c r="AM99" s="11">
        <v>0.15194423321683076</v>
      </c>
      <c r="AN99" s="11">
        <v>0.15207179253604236</v>
      </c>
      <c r="AO99" s="11">
        <v>0.15219935185525396</v>
      </c>
      <c r="AP99" s="11">
        <v>0.15232691117446556</v>
      </c>
      <c r="AQ99" s="11">
        <v>0.15245447049367689</v>
      </c>
    </row>
    <row r="100" spans="7:43" ht="14.25" customHeight="1" thickTop="1" x14ac:dyDescent="0.3">
      <c r="G100" s="8"/>
      <c r="H100" s="92"/>
      <c r="J100" s="24"/>
      <c r="K100" s="16" t="s">
        <v>89</v>
      </c>
      <c r="L100" s="16" t="s">
        <v>67</v>
      </c>
      <c r="M100" s="9">
        <v>0.15238407401553972</v>
      </c>
      <c r="N100" s="9">
        <v>0.15298131926088268</v>
      </c>
      <c r="O100" s="9">
        <v>0.15357856450622565</v>
      </c>
      <c r="P100" s="9">
        <v>0.15417580975156861</v>
      </c>
      <c r="Q100" s="9">
        <v>0.15477305499691157</v>
      </c>
      <c r="R100" s="9">
        <v>0.15537030024225454</v>
      </c>
      <c r="S100" s="9">
        <v>0.1559675454875975</v>
      </c>
      <c r="T100" s="9">
        <v>0.15656479073294047</v>
      </c>
      <c r="U100" s="9">
        <v>0.15716203597828343</v>
      </c>
      <c r="V100" s="9">
        <v>0.1577592812236264</v>
      </c>
      <c r="W100" s="9">
        <v>0.15835652646896928</v>
      </c>
      <c r="X100" s="9">
        <v>0.15835652646896928</v>
      </c>
      <c r="Y100" s="9">
        <v>0.15835652646896928</v>
      </c>
      <c r="Z100" s="9">
        <v>0.15835652646896928</v>
      </c>
      <c r="AA100" s="9">
        <v>0.15835652646896928</v>
      </c>
      <c r="AB100" s="9">
        <v>0.15835652646896928</v>
      </c>
      <c r="AC100" s="9">
        <v>0.15835652646896928</v>
      </c>
      <c r="AD100" s="9">
        <v>0.15835652646896928</v>
      </c>
      <c r="AE100" s="9">
        <v>0.15835652646896928</v>
      </c>
      <c r="AF100" s="9">
        <v>0.15835652646896928</v>
      </c>
      <c r="AG100" s="9">
        <v>0.15835652646896928</v>
      </c>
      <c r="AH100" s="9">
        <v>0.15835652646896928</v>
      </c>
      <c r="AI100" s="9">
        <v>0.15835652646896928</v>
      </c>
      <c r="AJ100" s="9">
        <v>0.15835652646896928</v>
      </c>
      <c r="AK100" s="9">
        <v>0.15835652646896928</v>
      </c>
      <c r="AL100" s="9">
        <v>0.15835652646896928</v>
      </c>
      <c r="AM100" s="9">
        <v>0.15835652646896928</v>
      </c>
      <c r="AN100" s="9">
        <v>0.15835652646896928</v>
      </c>
      <c r="AO100" s="9">
        <v>0.15835652646896928</v>
      </c>
      <c r="AP100" s="9">
        <v>0.15835652646896928</v>
      </c>
      <c r="AQ100" s="9">
        <v>0.15835652646896928</v>
      </c>
    </row>
    <row r="101" spans="7:43" ht="14.25" customHeight="1" x14ac:dyDescent="0.3">
      <c r="G101" s="8"/>
      <c r="H101" s="92"/>
      <c r="J101" s="24"/>
      <c r="K101" s="6" t="s">
        <v>89</v>
      </c>
      <c r="L101" s="82" t="s">
        <v>66</v>
      </c>
      <c r="M101" s="10">
        <v>0.15202166897106648</v>
      </c>
      <c r="N101" s="10">
        <v>0.1522565091719362</v>
      </c>
      <c r="O101" s="10">
        <v>0.15249134937280592</v>
      </c>
      <c r="P101" s="10">
        <v>0.15272618957367565</v>
      </c>
      <c r="Q101" s="10">
        <v>0.15296102977454537</v>
      </c>
      <c r="R101" s="10">
        <v>0.15319586997541509</v>
      </c>
      <c r="S101" s="10">
        <v>0.15343071017628482</v>
      </c>
      <c r="T101" s="10">
        <v>0.15366555037715454</v>
      </c>
      <c r="U101" s="10">
        <v>0.15390039057802427</v>
      </c>
      <c r="V101" s="10">
        <v>0.15413523077889399</v>
      </c>
      <c r="W101" s="10">
        <v>0.15437007097976382</v>
      </c>
      <c r="X101" s="10">
        <v>0.1545693937542241</v>
      </c>
      <c r="Y101" s="10">
        <v>0.15476871652868437</v>
      </c>
      <c r="Z101" s="10">
        <v>0.15496803930314465</v>
      </c>
      <c r="AA101" s="10">
        <v>0.15516736207760493</v>
      </c>
      <c r="AB101" s="10">
        <v>0.1553666848520652</v>
      </c>
      <c r="AC101" s="10">
        <v>0.15556600762652548</v>
      </c>
      <c r="AD101" s="10">
        <v>0.15576533040098575</v>
      </c>
      <c r="AE101" s="10">
        <v>0.15596465317544603</v>
      </c>
      <c r="AF101" s="10">
        <v>0.1561639759499063</v>
      </c>
      <c r="AG101" s="10">
        <v>0.15636329872436658</v>
      </c>
      <c r="AH101" s="10">
        <v>0.15656262149882685</v>
      </c>
      <c r="AI101" s="10">
        <v>0.15676194427328713</v>
      </c>
      <c r="AJ101" s="10">
        <v>0.1569612670477474</v>
      </c>
      <c r="AK101" s="10">
        <v>0.15716058982220768</v>
      </c>
      <c r="AL101" s="10">
        <v>0.15735991259666796</v>
      </c>
      <c r="AM101" s="10">
        <v>0.15755923537112823</v>
      </c>
      <c r="AN101" s="10">
        <v>0.15775855814558851</v>
      </c>
      <c r="AO101" s="10">
        <v>0.15795788092004878</v>
      </c>
      <c r="AP101" s="10">
        <v>0.15815720369450906</v>
      </c>
      <c r="AQ101" s="10">
        <v>0.15835652646896928</v>
      </c>
    </row>
    <row r="102" spans="7:43" ht="14.25" customHeight="1" thickBot="1" x14ac:dyDescent="0.35">
      <c r="G102" s="8"/>
      <c r="H102" s="92"/>
      <c r="J102" s="24"/>
      <c r="K102" s="17" t="s">
        <v>89</v>
      </c>
      <c r="L102" s="17" t="s">
        <v>62</v>
      </c>
      <c r="M102" s="11">
        <v>0.15178682877019675</v>
      </c>
      <c r="N102" s="11">
        <v>0.15178682877019675</v>
      </c>
      <c r="O102" s="11">
        <v>0.15178682877019675</v>
      </c>
      <c r="P102" s="11">
        <v>0.15178682877019675</v>
      </c>
      <c r="Q102" s="11">
        <v>0.15178682877019675</v>
      </c>
      <c r="R102" s="11">
        <v>0.15178682877019675</v>
      </c>
      <c r="S102" s="11">
        <v>0.15178682877019675</v>
      </c>
      <c r="T102" s="11">
        <v>0.15178682877019675</v>
      </c>
      <c r="U102" s="11">
        <v>0.15178682877019675</v>
      </c>
      <c r="V102" s="11">
        <v>0.15178682877019675</v>
      </c>
      <c r="W102" s="11">
        <v>0.15178682877019675</v>
      </c>
      <c r="X102" s="11">
        <v>0.15191599088067512</v>
      </c>
      <c r="Y102" s="11">
        <v>0.15204515299115348</v>
      </c>
      <c r="Z102" s="11">
        <v>0.15217431510163185</v>
      </c>
      <c r="AA102" s="11">
        <v>0.15230347721211021</v>
      </c>
      <c r="AB102" s="11">
        <v>0.15243263932258858</v>
      </c>
      <c r="AC102" s="11">
        <v>0.15256180143306694</v>
      </c>
      <c r="AD102" s="11">
        <v>0.1526909635435453</v>
      </c>
      <c r="AE102" s="11">
        <v>0.15282012565402367</v>
      </c>
      <c r="AF102" s="11">
        <v>0.15294928776450203</v>
      </c>
      <c r="AG102" s="11">
        <v>0.1530784498749804</v>
      </c>
      <c r="AH102" s="11">
        <v>0.15320761198545876</v>
      </c>
      <c r="AI102" s="11">
        <v>0.15333677409593713</v>
      </c>
      <c r="AJ102" s="11">
        <v>0.15346593620641549</v>
      </c>
      <c r="AK102" s="11">
        <v>0.15359509831689386</v>
      </c>
      <c r="AL102" s="11">
        <v>0.15372426042737222</v>
      </c>
      <c r="AM102" s="11">
        <v>0.15385342253785059</v>
      </c>
      <c r="AN102" s="11">
        <v>0.15398258464832895</v>
      </c>
      <c r="AO102" s="11">
        <v>0.15411174675880732</v>
      </c>
      <c r="AP102" s="11">
        <v>0.15424090886928568</v>
      </c>
      <c r="AQ102" s="11">
        <v>0.15437007097976382</v>
      </c>
    </row>
    <row r="103" spans="7:43" ht="14.25" customHeight="1" thickTop="1" x14ac:dyDescent="0.3">
      <c r="G103" s="8"/>
      <c r="H103" s="92"/>
      <c r="J103" s="24"/>
      <c r="K103" s="16" t="s">
        <v>88</v>
      </c>
      <c r="L103" s="16" t="s">
        <v>67</v>
      </c>
      <c r="M103" s="9">
        <v>0.16088504551753646</v>
      </c>
      <c r="N103" s="9">
        <v>0.16151560897439965</v>
      </c>
      <c r="O103" s="9">
        <v>0.16214617243126284</v>
      </c>
      <c r="P103" s="9">
        <v>0.16277673588812602</v>
      </c>
      <c r="Q103" s="9">
        <v>0.16340729934498921</v>
      </c>
      <c r="R103" s="9">
        <v>0.1640378628018524</v>
      </c>
      <c r="S103" s="9">
        <v>0.16466842625871558</v>
      </c>
      <c r="T103" s="9">
        <v>0.16529898971557877</v>
      </c>
      <c r="U103" s="9">
        <v>0.16592955317244196</v>
      </c>
      <c r="V103" s="9">
        <v>0.16656011662930514</v>
      </c>
      <c r="W103" s="9">
        <v>0.16719068008616828</v>
      </c>
      <c r="X103" s="9">
        <v>0.16719068008616828</v>
      </c>
      <c r="Y103" s="9">
        <v>0.16719068008616828</v>
      </c>
      <c r="Z103" s="9">
        <v>0.16719068008616828</v>
      </c>
      <c r="AA103" s="9">
        <v>0.16719068008616828</v>
      </c>
      <c r="AB103" s="9">
        <v>0.16719068008616828</v>
      </c>
      <c r="AC103" s="9">
        <v>0.16719068008616828</v>
      </c>
      <c r="AD103" s="9">
        <v>0.16719068008616828</v>
      </c>
      <c r="AE103" s="9">
        <v>0.16719068008616828</v>
      </c>
      <c r="AF103" s="9">
        <v>0.16719068008616828</v>
      </c>
      <c r="AG103" s="9">
        <v>0.16719068008616828</v>
      </c>
      <c r="AH103" s="9">
        <v>0.16719068008616828</v>
      </c>
      <c r="AI103" s="9">
        <v>0.16719068008616828</v>
      </c>
      <c r="AJ103" s="9">
        <v>0.16719068008616828</v>
      </c>
      <c r="AK103" s="9">
        <v>0.16719068008616828</v>
      </c>
      <c r="AL103" s="9">
        <v>0.16719068008616828</v>
      </c>
      <c r="AM103" s="9">
        <v>0.16719068008616828</v>
      </c>
      <c r="AN103" s="9">
        <v>0.16719068008616828</v>
      </c>
      <c r="AO103" s="9">
        <v>0.16719068008616828</v>
      </c>
      <c r="AP103" s="9">
        <v>0.16719068008616828</v>
      </c>
      <c r="AQ103" s="9">
        <v>0.16719068008616828</v>
      </c>
    </row>
    <row r="104" spans="7:43" ht="14.25" customHeight="1" x14ac:dyDescent="0.3">
      <c r="G104" s="8"/>
      <c r="H104" s="92"/>
      <c r="J104" s="24"/>
      <c r="K104" s="6" t="s">
        <v>88</v>
      </c>
      <c r="L104" s="82" t="s">
        <v>66</v>
      </c>
      <c r="M104" s="10">
        <v>0.16050242317033558</v>
      </c>
      <c r="N104" s="10">
        <v>0.16075036427999789</v>
      </c>
      <c r="O104" s="10">
        <v>0.1609983053896602</v>
      </c>
      <c r="P104" s="10">
        <v>0.16124624649932251</v>
      </c>
      <c r="Q104" s="10">
        <v>0.16149418760898482</v>
      </c>
      <c r="R104" s="10">
        <v>0.16174212871864713</v>
      </c>
      <c r="S104" s="10">
        <v>0.16199006982830944</v>
      </c>
      <c r="T104" s="10">
        <v>0.16223801093797174</v>
      </c>
      <c r="U104" s="10">
        <v>0.16248595204763405</v>
      </c>
      <c r="V104" s="10">
        <v>0.16273389315729636</v>
      </c>
      <c r="W104" s="10">
        <v>0.16298183426695853</v>
      </c>
      <c r="X104" s="10">
        <v>0.16319227655791901</v>
      </c>
      <c r="Y104" s="10">
        <v>0.1634027188488795</v>
      </c>
      <c r="Z104" s="10">
        <v>0.16361316113983998</v>
      </c>
      <c r="AA104" s="10">
        <v>0.16382360343080046</v>
      </c>
      <c r="AB104" s="10">
        <v>0.16403404572176095</v>
      </c>
      <c r="AC104" s="10">
        <v>0.16424448801272143</v>
      </c>
      <c r="AD104" s="10">
        <v>0.16445493030368191</v>
      </c>
      <c r="AE104" s="10">
        <v>0.1646653725946424</v>
      </c>
      <c r="AF104" s="10">
        <v>0.16487581488560288</v>
      </c>
      <c r="AG104" s="10">
        <v>0.16508625717656336</v>
      </c>
      <c r="AH104" s="10">
        <v>0.16529669946752384</v>
      </c>
      <c r="AI104" s="10">
        <v>0.16550714175848433</v>
      </c>
      <c r="AJ104" s="10">
        <v>0.16571758404944481</v>
      </c>
      <c r="AK104" s="10">
        <v>0.16592802634040529</v>
      </c>
      <c r="AL104" s="10">
        <v>0.16613846863136578</v>
      </c>
      <c r="AM104" s="10">
        <v>0.16634891092232626</v>
      </c>
      <c r="AN104" s="10">
        <v>0.16655935321328674</v>
      </c>
      <c r="AO104" s="10">
        <v>0.16676979550424723</v>
      </c>
      <c r="AP104" s="10">
        <v>0.16698023779520771</v>
      </c>
      <c r="AQ104" s="10">
        <v>0.16719068008616828</v>
      </c>
    </row>
    <row r="105" spans="7:43" ht="14.25" customHeight="1" thickBot="1" x14ac:dyDescent="0.35">
      <c r="G105" s="8"/>
      <c r="H105" s="92"/>
      <c r="J105" s="24"/>
      <c r="K105" s="17" t="s">
        <v>88</v>
      </c>
      <c r="L105" s="17" t="s">
        <v>62</v>
      </c>
      <c r="M105" s="11">
        <v>0.16025448206067328</v>
      </c>
      <c r="N105" s="11">
        <v>0.16025448206067328</v>
      </c>
      <c r="O105" s="11">
        <v>0.16025448206067328</v>
      </c>
      <c r="P105" s="11">
        <v>0.16025448206067328</v>
      </c>
      <c r="Q105" s="11">
        <v>0.16025448206067328</v>
      </c>
      <c r="R105" s="11">
        <v>0.16025448206067328</v>
      </c>
      <c r="S105" s="11">
        <v>0.16025448206067328</v>
      </c>
      <c r="T105" s="11">
        <v>0.16025448206067328</v>
      </c>
      <c r="U105" s="11">
        <v>0.16025448206067328</v>
      </c>
      <c r="V105" s="11">
        <v>0.16025448206067328</v>
      </c>
      <c r="W105" s="11">
        <v>0.16025448206067328</v>
      </c>
      <c r="X105" s="11">
        <v>0.16039084967098755</v>
      </c>
      <c r="Y105" s="11">
        <v>0.16052721728130181</v>
      </c>
      <c r="Z105" s="11">
        <v>0.16066358489161608</v>
      </c>
      <c r="AA105" s="11">
        <v>0.16079995250193035</v>
      </c>
      <c r="AB105" s="11">
        <v>0.16093632011224462</v>
      </c>
      <c r="AC105" s="11">
        <v>0.16107268772255889</v>
      </c>
      <c r="AD105" s="11">
        <v>0.16120905533287316</v>
      </c>
      <c r="AE105" s="11">
        <v>0.16134542294318743</v>
      </c>
      <c r="AF105" s="11">
        <v>0.1614817905535017</v>
      </c>
      <c r="AG105" s="11">
        <v>0.16161815816381597</v>
      </c>
      <c r="AH105" s="11">
        <v>0.16175452577413024</v>
      </c>
      <c r="AI105" s="11">
        <v>0.16189089338444451</v>
      </c>
      <c r="AJ105" s="11">
        <v>0.16202726099475878</v>
      </c>
      <c r="AK105" s="11">
        <v>0.16216362860507305</v>
      </c>
      <c r="AL105" s="11">
        <v>0.16229999621538732</v>
      </c>
      <c r="AM105" s="11">
        <v>0.16243636382570159</v>
      </c>
      <c r="AN105" s="11">
        <v>0.16257273143601586</v>
      </c>
      <c r="AO105" s="11">
        <v>0.16270909904633013</v>
      </c>
      <c r="AP105" s="11">
        <v>0.1628454666566444</v>
      </c>
      <c r="AQ105" s="11">
        <v>0.16298183426695853</v>
      </c>
    </row>
    <row r="106" spans="7:43" ht="13.5" customHeight="1" thickTop="1" x14ac:dyDescent="0.3">
      <c r="G106" s="8"/>
      <c r="H106" s="92"/>
      <c r="J106" s="24"/>
      <c r="K106" s="16" t="s">
        <v>87</v>
      </c>
      <c r="L106" s="16" t="s">
        <v>67</v>
      </c>
      <c r="M106" s="9">
        <v>0.17025331931485077</v>
      </c>
      <c r="N106" s="9">
        <v>0.17092060023722774</v>
      </c>
      <c r="O106" s="9">
        <v>0.17158788115960472</v>
      </c>
      <c r="P106" s="9">
        <v>0.17225516208198169</v>
      </c>
      <c r="Q106" s="9">
        <v>0.17292244300435866</v>
      </c>
      <c r="R106" s="9">
        <v>0.17358972392673563</v>
      </c>
      <c r="S106" s="9">
        <v>0.17425700484911261</v>
      </c>
      <c r="T106" s="9">
        <v>0.17492428577148958</v>
      </c>
      <c r="U106" s="9">
        <v>0.17559156669386655</v>
      </c>
      <c r="V106" s="9">
        <v>0.17625884761624352</v>
      </c>
      <c r="W106" s="9">
        <v>0.17692612853862053</v>
      </c>
      <c r="X106" s="9">
        <v>0.17692612853862053</v>
      </c>
      <c r="Y106" s="9">
        <v>0.17692612853862053</v>
      </c>
      <c r="Z106" s="9">
        <v>0.17692612853862053</v>
      </c>
      <c r="AA106" s="9">
        <v>0.17692612853862053</v>
      </c>
      <c r="AB106" s="9">
        <v>0.17692612853862053</v>
      </c>
      <c r="AC106" s="9">
        <v>0.17692612853862053</v>
      </c>
      <c r="AD106" s="9">
        <v>0.17692612853862053</v>
      </c>
      <c r="AE106" s="9">
        <v>0.17692612853862053</v>
      </c>
      <c r="AF106" s="9">
        <v>0.17692612853862053</v>
      </c>
      <c r="AG106" s="9">
        <v>0.17692612853862053</v>
      </c>
      <c r="AH106" s="9">
        <v>0.17692612853862053</v>
      </c>
      <c r="AI106" s="9">
        <v>0.17692612853862053</v>
      </c>
      <c r="AJ106" s="9">
        <v>0.17692612853862053</v>
      </c>
      <c r="AK106" s="9">
        <v>0.17692612853862053</v>
      </c>
      <c r="AL106" s="9">
        <v>0.17692612853862053</v>
      </c>
      <c r="AM106" s="9">
        <v>0.17692612853862053</v>
      </c>
      <c r="AN106" s="9">
        <v>0.17692612853862053</v>
      </c>
      <c r="AO106" s="9">
        <v>0.17692612853862053</v>
      </c>
      <c r="AP106" s="9">
        <v>0.17692612853862053</v>
      </c>
      <c r="AQ106" s="9">
        <v>0.17692612853862053</v>
      </c>
    </row>
    <row r="107" spans="7:43" ht="14.25" customHeight="1" x14ac:dyDescent="0.3">
      <c r="G107" s="8"/>
      <c r="H107" s="92"/>
      <c r="J107" s="24"/>
      <c r="K107" s="6" t="s">
        <v>87</v>
      </c>
      <c r="L107" s="82" t="s">
        <v>66</v>
      </c>
      <c r="M107" s="10">
        <v>0.16984841701678174</v>
      </c>
      <c r="N107" s="10">
        <v>0.17011079564108969</v>
      </c>
      <c r="O107" s="10">
        <v>0.17037317426539764</v>
      </c>
      <c r="P107" s="10">
        <v>0.17063555288970558</v>
      </c>
      <c r="Q107" s="10">
        <v>0.17089793151401353</v>
      </c>
      <c r="R107" s="10">
        <v>0.17116031013832148</v>
      </c>
      <c r="S107" s="10">
        <v>0.17142268876262942</v>
      </c>
      <c r="T107" s="10">
        <v>0.17168506738693737</v>
      </c>
      <c r="U107" s="10">
        <v>0.17194744601124531</v>
      </c>
      <c r="V107" s="10">
        <v>0.17220982463555326</v>
      </c>
      <c r="W107" s="10">
        <v>0.17247220325986126</v>
      </c>
      <c r="X107" s="10">
        <v>0.17269489952379924</v>
      </c>
      <c r="Y107" s="10">
        <v>0.17291759578773719</v>
      </c>
      <c r="Z107" s="10">
        <v>0.17314029205167514</v>
      </c>
      <c r="AA107" s="10">
        <v>0.17336298831561309</v>
      </c>
      <c r="AB107" s="10">
        <v>0.17358568457955104</v>
      </c>
      <c r="AC107" s="10">
        <v>0.17380838084348899</v>
      </c>
      <c r="AD107" s="10">
        <v>0.17403107710742693</v>
      </c>
      <c r="AE107" s="10">
        <v>0.17425377337136488</v>
      </c>
      <c r="AF107" s="10">
        <v>0.17447646963530283</v>
      </c>
      <c r="AG107" s="10">
        <v>0.17469916589924078</v>
      </c>
      <c r="AH107" s="10">
        <v>0.17492186216317873</v>
      </c>
      <c r="AI107" s="10">
        <v>0.17514455842711668</v>
      </c>
      <c r="AJ107" s="10">
        <v>0.17536725469105463</v>
      </c>
      <c r="AK107" s="10">
        <v>0.17558995095499258</v>
      </c>
      <c r="AL107" s="10">
        <v>0.17581264721893053</v>
      </c>
      <c r="AM107" s="10">
        <v>0.17603534348286848</v>
      </c>
      <c r="AN107" s="10">
        <v>0.17625803974680643</v>
      </c>
      <c r="AO107" s="10">
        <v>0.17648073601074438</v>
      </c>
      <c r="AP107" s="10">
        <v>0.17670343227468233</v>
      </c>
      <c r="AQ107" s="10">
        <v>0.17692612853862053</v>
      </c>
    </row>
    <row r="108" spans="7:43" ht="14.25" customHeight="1" thickBot="1" x14ac:dyDescent="0.35">
      <c r="G108" s="8"/>
      <c r="H108" s="92"/>
      <c r="J108" s="24"/>
      <c r="K108" s="17" t="s">
        <v>87</v>
      </c>
      <c r="L108" s="17" t="s">
        <v>62</v>
      </c>
      <c r="M108" s="11">
        <v>0.1695860383924738</v>
      </c>
      <c r="N108" s="11">
        <v>0.1695860383924738</v>
      </c>
      <c r="O108" s="11">
        <v>0.1695860383924738</v>
      </c>
      <c r="P108" s="11">
        <v>0.1695860383924738</v>
      </c>
      <c r="Q108" s="11">
        <v>0.1695860383924738</v>
      </c>
      <c r="R108" s="11">
        <v>0.1695860383924738</v>
      </c>
      <c r="S108" s="11">
        <v>0.1695860383924738</v>
      </c>
      <c r="T108" s="11">
        <v>0.1695860383924738</v>
      </c>
      <c r="U108" s="11">
        <v>0.1695860383924738</v>
      </c>
      <c r="V108" s="11">
        <v>0.1695860383924738</v>
      </c>
      <c r="W108" s="11">
        <v>0.1695860383924738</v>
      </c>
      <c r="X108" s="11">
        <v>0.16973034663584316</v>
      </c>
      <c r="Y108" s="11">
        <v>0.16987465487921252</v>
      </c>
      <c r="Z108" s="11">
        <v>0.17001896312258188</v>
      </c>
      <c r="AA108" s="11">
        <v>0.17016327136595125</v>
      </c>
      <c r="AB108" s="11">
        <v>0.17030757960932061</v>
      </c>
      <c r="AC108" s="11">
        <v>0.17045188785268997</v>
      </c>
      <c r="AD108" s="11">
        <v>0.17059619609605933</v>
      </c>
      <c r="AE108" s="11">
        <v>0.17074050433942869</v>
      </c>
      <c r="AF108" s="11">
        <v>0.17088481258279806</v>
      </c>
      <c r="AG108" s="11">
        <v>0.17102912082616742</v>
      </c>
      <c r="AH108" s="11">
        <v>0.17117342906953678</v>
      </c>
      <c r="AI108" s="11">
        <v>0.17131773731290614</v>
      </c>
      <c r="AJ108" s="11">
        <v>0.17146204555627551</v>
      </c>
      <c r="AK108" s="11">
        <v>0.17160635379964487</v>
      </c>
      <c r="AL108" s="11">
        <v>0.17175066204301423</v>
      </c>
      <c r="AM108" s="11">
        <v>0.17189497028638359</v>
      </c>
      <c r="AN108" s="11">
        <v>0.17203927852975295</v>
      </c>
      <c r="AO108" s="11">
        <v>0.17218358677312232</v>
      </c>
      <c r="AP108" s="11">
        <v>0.17232789501649168</v>
      </c>
      <c r="AQ108" s="11">
        <v>0.17247220325986126</v>
      </c>
    </row>
    <row r="109" spans="7:43" ht="13.5" customHeight="1" thickTop="1" x14ac:dyDescent="0.3">
      <c r="G109" s="8"/>
      <c r="H109" s="92"/>
      <c r="J109" s="24"/>
      <c r="K109" s="16" t="s">
        <v>86</v>
      </c>
      <c r="L109" s="16" t="s">
        <v>67</v>
      </c>
      <c r="M109" s="9">
        <v>0.18249666984204219</v>
      </c>
      <c r="N109" s="9">
        <v>0.18321193663785557</v>
      </c>
      <c r="O109" s="9">
        <v>0.18392720343366895</v>
      </c>
      <c r="P109" s="9">
        <v>0.18464247022948233</v>
      </c>
      <c r="Q109" s="9">
        <v>0.1853577370252957</v>
      </c>
      <c r="R109" s="9">
        <v>0.18607300382110908</v>
      </c>
      <c r="S109" s="9">
        <v>0.18678827061692246</v>
      </c>
      <c r="T109" s="9">
        <v>0.18750353741273584</v>
      </c>
      <c r="U109" s="9">
        <v>0.18821880420854922</v>
      </c>
      <c r="V109" s="9">
        <v>0.1889340710043626</v>
      </c>
      <c r="W109" s="9">
        <v>0.1896493378001759</v>
      </c>
      <c r="X109" s="9">
        <v>0.1896493378001759</v>
      </c>
      <c r="Y109" s="9">
        <v>0.1896493378001759</v>
      </c>
      <c r="Z109" s="9">
        <v>0.1896493378001759</v>
      </c>
      <c r="AA109" s="9">
        <v>0.1896493378001759</v>
      </c>
      <c r="AB109" s="9">
        <v>0.1896493378001759</v>
      </c>
      <c r="AC109" s="9">
        <v>0.1896493378001759</v>
      </c>
      <c r="AD109" s="9">
        <v>0.1896493378001759</v>
      </c>
      <c r="AE109" s="9">
        <v>0.1896493378001759</v>
      </c>
      <c r="AF109" s="9">
        <v>0.1896493378001759</v>
      </c>
      <c r="AG109" s="9">
        <v>0.1896493378001759</v>
      </c>
      <c r="AH109" s="9">
        <v>0.1896493378001759</v>
      </c>
      <c r="AI109" s="9">
        <v>0.1896493378001759</v>
      </c>
      <c r="AJ109" s="9">
        <v>0.1896493378001759</v>
      </c>
      <c r="AK109" s="9">
        <v>0.1896493378001759</v>
      </c>
      <c r="AL109" s="9">
        <v>0.1896493378001759</v>
      </c>
      <c r="AM109" s="9">
        <v>0.1896493378001759</v>
      </c>
      <c r="AN109" s="9">
        <v>0.1896493378001759</v>
      </c>
      <c r="AO109" s="9">
        <v>0.1896493378001759</v>
      </c>
      <c r="AP109" s="9">
        <v>0.1896493378001759</v>
      </c>
      <c r="AQ109" s="9">
        <v>0.1896493378001759</v>
      </c>
    </row>
    <row r="110" spans="7:43" ht="14.25" customHeight="1" x14ac:dyDescent="0.3">
      <c r="G110" s="8"/>
      <c r="H110" s="92"/>
      <c r="J110" s="24"/>
      <c r="K110" s="6" t="s">
        <v>86</v>
      </c>
      <c r="L110" s="82" t="s">
        <v>66</v>
      </c>
      <c r="M110" s="10">
        <v>0.18206264998676797</v>
      </c>
      <c r="N110" s="10">
        <v>0.18234389692730713</v>
      </c>
      <c r="O110" s="10">
        <v>0.18262514386784628</v>
      </c>
      <c r="P110" s="10">
        <v>0.18290639080838544</v>
      </c>
      <c r="Q110" s="10">
        <v>0.1831876377489246</v>
      </c>
      <c r="R110" s="10">
        <v>0.18346888468946376</v>
      </c>
      <c r="S110" s="10">
        <v>0.18375013163000292</v>
      </c>
      <c r="T110" s="10">
        <v>0.18403137857054208</v>
      </c>
      <c r="U110" s="10">
        <v>0.18431262551108124</v>
      </c>
      <c r="V110" s="10">
        <v>0.1845938724516204</v>
      </c>
      <c r="W110" s="10">
        <v>0.1848751193921595</v>
      </c>
      <c r="X110" s="10">
        <v>0.18511383031256032</v>
      </c>
      <c r="Y110" s="10">
        <v>0.18535254123296113</v>
      </c>
      <c r="Z110" s="10">
        <v>0.18559125215336195</v>
      </c>
      <c r="AA110" s="10">
        <v>0.18582996307376276</v>
      </c>
      <c r="AB110" s="10">
        <v>0.18606867399416357</v>
      </c>
      <c r="AC110" s="10">
        <v>0.18630738491456439</v>
      </c>
      <c r="AD110" s="10">
        <v>0.1865460958349652</v>
      </c>
      <c r="AE110" s="10">
        <v>0.18678480675536602</v>
      </c>
      <c r="AF110" s="10">
        <v>0.18702351767576683</v>
      </c>
      <c r="AG110" s="10">
        <v>0.18726222859616765</v>
      </c>
      <c r="AH110" s="10">
        <v>0.18750093951656846</v>
      </c>
      <c r="AI110" s="10">
        <v>0.18773965043696927</v>
      </c>
      <c r="AJ110" s="10">
        <v>0.18797836135737009</v>
      </c>
      <c r="AK110" s="10">
        <v>0.1882170722777709</v>
      </c>
      <c r="AL110" s="10">
        <v>0.18845578319817172</v>
      </c>
      <c r="AM110" s="10">
        <v>0.18869449411857253</v>
      </c>
      <c r="AN110" s="10">
        <v>0.18893320503897335</v>
      </c>
      <c r="AO110" s="10">
        <v>0.18917191595937416</v>
      </c>
      <c r="AP110" s="10">
        <v>0.18941062687977497</v>
      </c>
      <c r="AQ110" s="10">
        <v>0.1896493378001759</v>
      </c>
    </row>
    <row r="111" spans="7:43" ht="14.25" customHeight="1" thickBot="1" x14ac:dyDescent="0.35">
      <c r="G111" s="8"/>
      <c r="H111" s="92"/>
      <c r="J111" s="24"/>
      <c r="K111" s="17" t="s">
        <v>86</v>
      </c>
      <c r="L111" s="17" t="s">
        <v>62</v>
      </c>
      <c r="M111" s="11">
        <v>0.18178140304622881</v>
      </c>
      <c r="N111" s="11">
        <v>0.18178140304622881</v>
      </c>
      <c r="O111" s="11">
        <v>0.18178140304622881</v>
      </c>
      <c r="P111" s="11">
        <v>0.18178140304622881</v>
      </c>
      <c r="Q111" s="11">
        <v>0.18178140304622881</v>
      </c>
      <c r="R111" s="11">
        <v>0.18178140304622881</v>
      </c>
      <c r="S111" s="11">
        <v>0.18178140304622881</v>
      </c>
      <c r="T111" s="11">
        <v>0.18178140304622881</v>
      </c>
      <c r="U111" s="11">
        <v>0.18178140304622881</v>
      </c>
      <c r="V111" s="11">
        <v>0.18178140304622881</v>
      </c>
      <c r="W111" s="11">
        <v>0.18178140304622881</v>
      </c>
      <c r="X111" s="11">
        <v>0.18193608886352533</v>
      </c>
      <c r="Y111" s="11">
        <v>0.18209077468082185</v>
      </c>
      <c r="Z111" s="11">
        <v>0.18224546049811838</v>
      </c>
      <c r="AA111" s="11">
        <v>0.1824001463154149</v>
      </c>
      <c r="AB111" s="11">
        <v>0.18255483213271143</v>
      </c>
      <c r="AC111" s="11">
        <v>0.18270951795000795</v>
      </c>
      <c r="AD111" s="11">
        <v>0.18286420376730447</v>
      </c>
      <c r="AE111" s="11">
        <v>0.183018889584601</v>
      </c>
      <c r="AF111" s="11">
        <v>0.18317357540189752</v>
      </c>
      <c r="AG111" s="11">
        <v>0.18332826121919404</v>
      </c>
      <c r="AH111" s="11">
        <v>0.18348294703649057</v>
      </c>
      <c r="AI111" s="11">
        <v>0.18363763285378709</v>
      </c>
      <c r="AJ111" s="11">
        <v>0.18379231867108362</v>
      </c>
      <c r="AK111" s="11">
        <v>0.18394700448838014</v>
      </c>
      <c r="AL111" s="11">
        <v>0.18410169030567666</v>
      </c>
      <c r="AM111" s="11">
        <v>0.18425637612297319</v>
      </c>
      <c r="AN111" s="11">
        <v>0.18441106194026971</v>
      </c>
      <c r="AO111" s="11">
        <v>0.18456574775756623</v>
      </c>
      <c r="AP111" s="11">
        <v>0.18472043357486276</v>
      </c>
      <c r="AQ111" s="11">
        <v>0.1848751193921595</v>
      </c>
    </row>
    <row r="112" spans="7:43" ht="13.5" customHeight="1" thickTop="1" x14ac:dyDescent="0.3">
      <c r="G112" s="8"/>
      <c r="H112" s="92"/>
      <c r="J112" s="24"/>
      <c r="K112" s="16" t="s">
        <v>85</v>
      </c>
      <c r="L112" s="16" t="s">
        <v>67</v>
      </c>
      <c r="M112" s="9">
        <v>0.18536435049231459</v>
      </c>
      <c r="N112" s="9">
        <v>0.18609085670828784</v>
      </c>
      <c r="O112" s="9">
        <v>0.1868173629242611</v>
      </c>
      <c r="P112" s="9">
        <v>0.18754386914023435</v>
      </c>
      <c r="Q112" s="9">
        <v>0.18827037535620761</v>
      </c>
      <c r="R112" s="9">
        <v>0.18899688157218086</v>
      </c>
      <c r="S112" s="9">
        <v>0.18972338778815412</v>
      </c>
      <c r="T112" s="9">
        <v>0.19044989400412737</v>
      </c>
      <c r="U112" s="9">
        <v>0.19117640022010063</v>
      </c>
      <c r="V112" s="9">
        <v>0.19190290643607388</v>
      </c>
      <c r="W112" s="9">
        <v>0.19262941265204728</v>
      </c>
      <c r="X112" s="9">
        <v>0.19262941265204728</v>
      </c>
      <c r="Y112" s="9">
        <v>0.19262941265204728</v>
      </c>
      <c r="Z112" s="9">
        <v>0.19262941265204728</v>
      </c>
      <c r="AA112" s="9">
        <v>0.19262941265204728</v>
      </c>
      <c r="AB112" s="9">
        <v>0.19262941265204728</v>
      </c>
      <c r="AC112" s="9">
        <v>0.19262941265204728</v>
      </c>
      <c r="AD112" s="9">
        <v>0.19262941265204728</v>
      </c>
      <c r="AE112" s="9">
        <v>0.19262941265204728</v>
      </c>
      <c r="AF112" s="9">
        <v>0.19262941265204728</v>
      </c>
      <c r="AG112" s="9">
        <v>0.19262941265204728</v>
      </c>
      <c r="AH112" s="9">
        <v>0.19262941265204728</v>
      </c>
      <c r="AI112" s="9">
        <v>0.19262941265204728</v>
      </c>
      <c r="AJ112" s="9">
        <v>0.19262941265204728</v>
      </c>
      <c r="AK112" s="9">
        <v>0.19262941265204728</v>
      </c>
      <c r="AL112" s="9">
        <v>0.19262941265204728</v>
      </c>
      <c r="AM112" s="9">
        <v>0.19262941265204728</v>
      </c>
      <c r="AN112" s="9">
        <v>0.19262941265204728</v>
      </c>
      <c r="AO112" s="9">
        <v>0.19262941265204728</v>
      </c>
      <c r="AP112" s="9">
        <v>0.19262941265204728</v>
      </c>
      <c r="AQ112" s="9">
        <v>0.19262941265204728</v>
      </c>
    </row>
    <row r="113" spans="7:45" ht="14.25" customHeight="1" x14ac:dyDescent="0.3">
      <c r="G113" s="8"/>
      <c r="H113" s="92"/>
      <c r="J113" s="24"/>
      <c r="K113" s="6" t="s">
        <v>85</v>
      </c>
      <c r="L113" s="82" t="s">
        <v>66</v>
      </c>
      <c r="M113" s="10">
        <v>0.18492351062031415</v>
      </c>
      <c r="N113" s="10">
        <v>0.18520917696428696</v>
      </c>
      <c r="O113" s="10">
        <v>0.18549484330825977</v>
      </c>
      <c r="P113" s="10">
        <v>0.18578050965223258</v>
      </c>
      <c r="Q113" s="10">
        <v>0.1860661759962054</v>
      </c>
      <c r="R113" s="10">
        <v>0.18635184234017821</v>
      </c>
      <c r="S113" s="10">
        <v>0.18663750868415102</v>
      </c>
      <c r="T113" s="10">
        <v>0.18692317502812383</v>
      </c>
      <c r="U113" s="10">
        <v>0.18720884137209665</v>
      </c>
      <c r="V113" s="10">
        <v>0.18749450771606946</v>
      </c>
      <c r="W113" s="10">
        <v>0.18778017406004235</v>
      </c>
      <c r="X113" s="10">
        <v>0.18802263598964261</v>
      </c>
      <c r="Y113" s="10">
        <v>0.18826509791924287</v>
      </c>
      <c r="Z113" s="10">
        <v>0.18850755984884313</v>
      </c>
      <c r="AA113" s="10">
        <v>0.18875002177844338</v>
      </c>
      <c r="AB113" s="10">
        <v>0.18899248370804364</v>
      </c>
      <c r="AC113" s="10">
        <v>0.1892349456376439</v>
      </c>
      <c r="AD113" s="10">
        <v>0.18947740756724415</v>
      </c>
      <c r="AE113" s="10">
        <v>0.18971986949684441</v>
      </c>
      <c r="AF113" s="10">
        <v>0.18996233142644467</v>
      </c>
      <c r="AG113" s="10">
        <v>0.19020479335604493</v>
      </c>
      <c r="AH113" s="10">
        <v>0.19044725528564518</v>
      </c>
      <c r="AI113" s="10">
        <v>0.19068971721524544</v>
      </c>
      <c r="AJ113" s="10">
        <v>0.1909321791448457</v>
      </c>
      <c r="AK113" s="10">
        <v>0.19117464107444596</v>
      </c>
      <c r="AL113" s="10">
        <v>0.19141710300404621</v>
      </c>
      <c r="AM113" s="10">
        <v>0.19165956493364647</v>
      </c>
      <c r="AN113" s="10">
        <v>0.19190202686324673</v>
      </c>
      <c r="AO113" s="10">
        <v>0.19214448879284698</v>
      </c>
      <c r="AP113" s="10">
        <v>0.19238695072244724</v>
      </c>
      <c r="AQ113" s="10">
        <v>0.19262941265204728</v>
      </c>
    </row>
    <row r="114" spans="7:45" ht="14.25" customHeight="1" thickBot="1" x14ac:dyDescent="0.35">
      <c r="G114" s="8"/>
      <c r="H114" s="92"/>
      <c r="J114" s="25"/>
      <c r="K114" s="17" t="s">
        <v>85</v>
      </c>
      <c r="L114" s="17" t="s">
        <v>62</v>
      </c>
      <c r="M114" s="11">
        <v>0.18463784427634133</v>
      </c>
      <c r="N114" s="11">
        <v>0.18463784427634133</v>
      </c>
      <c r="O114" s="11">
        <v>0.18463784427634133</v>
      </c>
      <c r="P114" s="11">
        <v>0.18463784427634133</v>
      </c>
      <c r="Q114" s="11">
        <v>0.18463784427634133</v>
      </c>
      <c r="R114" s="11">
        <v>0.18463784427634133</v>
      </c>
      <c r="S114" s="11">
        <v>0.18463784427634133</v>
      </c>
      <c r="T114" s="11">
        <v>0.18463784427634133</v>
      </c>
      <c r="U114" s="11">
        <v>0.18463784427634133</v>
      </c>
      <c r="V114" s="11">
        <v>0.18463784427634133</v>
      </c>
      <c r="W114" s="11">
        <v>0.18463784427634133</v>
      </c>
      <c r="X114" s="11">
        <v>0.18479496076552637</v>
      </c>
      <c r="Y114" s="11">
        <v>0.18495207725471141</v>
      </c>
      <c r="Z114" s="11">
        <v>0.18510919374389645</v>
      </c>
      <c r="AA114" s="11">
        <v>0.18526631023308149</v>
      </c>
      <c r="AB114" s="11">
        <v>0.18542342672226653</v>
      </c>
      <c r="AC114" s="11">
        <v>0.18558054321145157</v>
      </c>
      <c r="AD114" s="11">
        <v>0.1857376597006366</v>
      </c>
      <c r="AE114" s="11">
        <v>0.18589477618982164</v>
      </c>
      <c r="AF114" s="11">
        <v>0.18605189267900668</v>
      </c>
      <c r="AG114" s="11">
        <v>0.18620900916819172</v>
      </c>
      <c r="AH114" s="11">
        <v>0.18636612565737676</v>
      </c>
      <c r="AI114" s="11">
        <v>0.1865232421465618</v>
      </c>
      <c r="AJ114" s="11">
        <v>0.18668035863574683</v>
      </c>
      <c r="AK114" s="11">
        <v>0.18683747512493187</v>
      </c>
      <c r="AL114" s="11">
        <v>0.18699459161411691</v>
      </c>
      <c r="AM114" s="11">
        <v>0.18715170810330195</v>
      </c>
      <c r="AN114" s="11">
        <v>0.18730882459248699</v>
      </c>
      <c r="AO114" s="11">
        <v>0.18746594108167203</v>
      </c>
      <c r="AP114" s="11">
        <v>0.18762305757085707</v>
      </c>
      <c r="AQ114" s="11">
        <v>0.18778017406004235</v>
      </c>
    </row>
    <row r="115" spans="7:45" ht="14.25" customHeight="1" thickTop="1" x14ac:dyDescent="0.3">
      <c r="G115" s="8"/>
      <c r="H115" s="92"/>
      <c r="J115" s="94"/>
      <c r="K115" s="6"/>
      <c r="L115" s="6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</row>
    <row r="116" spans="7:45" ht="14.25" hidden="1" customHeight="1" x14ac:dyDescent="0.25">
      <c r="G116" s="8"/>
      <c r="H116" s="92"/>
      <c r="J116" s="102"/>
      <c r="M116" s="15">
        <v>2020</v>
      </c>
      <c r="N116" s="15">
        <v>2021</v>
      </c>
      <c r="O116" s="15">
        <v>2022</v>
      </c>
      <c r="P116" s="15">
        <v>2023</v>
      </c>
      <c r="Q116" s="15">
        <v>2024</v>
      </c>
      <c r="R116" s="15">
        <v>2025</v>
      </c>
      <c r="S116" s="15">
        <v>2026</v>
      </c>
      <c r="T116" s="15">
        <v>2027</v>
      </c>
      <c r="U116" s="15">
        <v>2028</v>
      </c>
      <c r="V116" s="15">
        <v>2029</v>
      </c>
      <c r="W116" s="15">
        <v>2030</v>
      </c>
      <c r="X116" s="15">
        <v>2031</v>
      </c>
      <c r="Y116" s="15">
        <v>2032</v>
      </c>
      <c r="Z116" s="15">
        <v>2033</v>
      </c>
      <c r="AA116" s="15">
        <v>2034</v>
      </c>
      <c r="AB116" s="15">
        <v>2035</v>
      </c>
      <c r="AC116" s="15">
        <v>2036</v>
      </c>
      <c r="AD116" s="15">
        <v>2037</v>
      </c>
      <c r="AE116" s="15">
        <v>2038</v>
      </c>
      <c r="AF116" s="15">
        <v>2039</v>
      </c>
      <c r="AG116" s="15">
        <v>2040</v>
      </c>
      <c r="AH116" s="15">
        <v>2041</v>
      </c>
      <c r="AI116" s="15">
        <v>2042</v>
      </c>
      <c r="AJ116" s="15">
        <v>2043</v>
      </c>
      <c r="AK116" s="15">
        <v>2044</v>
      </c>
      <c r="AL116" s="15">
        <v>2045</v>
      </c>
      <c r="AM116" s="15">
        <v>2046</v>
      </c>
      <c r="AN116" s="15">
        <v>2047</v>
      </c>
      <c r="AO116" s="15">
        <v>2048</v>
      </c>
      <c r="AP116" s="15">
        <v>2049</v>
      </c>
      <c r="AQ116" s="15">
        <v>2050</v>
      </c>
    </row>
    <row r="117" spans="7:45" ht="14.25" hidden="1" customHeight="1" x14ac:dyDescent="0.3">
      <c r="G117" s="8"/>
      <c r="H117" s="92"/>
      <c r="J117" s="23" t="s">
        <v>103</v>
      </c>
      <c r="K117" s="16" t="s">
        <v>94</v>
      </c>
      <c r="L117" s="16" t="s">
        <v>67</v>
      </c>
      <c r="M117" s="108">
        <f>M85*8760</f>
        <v>1052.3510077476797</v>
      </c>
      <c r="N117" s="108">
        <f>N85*8760</f>
        <v>1056.4755308638228</v>
      </c>
      <c r="O117" s="108">
        <f>O85*8760</f>
        <v>1060.6000539799659</v>
      </c>
      <c r="P117" s="108">
        <f>P85*8760</f>
        <v>1064.7245770961092</v>
      </c>
      <c r="Q117" s="108">
        <f>Q85*8760</f>
        <v>1068.8491002122523</v>
      </c>
      <c r="R117" s="108">
        <f>R85*8760</f>
        <v>1072.9736233283954</v>
      </c>
      <c r="S117" s="108">
        <f>S85*8760</f>
        <v>1077.0981464445388</v>
      </c>
      <c r="T117" s="108">
        <f>T85*8760</f>
        <v>1081.2226695606819</v>
      </c>
      <c r="U117" s="108">
        <f>U85*8760</f>
        <v>1085.347192676825</v>
      </c>
      <c r="V117" s="108">
        <f>V85*8760</f>
        <v>1089.4717157929683</v>
      </c>
      <c r="W117" s="108">
        <f>W85*8760</f>
        <v>1093.5962389091117</v>
      </c>
      <c r="X117" s="108">
        <f>X85*8760</f>
        <v>1093.5962389091117</v>
      </c>
      <c r="Y117" s="108">
        <f>Y85*8760</f>
        <v>1093.5962389091117</v>
      </c>
      <c r="Z117" s="108">
        <f>Z85*8760</f>
        <v>1093.5962389091117</v>
      </c>
      <c r="AA117" s="108">
        <f>AA85*8760</f>
        <v>1093.5962389091117</v>
      </c>
      <c r="AB117" s="108">
        <f>AB85*8760</f>
        <v>1093.5962389091117</v>
      </c>
      <c r="AC117" s="108">
        <f>AC85*8760</f>
        <v>1093.5962389091117</v>
      </c>
      <c r="AD117" s="108">
        <f>AD85*8760</f>
        <v>1093.5962389091117</v>
      </c>
      <c r="AE117" s="108">
        <f>AE85*8760</f>
        <v>1093.5962389091117</v>
      </c>
      <c r="AF117" s="108">
        <f>AF85*8760</f>
        <v>1093.5962389091117</v>
      </c>
      <c r="AG117" s="108">
        <f>AG85*8760</f>
        <v>1093.5962389091117</v>
      </c>
      <c r="AH117" s="108">
        <f>AH85*8760</f>
        <v>1093.5962389091117</v>
      </c>
      <c r="AI117" s="108">
        <f>AI85*8760</f>
        <v>1093.5962389091117</v>
      </c>
      <c r="AJ117" s="108">
        <f>AJ85*8760</f>
        <v>1093.5962389091117</v>
      </c>
      <c r="AK117" s="108">
        <f>AK85*8760</f>
        <v>1093.5962389091117</v>
      </c>
      <c r="AL117" s="108">
        <f>AL85*8760</f>
        <v>1093.5962389091117</v>
      </c>
      <c r="AM117" s="108">
        <f>AM85*8760</f>
        <v>1093.5962389091117</v>
      </c>
      <c r="AN117" s="108">
        <f>AN85*8760</f>
        <v>1093.5962389091117</v>
      </c>
      <c r="AO117" s="108">
        <f>AO85*8760</f>
        <v>1093.5962389091117</v>
      </c>
      <c r="AP117" s="108">
        <f>AP85*8760</f>
        <v>1093.5962389091117</v>
      </c>
      <c r="AQ117" s="108">
        <f>AQ85*8760</f>
        <v>1093.5962389091117</v>
      </c>
    </row>
    <row r="118" spans="7:45" ht="14.25" hidden="1" customHeight="1" x14ac:dyDescent="0.3">
      <c r="G118" s="8"/>
      <c r="H118" s="92"/>
      <c r="J118" s="24"/>
      <c r="K118" s="6" t="s">
        <v>94</v>
      </c>
      <c r="L118" s="82" t="s">
        <v>66</v>
      </c>
      <c r="M118" s="105">
        <f>M86*8760</f>
        <v>1049.848270396496</v>
      </c>
      <c r="N118" s="105">
        <f>N86*8760</f>
        <v>1051.4700561614554</v>
      </c>
      <c r="O118" s="105">
        <f>O86*8760</f>
        <v>1053.0918419264149</v>
      </c>
      <c r="P118" s="105">
        <f>P86*8760</f>
        <v>1054.7136276913743</v>
      </c>
      <c r="Q118" s="105">
        <f>Q86*8760</f>
        <v>1056.3354134563338</v>
      </c>
      <c r="R118" s="105">
        <f>R86*8760</f>
        <v>1057.9571992212934</v>
      </c>
      <c r="S118" s="105">
        <f>S86*8760</f>
        <v>1059.5789849862529</v>
      </c>
      <c r="T118" s="105">
        <f>T86*8760</f>
        <v>1061.2007707512123</v>
      </c>
      <c r="U118" s="105">
        <f>U86*8760</f>
        <v>1062.8225565161717</v>
      </c>
      <c r="V118" s="105">
        <f>V86*8760</f>
        <v>1064.4443422811312</v>
      </c>
      <c r="W118" s="105">
        <f>W86*8760</f>
        <v>1066.0661280460906</v>
      </c>
      <c r="X118" s="105">
        <f>X86*8760</f>
        <v>1067.4426335892417</v>
      </c>
      <c r="Y118" s="105">
        <f>Y86*8760</f>
        <v>1068.8191391323928</v>
      </c>
      <c r="Z118" s="105">
        <f>Z86*8760</f>
        <v>1070.1956446755439</v>
      </c>
      <c r="AA118" s="105">
        <f>AA86*8760</f>
        <v>1071.572150218695</v>
      </c>
      <c r="AB118" s="105">
        <f>AB86*8760</f>
        <v>1072.9486557618461</v>
      </c>
      <c r="AC118" s="105">
        <f>AC86*8760</f>
        <v>1074.3251613049972</v>
      </c>
      <c r="AD118" s="105">
        <f>AD86*8760</f>
        <v>1075.7016668481483</v>
      </c>
      <c r="AE118" s="105">
        <f>AE86*8760</f>
        <v>1077.0781723912994</v>
      </c>
      <c r="AF118" s="105">
        <f>AF86*8760</f>
        <v>1078.4546779344505</v>
      </c>
      <c r="AG118" s="105">
        <f>AG86*8760</f>
        <v>1079.8311834776016</v>
      </c>
      <c r="AH118" s="105">
        <f>AH86*8760</f>
        <v>1081.2076890207527</v>
      </c>
      <c r="AI118" s="105">
        <f>AI86*8760</f>
        <v>1082.5841945639036</v>
      </c>
      <c r="AJ118" s="105">
        <f>AJ86*8760</f>
        <v>1083.9607001070547</v>
      </c>
      <c r="AK118" s="105">
        <f>AK86*8760</f>
        <v>1085.3372056502058</v>
      </c>
      <c r="AL118" s="105">
        <f>AL86*8760</f>
        <v>1086.7137111933569</v>
      </c>
      <c r="AM118" s="105">
        <f>AM86*8760</f>
        <v>1088.090216736508</v>
      </c>
      <c r="AN118" s="105">
        <f>AN86*8760</f>
        <v>1089.4667222796591</v>
      </c>
      <c r="AO118" s="105">
        <f>AO86*8760</f>
        <v>1090.8432278228101</v>
      </c>
      <c r="AP118" s="105">
        <f>AP86*8760</f>
        <v>1092.2197333659612</v>
      </c>
      <c r="AQ118" s="105">
        <f>AQ86*8760</f>
        <v>1093.5962389091117</v>
      </c>
    </row>
    <row r="119" spans="7:45" ht="14.25" hidden="1" customHeight="1" thickBot="1" x14ac:dyDescent="0.35">
      <c r="G119" s="8"/>
      <c r="H119" s="92"/>
      <c r="J119" s="24"/>
      <c r="K119" s="17" t="s">
        <v>94</v>
      </c>
      <c r="L119" s="17" t="s">
        <v>62</v>
      </c>
      <c r="M119" s="107">
        <f>M87*8760</f>
        <v>1048.2264846315363</v>
      </c>
      <c r="N119" s="107">
        <f>N87*8760</f>
        <v>1048.2264846315363</v>
      </c>
      <c r="O119" s="107">
        <f>O87*8760</f>
        <v>1048.2264846315363</v>
      </c>
      <c r="P119" s="107">
        <f>P87*8760</f>
        <v>1048.2264846315363</v>
      </c>
      <c r="Q119" s="107">
        <f>Q87*8760</f>
        <v>1048.2264846315363</v>
      </c>
      <c r="R119" s="107">
        <f>R87*8760</f>
        <v>1048.2264846315363</v>
      </c>
      <c r="S119" s="107">
        <f>S87*8760</f>
        <v>1048.2264846315363</v>
      </c>
      <c r="T119" s="107">
        <f>T87*8760</f>
        <v>1048.2264846315363</v>
      </c>
      <c r="U119" s="107">
        <f>U87*8760</f>
        <v>1048.2264846315363</v>
      </c>
      <c r="V119" s="107">
        <f>V87*8760</f>
        <v>1048.2264846315363</v>
      </c>
      <c r="W119" s="107">
        <f>W87*8760</f>
        <v>1048.2264846315363</v>
      </c>
      <c r="X119" s="107">
        <f>X87*8760</f>
        <v>1049.118466802264</v>
      </c>
      <c r="Y119" s="107">
        <f>Y87*8760</f>
        <v>1050.0104489729918</v>
      </c>
      <c r="Z119" s="107">
        <f>Z87*8760</f>
        <v>1050.9024311437195</v>
      </c>
      <c r="AA119" s="107">
        <f>AA87*8760</f>
        <v>1051.7944133144472</v>
      </c>
      <c r="AB119" s="107">
        <f>AB87*8760</f>
        <v>1052.6863954851749</v>
      </c>
      <c r="AC119" s="107">
        <f>AC87*8760</f>
        <v>1053.5783776559024</v>
      </c>
      <c r="AD119" s="107">
        <f>AD87*8760</f>
        <v>1054.4703598266301</v>
      </c>
      <c r="AE119" s="107">
        <f>AE87*8760</f>
        <v>1055.3623419973578</v>
      </c>
      <c r="AF119" s="107">
        <f>AF87*8760</f>
        <v>1056.2543241680855</v>
      </c>
      <c r="AG119" s="107">
        <f>AG87*8760</f>
        <v>1057.1463063388132</v>
      </c>
      <c r="AH119" s="107">
        <f>AH87*8760</f>
        <v>1058.038288509541</v>
      </c>
      <c r="AI119" s="107">
        <f>AI87*8760</f>
        <v>1058.9302706802687</v>
      </c>
      <c r="AJ119" s="107">
        <f>AJ87*8760</f>
        <v>1059.8222528509962</v>
      </c>
      <c r="AK119" s="107">
        <f>AK87*8760</f>
        <v>1060.7142350217239</v>
      </c>
      <c r="AL119" s="107">
        <f>AL87*8760</f>
        <v>1061.6062171924516</v>
      </c>
      <c r="AM119" s="107">
        <f>AM87*8760</f>
        <v>1062.4981993631793</v>
      </c>
      <c r="AN119" s="107">
        <f>AN87*8760</f>
        <v>1063.390181533907</v>
      </c>
      <c r="AO119" s="107">
        <f>AO87*8760</f>
        <v>1064.2821637046347</v>
      </c>
      <c r="AP119" s="107">
        <f>AP87*8760</f>
        <v>1065.1741458753625</v>
      </c>
      <c r="AQ119" s="107">
        <f>AQ87*8760</f>
        <v>1066.0661280460906</v>
      </c>
    </row>
    <row r="120" spans="7:45" ht="14.25" hidden="1" customHeight="1" thickTop="1" x14ac:dyDescent="0.3">
      <c r="G120" s="8"/>
      <c r="H120" s="92"/>
      <c r="J120" s="24"/>
      <c r="K120" s="16" t="s">
        <v>93</v>
      </c>
      <c r="L120" s="16" t="s">
        <v>67</v>
      </c>
      <c r="M120" s="106">
        <f>M88*8760</f>
        <v>1152.6826711479548</v>
      </c>
      <c r="N120" s="106">
        <f>N88*8760</f>
        <v>1157.2004283294705</v>
      </c>
      <c r="O120" s="106">
        <f>O88*8760</f>
        <v>1161.7181855109861</v>
      </c>
      <c r="P120" s="106">
        <f>P88*8760</f>
        <v>1166.2359426925018</v>
      </c>
      <c r="Q120" s="106">
        <f>Q88*8760</f>
        <v>1170.7536998740175</v>
      </c>
      <c r="R120" s="106">
        <f>R88*8760</f>
        <v>1175.2714570555333</v>
      </c>
      <c r="S120" s="106">
        <f>S88*8760</f>
        <v>1179.789214237049</v>
      </c>
      <c r="T120" s="106">
        <f>T88*8760</f>
        <v>1184.3069714185647</v>
      </c>
      <c r="U120" s="106">
        <f>U88*8760</f>
        <v>1188.8247286000803</v>
      </c>
      <c r="V120" s="106">
        <f>V88*8760</f>
        <v>1193.342485781596</v>
      </c>
      <c r="W120" s="106">
        <f>W88*8760</f>
        <v>1197.8602429631126</v>
      </c>
      <c r="X120" s="106">
        <f>X88*8760</f>
        <v>1197.8602429631126</v>
      </c>
      <c r="Y120" s="106">
        <f>Y88*8760</f>
        <v>1197.8602429631126</v>
      </c>
      <c r="Z120" s="106">
        <f>Z88*8760</f>
        <v>1197.8602429631126</v>
      </c>
      <c r="AA120" s="106">
        <f>AA88*8760</f>
        <v>1197.8602429631126</v>
      </c>
      <c r="AB120" s="106">
        <f>AB88*8760</f>
        <v>1197.8602429631126</v>
      </c>
      <c r="AC120" s="106">
        <f>AC88*8760</f>
        <v>1197.8602429631126</v>
      </c>
      <c r="AD120" s="106">
        <f>AD88*8760</f>
        <v>1197.8602429631126</v>
      </c>
      <c r="AE120" s="106">
        <f>AE88*8760</f>
        <v>1197.8602429631126</v>
      </c>
      <c r="AF120" s="106">
        <f>AF88*8760</f>
        <v>1197.8602429631126</v>
      </c>
      <c r="AG120" s="106">
        <f>AG88*8760</f>
        <v>1197.8602429631126</v>
      </c>
      <c r="AH120" s="106">
        <f>AH88*8760</f>
        <v>1197.8602429631126</v>
      </c>
      <c r="AI120" s="106">
        <f>AI88*8760</f>
        <v>1197.8602429631126</v>
      </c>
      <c r="AJ120" s="106">
        <f>AJ88*8760</f>
        <v>1197.8602429631126</v>
      </c>
      <c r="AK120" s="106">
        <f>AK88*8760</f>
        <v>1197.8602429631126</v>
      </c>
      <c r="AL120" s="106">
        <f>AL88*8760</f>
        <v>1197.8602429631126</v>
      </c>
      <c r="AM120" s="106">
        <f>AM88*8760</f>
        <v>1197.8602429631126</v>
      </c>
      <c r="AN120" s="106">
        <f>AN88*8760</f>
        <v>1197.8602429631126</v>
      </c>
      <c r="AO120" s="106">
        <f>AO88*8760</f>
        <v>1197.8602429631126</v>
      </c>
      <c r="AP120" s="106">
        <f>AP88*8760</f>
        <v>1197.8602429631126</v>
      </c>
      <c r="AQ120" s="106">
        <f>AQ88*8760</f>
        <v>1197.8602429631126</v>
      </c>
    </row>
    <row r="121" spans="7:45" ht="14.25" hidden="1" customHeight="1" x14ac:dyDescent="0.3">
      <c r="G121" s="8"/>
      <c r="H121" s="92"/>
      <c r="J121" s="24"/>
      <c r="K121" s="6" t="s">
        <v>93</v>
      </c>
      <c r="L121" s="82" t="s">
        <v>66</v>
      </c>
      <c r="M121" s="105">
        <f>M89*8760</f>
        <v>1149.9413215850191</v>
      </c>
      <c r="N121" s="105">
        <f>N89*8760</f>
        <v>1151.7177292035992</v>
      </c>
      <c r="O121" s="105">
        <f>O89*8760</f>
        <v>1153.4941368221791</v>
      </c>
      <c r="P121" s="105">
        <f>P89*8760</f>
        <v>1155.2705444407593</v>
      </c>
      <c r="Q121" s="105">
        <f>Q89*8760</f>
        <v>1157.0469520593392</v>
      </c>
      <c r="R121" s="105">
        <f>R89*8760</f>
        <v>1158.8233596779191</v>
      </c>
      <c r="S121" s="105">
        <f>S89*8760</f>
        <v>1160.5997672964993</v>
      </c>
      <c r="T121" s="105">
        <f>T89*8760</f>
        <v>1162.3761749150792</v>
      </c>
      <c r="U121" s="105">
        <f>U89*8760</f>
        <v>1164.1525825336594</v>
      </c>
      <c r="V121" s="105">
        <f>V89*8760</f>
        <v>1165.9289901522393</v>
      </c>
      <c r="W121" s="105">
        <f>W89*8760</f>
        <v>1167.7053977708181</v>
      </c>
      <c r="X121" s="105">
        <f>X89*8760</f>
        <v>1169.2131400304327</v>
      </c>
      <c r="Y121" s="105">
        <f>Y89*8760</f>
        <v>1170.7208822900475</v>
      </c>
      <c r="Z121" s="105">
        <f>Z89*8760</f>
        <v>1172.2286245496621</v>
      </c>
      <c r="AA121" s="105">
        <f>AA89*8760</f>
        <v>1173.7363668092767</v>
      </c>
      <c r="AB121" s="105">
        <f>AB89*8760</f>
        <v>1175.2441090688912</v>
      </c>
      <c r="AC121" s="105">
        <f>AC89*8760</f>
        <v>1176.7518513285061</v>
      </c>
      <c r="AD121" s="105">
        <f>AD89*8760</f>
        <v>1178.2595935881207</v>
      </c>
      <c r="AE121" s="105">
        <f>AE89*8760</f>
        <v>1179.7673358477352</v>
      </c>
      <c r="AF121" s="105">
        <f>AF89*8760</f>
        <v>1181.2750781073501</v>
      </c>
      <c r="AG121" s="105">
        <f>AG89*8760</f>
        <v>1182.7828203669646</v>
      </c>
      <c r="AH121" s="105">
        <f>AH89*8760</f>
        <v>1184.2905626265792</v>
      </c>
      <c r="AI121" s="105">
        <f>AI89*8760</f>
        <v>1185.798304886194</v>
      </c>
      <c r="AJ121" s="105">
        <f>AJ89*8760</f>
        <v>1187.3060471458086</v>
      </c>
      <c r="AK121" s="105">
        <f>AK89*8760</f>
        <v>1188.8137894054232</v>
      </c>
      <c r="AL121" s="105">
        <f>AL89*8760</f>
        <v>1190.3215316650378</v>
      </c>
      <c r="AM121" s="105">
        <f>AM89*8760</f>
        <v>1191.8292739246526</v>
      </c>
      <c r="AN121" s="105">
        <f>AN89*8760</f>
        <v>1193.3370161842672</v>
      </c>
      <c r="AO121" s="105">
        <f>AO89*8760</f>
        <v>1194.8447584438818</v>
      </c>
      <c r="AP121" s="105">
        <f>AP89*8760</f>
        <v>1196.3525007034966</v>
      </c>
      <c r="AQ121" s="105">
        <f>AQ89*8760</f>
        <v>1197.8602429631126</v>
      </c>
    </row>
    <row r="122" spans="7:45" ht="14.25" hidden="1" customHeight="1" thickBot="1" x14ac:dyDescent="0.35">
      <c r="G122" s="8"/>
      <c r="H122" s="92"/>
      <c r="J122" s="24"/>
      <c r="K122" s="17" t="s">
        <v>93</v>
      </c>
      <c r="L122" s="17" t="s">
        <v>62</v>
      </c>
      <c r="M122" s="107">
        <f>M90*8760</f>
        <v>1148.1649139664391</v>
      </c>
      <c r="N122" s="107">
        <f>N90*8760</f>
        <v>1148.1649139664391</v>
      </c>
      <c r="O122" s="107">
        <f>O90*8760</f>
        <v>1148.1649139664391</v>
      </c>
      <c r="P122" s="107">
        <f>P90*8760</f>
        <v>1148.1649139664391</v>
      </c>
      <c r="Q122" s="107">
        <f>Q90*8760</f>
        <v>1148.1649139664391</v>
      </c>
      <c r="R122" s="107">
        <f>R90*8760</f>
        <v>1148.1649139664391</v>
      </c>
      <c r="S122" s="107">
        <f>S90*8760</f>
        <v>1148.1649139664391</v>
      </c>
      <c r="T122" s="107">
        <f>T90*8760</f>
        <v>1148.1649139664391</v>
      </c>
      <c r="U122" s="107">
        <f>U90*8760</f>
        <v>1148.1649139664391</v>
      </c>
      <c r="V122" s="107">
        <f>V90*8760</f>
        <v>1148.1649139664391</v>
      </c>
      <c r="W122" s="107">
        <f>W90*8760</f>
        <v>1148.1649139664391</v>
      </c>
      <c r="X122" s="107">
        <f>X90*8760</f>
        <v>1149.1419381566579</v>
      </c>
      <c r="Y122" s="107">
        <f>Y90*8760</f>
        <v>1150.118962346877</v>
      </c>
      <c r="Z122" s="107">
        <f>Z90*8760</f>
        <v>1151.0959865370958</v>
      </c>
      <c r="AA122" s="107">
        <f>AA90*8760</f>
        <v>1152.0730107273148</v>
      </c>
      <c r="AB122" s="107">
        <f>AB90*8760</f>
        <v>1153.0500349175336</v>
      </c>
      <c r="AC122" s="107">
        <f>AC90*8760</f>
        <v>1154.0270591077526</v>
      </c>
      <c r="AD122" s="107">
        <f>AD90*8760</f>
        <v>1155.0040832979714</v>
      </c>
      <c r="AE122" s="107">
        <f>AE90*8760</f>
        <v>1155.9811074881904</v>
      </c>
      <c r="AF122" s="107">
        <f>AF90*8760</f>
        <v>1156.9581316784092</v>
      </c>
      <c r="AG122" s="107">
        <f>AG90*8760</f>
        <v>1157.9351558686283</v>
      </c>
      <c r="AH122" s="107">
        <f>AH90*8760</f>
        <v>1158.9121800588471</v>
      </c>
      <c r="AI122" s="107">
        <f>AI90*8760</f>
        <v>1159.8892042490661</v>
      </c>
      <c r="AJ122" s="107">
        <f>AJ90*8760</f>
        <v>1160.8662284392849</v>
      </c>
      <c r="AK122" s="107">
        <f>AK90*8760</f>
        <v>1161.8432526295039</v>
      </c>
      <c r="AL122" s="107">
        <f>AL90*8760</f>
        <v>1162.8202768197227</v>
      </c>
      <c r="AM122" s="107">
        <f>AM90*8760</f>
        <v>1163.7973010099417</v>
      </c>
      <c r="AN122" s="107">
        <f>AN90*8760</f>
        <v>1164.7743252001605</v>
      </c>
      <c r="AO122" s="107">
        <f>AO90*8760</f>
        <v>1165.7513493903796</v>
      </c>
      <c r="AP122" s="107">
        <f>AP90*8760</f>
        <v>1166.7283735805984</v>
      </c>
      <c r="AQ122" s="107">
        <f>AQ90*8760</f>
        <v>1167.7053977708181</v>
      </c>
    </row>
    <row r="123" spans="7:45" ht="14.25" hidden="1" customHeight="1" thickTop="1" x14ac:dyDescent="0.3">
      <c r="G123" s="8"/>
      <c r="H123" s="92"/>
      <c r="J123" s="24"/>
      <c r="K123" s="16" t="s">
        <v>92</v>
      </c>
      <c r="L123" s="16" t="s">
        <v>67</v>
      </c>
      <c r="M123" s="106">
        <f>M91*8760</f>
        <v>1200.4678501330004</v>
      </c>
      <c r="N123" s="106">
        <f>N91*8760</f>
        <v>1205.1728937559049</v>
      </c>
      <c r="O123" s="106">
        <f>O91*8760</f>
        <v>1209.8779373788093</v>
      </c>
      <c r="P123" s="106">
        <f>P91*8760</f>
        <v>1214.5829810017137</v>
      </c>
      <c r="Q123" s="106">
        <f>Q91*8760</f>
        <v>1219.2880246246182</v>
      </c>
      <c r="R123" s="106">
        <f>R91*8760</f>
        <v>1223.9930682475226</v>
      </c>
      <c r="S123" s="106">
        <f>S91*8760</f>
        <v>1228.6981118704271</v>
      </c>
      <c r="T123" s="106">
        <f>T91*8760</f>
        <v>1233.4031554933315</v>
      </c>
      <c r="U123" s="106">
        <f>U91*8760</f>
        <v>1238.1081991162359</v>
      </c>
      <c r="V123" s="106">
        <f>V91*8760</f>
        <v>1242.8132427391404</v>
      </c>
      <c r="W123" s="106">
        <f>W91*8760</f>
        <v>1247.518286362045</v>
      </c>
      <c r="X123" s="106">
        <f>X91*8760</f>
        <v>1247.518286362045</v>
      </c>
      <c r="Y123" s="106">
        <f>Y91*8760</f>
        <v>1247.518286362045</v>
      </c>
      <c r="Z123" s="106">
        <f>Z91*8760</f>
        <v>1247.518286362045</v>
      </c>
      <c r="AA123" s="106">
        <f>AA91*8760</f>
        <v>1247.518286362045</v>
      </c>
      <c r="AB123" s="106">
        <f>AB91*8760</f>
        <v>1247.518286362045</v>
      </c>
      <c r="AC123" s="106">
        <f>AC91*8760</f>
        <v>1247.518286362045</v>
      </c>
      <c r="AD123" s="106">
        <f>AD91*8760</f>
        <v>1247.518286362045</v>
      </c>
      <c r="AE123" s="106">
        <f>AE91*8760</f>
        <v>1247.518286362045</v>
      </c>
      <c r="AF123" s="106">
        <f>AF91*8760</f>
        <v>1247.518286362045</v>
      </c>
      <c r="AG123" s="106">
        <f>AG91*8760</f>
        <v>1247.518286362045</v>
      </c>
      <c r="AH123" s="106">
        <f>AH91*8760</f>
        <v>1247.518286362045</v>
      </c>
      <c r="AI123" s="106">
        <f>AI91*8760</f>
        <v>1247.518286362045</v>
      </c>
      <c r="AJ123" s="106">
        <f>AJ91*8760</f>
        <v>1247.518286362045</v>
      </c>
      <c r="AK123" s="106">
        <f>AK91*8760</f>
        <v>1247.518286362045</v>
      </c>
      <c r="AL123" s="106">
        <f>AL91*8760</f>
        <v>1247.518286362045</v>
      </c>
      <c r="AM123" s="106">
        <f>AM91*8760</f>
        <v>1247.518286362045</v>
      </c>
      <c r="AN123" s="106">
        <f>AN91*8760</f>
        <v>1247.518286362045</v>
      </c>
      <c r="AO123" s="106">
        <f>AO91*8760</f>
        <v>1247.518286362045</v>
      </c>
      <c r="AP123" s="106">
        <f>AP91*8760</f>
        <v>1247.518286362045</v>
      </c>
      <c r="AQ123" s="106">
        <f>AQ91*8760</f>
        <v>1247.518286362045</v>
      </c>
    </row>
    <row r="124" spans="7:45" ht="14.25" hidden="1" customHeight="1" x14ac:dyDescent="0.3">
      <c r="G124" s="8"/>
      <c r="H124" s="92"/>
      <c r="J124" s="24"/>
      <c r="K124" s="6" t="s">
        <v>92</v>
      </c>
      <c r="L124" s="82" t="s">
        <v>66</v>
      </c>
      <c r="M124" s="105">
        <f>M92*8760</f>
        <v>1197.6128562143331</v>
      </c>
      <c r="N124" s="105">
        <f>N92*8760</f>
        <v>1199.4629059185702</v>
      </c>
      <c r="O124" s="105">
        <f>O92*8760</f>
        <v>1201.3129556228075</v>
      </c>
      <c r="P124" s="105">
        <f>P92*8760</f>
        <v>1203.1630053270446</v>
      </c>
      <c r="Q124" s="105">
        <f>Q92*8760</f>
        <v>1205.0130550312817</v>
      </c>
      <c r="R124" s="105">
        <f>R92*8760</f>
        <v>1206.8631047355188</v>
      </c>
      <c r="S124" s="105">
        <f>S92*8760</f>
        <v>1208.713154439756</v>
      </c>
      <c r="T124" s="105">
        <f>T92*8760</f>
        <v>1210.5632041439931</v>
      </c>
      <c r="U124" s="105">
        <f>U92*8760</f>
        <v>1212.4132538482302</v>
      </c>
      <c r="V124" s="105">
        <f>V92*8760</f>
        <v>1214.2633035524673</v>
      </c>
      <c r="W124" s="105">
        <f>W92*8760</f>
        <v>1216.1133532567039</v>
      </c>
      <c r="X124" s="105">
        <f>X92*8760</f>
        <v>1217.6835999119712</v>
      </c>
      <c r="Y124" s="105">
        <f>Y92*8760</f>
        <v>1219.2538465672383</v>
      </c>
      <c r="Z124" s="105">
        <f>Z92*8760</f>
        <v>1220.8240932225053</v>
      </c>
      <c r="AA124" s="105">
        <f>AA92*8760</f>
        <v>1222.3943398777726</v>
      </c>
      <c r="AB124" s="105">
        <f>AB92*8760</f>
        <v>1223.9645865330397</v>
      </c>
      <c r="AC124" s="105">
        <f>AC92*8760</f>
        <v>1225.5348331883067</v>
      </c>
      <c r="AD124" s="105">
        <f>AD92*8760</f>
        <v>1227.105079843574</v>
      </c>
      <c r="AE124" s="105">
        <f>AE92*8760</f>
        <v>1228.6753264988411</v>
      </c>
      <c r="AF124" s="105">
        <f>AF92*8760</f>
        <v>1230.2455731541083</v>
      </c>
      <c r="AG124" s="105">
        <f>AG92*8760</f>
        <v>1231.8158198093754</v>
      </c>
      <c r="AH124" s="105">
        <f>AH92*8760</f>
        <v>1233.3860664646425</v>
      </c>
      <c r="AI124" s="105">
        <f>AI92*8760</f>
        <v>1234.9563131199097</v>
      </c>
      <c r="AJ124" s="105">
        <f>AJ92*8760</f>
        <v>1236.5265597751768</v>
      </c>
      <c r="AK124" s="105">
        <f>AK92*8760</f>
        <v>1238.0968064304441</v>
      </c>
      <c r="AL124" s="105">
        <f>AL92*8760</f>
        <v>1239.6670530857111</v>
      </c>
      <c r="AM124" s="105">
        <f>AM92*8760</f>
        <v>1241.2372997409782</v>
      </c>
      <c r="AN124" s="105">
        <f>AN92*8760</f>
        <v>1242.8075463962455</v>
      </c>
      <c r="AO124" s="105">
        <f>AO92*8760</f>
        <v>1244.3777930515125</v>
      </c>
      <c r="AP124" s="105">
        <f>AP92*8760</f>
        <v>1245.9480397067798</v>
      </c>
      <c r="AQ124" s="105">
        <f>AQ92*8760</f>
        <v>1247.518286362045</v>
      </c>
    </row>
    <row r="125" spans="7:45" ht="14.25" hidden="1" customHeight="1" thickBot="1" x14ac:dyDescent="0.35">
      <c r="G125" s="8"/>
      <c r="H125" s="92"/>
      <c r="J125" s="24"/>
      <c r="K125" s="17" t="s">
        <v>92</v>
      </c>
      <c r="L125" s="17" t="s">
        <v>62</v>
      </c>
      <c r="M125" s="104">
        <f>M93*8760</f>
        <v>1195.762806510096</v>
      </c>
      <c r="N125" s="104">
        <f>N93*8760</f>
        <v>1195.762806510096</v>
      </c>
      <c r="O125" s="104">
        <f>O93*8760</f>
        <v>1195.762806510096</v>
      </c>
      <c r="P125" s="104">
        <f>P93*8760</f>
        <v>1195.762806510096</v>
      </c>
      <c r="Q125" s="104">
        <f>Q93*8760</f>
        <v>1195.762806510096</v>
      </c>
      <c r="R125" s="104">
        <f>R93*8760</f>
        <v>1195.762806510096</v>
      </c>
      <c r="S125" s="104">
        <f>S93*8760</f>
        <v>1195.762806510096</v>
      </c>
      <c r="T125" s="104">
        <f>T93*8760</f>
        <v>1195.762806510096</v>
      </c>
      <c r="U125" s="104">
        <f>U93*8760</f>
        <v>1195.762806510096</v>
      </c>
      <c r="V125" s="104">
        <f>V93*8760</f>
        <v>1195.762806510096</v>
      </c>
      <c r="W125" s="104">
        <f>W93*8760</f>
        <v>1195.762806510096</v>
      </c>
      <c r="X125" s="104">
        <f>X93*8760</f>
        <v>1196.7803338474266</v>
      </c>
      <c r="Y125" s="104">
        <f>Y93*8760</f>
        <v>1197.797861184757</v>
      </c>
      <c r="Z125" s="104">
        <f>Z93*8760</f>
        <v>1198.8153885220875</v>
      </c>
      <c r="AA125" s="104">
        <f>AA93*8760</f>
        <v>1199.8329158594181</v>
      </c>
      <c r="AB125" s="104">
        <f>AB93*8760</f>
        <v>1200.8504431967485</v>
      </c>
      <c r="AC125" s="104">
        <f>AC93*8760</f>
        <v>1201.8679705340789</v>
      </c>
      <c r="AD125" s="104">
        <f>AD93*8760</f>
        <v>1202.8854978714096</v>
      </c>
      <c r="AE125" s="104">
        <f>AE93*8760</f>
        <v>1203.90302520874</v>
      </c>
      <c r="AF125" s="104">
        <f>AF93*8760</f>
        <v>1204.9205525460704</v>
      </c>
      <c r="AG125" s="104">
        <f>AG93*8760</f>
        <v>1205.9380798834009</v>
      </c>
      <c r="AH125" s="104">
        <f>AH93*8760</f>
        <v>1206.9556072207315</v>
      </c>
      <c r="AI125" s="104">
        <f>AI93*8760</f>
        <v>1207.9731345580619</v>
      </c>
      <c r="AJ125" s="104">
        <f>AJ93*8760</f>
        <v>1208.9906618953923</v>
      </c>
      <c r="AK125" s="104">
        <f>AK93*8760</f>
        <v>1210.008189232723</v>
      </c>
      <c r="AL125" s="104">
        <f>AL93*8760</f>
        <v>1211.0257165700534</v>
      </c>
      <c r="AM125" s="104">
        <f>AM93*8760</f>
        <v>1212.0432439073838</v>
      </c>
      <c r="AN125" s="104">
        <f>AN93*8760</f>
        <v>1213.0607712447145</v>
      </c>
      <c r="AO125" s="104">
        <f>AO93*8760</f>
        <v>1214.0782985820449</v>
      </c>
      <c r="AP125" s="104">
        <f>AP93*8760</f>
        <v>1215.0958259193753</v>
      </c>
      <c r="AQ125" s="104">
        <f>AQ93*8760</f>
        <v>1216.1133532567039</v>
      </c>
      <c r="AR125" s="100"/>
      <c r="AS125" s="100"/>
    </row>
    <row r="126" spans="7:45" ht="14.25" hidden="1" customHeight="1" thickTop="1" x14ac:dyDescent="0.3">
      <c r="G126" s="8"/>
      <c r="H126" s="92"/>
      <c r="J126" s="24"/>
      <c r="K126" s="16" t="s">
        <v>91</v>
      </c>
      <c r="L126" s="16" t="s">
        <v>67</v>
      </c>
      <c r="M126" s="106">
        <f>M94*8760</f>
        <v>1260.199380362091</v>
      </c>
      <c r="N126" s="106">
        <f>N94*8760</f>
        <v>1265.1385322581655</v>
      </c>
      <c r="O126" s="106">
        <f>O94*8760</f>
        <v>1270.0776841542399</v>
      </c>
      <c r="P126" s="106">
        <f>P94*8760</f>
        <v>1275.0168360503144</v>
      </c>
      <c r="Q126" s="106">
        <f>Q94*8760</f>
        <v>1279.9559879463886</v>
      </c>
      <c r="R126" s="106">
        <f>R94*8760</f>
        <v>1284.8951398424631</v>
      </c>
      <c r="S126" s="106">
        <f>S94*8760</f>
        <v>1289.8342917385376</v>
      </c>
      <c r="T126" s="106">
        <f>T94*8760</f>
        <v>1294.773443634612</v>
      </c>
      <c r="U126" s="106">
        <f>U94*8760</f>
        <v>1299.7125955306863</v>
      </c>
      <c r="V126" s="106">
        <f>V94*8760</f>
        <v>1304.6517474267607</v>
      </c>
      <c r="W126" s="106">
        <f>W94*8760</f>
        <v>1309.5908993228354</v>
      </c>
      <c r="X126" s="106">
        <f>X94*8760</f>
        <v>1309.5908993228354</v>
      </c>
      <c r="Y126" s="106">
        <f>Y94*8760</f>
        <v>1309.5908993228354</v>
      </c>
      <c r="Z126" s="106">
        <f>Z94*8760</f>
        <v>1309.5908993228354</v>
      </c>
      <c r="AA126" s="106">
        <f>AA94*8760</f>
        <v>1309.5908993228354</v>
      </c>
      <c r="AB126" s="106">
        <f>AB94*8760</f>
        <v>1309.5908993228354</v>
      </c>
      <c r="AC126" s="106">
        <f>AC94*8760</f>
        <v>1309.5908993228354</v>
      </c>
      <c r="AD126" s="106">
        <f>AD94*8760</f>
        <v>1309.5908993228354</v>
      </c>
      <c r="AE126" s="106">
        <f>AE94*8760</f>
        <v>1309.5908993228354</v>
      </c>
      <c r="AF126" s="106">
        <f>AF94*8760</f>
        <v>1309.5908993228354</v>
      </c>
      <c r="AG126" s="106">
        <f>AG94*8760</f>
        <v>1309.5908993228354</v>
      </c>
      <c r="AH126" s="106">
        <f>AH94*8760</f>
        <v>1309.5908993228354</v>
      </c>
      <c r="AI126" s="106">
        <f>AI94*8760</f>
        <v>1309.5908993228354</v>
      </c>
      <c r="AJ126" s="106">
        <f>AJ94*8760</f>
        <v>1309.5908993228354</v>
      </c>
      <c r="AK126" s="106">
        <f>AK94*8760</f>
        <v>1309.5908993228354</v>
      </c>
      <c r="AL126" s="106">
        <f>AL94*8760</f>
        <v>1309.5908993228354</v>
      </c>
      <c r="AM126" s="106">
        <f>AM94*8760</f>
        <v>1309.5908993228354</v>
      </c>
      <c r="AN126" s="106">
        <f>AN94*8760</f>
        <v>1309.5908993228354</v>
      </c>
      <c r="AO126" s="106">
        <f>AO94*8760</f>
        <v>1309.5908993228354</v>
      </c>
      <c r="AP126" s="106">
        <f>AP94*8760</f>
        <v>1309.5908993228354</v>
      </c>
      <c r="AQ126" s="106">
        <f>AQ94*8760</f>
        <v>1309.5908993228354</v>
      </c>
    </row>
    <row r="127" spans="7:45" ht="14.25" hidden="1" customHeight="1" x14ac:dyDescent="0.3">
      <c r="G127" s="8"/>
      <c r="H127" s="92"/>
      <c r="J127" s="24"/>
      <c r="K127" s="6" t="s">
        <v>91</v>
      </c>
      <c r="L127" s="82" t="s">
        <v>66</v>
      </c>
      <c r="M127" s="105">
        <f>M95*8760</f>
        <v>1257.2023308643943</v>
      </c>
      <c r="N127" s="105">
        <f>N95*8760</f>
        <v>1259.1444332627718</v>
      </c>
      <c r="O127" s="105">
        <f>O95*8760</f>
        <v>1261.0865356611496</v>
      </c>
      <c r="P127" s="105">
        <f>P95*8760</f>
        <v>1263.0286380595271</v>
      </c>
      <c r="Q127" s="105">
        <f>Q95*8760</f>
        <v>1264.9707404579049</v>
      </c>
      <c r="R127" s="105">
        <f>R95*8760</f>
        <v>1266.9128428562824</v>
      </c>
      <c r="S127" s="105">
        <f>S95*8760</f>
        <v>1268.8549452546602</v>
      </c>
      <c r="T127" s="105">
        <f>T95*8760</f>
        <v>1270.7970476530377</v>
      </c>
      <c r="U127" s="105">
        <f>U95*8760</f>
        <v>1272.7391500514154</v>
      </c>
      <c r="V127" s="105">
        <f>V95*8760</f>
        <v>1274.681252449793</v>
      </c>
      <c r="W127" s="105">
        <f>W95*8760</f>
        <v>1276.6233548481714</v>
      </c>
      <c r="X127" s="105">
        <f>X95*8760</f>
        <v>1278.2717320719046</v>
      </c>
      <c r="Y127" s="105">
        <f>Y95*8760</f>
        <v>1279.9201092956378</v>
      </c>
      <c r="Z127" s="105">
        <f>Z95*8760</f>
        <v>1281.5684865193709</v>
      </c>
      <c r="AA127" s="105">
        <f>AA95*8760</f>
        <v>1283.2168637431041</v>
      </c>
      <c r="AB127" s="105">
        <f>AB95*8760</f>
        <v>1284.8652409668373</v>
      </c>
      <c r="AC127" s="105">
        <f>AC95*8760</f>
        <v>1286.5136181905705</v>
      </c>
      <c r="AD127" s="105">
        <f>AD95*8760</f>
        <v>1288.1619954143036</v>
      </c>
      <c r="AE127" s="105">
        <f>AE95*8760</f>
        <v>1289.8103726380366</v>
      </c>
      <c r="AF127" s="105">
        <f>AF95*8760</f>
        <v>1291.4587498617698</v>
      </c>
      <c r="AG127" s="105">
        <f>AG95*8760</f>
        <v>1293.107127085503</v>
      </c>
      <c r="AH127" s="105">
        <f>AH95*8760</f>
        <v>1294.7555043092361</v>
      </c>
      <c r="AI127" s="105">
        <f>AI95*8760</f>
        <v>1296.4038815329693</v>
      </c>
      <c r="AJ127" s="105">
        <f>AJ95*8760</f>
        <v>1298.0522587567025</v>
      </c>
      <c r="AK127" s="105">
        <f>AK95*8760</f>
        <v>1299.7006359804357</v>
      </c>
      <c r="AL127" s="105">
        <f>AL95*8760</f>
        <v>1301.3490132041688</v>
      </c>
      <c r="AM127" s="105">
        <f>AM95*8760</f>
        <v>1302.997390427902</v>
      </c>
      <c r="AN127" s="105">
        <f>AN95*8760</f>
        <v>1304.6457676516352</v>
      </c>
      <c r="AO127" s="105">
        <f>AO95*8760</f>
        <v>1306.2941448753684</v>
      </c>
      <c r="AP127" s="105">
        <f>AP95*8760</f>
        <v>1307.9425220991016</v>
      </c>
      <c r="AQ127" s="105">
        <f>AQ95*8760</f>
        <v>1309.5908993228354</v>
      </c>
    </row>
    <row r="128" spans="7:45" ht="14.25" hidden="1" customHeight="1" thickBot="1" x14ac:dyDescent="0.35">
      <c r="G128" s="8"/>
      <c r="H128" s="92"/>
      <c r="J128" s="24"/>
      <c r="K128" s="17" t="s">
        <v>91</v>
      </c>
      <c r="L128" s="17" t="s">
        <v>62</v>
      </c>
      <c r="M128" s="104">
        <f>M96*8760</f>
        <v>1255.2602284660168</v>
      </c>
      <c r="N128" s="104">
        <f>N96*8760</f>
        <v>1255.2602284660168</v>
      </c>
      <c r="O128" s="104">
        <f>O96*8760</f>
        <v>1255.2602284660168</v>
      </c>
      <c r="P128" s="104">
        <f>P96*8760</f>
        <v>1255.2602284660168</v>
      </c>
      <c r="Q128" s="104">
        <f>Q96*8760</f>
        <v>1255.2602284660168</v>
      </c>
      <c r="R128" s="104">
        <f>R96*8760</f>
        <v>1255.2602284660168</v>
      </c>
      <c r="S128" s="104">
        <f>S96*8760</f>
        <v>1255.2602284660168</v>
      </c>
      <c r="T128" s="104">
        <f>T96*8760</f>
        <v>1255.2602284660168</v>
      </c>
      <c r="U128" s="104">
        <f>U96*8760</f>
        <v>1255.2602284660168</v>
      </c>
      <c r="V128" s="104">
        <f>V96*8760</f>
        <v>1255.2602284660168</v>
      </c>
      <c r="W128" s="104">
        <f>W96*8760</f>
        <v>1255.2602284660168</v>
      </c>
      <c r="X128" s="104">
        <f>X96*8760</f>
        <v>1256.3283847851242</v>
      </c>
      <c r="Y128" s="104">
        <f>Y96*8760</f>
        <v>1257.3965411042318</v>
      </c>
      <c r="Z128" s="104">
        <f>Z96*8760</f>
        <v>1258.4646974233394</v>
      </c>
      <c r="AA128" s="104">
        <f>AA96*8760</f>
        <v>1259.5328537424471</v>
      </c>
      <c r="AB128" s="104">
        <f>AB96*8760</f>
        <v>1260.6010100615547</v>
      </c>
      <c r="AC128" s="104">
        <f>AC96*8760</f>
        <v>1261.6691663806623</v>
      </c>
      <c r="AD128" s="104">
        <f>AD96*8760</f>
        <v>1262.7373226997699</v>
      </c>
      <c r="AE128" s="104">
        <f>AE96*8760</f>
        <v>1263.8054790188776</v>
      </c>
      <c r="AF128" s="104">
        <f>AF96*8760</f>
        <v>1264.8736353379852</v>
      </c>
      <c r="AG128" s="104">
        <f>AG96*8760</f>
        <v>1265.9417916570928</v>
      </c>
      <c r="AH128" s="104">
        <f>AH96*8760</f>
        <v>1267.0099479762005</v>
      </c>
      <c r="AI128" s="104">
        <f>AI96*8760</f>
        <v>1268.0781042953081</v>
      </c>
      <c r="AJ128" s="104">
        <f>AJ96*8760</f>
        <v>1269.1462606144157</v>
      </c>
      <c r="AK128" s="104">
        <f>AK96*8760</f>
        <v>1270.2144169335234</v>
      </c>
      <c r="AL128" s="104">
        <f>AL96*8760</f>
        <v>1271.282573252631</v>
      </c>
      <c r="AM128" s="104">
        <f>AM96*8760</f>
        <v>1272.3507295717386</v>
      </c>
      <c r="AN128" s="104">
        <f>AN96*8760</f>
        <v>1273.4188858908462</v>
      </c>
      <c r="AO128" s="104">
        <f>AO96*8760</f>
        <v>1274.4870422099539</v>
      </c>
      <c r="AP128" s="104">
        <f>AP96*8760</f>
        <v>1275.5551985290615</v>
      </c>
      <c r="AQ128" s="104">
        <f>AQ96*8760</f>
        <v>1276.6233548481714</v>
      </c>
      <c r="AR128" s="100"/>
      <c r="AS128" s="100"/>
    </row>
    <row r="129" spans="7:45" ht="14.25" hidden="1" customHeight="1" thickTop="1" x14ac:dyDescent="0.3">
      <c r="G129" s="8"/>
      <c r="H129" s="92"/>
      <c r="J129" s="24"/>
      <c r="K129" s="16" t="s">
        <v>90</v>
      </c>
      <c r="L129" s="16" t="s">
        <v>67</v>
      </c>
      <c r="M129" s="106">
        <f>M97*8760</f>
        <v>1318.3197141386502</v>
      </c>
      <c r="N129" s="106">
        <f>N97*8760</f>
        <v>1323.4866594785608</v>
      </c>
      <c r="O129" s="106">
        <f>O97*8760</f>
        <v>1328.6536048184714</v>
      </c>
      <c r="P129" s="106">
        <f>P97*8760</f>
        <v>1333.820550158382</v>
      </c>
      <c r="Q129" s="106">
        <f>Q97*8760</f>
        <v>1338.9874954982929</v>
      </c>
      <c r="R129" s="106">
        <f>R97*8760</f>
        <v>1344.1544408382035</v>
      </c>
      <c r="S129" s="106">
        <f>S97*8760</f>
        <v>1349.3213861781142</v>
      </c>
      <c r="T129" s="106">
        <f>T97*8760</f>
        <v>1354.4883315180248</v>
      </c>
      <c r="U129" s="106">
        <f>U97*8760</f>
        <v>1359.6552768579354</v>
      </c>
      <c r="V129" s="106">
        <f>V97*8760</f>
        <v>1364.8222221978463</v>
      </c>
      <c r="W129" s="106">
        <f>W97*8760</f>
        <v>1369.9891675377567</v>
      </c>
      <c r="X129" s="106">
        <f>X97*8760</f>
        <v>1369.9891675377567</v>
      </c>
      <c r="Y129" s="106">
        <f>Y97*8760</f>
        <v>1369.9891675377567</v>
      </c>
      <c r="Z129" s="106">
        <f>Z97*8760</f>
        <v>1369.9891675377567</v>
      </c>
      <c r="AA129" s="106">
        <f>AA97*8760</f>
        <v>1369.9891675377567</v>
      </c>
      <c r="AB129" s="106">
        <f>AB97*8760</f>
        <v>1369.9891675377567</v>
      </c>
      <c r="AC129" s="106">
        <f>AC97*8760</f>
        <v>1369.9891675377567</v>
      </c>
      <c r="AD129" s="106">
        <f>AD97*8760</f>
        <v>1369.9891675377567</v>
      </c>
      <c r="AE129" s="106">
        <f>AE97*8760</f>
        <v>1369.9891675377567</v>
      </c>
      <c r="AF129" s="106">
        <f>AF97*8760</f>
        <v>1369.9891675377567</v>
      </c>
      <c r="AG129" s="106">
        <f>AG97*8760</f>
        <v>1369.9891675377567</v>
      </c>
      <c r="AH129" s="106">
        <f>AH97*8760</f>
        <v>1369.9891675377567</v>
      </c>
      <c r="AI129" s="106">
        <f>AI97*8760</f>
        <v>1369.9891675377567</v>
      </c>
      <c r="AJ129" s="106">
        <f>AJ97*8760</f>
        <v>1369.9891675377567</v>
      </c>
      <c r="AK129" s="106">
        <f>AK97*8760</f>
        <v>1369.9891675377567</v>
      </c>
      <c r="AL129" s="106">
        <f>AL97*8760</f>
        <v>1369.9891675377567</v>
      </c>
      <c r="AM129" s="106">
        <f>AM97*8760</f>
        <v>1369.9891675377567</v>
      </c>
      <c r="AN129" s="106">
        <f>AN97*8760</f>
        <v>1369.9891675377567</v>
      </c>
      <c r="AO129" s="106">
        <f>AO97*8760</f>
        <v>1369.9891675377567</v>
      </c>
      <c r="AP129" s="106">
        <f>AP97*8760</f>
        <v>1369.9891675377567</v>
      </c>
      <c r="AQ129" s="106">
        <f>AQ97*8760</f>
        <v>1369.9891675377567</v>
      </c>
    </row>
    <row r="130" spans="7:45" ht="14.25" hidden="1" customHeight="1" x14ac:dyDescent="0.3">
      <c r="G130" s="8"/>
      <c r="H130" s="92"/>
      <c r="J130" s="24"/>
      <c r="K130" s="6" t="s">
        <v>90</v>
      </c>
      <c r="L130" s="82" t="s">
        <v>66</v>
      </c>
      <c r="M130" s="105">
        <f>M98*8760</f>
        <v>1315.1844408647278</v>
      </c>
      <c r="N130" s="105">
        <f>N98*8760</f>
        <v>1317.216112930716</v>
      </c>
      <c r="O130" s="105">
        <f>O98*8760</f>
        <v>1319.2477849967042</v>
      </c>
      <c r="P130" s="105">
        <f>P98*8760</f>
        <v>1321.2794570626925</v>
      </c>
      <c r="Q130" s="105">
        <f>Q98*8760</f>
        <v>1323.3111291286807</v>
      </c>
      <c r="R130" s="105">
        <f>R98*8760</f>
        <v>1325.3428011946689</v>
      </c>
      <c r="S130" s="105">
        <f>S98*8760</f>
        <v>1327.3744732606572</v>
      </c>
      <c r="T130" s="105">
        <f>T98*8760</f>
        <v>1329.4061453266454</v>
      </c>
      <c r="U130" s="105">
        <f>U98*8760</f>
        <v>1331.4378173926336</v>
      </c>
      <c r="V130" s="105">
        <f>V98*8760</f>
        <v>1333.4694894586219</v>
      </c>
      <c r="W130" s="105">
        <f>W98*8760</f>
        <v>1335.5011615246094</v>
      </c>
      <c r="X130" s="105">
        <f>X98*8760</f>
        <v>1337.2255618252668</v>
      </c>
      <c r="Y130" s="105">
        <f>Y98*8760</f>
        <v>1338.949962125924</v>
      </c>
      <c r="Z130" s="105">
        <f>Z98*8760</f>
        <v>1340.6743624265814</v>
      </c>
      <c r="AA130" s="105">
        <f>AA98*8760</f>
        <v>1342.3987627272386</v>
      </c>
      <c r="AB130" s="105">
        <f>AB98*8760</f>
        <v>1344.1231630278958</v>
      </c>
      <c r="AC130" s="105">
        <f>AC98*8760</f>
        <v>1345.8475633285532</v>
      </c>
      <c r="AD130" s="105">
        <f>AD98*8760</f>
        <v>1347.5719636292104</v>
      </c>
      <c r="AE130" s="105">
        <f>AE98*8760</f>
        <v>1349.2963639298678</v>
      </c>
      <c r="AF130" s="105">
        <f>AF98*8760</f>
        <v>1351.0207642305249</v>
      </c>
      <c r="AG130" s="105">
        <f>AG98*8760</f>
        <v>1352.7451645311821</v>
      </c>
      <c r="AH130" s="105">
        <f>AH98*8760</f>
        <v>1354.4695648318395</v>
      </c>
      <c r="AI130" s="105">
        <f>AI98*8760</f>
        <v>1356.1939651324967</v>
      </c>
      <c r="AJ130" s="105">
        <f>AJ98*8760</f>
        <v>1357.9183654331539</v>
      </c>
      <c r="AK130" s="105">
        <f>AK98*8760</f>
        <v>1359.6427657338113</v>
      </c>
      <c r="AL130" s="105">
        <f>AL98*8760</f>
        <v>1361.3671660344685</v>
      </c>
      <c r="AM130" s="105">
        <f>AM98*8760</f>
        <v>1363.0915663351259</v>
      </c>
      <c r="AN130" s="105">
        <f>AN98*8760</f>
        <v>1364.8159666357831</v>
      </c>
      <c r="AO130" s="105">
        <f>AO98*8760</f>
        <v>1366.5403669364403</v>
      </c>
      <c r="AP130" s="105">
        <f>AP98*8760</f>
        <v>1368.2647672370977</v>
      </c>
      <c r="AQ130" s="105">
        <f>AQ98*8760</f>
        <v>1369.9891675377567</v>
      </c>
    </row>
    <row r="131" spans="7:45" ht="14.25" hidden="1" customHeight="1" thickBot="1" x14ac:dyDescent="0.35">
      <c r="G131" s="8"/>
      <c r="H131" s="92"/>
      <c r="J131" s="24"/>
      <c r="K131" s="17" t="s">
        <v>90</v>
      </c>
      <c r="L131" s="17" t="s">
        <v>62</v>
      </c>
      <c r="M131" s="104">
        <f>M99*8760</f>
        <v>1313.1527687987395</v>
      </c>
      <c r="N131" s="104">
        <f>N99*8760</f>
        <v>1313.1527687987395</v>
      </c>
      <c r="O131" s="104">
        <f>O99*8760</f>
        <v>1313.1527687987395</v>
      </c>
      <c r="P131" s="104">
        <f>P99*8760</f>
        <v>1313.1527687987395</v>
      </c>
      <c r="Q131" s="104">
        <f>Q99*8760</f>
        <v>1313.1527687987395</v>
      </c>
      <c r="R131" s="104">
        <f>R99*8760</f>
        <v>1313.1527687987395</v>
      </c>
      <c r="S131" s="104">
        <f>S99*8760</f>
        <v>1313.1527687987395</v>
      </c>
      <c r="T131" s="104">
        <f>T99*8760</f>
        <v>1313.1527687987395</v>
      </c>
      <c r="U131" s="104">
        <f>U99*8760</f>
        <v>1313.1527687987395</v>
      </c>
      <c r="V131" s="104">
        <f>V99*8760</f>
        <v>1313.1527687987395</v>
      </c>
      <c r="W131" s="104">
        <f>W99*8760</f>
        <v>1313.1527687987395</v>
      </c>
      <c r="X131" s="104">
        <f>X99*8760</f>
        <v>1314.2701884350331</v>
      </c>
      <c r="Y131" s="104">
        <f>Y99*8760</f>
        <v>1315.3876080713267</v>
      </c>
      <c r="Z131" s="104">
        <f>Z99*8760</f>
        <v>1316.5050277076205</v>
      </c>
      <c r="AA131" s="104">
        <f>AA99*8760</f>
        <v>1317.622447343914</v>
      </c>
      <c r="AB131" s="104">
        <f>AB99*8760</f>
        <v>1318.7398669802076</v>
      </c>
      <c r="AC131" s="104">
        <f>AC99*8760</f>
        <v>1319.8572866165011</v>
      </c>
      <c r="AD131" s="104">
        <f>AD99*8760</f>
        <v>1320.9747062527949</v>
      </c>
      <c r="AE131" s="104">
        <f>AE99*8760</f>
        <v>1322.0921258890885</v>
      </c>
      <c r="AF131" s="104">
        <f>AF99*8760</f>
        <v>1323.2095455253821</v>
      </c>
      <c r="AG131" s="104">
        <f>AG99*8760</f>
        <v>1324.3269651616756</v>
      </c>
      <c r="AH131" s="104">
        <f>AH99*8760</f>
        <v>1325.4443847979694</v>
      </c>
      <c r="AI131" s="104">
        <f>AI99*8760</f>
        <v>1326.561804434263</v>
      </c>
      <c r="AJ131" s="104">
        <f>AJ99*8760</f>
        <v>1327.6792240705565</v>
      </c>
      <c r="AK131" s="104">
        <f>AK99*8760</f>
        <v>1328.7966437068503</v>
      </c>
      <c r="AL131" s="104">
        <f>AL99*8760</f>
        <v>1329.9140633431439</v>
      </c>
      <c r="AM131" s="104">
        <f>AM99*8760</f>
        <v>1331.0314829794374</v>
      </c>
      <c r="AN131" s="104">
        <f>AN99*8760</f>
        <v>1332.148902615731</v>
      </c>
      <c r="AO131" s="104">
        <f>AO99*8760</f>
        <v>1333.2663222520248</v>
      </c>
      <c r="AP131" s="104">
        <f>AP99*8760</f>
        <v>1334.3837418883184</v>
      </c>
      <c r="AQ131" s="104">
        <f>AQ99*8760</f>
        <v>1335.5011615246094</v>
      </c>
      <c r="AR131" s="100"/>
      <c r="AS131" s="100"/>
    </row>
    <row r="132" spans="7:45" ht="14.25" hidden="1" customHeight="1" thickTop="1" x14ac:dyDescent="0.3">
      <c r="G132" s="8"/>
      <c r="H132" s="92"/>
      <c r="J132" s="24"/>
      <c r="K132" s="16" t="s">
        <v>89</v>
      </c>
      <c r="L132" s="16" t="s">
        <v>67</v>
      </c>
      <c r="M132" s="108">
        <f>M100*8760</f>
        <v>1334.8844883761278</v>
      </c>
      <c r="N132" s="108">
        <f>N100*8760</f>
        <v>1340.1163567253323</v>
      </c>
      <c r="O132" s="108">
        <f>O100*8760</f>
        <v>1345.3482250745367</v>
      </c>
      <c r="P132" s="108">
        <f>P100*8760</f>
        <v>1350.5800934237411</v>
      </c>
      <c r="Q132" s="108">
        <f>Q100*8760</f>
        <v>1355.8119617729453</v>
      </c>
      <c r="R132" s="108">
        <f>R100*8760</f>
        <v>1361.0438301221498</v>
      </c>
      <c r="S132" s="108">
        <f>S100*8760</f>
        <v>1366.2756984713542</v>
      </c>
      <c r="T132" s="108">
        <f>T100*8760</f>
        <v>1371.5075668205584</v>
      </c>
      <c r="U132" s="108">
        <f>U100*8760</f>
        <v>1376.7394351697628</v>
      </c>
      <c r="V132" s="108">
        <f>V100*8760</f>
        <v>1381.9713035189673</v>
      </c>
      <c r="W132" s="108">
        <f>W100*8760</f>
        <v>1387.2031718681708</v>
      </c>
      <c r="X132" s="108">
        <f>X100*8760</f>
        <v>1387.2031718681708</v>
      </c>
      <c r="Y132" s="108">
        <f>Y100*8760</f>
        <v>1387.2031718681708</v>
      </c>
      <c r="Z132" s="108">
        <f>Z100*8760</f>
        <v>1387.2031718681708</v>
      </c>
      <c r="AA132" s="108">
        <f>AA100*8760</f>
        <v>1387.2031718681708</v>
      </c>
      <c r="AB132" s="108">
        <f>AB100*8760</f>
        <v>1387.2031718681708</v>
      </c>
      <c r="AC132" s="108">
        <f>AC100*8760</f>
        <v>1387.2031718681708</v>
      </c>
      <c r="AD132" s="108">
        <f>AD100*8760</f>
        <v>1387.2031718681708</v>
      </c>
      <c r="AE132" s="108">
        <f>AE100*8760</f>
        <v>1387.2031718681708</v>
      </c>
      <c r="AF132" s="108">
        <f>AF100*8760</f>
        <v>1387.2031718681708</v>
      </c>
      <c r="AG132" s="108">
        <f>AG100*8760</f>
        <v>1387.2031718681708</v>
      </c>
      <c r="AH132" s="108">
        <f>AH100*8760</f>
        <v>1387.2031718681708</v>
      </c>
      <c r="AI132" s="108">
        <f>AI100*8760</f>
        <v>1387.2031718681708</v>
      </c>
      <c r="AJ132" s="108">
        <f>AJ100*8760</f>
        <v>1387.2031718681708</v>
      </c>
      <c r="AK132" s="108">
        <f>AK100*8760</f>
        <v>1387.2031718681708</v>
      </c>
      <c r="AL132" s="108">
        <f>AL100*8760</f>
        <v>1387.2031718681708</v>
      </c>
      <c r="AM132" s="108">
        <f>AM100*8760</f>
        <v>1387.2031718681708</v>
      </c>
      <c r="AN132" s="108">
        <f>AN100*8760</f>
        <v>1387.2031718681708</v>
      </c>
      <c r="AO132" s="108">
        <f>AO100*8760</f>
        <v>1387.2031718681708</v>
      </c>
      <c r="AP132" s="108">
        <f>AP100*8760</f>
        <v>1387.2031718681708</v>
      </c>
      <c r="AQ132" s="108">
        <f>AQ100*8760</f>
        <v>1387.2031718681708</v>
      </c>
    </row>
    <row r="133" spans="7:45" ht="14.25" hidden="1" customHeight="1" x14ac:dyDescent="0.3">
      <c r="G133" s="8"/>
      <c r="H133" s="92"/>
      <c r="J133" s="24"/>
      <c r="K133" s="6" t="s">
        <v>89</v>
      </c>
      <c r="L133" s="82" t="s">
        <v>66</v>
      </c>
      <c r="M133" s="105">
        <f>M101*8760</f>
        <v>1331.7098201865424</v>
      </c>
      <c r="N133" s="105">
        <f>N101*8760</f>
        <v>1333.7670203461612</v>
      </c>
      <c r="O133" s="105">
        <f>O101*8760</f>
        <v>1335.82422050578</v>
      </c>
      <c r="P133" s="105">
        <f>P101*8760</f>
        <v>1337.8814206653988</v>
      </c>
      <c r="Q133" s="105">
        <f>Q101*8760</f>
        <v>1339.9386208250176</v>
      </c>
      <c r="R133" s="105">
        <f>R101*8760</f>
        <v>1341.9958209846363</v>
      </c>
      <c r="S133" s="105">
        <f>S101*8760</f>
        <v>1344.0530211442549</v>
      </c>
      <c r="T133" s="105">
        <f>T101*8760</f>
        <v>1346.1102213038737</v>
      </c>
      <c r="U133" s="105">
        <f>U101*8760</f>
        <v>1348.1674214634925</v>
      </c>
      <c r="V133" s="105">
        <f>V101*8760</f>
        <v>1350.2246216231113</v>
      </c>
      <c r="W133" s="105">
        <f>W101*8760</f>
        <v>1352.2818217827312</v>
      </c>
      <c r="X133" s="105">
        <f>X101*8760</f>
        <v>1354.0278892870031</v>
      </c>
      <c r="Y133" s="105">
        <f>Y101*8760</f>
        <v>1355.7739567912752</v>
      </c>
      <c r="Z133" s="105">
        <f>Z101*8760</f>
        <v>1357.520024295547</v>
      </c>
      <c r="AA133" s="105">
        <f>AA101*8760</f>
        <v>1359.2660917998192</v>
      </c>
      <c r="AB133" s="105">
        <f>AB101*8760</f>
        <v>1361.0121593040913</v>
      </c>
      <c r="AC133" s="105">
        <f>AC101*8760</f>
        <v>1362.7582268083631</v>
      </c>
      <c r="AD133" s="105">
        <f>AD101*8760</f>
        <v>1364.5042943126352</v>
      </c>
      <c r="AE133" s="105">
        <f>AE101*8760</f>
        <v>1366.2503618169071</v>
      </c>
      <c r="AF133" s="105">
        <f>AF101*8760</f>
        <v>1367.9964293211792</v>
      </c>
      <c r="AG133" s="105">
        <f>AG101*8760</f>
        <v>1369.7424968254513</v>
      </c>
      <c r="AH133" s="105">
        <f>AH101*8760</f>
        <v>1371.4885643297232</v>
      </c>
      <c r="AI133" s="105">
        <f>AI101*8760</f>
        <v>1373.2346318339953</v>
      </c>
      <c r="AJ133" s="105">
        <f>AJ101*8760</f>
        <v>1374.9806993382672</v>
      </c>
      <c r="AK133" s="105">
        <f>AK101*8760</f>
        <v>1376.7267668425393</v>
      </c>
      <c r="AL133" s="105">
        <f>AL101*8760</f>
        <v>1378.4728343468114</v>
      </c>
      <c r="AM133" s="105">
        <f>AM101*8760</f>
        <v>1380.2189018510833</v>
      </c>
      <c r="AN133" s="105">
        <f>AN101*8760</f>
        <v>1381.9649693553554</v>
      </c>
      <c r="AO133" s="105">
        <f>AO101*8760</f>
        <v>1383.7110368596273</v>
      </c>
      <c r="AP133" s="105">
        <f>AP101*8760</f>
        <v>1385.4571043638994</v>
      </c>
      <c r="AQ133" s="105">
        <f>AQ101*8760</f>
        <v>1387.2031718681708</v>
      </c>
    </row>
    <row r="134" spans="7:45" ht="14.25" hidden="1" customHeight="1" thickBot="1" x14ac:dyDescent="0.35">
      <c r="G134" s="8"/>
      <c r="H134" s="92"/>
      <c r="J134" s="24"/>
      <c r="K134" s="17" t="s">
        <v>89</v>
      </c>
      <c r="L134" s="17" t="s">
        <v>62</v>
      </c>
      <c r="M134" s="107">
        <f>M102*8760</f>
        <v>1329.6526200269236</v>
      </c>
      <c r="N134" s="107">
        <f>N102*8760</f>
        <v>1329.6526200269236</v>
      </c>
      <c r="O134" s="107">
        <f>O102*8760</f>
        <v>1329.6526200269236</v>
      </c>
      <c r="P134" s="107">
        <f>P102*8760</f>
        <v>1329.6526200269236</v>
      </c>
      <c r="Q134" s="107">
        <f>Q102*8760</f>
        <v>1329.6526200269236</v>
      </c>
      <c r="R134" s="107">
        <f>R102*8760</f>
        <v>1329.6526200269236</v>
      </c>
      <c r="S134" s="107">
        <f>S102*8760</f>
        <v>1329.6526200269236</v>
      </c>
      <c r="T134" s="107">
        <f>T102*8760</f>
        <v>1329.6526200269236</v>
      </c>
      <c r="U134" s="107">
        <f>U102*8760</f>
        <v>1329.6526200269236</v>
      </c>
      <c r="V134" s="107">
        <f>V102*8760</f>
        <v>1329.6526200269236</v>
      </c>
      <c r="W134" s="107">
        <f>W102*8760</f>
        <v>1329.6526200269236</v>
      </c>
      <c r="X134" s="107">
        <f>X102*8760</f>
        <v>1330.784080114714</v>
      </c>
      <c r="Y134" s="107">
        <f>Y102*8760</f>
        <v>1331.9155402025044</v>
      </c>
      <c r="Z134" s="107">
        <f>Z102*8760</f>
        <v>1333.047000290295</v>
      </c>
      <c r="AA134" s="107">
        <f>AA102*8760</f>
        <v>1334.1784603780854</v>
      </c>
      <c r="AB134" s="107">
        <f>AB102*8760</f>
        <v>1335.3099204658758</v>
      </c>
      <c r="AC134" s="107">
        <f>AC102*8760</f>
        <v>1336.4413805536665</v>
      </c>
      <c r="AD134" s="107">
        <f>AD102*8760</f>
        <v>1337.5728406414569</v>
      </c>
      <c r="AE134" s="107">
        <f>AE102*8760</f>
        <v>1338.7043007292473</v>
      </c>
      <c r="AF134" s="107">
        <f>AF102*8760</f>
        <v>1339.8357608170379</v>
      </c>
      <c r="AG134" s="107">
        <f>AG102*8760</f>
        <v>1340.9672209048283</v>
      </c>
      <c r="AH134" s="107">
        <f>AH102*8760</f>
        <v>1342.0986809926187</v>
      </c>
      <c r="AI134" s="107">
        <f>AI102*8760</f>
        <v>1343.2301410804093</v>
      </c>
      <c r="AJ134" s="107">
        <f>AJ102*8760</f>
        <v>1344.3616011681997</v>
      </c>
      <c r="AK134" s="107">
        <f>AK102*8760</f>
        <v>1345.4930612559901</v>
      </c>
      <c r="AL134" s="107">
        <f>AL102*8760</f>
        <v>1346.6245213437808</v>
      </c>
      <c r="AM134" s="107">
        <f>AM102*8760</f>
        <v>1347.7559814315712</v>
      </c>
      <c r="AN134" s="107">
        <f>AN102*8760</f>
        <v>1348.8874415193616</v>
      </c>
      <c r="AO134" s="107">
        <f>AO102*8760</f>
        <v>1350.0189016071522</v>
      </c>
      <c r="AP134" s="107">
        <f>AP102*8760</f>
        <v>1351.1503616949426</v>
      </c>
      <c r="AQ134" s="107">
        <f>AQ102*8760</f>
        <v>1352.2818217827312</v>
      </c>
    </row>
    <row r="135" spans="7:45" ht="14.25" hidden="1" customHeight="1" thickTop="1" x14ac:dyDescent="0.3">
      <c r="G135" s="8"/>
      <c r="H135" s="92"/>
      <c r="J135" s="24"/>
      <c r="K135" s="16" t="s">
        <v>88</v>
      </c>
      <c r="L135" s="16" t="s">
        <v>67</v>
      </c>
      <c r="M135" s="106">
        <f>M103*8760</f>
        <v>1409.3529987336194</v>
      </c>
      <c r="N135" s="106">
        <f>N103*8760</f>
        <v>1414.8767346157408</v>
      </c>
      <c r="O135" s="106">
        <f>O103*8760</f>
        <v>1420.4004704978624</v>
      </c>
      <c r="P135" s="106">
        <f>P103*8760</f>
        <v>1425.9242063799841</v>
      </c>
      <c r="Q135" s="106">
        <f>Q103*8760</f>
        <v>1431.4479422621055</v>
      </c>
      <c r="R135" s="106">
        <f>R103*8760</f>
        <v>1436.9716781442271</v>
      </c>
      <c r="S135" s="106">
        <f>S103*8760</f>
        <v>1442.4954140263485</v>
      </c>
      <c r="T135" s="106">
        <f>T103*8760</f>
        <v>1448.0191499084701</v>
      </c>
      <c r="U135" s="106">
        <f>U103*8760</f>
        <v>1453.5428857905915</v>
      </c>
      <c r="V135" s="106">
        <f>V103*8760</f>
        <v>1459.0666216727132</v>
      </c>
      <c r="W135" s="106">
        <f>W103*8760</f>
        <v>1464.5903575548341</v>
      </c>
      <c r="X135" s="106">
        <f>X103*8760</f>
        <v>1464.5903575548341</v>
      </c>
      <c r="Y135" s="106">
        <f>Y103*8760</f>
        <v>1464.5903575548341</v>
      </c>
      <c r="Z135" s="106">
        <f>Z103*8760</f>
        <v>1464.5903575548341</v>
      </c>
      <c r="AA135" s="106">
        <f>AA103*8760</f>
        <v>1464.5903575548341</v>
      </c>
      <c r="AB135" s="106">
        <f>AB103*8760</f>
        <v>1464.5903575548341</v>
      </c>
      <c r="AC135" s="106">
        <f>AC103*8760</f>
        <v>1464.5903575548341</v>
      </c>
      <c r="AD135" s="106">
        <f>AD103*8760</f>
        <v>1464.5903575548341</v>
      </c>
      <c r="AE135" s="106">
        <f>AE103*8760</f>
        <v>1464.5903575548341</v>
      </c>
      <c r="AF135" s="106">
        <f>AF103*8760</f>
        <v>1464.5903575548341</v>
      </c>
      <c r="AG135" s="106">
        <f>AG103*8760</f>
        <v>1464.5903575548341</v>
      </c>
      <c r="AH135" s="106">
        <f>AH103*8760</f>
        <v>1464.5903575548341</v>
      </c>
      <c r="AI135" s="106">
        <f>AI103*8760</f>
        <v>1464.5903575548341</v>
      </c>
      <c r="AJ135" s="106">
        <f>AJ103*8760</f>
        <v>1464.5903575548341</v>
      </c>
      <c r="AK135" s="106">
        <f>AK103*8760</f>
        <v>1464.5903575548341</v>
      </c>
      <c r="AL135" s="106">
        <f>AL103*8760</f>
        <v>1464.5903575548341</v>
      </c>
      <c r="AM135" s="106">
        <f>AM103*8760</f>
        <v>1464.5903575548341</v>
      </c>
      <c r="AN135" s="106">
        <f>AN103*8760</f>
        <v>1464.5903575548341</v>
      </c>
      <c r="AO135" s="106">
        <f>AO103*8760</f>
        <v>1464.5903575548341</v>
      </c>
      <c r="AP135" s="106">
        <f>AP103*8760</f>
        <v>1464.5903575548341</v>
      </c>
      <c r="AQ135" s="106">
        <f>AQ103*8760</f>
        <v>1464.5903575548341</v>
      </c>
    </row>
    <row r="136" spans="7:45" ht="14.25" hidden="1" customHeight="1" x14ac:dyDescent="0.3">
      <c r="G136" s="8"/>
      <c r="H136" s="92"/>
      <c r="J136" s="24"/>
      <c r="K136" s="6" t="s">
        <v>88</v>
      </c>
      <c r="L136" s="82" t="s">
        <v>66</v>
      </c>
      <c r="M136" s="105">
        <f>M104*8760</f>
        <v>1406.0012269721396</v>
      </c>
      <c r="N136" s="105">
        <f>N104*8760</f>
        <v>1408.1731910927815</v>
      </c>
      <c r="O136" s="105">
        <f>O104*8760</f>
        <v>1410.3451552134234</v>
      </c>
      <c r="P136" s="105">
        <f>P104*8760</f>
        <v>1412.5171193340652</v>
      </c>
      <c r="Q136" s="105">
        <f>Q104*8760</f>
        <v>1414.6890834547071</v>
      </c>
      <c r="R136" s="105">
        <f>R104*8760</f>
        <v>1416.8610475753487</v>
      </c>
      <c r="S136" s="105">
        <f>S104*8760</f>
        <v>1419.0330116959906</v>
      </c>
      <c r="T136" s="105">
        <f>T104*8760</f>
        <v>1421.2049758166324</v>
      </c>
      <c r="U136" s="105">
        <f>U104*8760</f>
        <v>1423.3769399372743</v>
      </c>
      <c r="V136" s="105">
        <f>V104*8760</f>
        <v>1425.5489040579162</v>
      </c>
      <c r="W136" s="105">
        <f>W104*8760</f>
        <v>1427.7208681785567</v>
      </c>
      <c r="X136" s="105">
        <f>X104*8760</f>
        <v>1429.5643426473705</v>
      </c>
      <c r="Y136" s="105">
        <f>Y104*8760</f>
        <v>1431.4078171161843</v>
      </c>
      <c r="Z136" s="105">
        <f>Z104*8760</f>
        <v>1433.2512915849982</v>
      </c>
      <c r="AA136" s="105">
        <f>AA104*8760</f>
        <v>1435.094766053812</v>
      </c>
      <c r="AB136" s="105">
        <f>AB104*8760</f>
        <v>1436.9382405226258</v>
      </c>
      <c r="AC136" s="105">
        <f>AC104*8760</f>
        <v>1438.7817149914397</v>
      </c>
      <c r="AD136" s="105">
        <f>AD104*8760</f>
        <v>1440.6251894602535</v>
      </c>
      <c r="AE136" s="105">
        <f>AE104*8760</f>
        <v>1442.4686639290674</v>
      </c>
      <c r="AF136" s="105">
        <f>AF104*8760</f>
        <v>1444.3121383978812</v>
      </c>
      <c r="AG136" s="105">
        <f>AG104*8760</f>
        <v>1446.155612866695</v>
      </c>
      <c r="AH136" s="105">
        <f>AH104*8760</f>
        <v>1447.9990873355089</v>
      </c>
      <c r="AI136" s="105">
        <f>AI104*8760</f>
        <v>1449.8425618043227</v>
      </c>
      <c r="AJ136" s="105">
        <f>AJ104*8760</f>
        <v>1451.6860362731366</v>
      </c>
      <c r="AK136" s="105">
        <f>AK104*8760</f>
        <v>1453.5295107419504</v>
      </c>
      <c r="AL136" s="105">
        <f>AL104*8760</f>
        <v>1455.3729852107642</v>
      </c>
      <c r="AM136" s="105">
        <f>AM104*8760</f>
        <v>1457.2164596795781</v>
      </c>
      <c r="AN136" s="105">
        <f>AN104*8760</f>
        <v>1459.0599341483919</v>
      </c>
      <c r="AO136" s="105">
        <f>AO104*8760</f>
        <v>1460.9034086172057</v>
      </c>
      <c r="AP136" s="105">
        <f>AP104*8760</f>
        <v>1462.7468830860196</v>
      </c>
      <c r="AQ136" s="105">
        <f>AQ104*8760</f>
        <v>1464.5903575548341</v>
      </c>
    </row>
    <row r="137" spans="7:45" ht="14.25" hidden="1" customHeight="1" thickBot="1" x14ac:dyDescent="0.35">
      <c r="G137" s="8"/>
      <c r="H137" s="92"/>
      <c r="J137" s="24"/>
      <c r="K137" s="17" t="s">
        <v>88</v>
      </c>
      <c r="L137" s="17" t="s">
        <v>62</v>
      </c>
      <c r="M137" s="107">
        <f>M105*8760</f>
        <v>1403.8292628514978</v>
      </c>
      <c r="N137" s="107">
        <f>N105*8760</f>
        <v>1403.8292628514978</v>
      </c>
      <c r="O137" s="107">
        <f>O105*8760</f>
        <v>1403.8292628514978</v>
      </c>
      <c r="P137" s="107">
        <f>P105*8760</f>
        <v>1403.8292628514978</v>
      </c>
      <c r="Q137" s="107">
        <f>Q105*8760</f>
        <v>1403.8292628514978</v>
      </c>
      <c r="R137" s="107">
        <f>R105*8760</f>
        <v>1403.8292628514978</v>
      </c>
      <c r="S137" s="107">
        <f>S105*8760</f>
        <v>1403.8292628514978</v>
      </c>
      <c r="T137" s="107">
        <f>T105*8760</f>
        <v>1403.8292628514978</v>
      </c>
      <c r="U137" s="107">
        <f>U105*8760</f>
        <v>1403.8292628514978</v>
      </c>
      <c r="V137" s="107">
        <f>V105*8760</f>
        <v>1403.8292628514978</v>
      </c>
      <c r="W137" s="107">
        <f>W105*8760</f>
        <v>1403.8292628514978</v>
      </c>
      <c r="X137" s="107">
        <f>X105*8760</f>
        <v>1405.0238431178509</v>
      </c>
      <c r="Y137" s="107">
        <f>Y105*8760</f>
        <v>1406.2184233842038</v>
      </c>
      <c r="Z137" s="107">
        <f>Z105*8760</f>
        <v>1407.4130036505569</v>
      </c>
      <c r="AA137" s="107">
        <f>AA105*8760</f>
        <v>1408.60758391691</v>
      </c>
      <c r="AB137" s="107">
        <f>AB105*8760</f>
        <v>1409.8021641832629</v>
      </c>
      <c r="AC137" s="107">
        <f>AC105*8760</f>
        <v>1410.996744449616</v>
      </c>
      <c r="AD137" s="107">
        <f>AD105*8760</f>
        <v>1412.1913247159689</v>
      </c>
      <c r="AE137" s="107">
        <f>AE105*8760</f>
        <v>1413.385904982322</v>
      </c>
      <c r="AF137" s="107">
        <f>AF105*8760</f>
        <v>1414.5804852486749</v>
      </c>
      <c r="AG137" s="107">
        <f>AG105*8760</f>
        <v>1415.775065515028</v>
      </c>
      <c r="AH137" s="107">
        <f>AH105*8760</f>
        <v>1416.9696457813809</v>
      </c>
      <c r="AI137" s="107">
        <f>AI105*8760</f>
        <v>1418.164226047734</v>
      </c>
      <c r="AJ137" s="107">
        <f>AJ105*8760</f>
        <v>1419.3588063140869</v>
      </c>
      <c r="AK137" s="107">
        <f>AK105*8760</f>
        <v>1420.55338658044</v>
      </c>
      <c r="AL137" s="107">
        <f>AL105*8760</f>
        <v>1421.7479668467929</v>
      </c>
      <c r="AM137" s="107">
        <f>AM105*8760</f>
        <v>1422.942547113146</v>
      </c>
      <c r="AN137" s="107">
        <f>AN105*8760</f>
        <v>1424.1371273794989</v>
      </c>
      <c r="AO137" s="107">
        <f>AO105*8760</f>
        <v>1425.331707645852</v>
      </c>
      <c r="AP137" s="107">
        <f>AP105*8760</f>
        <v>1426.5262879122049</v>
      </c>
      <c r="AQ137" s="107">
        <f>AQ105*8760</f>
        <v>1427.7208681785567</v>
      </c>
    </row>
    <row r="138" spans="7:45" ht="14.25" hidden="1" customHeight="1" thickTop="1" x14ac:dyDescent="0.3">
      <c r="G138" s="8"/>
      <c r="H138" s="92"/>
      <c r="J138" s="24"/>
      <c r="K138" s="16" t="s">
        <v>87</v>
      </c>
      <c r="L138" s="16" t="s">
        <v>67</v>
      </c>
      <c r="M138" s="106">
        <f>M106*8760</f>
        <v>1491.4190771980927</v>
      </c>
      <c r="N138" s="106">
        <f>N106*8760</f>
        <v>1497.264458078115</v>
      </c>
      <c r="O138" s="106">
        <f>O106*8760</f>
        <v>1503.1098389581373</v>
      </c>
      <c r="P138" s="106">
        <f>P106*8760</f>
        <v>1508.9552198381596</v>
      </c>
      <c r="Q138" s="106">
        <f>Q106*8760</f>
        <v>1514.8006007181818</v>
      </c>
      <c r="R138" s="106">
        <f>R106*8760</f>
        <v>1520.6459815982041</v>
      </c>
      <c r="S138" s="106">
        <f>S106*8760</f>
        <v>1526.4913624782264</v>
      </c>
      <c r="T138" s="106">
        <f>T106*8760</f>
        <v>1532.3367433582487</v>
      </c>
      <c r="U138" s="106">
        <f>U106*8760</f>
        <v>1538.1821242382709</v>
      </c>
      <c r="V138" s="106">
        <f>V106*8760</f>
        <v>1544.0275051182932</v>
      </c>
      <c r="W138" s="106">
        <f>W106*8760</f>
        <v>1549.8728859983157</v>
      </c>
      <c r="X138" s="106">
        <f>X106*8760</f>
        <v>1549.8728859983157</v>
      </c>
      <c r="Y138" s="106">
        <f>Y106*8760</f>
        <v>1549.8728859983157</v>
      </c>
      <c r="Z138" s="106">
        <f>Z106*8760</f>
        <v>1549.8728859983157</v>
      </c>
      <c r="AA138" s="106">
        <f>AA106*8760</f>
        <v>1549.8728859983157</v>
      </c>
      <c r="AB138" s="106">
        <f>AB106*8760</f>
        <v>1549.8728859983157</v>
      </c>
      <c r="AC138" s="106">
        <f>AC106*8760</f>
        <v>1549.8728859983157</v>
      </c>
      <c r="AD138" s="106">
        <f>AD106*8760</f>
        <v>1549.8728859983157</v>
      </c>
      <c r="AE138" s="106">
        <f>AE106*8760</f>
        <v>1549.8728859983157</v>
      </c>
      <c r="AF138" s="106">
        <f>AF106*8760</f>
        <v>1549.8728859983157</v>
      </c>
      <c r="AG138" s="106">
        <f>AG106*8760</f>
        <v>1549.8728859983157</v>
      </c>
      <c r="AH138" s="106">
        <f>AH106*8760</f>
        <v>1549.8728859983157</v>
      </c>
      <c r="AI138" s="106">
        <f>AI106*8760</f>
        <v>1549.8728859983157</v>
      </c>
      <c r="AJ138" s="106">
        <f>AJ106*8760</f>
        <v>1549.8728859983157</v>
      </c>
      <c r="AK138" s="106">
        <f>AK106*8760</f>
        <v>1549.8728859983157</v>
      </c>
      <c r="AL138" s="106">
        <f>AL106*8760</f>
        <v>1549.8728859983157</v>
      </c>
      <c r="AM138" s="106">
        <f>AM106*8760</f>
        <v>1549.8728859983157</v>
      </c>
      <c r="AN138" s="106">
        <f>AN106*8760</f>
        <v>1549.8728859983157</v>
      </c>
      <c r="AO138" s="106">
        <f>AO106*8760</f>
        <v>1549.8728859983157</v>
      </c>
      <c r="AP138" s="106">
        <f>AP106*8760</f>
        <v>1549.8728859983157</v>
      </c>
      <c r="AQ138" s="106">
        <f>AQ106*8760</f>
        <v>1549.8728859983157</v>
      </c>
    </row>
    <row r="139" spans="7:45" ht="14.25" hidden="1" customHeight="1" x14ac:dyDescent="0.3">
      <c r="G139" s="8"/>
      <c r="H139" s="92"/>
      <c r="J139" s="24"/>
      <c r="K139" s="6" t="s">
        <v>87</v>
      </c>
      <c r="L139" s="82" t="s">
        <v>66</v>
      </c>
      <c r="M139" s="105">
        <f>M107*8760</f>
        <v>1487.872133067008</v>
      </c>
      <c r="N139" s="105">
        <f>N107*8760</f>
        <v>1490.1705698159458</v>
      </c>
      <c r="O139" s="105">
        <f>O107*8760</f>
        <v>1492.4690065648833</v>
      </c>
      <c r="P139" s="105">
        <f>P107*8760</f>
        <v>1494.7674433138209</v>
      </c>
      <c r="Q139" s="105">
        <f>Q107*8760</f>
        <v>1497.0658800627584</v>
      </c>
      <c r="R139" s="105">
        <f>R107*8760</f>
        <v>1499.3643168116962</v>
      </c>
      <c r="S139" s="105">
        <f>S107*8760</f>
        <v>1501.6627535606337</v>
      </c>
      <c r="T139" s="105">
        <f>T107*8760</f>
        <v>1503.9611903095713</v>
      </c>
      <c r="U139" s="105">
        <f>U107*8760</f>
        <v>1506.2596270585088</v>
      </c>
      <c r="V139" s="105">
        <f>V107*8760</f>
        <v>1508.5580638074466</v>
      </c>
      <c r="W139" s="105">
        <f>W107*8760</f>
        <v>1510.8565005563846</v>
      </c>
      <c r="X139" s="105">
        <f>X107*8760</f>
        <v>1512.8073198284812</v>
      </c>
      <c r="Y139" s="105">
        <f>Y107*8760</f>
        <v>1514.7581391005779</v>
      </c>
      <c r="Z139" s="105">
        <f>Z107*8760</f>
        <v>1516.7089583726743</v>
      </c>
      <c r="AA139" s="105">
        <f>AA107*8760</f>
        <v>1518.6597776447707</v>
      </c>
      <c r="AB139" s="105">
        <f>AB107*8760</f>
        <v>1520.6105969168671</v>
      </c>
      <c r="AC139" s="105">
        <f>AC107*8760</f>
        <v>1522.5614161889634</v>
      </c>
      <c r="AD139" s="105">
        <f>AD107*8760</f>
        <v>1524.5122354610598</v>
      </c>
      <c r="AE139" s="105">
        <f>AE107*8760</f>
        <v>1526.4630547331565</v>
      </c>
      <c r="AF139" s="105">
        <f>AF107*8760</f>
        <v>1528.4138740052529</v>
      </c>
      <c r="AG139" s="105">
        <f>AG107*8760</f>
        <v>1530.3646932773493</v>
      </c>
      <c r="AH139" s="105">
        <f>AH107*8760</f>
        <v>1532.3155125494457</v>
      </c>
      <c r="AI139" s="105">
        <f>AI107*8760</f>
        <v>1534.2663318215421</v>
      </c>
      <c r="AJ139" s="105">
        <f>AJ107*8760</f>
        <v>1536.2171510936384</v>
      </c>
      <c r="AK139" s="105">
        <f>AK107*8760</f>
        <v>1538.1679703657351</v>
      </c>
      <c r="AL139" s="105">
        <f>AL107*8760</f>
        <v>1540.1187896378315</v>
      </c>
      <c r="AM139" s="105">
        <f>AM107*8760</f>
        <v>1542.0696089099279</v>
      </c>
      <c r="AN139" s="105">
        <f>AN107*8760</f>
        <v>1544.0204281820243</v>
      </c>
      <c r="AO139" s="105">
        <f>AO107*8760</f>
        <v>1545.9712474541207</v>
      </c>
      <c r="AP139" s="105">
        <f>AP107*8760</f>
        <v>1547.9220667262173</v>
      </c>
      <c r="AQ139" s="105">
        <f>AQ107*8760</f>
        <v>1549.8728859983157</v>
      </c>
    </row>
    <row r="140" spans="7:45" ht="14.25" hidden="1" customHeight="1" thickBot="1" x14ac:dyDescent="0.35">
      <c r="G140" s="8"/>
      <c r="H140" s="92"/>
      <c r="J140" s="24"/>
      <c r="K140" s="17" t="s">
        <v>87</v>
      </c>
      <c r="L140" s="17" t="s">
        <v>62</v>
      </c>
      <c r="M140" s="104">
        <f>M108*8760</f>
        <v>1485.5736963180705</v>
      </c>
      <c r="N140" s="104">
        <f>N108*8760</f>
        <v>1485.5736963180705</v>
      </c>
      <c r="O140" s="104">
        <f>O108*8760</f>
        <v>1485.5736963180705</v>
      </c>
      <c r="P140" s="104">
        <f>P108*8760</f>
        <v>1485.5736963180705</v>
      </c>
      <c r="Q140" s="104">
        <f>Q108*8760</f>
        <v>1485.5736963180705</v>
      </c>
      <c r="R140" s="104">
        <f>R108*8760</f>
        <v>1485.5736963180705</v>
      </c>
      <c r="S140" s="104">
        <f>S108*8760</f>
        <v>1485.5736963180705</v>
      </c>
      <c r="T140" s="104">
        <f>T108*8760</f>
        <v>1485.5736963180705</v>
      </c>
      <c r="U140" s="104">
        <f>U108*8760</f>
        <v>1485.5736963180705</v>
      </c>
      <c r="V140" s="104">
        <f>V108*8760</f>
        <v>1485.5736963180705</v>
      </c>
      <c r="W140" s="104">
        <f>W108*8760</f>
        <v>1485.5736963180705</v>
      </c>
      <c r="X140" s="104">
        <f>X108*8760</f>
        <v>1486.8378365299861</v>
      </c>
      <c r="Y140" s="104">
        <f>Y108*8760</f>
        <v>1488.1019767419016</v>
      </c>
      <c r="Z140" s="104">
        <f>Z108*8760</f>
        <v>1489.3661169538173</v>
      </c>
      <c r="AA140" s="104">
        <f>AA108*8760</f>
        <v>1490.6302571657329</v>
      </c>
      <c r="AB140" s="104">
        <f>AB108*8760</f>
        <v>1491.8943973776486</v>
      </c>
      <c r="AC140" s="104">
        <f>AC108*8760</f>
        <v>1493.158537589564</v>
      </c>
      <c r="AD140" s="104">
        <f>AD108*8760</f>
        <v>1494.4226778014797</v>
      </c>
      <c r="AE140" s="104">
        <f>AE108*8760</f>
        <v>1495.6868180133954</v>
      </c>
      <c r="AF140" s="104">
        <f>AF108*8760</f>
        <v>1496.9509582253111</v>
      </c>
      <c r="AG140" s="104">
        <f>AG108*8760</f>
        <v>1498.2150984372265</v>
      </c>
      <c r="AH140" s="104">
        <f>AH108*8760</f>
        <v>1499.4792386491422</v>
      </c>
      <c r="AI140" s="104">
        <f>AI108*8760</f>
        <v>1500.7433788610579</v>
      </c>
      <c r="AJ140" s="104">
        <f>AJ108*8760</f>
        <v>1502.0075190729735</v>
      </c>
      <c r="AK140" s="104">
        <f>AK108*8760</f>
        <v>1503.271659284889</v>
      </c>
      <c r="AL140" s="104">
        <f>AL108*8760</f>
        <v>1504.5357994968047</v>
      </c>
      <c r="AM140" s="104">
        <f>AM108*8760</f>
        <v>1505.7999397087203</v>
      </c>
      <c r="AN140" s="104">
        <f>AN108*8760</f>
        <v>1507.0640799206358</v>
      </c>
      <c r="AO140" s="104">
        <f>AO108*8760</f>
        <v>1508.3282201325515</v>
      </c>
      <c r="AP140" s="104">
        <f>AP108*8760</f>
        <v>1509.5923603444671</v>
      </c>
      <c r="AQ140" s="104">
        <f>AQ108*8760</f>
        <v>1510.8565005563846</v>
      </c>
      <c r="AR140" s="100"/>
      <c r="AS140" s="100"/>
    </row>
    <row r="141" spans="7:45" ht="14.25" hidden="1" customHeight="1" thickTop="1" x14ac:dyDescent="0.3">
      <c r="G141" s="8"/>
      <c r="H141" s="92"/>
      <c r="J141" s="24"/>
      <c r="K141" s="16" t="s">
        <v>86</v>
      </c>
      <c r="L141" s="16" t="s">
        <v>67</v>
      </c>
      <c r="M141" s="106">
        <f>M109*8760</f>
        <v>1598.6708278162896</v>
      </c>
      <c r="N141" s="106">
        <f>N109*8760</f>
        <v>1604.9365649476147</v>
      </c>
      <c r="O141" s="106">
        <f>O109*8760</f>
        <v>1611.20230207894</v>
      </c>
      <c r="P141" s="106">
        <f>P109*8760</f>
        <v>1617.4680392102653</v>
      </c>
      <c r="Q141" s="106">
        <f>Q109*8760</f>
        <v>1623.7337763415903</v>
      </c>
      <c r="R141" s="106">
        <f>R109*8760</f>
        <v>1629.9995134729156</v>
      </c>
      <c r="S141" s="106">
        <f>S109*8760</f>
        <v>1636.2652506042407</v>
      </c>
      <c r="T141" s="106">
        <f>T109*8760</f>
        <v>1642.530987735566</v>
      </c>
      <c r="U141" s="106">
        <f>U109*8760</f>
        <v>1648.7967248668913</v>
      </c>
      <c r="V141" s="106">
        <f>V109*8760</f>
        <v>1655.0624619982163</v>
      </c>
      <c r="W141" s="106">
        <f>W109*8760</f>
        <v>1661.328199129541</v>
      </c>
      <c r="X141" s="106">
        <f>X109*8760</f>
        <v>1661.328199129541</v>
      </c>
      <c r="Y141" s="106">
        <f>Y109*8760</f>
        <v>1661.328199129541</v>
      </c>
      <c r="Z141" s="106">
        <f>Z109*8760</f>
        <v>1661.328199129541</v>
      </c>
      <c r="AA141" s="106">
        <f>AA109*8760</f>
        <v>1661.328199129541</v>
      </c>
      <c r="AB141" s="106">
        <f>AB109*8760</f>
        <v>1661.328199129541</v>
      </c>
      <c r="AC141" s="106">
        <f>AC109*8760</f>
        <v>1661.328199129541</v>
      </c>
      <c r="AD141" s="106">
        <f>AD109*8760</f>
        <v>1661.328199129541</v>
      </c>
      <c r="AE141" s="106">
        <f>AE109*8760</f>
        <v>1661.328199129541</v>
      </c>
      <c r="AF141" s="106">
        <f>AF109*8760</f>
        <v>1661.328199129541</v>
      </c>
      <c r="AG141" s="106">
        <f>AG109*8760</f>
        <v>1661.328199129541</v>
      </c>
      <c r="AH141" s="106">
        <f>AH109*8760</f>
        <v>1661.328199129541</v>
      </c>
      <c r="AI141" s="106">
        <f>AI109*8760</f>
        <v>1661.328199129541</v>
      </c>
      <c r="AJ141" s="106">
        <f>AJ109*8760</f>
        <v>1661.328199129541</v>
      </c>
      <c r="AK141" s="106">
        <f>AK109*8760</f>
        <v>1661.328199129541</v>
      </c>
      <c r="AL141" s="106">
        <f>AL109*8760</f>
        <v>1661.328199129541</v>
      </c>
      <c r="AM141" s="106">
        <f>AM109*8760</f>
        <v>1661.328199129541</v>
      </c>
      <c r="AN141" s="106">
        <f>AN109*8760</f>
        <v>1661.328199129541</v>
      </c>
      <c r="AO141" s="106">
        <f>AO109*8760</f>
        <v>1661.328199129541</v>
      </c>
      <c r="AP141" s="106">
        <f>AP109*8760</f>
        <v>1661.328199129541</v>
      </c>
      <c r="AQ141" s="106">
        <f>AQ109*8760</f>
        <v>1661.328199129541</v>
      </c>
    </row>
    <row r="142" spans="7:45" ht="14.25" hidden="1" customHeight="1" x14ac:dyDescent="0.3">
      <c r="G142" s="8"/>
      <c r="H142" s="92"/>
      <c r="J142" s="24"/>
      <c r="K142" s="6" t="s">
        <v>86</v>
      </c>
      <c r="L142" s="82" t="s">
        <v>66</v>
      </c>
      <c r="M142" s="105">
        <f>M110*8760</f>
        <v>1594.8688138840873</v>
      </c>
      <c r="N142" s="105">
        <f>N110*8760</f>
        <v>1597.3325370832104</v>
      </c>
      <c r="O142" s="105">
        <f>O110*8760</f>
        <v>1599.7962602823334</v>
      </c>
      <c r="P142" s="105">
        <f>P110*8760</f>
        <v>1602.2599834814564</v>
      </c>
      <c r="Q142" s="105">
        <f>Q110*8760</f>
        <v>1604.7237066805794</v>
      </c>
      <c r="R142" s="105">
        <f>R110*8760</f>
        <v>1607.1874298797024</v>
      </c>
      <c r="S142" s="105">
        <f>S110*8760</f>
        <v>1609.6511530788257</v>
      </c>
      <c r="T142" s="105">
        <f>T110*8760</f>
        <v>1612.1148762779487</v>
      </c>
      <c r="U142" s="105">
        <f>U110*8760</f>
        <v>1614.5785994770717</v>
      </c>
      <c r="V142" s="105">
        <f>V110*8760</f>
        <v>1617.0423226761948</v>
      </c>
      <c r="W142" s="105">
        <f>W110*8760</f>
        <v>1619.5060458753173</v>
      </c>
      <c r="X142" s="105">
        <f>X110*8760</f>
        <v>1621.5971535380284</v>
      </c>
      <c r="Y142" s="105">
        <f>Y110*8760</f>
        <v>1623.6882612007396</v>
      </c>
      <c r="Z142" s="105">
        <f>Z110*8760</f>
        <v>1625.7793688634506</v>
      </c>
      <c r="AA142" s="105">
        <f>AA110*8760</f>
        <v>1627.8704765261618</v>
      </c>
      <c r="AB142" s="105">
        <f>AB110*8760</f>
        <v>1629.9615841888728</v>
      </c>
      <c r="AC142" s="105">
        <f>AC110*8760</f>
        <v>1632.0526918515841</v>
      </c>
      <c r="AD142" s="105">
        <f>AD110*8760</f>
        <v>1634.1437995142951</v>
      </c>
      <c r="AE142" s="105">
        <f>AE110*8760</f>
        <v>1636.2349071770063</v>
      </c>
      <c r="AF142" s="105">
        <f>AF110*8760</f>
        <v>1638.3260148397173</v>
      </c>
      <c r="AG142" s="105">
        <f>AG110*8760</f>
        <v>1640.4171225024286</v>
      </c>
      <c r="AH142" s="105">
        <f>AH110*8760</f>
        <v>1642.5082301651398</v>
      </c>
      <c r="AI142" s="105">
        <f>AI110*8760</f>
        <v>1644.5993378278508</v>
      </c>
      <c r="AJ142" s="105">
        <f>AJ110*8760</f>
        <v>1646.6904454905621</v>
      </c>
      <c r="AK142" s="105">
        <f>AK110*8760</f>
        <v>1648.7815531532731</v>
      </c>
      <c r="AL142" s="105">
        <f>AL110*8760</f>
        <v>1650.8726608159843</v>
      </c>
      <c r="AM142" s="105">
        <f>AM110*8760</f>
        <v>1652.9637684786953</v>
      </c>
      <c r="AN142" s="105">
        <f>AN110*8760</f>
        <v>1655.0548761414066</v>
      </c>
      <c r="AO142" s="105">
        <f>AO110*8760</f>
        <v>1657.1459838041176</v>
      </c>
      <c r="AP142" s="105">
        <f>AP110*8760</f>
        <v>1659.2370914668288</v>
      </c>
      <c r="AQ142" s="105">
        <f>AQ110*8760</f>
        <v>1661.328199129541</v>
      </c>
    </row>
    <row r="143" spans="7:45" ht="14.25" hidden="1" customHeight="1" thickBot="1" x14ac:dyDescent="0.35">
      <c r="G143" s="8"/>
      <c r="H143" s="92"/>
      <c r="J143" s="24"/>
      <c r="K143" s="17" t="s">
        <v>86</v>
      </c>
      <c r="L143" s="17" t="s">
        <v>62</v>
      </c>
      <c r="M143" s="104">
        <f>M111*8760</f>
        <v>1592.4050906849643</v>
      </c>
      <c r="N143" s="104">
        <f>N111*8760</f>
        <v>1592.4050906849643</v>
      </c>
      <c r="O143" s="104">
        <f>O111*8760</f>
        <v>1592.4050906849643</v>
      </c>
      <c r="P143" s="104">
        <f>P111*8760</f>
        <v>1592.4050906849643</v>
      </c>
      <c r="Q143" s="104">
        <f>Q111*8760</f>
        <v>1592.4050906849643</v>
      </c>
      <c r="R143" s="104">
        <f>R111*8760</f>
        <v>1592.4050906849643</v>
      </c>
      <c r="S143" s="104">
        <f>S111*8760</f>
        <v>1592.4050906849643</v>
      </c>
      <c r="T143" s="104">
        <f>T111*8760</f>
        <v>1592.4050906849643</v>
      </c>
      <c r="U143" s="104">
        <f>U111*8760</f>
        <v>1592.4050906849643</v>
      </c>
      <c r="V143" s="104">
        <f>V111*8760</f>
        <v>1592.4050906849643</v>
      </c>
      <c r="W143" s="104">
        <f>W111*8760</f>
        <v>1592.4050906849643</v>
      </c>
      <c r="X143" s="104">
        <f>X111*8760</f>
        <v>1593.760138444482</v>
      </c>
      <c r="Y143" s="104">
        <f>Y111*8760</f>
        <v>1595.1151862039994</v>
      </c>
      <c r="Z143" s="104">
        <f>Z111*8760</f>
        <v>1596.4702339635171</v>
      </c>
      <c r="AA143" s="104">
        <f>AA111*8760</f>
        <v>1597.8252817230345</v>
      </c>
      <c r="AB143" s="104">
        <f>AB111*8760</f>
        <v>1599.180329482552</v>
      </c>
      <c r="AC143" s="104">
        <f>AC111*8760</f>
        <v>1600.5353772420697</v>
      </c>
      <c r="AD143" s="104">
        <f>AD111*8760</f>
        <v>1601.8904250015871</v>
      </c>
      <c r="AE143" s="104">
        <f>AE111*8760</f>
        <v>1603.2454727611048</v>
      </c>
      <c r="AF143" s="104">
        <f>AF111*8760</f>
        <v>1604.6005205206222</v>
      </c>
      <c r="AG143" s="104">
        <f>AG111*8760</f>
        <v>1605.9555682801399</v>
      </c>
      <c r="AH143" s="104">
        <f>AH111*8760</f>
        <v>1607.3106160396574</v>
      </c>
      <c r="AI143" s="104">
        <f>AI111*8760</f>
        <v>1608.665663799175</v>
      </c>
      <c r="AJ143" s="104">
        <f>AJ111*8760</f>
        <v>1610.0207115586925</v>
      </c>
      <c r="AK143" s="104">
        <f>AK111*8760</f>
        <v>1611.3757593182099</v>
      </c>
      <c r="AL143" s="104">
        <f>AL111*8760</f>
        <v>1612.7308070777276</v>
      </c>
      <c r="AM143" s="104">
        <f>AM111*8760</f>
        <v>1614.0858548372451</v>
      </c>
      <c r="AN143" s="104">
        <f>AN111*8760</f>
        <v>1615.4409025967627</v>
      </c>
      <c r="AO143" s="104">
        <f>AO111*8760</f>
        <v>1616.7959503562802</v>
      </c>
      <c r="AP143" s="104">
        <f>AP111*8760</f>
        <v>1618.1509981157978</v>
      </c>
      <c r="AQ143" s="104">
        <f>AQ111*8760</f>
        <v>1619.5060458753173</v>
      </c>
      <c r="AR143" s="100"/>
      <c r="AS143" s="100"/>
    </row>
    <row r="144" spans="7:45" ht="14.25" hidden="1" customHeight="1" thickTop="1" x14ac:dyDescent="0.3">
      <c r="G144" s="8"/>
      <c r="H144" s="92"/>
      <c r="J144" s="24"/>
      <c r="K144" s="16" t="s">
        <v>85</v>
      </c>
      <c r="L144" s="16" t="s">
        <v>67</v>
      </c>
      <c r="M144" s="106">
        <f>M112*8760</f>
        <v>1623.7917103126758</v>
      </c>
      <c r="N144" s="106">
        <f>N112*8760</f>
        <v>1630.1559047646015</v>
      </c>
      <c r="O144" s="106">
        <f>O112*8760</f>
        <v>1636.5200992165271</v>
      </c>
      <c r="P144" s="106">
        <f>P112*8760</f>
        <v>1642.884293668453</v>
      </c>
      <c r="Q144" s="106">
        <f>Q112*8760</f>
        <v>1649.2484881203786</v>
      </c>
      <c r="R144" s="106">
        <f>R112*8760</f>
        <v>1655.6126825723043</v>
      </c>
      <c r="S144" s="106">
        <f>S112*8760</f>
        <v>1661.9768770242301</v>
      </c>
      <c r="T144" s="106">
        <f>T112*8760</f>
        <v>1668.3410714761558</v>
      </c>
      <c r="U144" s="106">
        <f>U112*8760</f>
        <v>1674.7052659280814</v>
      </c>
      <c r="V144" s="106">
        <f>V112*8760</f>
        <v>1681.0694603800073</v>
      </c>
      <c r="W144" s="106">
        <f>W112*8760</f>
        <v>1687.4336548319341</v>
      </c>
      <c r="X144" s="106">
        <f>X112*8760</f>
        <v>1687.4336548319341</v>
      </c>
      <c r="Y144" s="106">
        <f>Y112*8760</f>
        <v>1687.4336548319341</v>
      </c>
      <c r="Z144" s="106">
        <f>Z112*8760</f>
        <v>1687.4336548319341</v>
      </c>
      <c r="AA144" s="106">
        <f>AA112*8760</f>
        <v>1687.4336548319341</v>
      </c>
      <c r="AB144" s="106">
        <f>AB112*8760</f>
        <v>1687.4336548319341</v>
      </c>
      <c r="AC144" s="106">
        <f>AC112*8760</f>
        <v>1687.4336548319341</v>
      </c>
      <c r="AD144" s="106">
        <f>AD112*8760</f>
        <v>1687.4336548319341</v>
      </c>
      <c r="AE144" s="106">
        <f>AE112*8760</f>
        <v>1687.4336548319341</v>
      </c>
      <c r="AF144" s="106">
        <f>AF112*8760</f>
        <v>1687.4336548319341</v>
      </c>
      <c r="AG144" s="106">
        <f>AG112*8760</f>
        <v>1687.4336548319341</v>
      </c>
      <c r="AH144" s="106">
        <f>AH112*8760</f>
        <v>1687.4336548319341</v>
      </c>
      <c r="AI144" s="106">
        <f>AI112*8760</f>
        <v>1687.4336548319341</v>
      </c>
      <c r="AJ144" s="106">
        <f>AJ112*8760</f>
        <v>1687.4336548319341</v>
      </c>
      <c r="AK144" s="106">
        <f>AK112*8760</f>
        <v>1687.4336548319341</v>
      </c>
      <c r="AL144" s="106">
        <f>AL112*8760</f>
        <v>1687.4336548319341</v>
      </c>
      <c r="AM144" s="106">
        <f>AM112*8760</f>
        <v>1687.4336548319341</v>
      </c>
      <c r="AN144" s="106">
        <f>AN112*8760</f>
        <v>1687.4336548319341</v>
      </c>
      <c r="AO144" s="106">
        <f>AO112*8760</f>
        <v>1687.4336548319341</v>
      </c>
      <c r="AP144" s="106">
        <f>AP112*8760</f>
        <v>1687.4336548319341</v>
      </c>
      <c r="AQ144" s="106">
        <f>AQ112*8760</f>
        <v>1687.4336548319341</v>
      </c>
    </row>
    <row r="145" spans="1:91" ht="14.25" hidden="1" customHeight="1" x14ac:dyDescent="0.3">
      <c r="G145" s="8"/>
      <c r="H145" s="92"/>
      <c r="J145" s="24"/>
      <c r="K145" s="6" t="s">
        <v>85</v>
      </c>
      <c r="L145" s="82" t="s">
        <v>66</v>
      </c>
      <c r="M145" s="105">
        <f>M113*8760</f>
        <v>1619.929953033952</v>
      </c>
      <c r="N145" s="105">
        <f>N113*8760</f>
        <v>1622.4323902071537</v>
      </c>
      <c r="O145" s="105">
        <f>O113*8760</f>
        <v>1624.9348273803555</v>
      </c>
      <c r="P145" s="105">
        <f>P113*8760</f>
        <v>1627.4372645535575</v>
      </c>
      <c r="Q145" s="105">
        <f>Q113*8760</f>
        <v>1629.9397017267593</v>
      </c>
      <c r="R145" s="105">
        <f>R113*8760</f>
        <v>1632.442138899961</v>
      </c>
      <c r="S145" s="105">
        <f>S113*8760</f>
        <v>1634.944576073163</v>
      </c>
      <c r="T145" s="105">
        <f>T113*8760</f>
        <v>1637.4470132463648</v>
      </c>
      <c r="U145" s="105">
        <f>U113*8760</f>
        <v>1639.9494504195666</v>
      </c>
      <c r="V145" s="105">
        <f>V113*8760</f>
        <v>1642.4518875927683</v>
      </c>
      <c r="W145" s="105">
        <f>W113*8760</f>
        <v>1644.954324765971</v>
      </c>
      <c r="X145" s="105">
        <f>X113*8760</f>
        <v>1647.0782912692694</v>
      </c>
      <c r="Y145" s="105">
        <f>Y113*8760</f>
        <v>1649.2022577725675</v>
      </c>
      <c r="Z145" s="105">
        <f>Z113*8760</f>
        <v>1651.3262242758658</v>
      </c>
      <c r="AA145" s="105">
        <f>AA113*8760</f>
        <v>1653.4501907791641</v>
      </c>
      <c r="AB145" s="105">
        <f>AB113*8760</f>
        <v>1655.5741572824622</v>
      </c>
      <c r="AC145" s="105">
        <f>AC113*8760</f>
        <v>1657.6981237857606</v>
      </c>
      <c r="AD145" s="105">
        <f>AD113*8760</f>
        <v>1659.8220902890589</v>
      </c>
      <c r="AE145" s="105">
        <f>AE113*8760</f>
        <v>1661.946056792357</v>
      </c>
      <c r="AF145" s="105">
        <f>AF113*8760</f>
        <v>1664.0700232956553</v>
      </c>
      <c r="AG145" s="105">
        <f>AG113*8760</f>
        <v>1666.1939897989535</v>
      </c>
      <c r="AH145" s="105">
        <f>AH113*8760</f>
        <v>1668.3179563022518</v>
      </c>
      <c r="AI145" s="105">
        <f>AI113*8760</f>
        <v>1670.4419228055501</v>
      </c>
      <c r="AJ145" s="105">
        <f>AJ113*8760</f>
        <v>1672.5658893088482</v>
      </c>
      <c r="AK145" s="105">
        <f>AK113*8760</f>
        <v>1674.6898558121466</v>
      </c>
      <c r="AL145" s="105">
        <f>AL113*8760</f>
        <v>1676.8138223154449</v>
      </c>
      <c r="AM145" s="105">
        <f>AM113*8760</f>
        <v>1678.937788818743</v>
      </c>
      <c r="AN145" s="105">
        <f>AN113*8760</f>
        <v>1681.0617553220413</v>
      </c>
      <c r="AO145" s="105">
        <f>AO113*8760</f>
        <v>1683.1857218253397</v>
      </c>
      <c r="AP145" s="105">
        <f>AP113*8760</f>
        <v>1685.3096883286378</v>
      </c>
      <c r="AQ145" s="105">
        <f>AQ113*8760</f>
        <v>1687.4336548319341</v>
      </c>
    </row>
    <row r="146" spans="1:91" ht="14.25" hidden="1" customHeight="1" thickBot="1" x14ac:dyDescent="0.35">
      <c r="G146" s="8"/>
      <c r="H146" s="92"/>
      <c r="J146" s="25"/>
      <c r="K146" s="17" t="s">
        <v>85</v>
      </c>
      <c r="L146" s="17" t="s">
        <v>62</v>
      </c>
      <c r="M146" s="104">
        <f>M114*8760</f>
        <v>1617.4275158607502</v>
      </c>
      <c r="N146" s="104">
        <f>N114*8760</f>
        <v>1617.4275158607502</v>
      </c>
      <c r="O146" s="104">
        <f>O114*8760</f>
        <v>1617.4275158607502</v>
      </c>
      <c r="P146" s="104">
        <f>P114*8760</f>
        <v>1617.4275158607502</v>
      </c>
      <c r="Q146" s="104">
        <f>Q114*8760</f>
        <v>1617.4275158607502</v>
      </c>
      <c r="R146" s="104">
        <f>R114*8760</f>
        <v>1617.4275158607502</v>
      </c>
      <c r="S146" s="104">
        <f>S114*8760</f>
        <v>1617.4275158607502</v>
      </c>
      <c r="T146" s="104">
        <f>T114*8760</f>
        <v>1617.4275158607502</v>
      </c>
      <c r="U146" s="104">
        <f>U114*8760</f>
        <v>1617.4275158607502</v>
      </c>
      <c r="V146" s="104">
        <f>V114*8760</f>
        <v>1617.4275158607502</v>
      </c>
      <c r="W146" s="104">
        <f>W114*8760</f>
        <v>1617.4275158607502</v>
      </c>
      <c r="X146" s="104">
        <f>X114*8760</f>
        <v>1618.8038563060111</v>
      </c>
      <c r="Y146" s="104">
        <f>Y114*8760</f>
        <v>1620.180196751272</v>
      </c>
      <c r="Z146" s="104">
        <f>Z114*8760</f>
        <v>1621.5565371965329</v>
      </c>
      <c r="AA146" s="104">
        <f>AA114*8760</f>
        <v>1622.9328776417938</v>
      </c>
      <c r="AB146" s="104">
        <f>AB114*8760</f>
        <v>1624.3092180870549</v>
      </c>
      <c r="AC146" s="104">
        <f>AC114*8760</f>
        <v>1625.6855585323158</v>
      </c>
      <c r="AD146" s="104">
        <f>AD114*8760</f>
        <v>1627.0618989775767</v>
      </c>
      <c r="AE146" s="104">
        <f>AE114*8760</f>
        <v>1628.4382394228376</v>
      </c>
      <c r="AF146" s="104">
        <f>AF114*8760</f>
        <v>1629.8145798680985</v>
      </c>
      <c r="AG146" s="104">
        <f>AG114*8760</f>
        <v>1631.1909203133594</v>
      </c>
      <c r="AH146" s="104">
        <f>AH114*8760</f>
        <v>1632.5672607586205</v>
      </c>
      <c r="AI146" s="104">
        <f>AI114*8760</f>
        <v>1633.9436012038814</v>
      </c>
      <c r="AJ146" s="104">
        <f>AJ114*8760</f>
        <v>1635.3199416491423</v>
      </c>
      <c r="AK146" s="104">
        <f>AK114*8760</f>
        <v>1636.6962820944032</v>
      </c>
      <c r="AL146" s="104">
        <f>AL114*8760</f>
        <v>1638.0726225396641</v>
      </c>
      <c r="AM146" s="104">
        <f>AM114*8760</f>
        <v>1639.4489629849252</v>
      </c>
      <c r="AN146" s="104">
        <f>AN114*8760</f>
        <v>1640.8253034301861</v>
      </c>
      <c r="AO146" s="104">
        <f>AO114*8760</f>
        <v>1642.201643875447</v>
      </c>
      <c r="AP146" s="104">
        <f>AP114*8760</f>
        <v>1643.5779843207079</v>
      </c>
      <c r="AQ146" s="104">
        <f>AQ114*8760</f>
        <v>1644.954324765971</v>
      </c>
      <c r="AR146" s="100"/>
      <c r="AS146" s="100"/>
    </row>
    <row r="147" spans="1:91" ht="14.25" hidden="1" customHeight="1" thickTop="1" x14ac:dyDescent="0.3">
      <c r="G147" s="8"/>
      <c r="H147" s="92"/>
      <c r="J147" s="94"/>
      <c r="K147" s="6"/>
      <c r="L147" s="6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</row>
    <row r="148" spans="1:91" ht="14.25" hidden="1" customHeight="1" x14ac:dyDescent="0.25">
      <c r="G148" s="8"/>
      <c r="H148" s="92"/>
      <c r="J148" s="102"/>
      <c r="M148" s="15">
        <v>2020</v>
      </c>
      <c r="N148" s="15">
        <v>2021</v>
      </c>
      <c r="O148" s="15">
        <v>2022</v>
      </c>
      <c r="P148" s="15">
        <v>2023</v>
      </c>
      <c r="Q148" s="15">
        <v>2024</v>
      </c>
      <c r="R148" s="15">
        <v>2025</v>
      </c>
      <c r="S148" s="15">
        <v>2026</v>
      </c>
      <c r="T148" s="15">
        <v>2027</v>
      </c>
      <c r="U148" s="15">
        <v>2028</v>
      </c>
      <c r="V148" s="15">
        <v>2029</v>
      </c>
      <c r="W148" s="15">
        <v>2030</v>
      </c>
      <c r="X148" s="15">
        <v>2031</v>
      </c>
      <c r="Y148" s="15">
        <v>2032</v>
      </c>
      <c r="Z148" s="15">
        <v>2033</v>
      </c>
      <c r="AA148" s="15">
        <v>2034</v>
      </c>
      <c r="AB148" s="15">
        <v>2035</v>
      </c>
      <c r="AC148" s="15">
        <v>2036</v>
      </c>
      <c r="AD148" s="15">
        <v>2037</v>
      </c>
      <c r="AE148" s="15">
        <v>2038</v>
      </c>
      <c r="AF148" s="15">
        <v>2039</v>
      </c>
      <c r="AG148" s="15">
        <v>2040</v>
      </c>
      <c r="AH148" s="15">
        <v>2041</v>
      </c>
      <c r="AI148" s="15">
        <v>2042</v>
      </c>
      <c r="AJ148" s="15">
        <v>2043</v>
      </c>
      <c r="AK148" s="15">
        <v>2044</v>
      </c>
      <c r="AL148" s="15">
        <v>2045</v>
      </c>
      <c r="AM148" s="15">
        <v>2046</v>
      </c>
      <c r="AN148" s="15">
        <v>2047</v>
      </c>
      <c r="AO148" s="15">
        <v>2048</v>
      </c>
      <c r="AP148" s="15">
        <v>2049</v>
      </c>
      <c r="AQ148" s="15">
        <v>2050</v>
      </c>
    </row>
    <row r="149" spans="1:91" ht="14.25" hidden="1" customHeight="1" x14ac:dyDescent="0.3">
      <c r="G149" s="8"/>
      <c r="H149" s="92"/>
      <c r="J149" s="23" t="s">
        <v>102</v>
      </c>
      <c r="K149" s="16" t="s">
        <v>94</v>
      </c>
      <c r="L149" s="16" t="s">
        <v>67</v>
      </c>
      <c r="M149" s="83">
        <f>M$376*( M181+M278)</f>
        <v>2743.3329999999996</v>
      </c>
      <c r="N149" s="83">
        <f>N$376*( N181+N278)</f>
        <v>2650</v>
      </c>
      <c r="O149" s="83">
        <f>O$376*( O181+O278)</f>
        <v>2443.4532578884769</v>
      </c>
      <c r="P149" s="83">
        <f>P$376*( P181+P278)</f>
        <v>2236.9065157769537</v>
      </c>
      <c r="Q149" s="83">
        <f>Q$376*( Q181+Q278)</f>
        <v>2030.3597736654308</v>
      </c>
      <c r="R149" s="83">
        <f>R$376*( R181+R278)</f>
        <v>1823.8130315539079</v>
      </c>
      <c r="S149" s="83">
        <f>S$376*( S181+S278)</f>
        <v>1617.266289442385</v>
      </c>
      <c r="T149" s="83">
        <f>T$376*( T181+T278)</f>
        <v>1410.719547330862</v>
      </c>
      <c r="U149" s="83">
        <f>U$376*( U181+U278)</f>
        <v>1204.1728052193391</v>
      </c>
      <c r="V149" s="83">
        <f>V$376*( V181+V278)</f>
        <v>997.62606310781609</v>
      </c>
      <c r="W149" s="83">
        <f>W$376*( W181+W278)</f>
        <v>791.07932099629318</v>
      </c>
      <c r="X149" s="83">
        <f>X$376*( X181+X278)</f>
        <v>779.04436405956324</v>
      </c>
      <c r="Y149" s="83">
        <f>Y$376*( Y181+Y278)</f>
        <v>767.0094071228333</v>
      </c>
      <c r="Z149" s="83">
        <f>Z$376*( Z181+Z278)</f>
        <v>754.97445018610335</v>
      </c>
      <c r="AA149" s="83">
        <f>AA$376*( AA181+AA278)</f>
        <v>742.93949324937341</v>
      </c>
      <c r="AB149" s="83">
        <f>AB$376*( AB181+AB278)</f>
        <v>730.90453631264347</v>
      </c>
      <c r="AC149" s="83">
        <f>AC$376*( AC181+AC278)</f>
        <v>718.86957937591353</v>
      </c>
      <c r="AD149" s="83">
        <f>AD$376*( AD181+AD278)</f>
        <v>706.83462243918359</v>
      </c>
      <c r="AE149" s="83">
        <f>AE$376*( AE181+AE278)</f>
        <v>694.79966550245365</v>
      </c>
      <c r="AF149" s="83">
        <f>AF$376*( AF181+AF278)</f>
        <v>682.76470856572371</v>
      </c>
      <c r="AG149" s="83">
        <f>AG$376*( AG181+AG278)</f>
        <v>670.72975162899377</v>
      </c>
      <c r="AH149" s="83">
        <f>AH$376*( AH181+AH278)</f>
        <v>658.69479469226383</v>
      </c>
      <c r="AI149" s="83">
        <f>AI$376*( AI181+AI278)</f>
        <v>646.65983775553389</v>
      </c>
      <c r="AJ149" s="83">
        <f>AJ$376*( AJ181+AJ278)</f>
        <v>634.62488081880394</v>
      </c>
      <c r="AK149" s="83">
        <f>AK$376*( AK181+AK278)</f>
        <v>622.589923882074</v>
      </c>
      <c r="AL149" s="83">
        <f>AL$376*( AL181+AL278)</f>
        <v>610.55496694534406</v>
      </c>
      <c r="AM149" s="83">
        <f>AM$376*( AM181+AM278)</f>
        <v>598.52001000861412</v>
      </c>
      <c r="AN149" s="83">
        <f>AN$376*( AN181+AN278)</f>
        <v>586.48505307188418</v>
      </c>
      <c r="AO149" s="83">
        <f>AO$376*( AO181+AO278)</f>
        <v>574.45009613515424</v>
      </c>
      <c r="AP149" s="83">
        <f>AP$376*( AP181+AP278)</f>
        <v>562.4151391984243</v>
      </c>
      <c r="AQ149" s="83">
        <f>AQ$376*( AQ181+AQ278)</f>
        <v>550.38018226169538</v>
      </c>
    </row>
    <row r="150" spans="1:91" ht="14.25" hidden="1" customHeight="1" x14ac:dyDescent="0.3">
      <c r="G150" s="8"/>
      <c r="H150" s="92"/>
      <c r="J150" s="24"/>
      <c r="K150" s="6" t="s">
        <v>94</v>
      </c>
      <c r="L150" s="82" t="s">
        <v>66</v>
      </c>
      <c r="M150" s="81">
        <f>M$377*( M182+M279)</f>
        <v>2743.3329999999996</v>
      </c>
      <c r="N150" s="81">
        <f>N$377*( N182+N279)</f>
        <v>2650</v>
      </c>
      <c r="O150" s="81">
        <f>O$377*( O182+O279)</f>
        <v>2468.4920686351961</v>
      </c>
      <c r="P150" s="81">
        <f>P$377*( P182+P279)</f>
        <v>2286.9841372703922</v>
      </c>
      <c r="Q150" s="81">
        <f>Q$377*( Q182+Q279)</f>
        <v>2105.4762059055884</v>
      </c>
      <c r="R150" s="81">
        <f>R$377*( R182+R279)</f>
        <v>1923.9682745407847</v>
      </c>
      <c r="S150" s="81">
        <f>S$377*( S182+S279)</f>
        <v>1742.4603431759811</v>
      </c>
      <c r="T150" s="81">
        <f>T$377*( T182+T279)</f>
        <v>1560.9524118111774</v>
      </c>
      <c r="U150" s="81">
        <f>U$377*( U182+U279)</f>
        <v>1379.4444804463737</v>
      </c>
      <c r="V150" s="81">
        <f>V$377*( V182+V279)</f>
        <v>1197.9365490815701</v>
      </c>
      <c r="W150" s="81">
        <f>W$377*( W182+W279)</f>
        <v>1016.4286177167666</v>
      </c>
      <c r="X150" s="81">
        <f>X$377*( X182+X279)</f>
        <v>1005.1611528807429</v>
      </c>
      <c r="Y150" s="81">
        <f>Y$377*( Y182+Y279)</f>
        <v>993.89368804471917</v>
      </c>
      <c r="Z150" s="81">
        <f>Z$377*( Z182+Z279)</f>
        <v>982.62622320869548</v>
      </c>
      <c r="AA150" s="81">
        <f>AA$377*( AA182+AA279)</f>
        <v>971.35875837267179</v>
      </c>
      <c r="AB150" s="81">
        <f>AB$377*( AB182+AB279)</f>
        <v>960.0912935366481</v>
      </c>
      <c r="AC150" s="81">
        <f>AC$377*( AC182+AC279)</f>
        <v>948.8238287006244</v>
      </c>
      <c r="AD150" s="81">
        <f>AD$377*( AD182+AD279)</f>
        <v>937.55636386460071</v>
      </c>
      <c r="AE150" s="81">
        <f>AE$377*( AE182+AE279)</f>
        <v>926.28889902857702</v>
      </c>
      <c r="AF150" s="81">
        <f>AF$377*( AF182+AF279)</f>
        <v>915.02143419255333</v>
      </c>
      <c r="AG150" s="81">
        <f>AG$377*( AG182+AG279)</f>
        <v>903.75396935652964</v>
      </c>
      <c r="AH150" s="81">
        <f>AH$377*( AH182+AH279)</f>
        <v>892.48650452050595</v>
      </c>
      <c r="AI150" s="81">
        <f>AI$377*( AI182+AI279)</f>
        <v>881.21903968448225</v>
      </c>
      <c r="AJ150" s="81">
        <f>AJ$377*( AJ182+AJ279)</f>
        <v>869.95157484845856</v>
      </c>
      <c r="AK150" s="81">
        <f>AK$377*( AK182+AK279)</f>
        <v>858.68411001243487</v>
      </c>
      <c r="AL150" s="81">
        <f>AL$377*( AL182+AL279)</f>
        <v>847.41664517641118</v>
      </c>
      <c r="AM150" s="81">
        <f>AM$377*( AM182+AM279)</f>
        <v>836.14918034038749</v>
      </c>
      <c r="AN150" s="81">
        <f>AN$377*( AN182+AN279)</f>
        <v>824.8817155043638</v>
      </c>
      <c r="AO150" s="81">
        <f>AO$377*( AO182+AO279)</f>
        <v>813.61425066834011</v>
      </c>
      <c r="AP150" s="81">
        <f>AP$377*( AP182+AP279)</f>
        <v>802.34678583231641</v>
      </c>
      <c r="AQ150" s="81">
        <f>AQ$377*( AQ182+AQ279)</f>
        <v>791.07932099629318</v>
      </c>
    </row>
    <row r="151" spans="1:91" ht="14.25" hidden="1" customHeight="1" thickBot="1" x14ac:dyDescent="0.35">
      <c r="G151" s="8"/>
      <c r="H151" s="92"/>
      <c r="J151" s="24"/>
      <c r="K151" s="17" t="s">
        <v>94</v>
      </c>
      <c r="L151" s="17" t="s">
        <v>62</v>
      </c>
      <c r="M151" s="79">
        <f>M$378*( M183+M280)</f>
        <v>2743.3329999999996</v>
      </c>
      <c r="N151" s="79">
        <f>N$378*( N183+N280)</f>
        <v>2650</v>
      </c>
      <c r="O151" s="79">
        <f>O$378*( O183+O280)</f>
        <v>2609.4919276554911</v>
      </c>
      <c r="P151" s="79">
        <f>P$378*( P183+P280)</f>
        <v>2568.9838553109821</v>
      </c>
      <c r="Q151" s="79">
        <f>Q$378*( Q183+Q280)</f>
        <v>2528.4757829664732</v>
      </c>
      <c r="R151" s="79">
        <f>R$378*( R183+R280)</f>
        <v>2487.9677106219642</v>
      </c>
      <c r="S151" s="79">
        <f>S$378*( S183+S280)</f>
        <v>2447.4596382774553</v>
      </c>
      <c r="T151" s="79">
        <f>T$378*( T183+T280)</f>
        <v>2406.9515659329463</v>
      </c>
      <c r="U151" s="79">
        <f>U$378*( U183+U280)</f>
        <v>2366.4434935884374</v>
      </c>
      <c r="V151" s="79">
        <f>V$378*( V183+V280)</f>
        <v>2325.9354212439284</v>
      </c>
      <c r="W151" s="79">
        <f>W$378*( W183+W280)</f>
        <v>2285.4273488994199</v>
      </c>
      <c r="X151" s="79">
        <f>X$378*( X183+X280)</f>
        <v>2221.9774123402872</v>
      </c>
      <c r="Y151" s="79">
        <f>Y$378*( Y183+Y280)</f>
        <v>2158.5274757811544</v>
      </c>
      <c r="Z151" s="79">
        <f>Z$378*( Z183+Z280)</f>
        <v>2095.0775392220216</v>
      </c>
      <c r="AA151" s="79">
        <f>AA$378*( AA183+AA280)</f>
        <v>2031.6276026628889</v>
      </c>
      <c r="AB151" s="79">
        <f>AB$378*( AB183+AB280)</f>
        <v>1968.1776661037561</v>
      </c>
      <c r="AC151" s="79">
        <f>AC$378*( AC183+AC280)</f>
        <v>1904.7277295446233</v>
      </c>
      <c r="AD151" s="79">
        <f>AD$378*( AD183+AD280)</f>
        <v>1841.2777929854906</v>
      </c>
      <c r="AE151" s="79">
        <f>AE$378*( AE183+AE280)</f>
        <v>1777.8278564263578</v>
      </c>
      <c r="AF151" s="79">
        <f>AF$378*( AF183+AF280)</f>
        <v>1714.377919867225</v>
      </c>
      <c r="AG151" s="79">
        <f>AG$378*( AG183+AG280)</f>
        <v>1650.9279833080923</v>
      </c>
      <c r="AH151" s="79">
        <f>AH$378*( AH183+AH280)</f>
        <v>1587.4780467489595</v>
      </c>
      <c r="AI151" s="79">
        <f>AI$378*( AI183+AI280)</f>
        <v>1524.0281101898267</v>
      </c>
      <c r="AJ151" s="79">
        <f>AJ$378*( AJ183+AJ280)</f>
        <v>1460.578173630694</v>
      </c>
      <c r="AK151" s="79">
        <f>AK$378*( AK183+AK280)</f>
        <v>1397.1282370715612</v>
      </c>
      <c r="AL151" s="79">
        <f>AL$378*( AL183+AL280)</f>
        <v>1333.6783005124285</v>
      </c>
      <c r="AM151" s="79">
        <f>AM$378*( AM183+AM280)</f>
        <v>1270.2283639532957</v>
      </c>
      <c r="AN151" s="79">
        <f>AN$378*( AN183+AN280)</f>
        <v>1206.7784273941629</v>
      </c>
      <c r="AO151" s="79">
        <f>AO$378*( AO183+AO280)</f>
        <v>1143.3284908350302</v>
      </c>
      <c r="AP151" s="79">
        <f>AP$378*( AP183+AP280)</f>
        <v>1079.8785542758974</v>
      </c>
      <c r="AQ151" s="79">
        <f>AQ$378*( AQ183+AQ280)</f>
        <v>1016.4286177167666</v>
      </c>
    </row>
    <row r="152" spans="1:91" ht="14.25" hidden="1" customHeight="1" thickTop="1" x14ac:dyDescent="0.3">
      <c r="G152" s="8"/>
      <c r="H152" s="92"/>
      <c r="J152" s="24"/>
      <c r="K152" s="16" t="s">
        <v>93</v>
      </c>
      <c r="L152" s="16" t="s">
        <v>67</v>
      </c>
      <c r="M152" s="83">
        <f>M$376*( M184+M281)</f>
        <v>2743.3329999999996</v>
      </c>
      <c r="N152" s="83">
        <f>N$376*( N184+N281)</f>
        <v>2650</v>
      </c>
      <c r="O152" s="83">
        <f>O$376*( O184+O281)</f>
        <v>2443.4532578884769</v>
      </c>
      <c r="P152" s="83">
        <f>P$376*( P184+P281)</f>
        <v>2236.9065157769537</v>
      </c>
      <c r="Q152" s="83">
        <f>Q$376*( Q184+Q281)</f>
        <v>2030.3597736654308</v>
      </c>
      <c r="R152" s="83">
        <f>R$376*( R184+R281)</f>
        <v>1823.8130315539079</v>
      </c>
      <c r="S152" s="83">
        <f>S$376*( S184+S281)</f>
        <v>1617.266289442385</v>
      </c>
      <c r="T152" s="83">
        <f>T$376*( T184+T281)</f>
        <v>1410.719547330862</v>
      </c>
      <c r="U152" s="83">
        <f>U$376*( U184+U281)</f>
        <v>1204.1728052193391</v>
      </c>
      <c r="V152" s="83">
        <f>V$376*( V184+V281)</f>
        <v>997.62606310781609</v>
      </c>
      <c r="W152" s="83">
        <f>W$376*( W184+W281)</f>
        <v>791.07932099629318</v>
      </c>
      <c r="X152" s="83">
        <f>X$376*( X184+X281)</f>
        <v>779.04436405956324</v>
      </c>
      <c r="Y152" s="83">
        <f>Y$376*( Y184+Y281)</f>
        <v>767.0094071228333</v>
      </c>
      <c r="Z152" s="83">
        <f>Z$376*( Z184+Z281)</f>
        <v>754.97445018610335</v>
      </c>
      <c r="AA152" s="83">
        <f>AA$376*( AA184+AA281)</f>
        <v>742.93949324937341</v>
      </c>
      <c r="AB152" s="83">
        <f>AB$376*( AB184+AB281)</f>
        <v>730.90453631264347</v>
      </c>
      <c r="AC152" s="83">
        <f>AC$376*( AC184+AC281)</f>
        <v>718.86957937591353</v>
      </c>
      <c r="AD152" s="83">
        <f>AD$376*( AD184+AD281)</f>
        <v>706.83462243918359</v>
      </c>
      <c r="AE152" s="83">
        <f>AE$376*( AE184+AE281)</f>
        <v>694.79966550245365</v>
      </c>
      <c r="AF152" s="83">
        <f>AF$376*( AF184+AF281)</f>
        <v>682.76470856572371</v>
      </c>
      <c r="AG152" s="83">
        <f>AG$376*( AG184+AG281)</f>
        <v>670.72975162899377</v>
      </c>
      <c r="AH152" s="83">
        <f>AH$376*( AH184+AH281)</f>
        <v>658.69479469226383</v>
      </c>
      <c r="AI152" s="83">
        <f>AI$376*( AI184+AI281)</f>
        <v>646.65983775553389</v>
      </c>
      <c r="AJ152" s="83">
        <f>AJ$376*( AJ184+AJ281)</f>
        <v>634.62488081880394</v>
      </c>
      <c r="AK152" s="83">
        <f>AK$376*( AK184+AK281)</f>
        <v>622.589923882074</v>
      </c>
      <c r="AL152" s="83">
        <f>AL$376*( AL184+AL281)</f>
        <v>610.55496694534406</v>
      </c>
      <c r="AM152" s="83">
        <f>AM$376*( AM184+AM281)</f>
        <v>598.52001000861412</v>
      </c>
      <c r="AN152" s="83">
        <f>AN$376*( AN184+AN281)</f>
        <v>586.48505307188418</v>
      </c>
      <c r="AO152" s="83">
        <f>AO$376*( AO184+AO281)</f>
        <v>574.45009613515424</v>
      </c>
      <c r="AP152" s="83">
        <f>AP$376*( AP184+AP281)</f>
        <v>562.4151391984243</v>
      </c>
      <c r="AQ152" s="83">
        <f>AQ$376*( AQ184+AQ281)</f>
        <v>550.38018226169538</v>
      </c>
    </row>
    <row r="153" spans="1:91" ht="14.25" hidden="1" customHeight="1" x14ac:dyDescent="0.3">
      <c r="G153" s="8"/>
      <c r="H153" s="92"/>
      <c r="J153" s="24"/>
      <c r="K153" s="6" t="s">
        <v>93</v>
      </c>
      <c r="L153" s="82" t="s">
        <v>66</v>
      </c>
      <c r="M153" s="81">
        <f>M$377*( M185+M282)</f>
        <v>2743.3329999999996</v>
      </c>
      <c r="N153" s="81">
        <f>N$377*( N185+N282)</f>
        <v>2650</v>
      </c>
      <c r="O153" s="81">
        <f>O$377*( O185+O282)</f>
        <v>2468.4920686351961</v>
      </c>
      <c r="P153" s="81">
        <f>P$377*( P185+P282)</f>
        <v>2286.9841372703922</v>
      </c>
      <c r="Q153" s="81">
        <f>Q$377*( Q185+Q282)</f>
        <v>2105.4762059055884</v>
      </c>
      <c r="R153" s="81">
        <f>R$377*( R185+R282)</f>
        <v>1923.9682745407847</v>
      </c>
      <c r="S153" s="81">
        <f>S$377*( S185+S282)</f>
        <v>1742.4603431759811</v>
      </c>
      <c r="T153" s="81">
        <f>T$377*( T185+T282)</f>
        <v>1560.9524118111774</v>
      </c>
      <c r="U153" s="81">
        <f>U$377*( U185+U282)</f>
        <v>1379.4444804463737</v>
      </c>
      <c r="V153" s="81">
        <f>V$377*( V185+V282)</f>
        <v>1197.9365490815701</v>
      </c>
      <c r="W153" s="81">
        <f>W$377*( W185+W282)</f>
        <v>1016.4286177167666</v>
      </c>
      <c r="X153" s="81">
        <f>X$377*( X185+X282)</f>
        <v>1005.1611528807429</v>
      </c>
      <c r="Y153" s="81">
        <f>Y$377*( Y185+Y282)</f>
        <v>993.89368804471917</v>
      </c>
      <c r="Z153" s="81">
        <f>Z$377*( Z185+Z282)</f>
        <v>982.62622320869548</v>
      </c>
      <c r="AA153" s="81">
        <f>AA$377*( AA185+AA282)</f>
        <v>971.35875837267179</v>
      </c>
      <c r="AB153" s="81">
        <f>AB$377*( AB185+AB282)</f>
        <v>960.0912935366481</v>
      </c>
      <c r="AC153" s="81">
        <f>AC$377*( AC185+AC282)</f>
        <v>948.8238287006244</v>
      </c>
      <c r="AD153" s="81">
        <f>AD$377*( AD185+AD282)</f>
        <v>937.55636386460071</v>
      </c>
      <c r="AE153" s="81">
        <f>AE$377*( AE185+AE282)</f>
        <v>926.28889902857702</v>
      </c>
      <c r="AF153" s="81">
        <f>AF$377*( AF185+AF282)</f>
        <v>915.02143419255333</v>
      </c>
      <c r="AG153" s="81">
        <f>AG$377*( AG185+AG282)</f>
        <v>903.75396935652964</v>
      </c>
      <c r="AH153" s="81">
        <f>AH$377*( AH185+AH282)</f>
        <v>892.48650452050595</v>
      </c>
      <c r="AI153" s="81">
        <f>AI$377*( AI185+AI282)</f>
        <v>881.21903968448225</v>
      </c>
      <c r="AJ153" s="81">
        <f>AJ$377*( AJ185+AJ282)</f>
        <v>869.95157484845856</v>
      </c>
      <c r="AK153" s="81">
        <f>AK$377*( AK185+AK282)</f>
        <v>858.68411001243487</v>
      </c>
      <c r="AL153" s="81">
        <f>AL$377*( AL185+AL282)</f>
        <v>847.41664517641118</v>
      </c>
      <c r="AM153" s="81">
        <f>AM$377*( AM185+AM282)</f>
        <v>836.14918034038749</v>
      </c>
      <c r="AN153" s="81">
        <f>AN$377*( AN185+AN282)</f>
        <v>824.8817155043638</v>
      </c>
      <c r="AO153" s="81">
        <f>AO$377*( AO185+AO282)</f>
        <v>813.61425066834011</v>
      </c>
      <c r="AP153" s="81">
        <f>AP$377*( AP185+AP282)</f>
        <v>802.34678583231641</v>
      </c>
      <c r="AQ153" s="81">
        <f>AQ$377*( AQ185+AQ282)</f>
        <v>791.07932099629318</v>
      </c>
    </row>
    <row r="154" spans="1:91" ht="14.25" hidden="1" customHeight="1" thickBot="1" x14ac:dyDescent="0.35">
      <c r="G154" s="8"/>
      <c r="H154" s="92"/>
      <c r="J154" s="24"/>
      <c r="K154" s="17" t="s">
        <v>93</v>
      </c>
      <c r="L154" s="17" t="s">
        <v>62</v>
      </c>
      <c r="M154" s="79">
        <f>M$378*( M186+M283)</f>
        <v>2743.3329999999996</v>
      </c>
      <c r="N154" s="79">
        <f>N$378*( N186+N283)</f>
        <v>2650</v>
      </c>
      <c r="O154" s="79">
        <f>O$378*( O186+O283)</f>
        <v>2609.4919276554911</v>
      </c>
      <c r="P154" s="79">
        <f>P$378*( P186+P283)</f>
        <v>2568.9838553109821</v>
      </c>
      <c r="Q154" s="79">
        <f>Q$378*( Q186+Q283)</f>
        <v>2528.4757829664732</v>
      </c>
      <c r="R154" s="79">
        <f>R$378*( R186+R283)</f>
        <v>2487.9677106219642</v>
      </c>
      <c r="S154" s="79">
        <f>S$378*( S186+S283)</f>
        <v>2447.4596382774553</v>
      </c>
      <c r="T154" s="79">
        <f>T$378*( T186+T283)</f>
        <v>2406.9515659329463</v>
      </c>
      <c r="U154" s="79">
        <f>U$378*( U186+U283)</f>
        <v>2366.4434935884374</v>
      </c>
      <c r="V154" s="79">
        <f>V$378*( V186+V283)</f>
        <v>2325.9354212439284</v>
      </c>
      <c r="W154" s="79">
        <f>W$378*( W186+W283)</f>
        <v>2285.4273488994199</v>
      </c>
      <c r="X154" s="79">
        <f>X$378*( X186+X283)</f>
        <v>2221.9774123402872</v>
      </c>
      <c r="Y154" s="79">
        <f>Y$378*( Y186+Y283)</f>
        <v>2158.5274757811544</v>
      </c>
      <c r="Z154" s="79">
        <f>Z$378*( Z186+Z283)</f>
        <v>2095.0775392220216</v>
      </c>
      <c r="AA154" s="79">
        <f>AA$378*( AA186+AA283)</f>
        <v>2031.6276026628889</v>
      </c>
      <c r="AB154" s="79">
        <f>AB$378*( AB186+AB283)</f>
        <v>1968.1776661037561</v>
      </c>
      <c r="AC154" s="79">
        <f>AC$378*( AC186+AC283)</f>
        <v>1904.7277295446233</v>
      </c>
      <c r="AD154" s="79">
        <f>AD$378*( AD186+AD283)</f>
        <v>1841.2777929854906</v>
      </c>
      <c r="AE154" s="79">
        <f>AE$378*( AE186+AE283)</f>
        <v>1777.8278564263578</v>
      </c>
      <c r="AF154" s="79">
        <f>AF$378*( AF186+AF283)</f>
        <v>1714.377919867225</v>
      </c>
      <c r="AG154" s="79">
        <f>AG$378*( AG186+AG283)</f>
        <v>1650.9279833080923</v>
      </c>
      <c r="AH154" s="79">
        <f>AH$378*( AH186+AH283)</f>
        <v>1587.4780467489595</v>
      </c>
      <c r="AI154" s="79">
        <f>AI$378*( AI186+AI283)</f>
        <v>1524.0281101898267</v>
      </c>
      <c r="AJ154" s="79">
        <f>AJ$378*( AJ186+AJ283)</f>
        <v>1460.578173630694</v>
      </c>
      <c r="AK154" s="79">
        <f>AK$378*( AK186+AK283)</f>
        <v>1397.1282370715612</v>
      </c>
      <c r="AL154" s="79">
        <f>AL$378*( AL186+AL283)</f>
        <v>1333.6783005124285</v>
      </c>
      <c r="AM154" s="79">
        <f>AM$378*( AM186+AM283)</f>
        <v>1270.2283639532957</v>
      </c>
      <c r="AN154" s="79">
        <f>AN$378*( AN186+AN283)</f>
        <v>1206.7784273941629</v>
      </c>
      <c r="AO154" s="79">
        <f>AO$378*( AO186+AO283)</f>
        <v>1143.3284908350302</v>
      </c>
      <c r="AP154" s="79">
        <f>AP$378*( AP186+AP283)</f>
        <v>1079.8785542758974</v>
      </c>
      <c r="AQ154" s="79">
        <f>AQ$378*( AQ186+AQ283)</f>
        <v>1016.4286177167666</v>
      </c>
      <c r="AT154" s="100"/>
      <c r="AU154" s="100"/>
    </row>
    <row r="155" spans="1:91" ht="14.25" hidden="1" customHeight="1" thickTop="1" thickBot="1" x14ac:dyDescent="0.35">
      <c r="G155" s="8"/>
      <c r="H155" s="92"/>
      <c r="J155" s="24"/>
      <c r="K155" s="16" t="s">
        <v>92</v>
      </c>
      <c r="L155" s="16" t="s">
        <v>67</v>
      </c>
      <c r="M155" s="83">
        <f>M$376*( M187+M284)</f>
        <v>2743.3329999999996</v>
      </c>
      <c r="N155" s="83">
        <f>N$376*( N187+N284)</f>
        <v>2650</v>
      </c>
      <c r="O155" s="83">
        <f>O$376*( O187+O284)</f>
        <v>2443.4532578884769</v>
      </c>
      <c r="P155" s="83">
        <f>P$376*( P187+P284)</f>
        <v>2236.9065157769537</v>
      </c>
      <c r="Q155" s="83">
        <f>Q$376*( Q187+Q284)</f>
        <v>2030.3597736654308</v>
      </c>
      <c r="R155" s="83">
        <f>R$376*( R187+R284)</f>
        <v>1823.8130315539079</v>
      </c>
      <c r="S155" s="83">
        <f>S$376*( S187+S284)</f>
        <v>1617.266289442385</v>
      </c>
      <c r="T155" s="83">
        <f>T$376*( T187+T284)</f>
        <v>1410.719547330862</v>
      </c>
      <c r="U155" s="83">
        <f>U$376*( U187+U284)</f>
        <v>1204.1728052193391</v>
      </c>
      <c r="V155" s="83">
        <f>V$376*( V187+V284)</f>
        <v>997.62606310781609</v>
      </c>
      <c r="W155" s="83">
        <f>W$376*( W187+W284)</f>
        <v>791.07932099629318</v>
      </c>
      <c r="X155" s="83">
        <f>X$376*( X187+X284)</f>
        <v>779.04436405956324</v>
      </c>
      <c r="Y155" s="83">
        <f>Y$376*( Y187+Y284)</f>
        <v>767.0094071228333</v>
      </c>
      <c r="Z155" s="83">
        <f>Z$376*( Z187+Z284)</f>
        <v>754.97445018610335</v>
      </c>
      <c r="AA155" s="83">
        <f>AA$376*( AA187+AA284)</f>
        <v>742.93949324937341</v>
      </c>
      <c r="AB155" s="83">
        <f>AB$376*( AB187+AB284)</f>
        <v>730.90453631264347</v>
      </c>
      <c r="AC155" s="83">
        <f>AC$376*( AC187+AC284)</f>
        <v>718.86957937591353</v>
      </c>
      <c r="AD155" s="83">
        <f>AD$376*( AD187+AD284)</f>
        <v>706.83462243918359</v>
      </c>
      <c r="AE155" s="83">
        <f>AE$376*( AE187+AE284)</f>
        <v>694.79966550245365</v>
      </c>
      <c r="AF155" s="83">
        <f>AF$376*( AF187+AF284)</f>
        <v>682.76470856572371</v>
      </c>
      <c r="AG155" s="83">
        <f>AG$376*( AG187+AG284)</f>
        <v>670.72975162899377</v>
      </c>
      <c r="AH155" s="83">
        <f>AH$376*( AH187+AH284)</f>
        <v>658.69479469226383</v>
      </c>
      <c r="AI155" s="83">
        <f>AI$376*( AI187+AI284)</f>
        <v>646.65983775553389</v>
      </c>
      <c r="AJ155" s="83">
        <f>AJ$376*( AJ187+AJ284)</f>
        <v>634.62488081880394</v>
      </c>
      <c r="AK155" s="83">
        <f>AK$376*( AK187+AK284)</f>
        <v>622.589923882074</v>
      </c>
      <c r="AL155" s="83">
        <f>AL$376*( AL187+AL284)</f>
        <v>610.55496694534406</v>
      </c>
      <c r="AM155" s="83">
        <f>AM$376*( AM187+AM284)</f>
        <v>598.52001000861412</v>
      </c>
      <c r="AN155" s="83">
        <f>AN$376*( AN187+AN284)</f>
        <v>586.48505307188418</v>
      </c>
      <c r="AO155" s="83">
        <f>AO$376*( AO187+AO284)</f>
        <v>574.45009613515424</v>
      </c>
      <c r="AP155" s="83">
        <f>AP$376*( AP187+AP284)</f>
        <v>562.4151391984243</v>
      </c>
      <c r="AQ155" s="83">
        <f>AQ$376*( AQ187+AQ284)</f>
        <v>550.38018226169538</v>
      </c>
      <c r="AV155" s="100"/>
      <c r="AW155" s="100"/>
      <c r="AX155" s="100"/>
      <c r="AY155" s="100"/>
      <c r="BB155" s="100"/>
    </row>
    <row r="156" spans="1:91" s="100" customFormat="1" ht="14.25" hidden="1" customHeight="1" thickTop="1" thickBot="1" x14ac:dyDescent="0.35">
      <c r="A156" s="18"/>
      <c r="B156" s="18"/>
      <c r="C156" s="18"/>
      <c r="D156" s="18"/>
      <c r="E156" s="18"/>
      <c r="F156" s="18"/>
      <c r="G156" s="8"/>
      <c r="H156" s="92"/>
      <c r="I156" s="18"/>
      <c r="J156" s="24"/>
      <c r="K156" s="6" t="s">
        <v>92</v>
      </c>
      <c r="L156" s="82" t="s">
        <v>66</v>
      </c>
      <c r="M156" s="81">
        <f>M$377*( M188+M285)</f>
        <v>2743.3329999999996</v>
      </c>
      <c r="N156" s="81">
        <f>N$377*( N188+N285)</f>
        <v>2650</v>
      </c>
      <c r="O156" s="81">
        <f>O$377*( O188+O285)</f>
        <v>2468.4920686351961</v>
      </c>
      <c r="P156" s="81">
        <f>P$377*( P188+P285)</f>
        <v>2286.9841372703922</v>
      </c>
      <c r="Q156" s="81">
        <f>Q$377*( Q188+Q285)</f>
        <v>2105.4762059055884</v>
      </c>
      <c r="R156" s="81">
        <f>R$377*( R188+R285)</f>
        <v>1923.9682745407847</v>
      </c>
      <c r="S156" s="81">
        <f>S$377*( S188+S285)</f>
        <v>1742.4603431759811</v>
      </c>
      <c r="T156" s="81">
        <f>T$377*( T188+T285)</f>
        <v>1560.9524118111774</v>
      </c>
      <c r="U156" s="81">
        <f>U$377*( U188+U285)</f>
        <v>1379.4444804463737</v>
      </c>
      <c r="V156" s="81">
        <f>V$377*( V188+V285)</f>
        <v>1197.9365490815701</v>
      </c>
      <c r="W156" s="81">
        <f>W$377*( W188+W285)</f>
        <v>1016.4286177167666</v>
      </c>
      <c r="X156" s="81">
        <f>X$377*( X188+X285)</f>
        <v>1005.1611528807429</v>
      </c>
      <c r="Y156" s="81">
        <f>Y$377*( Y188+Y285)</f>
        <v>993.89368804471917</v>
      </c>
      <c r="Z156" s="81">
        <f>Z$377*( Z188+Z285)</f>
        <v>982.62622320869548</v>
      </c>
      <c r="AA156" s="81">
        <f>AA$377*( AA188+AA285)</f>
        <v>971.35875837267179</v>
      </c>
      <c r="AB156" s="81">
        <f>AB$377*( AB188+AB285)</f>
        <v>960.0912935366481</v>
      </c>
      <c r="AC156" s="81">
        <f>AC$377*( AC188+AC285)</f>
        <v>948.8238287006244</v>
      </c>
      <c r="AD156" s="81">
        <f>AD$377*( AD188+AD285)</f>
        <v>937.55636386460071</v>
      </c>
      <c r="AE156" s="81">
        <f>AE$377*( AE188+AE285)</f>
        <v>926.28889902857702</v>
      </c>
      <c r="AF156" s="81">
        <f>AF$377*( AF188+AF285)</f>
        <v>915.02143419255333</v>
      </c>
      <c r="AG156" s="81">
        <f>AG$377*( AG188+AG285)</f>
        <v>903.75396935652964</v>
      </c>
      <c r="AH156" s="81">
        <f>AH$377*( AH188+AH285)</f>
        <v>892.48650452050595</v>
      </c>
      <c r="AI156" s="81">
        <f>AI$377*( AI188+AI285)</f>
        <v>881.21903968448225</v>
      </c>
      <c r="AJ156" s="81">
        <f>AJ$377*( AJ188+AJ285)</f>
        <v>869.95157484845856</v>
      </c>
      <c r="AK156" s="81">
        <f>AK$377*( AK188+AK285)</f>
        <v>858.68411001243487</v>
      </c>
      <c r="AL156" s="81">
        <f>AL$377*( AL188+AL285)</f>
        <v>847.41664517641118</v>
      </c>
      <c r="AM156" s="81">
        <f>AM$377*( AM188+AM285)</f>
        <v>836.14918034038749</v>
      </c>
      <c r="AN156" s="81">
        <f>AN$377*( AN188+AN285)</f>
        <v>824.8817155043638</v>
      </c>
      <c r="AO156" s="81">
        <f>AO$377*( AO188+AO285)</f>
        <v>813.61425066834011</v>
      </c>
      <c r="AP156" s="81">
        <f>AP$377*( AP188+AP285)</f>
        <v>802.34678583231641</v>
      </c>
      <c r="AQ156" s="81">
        <f>AQ$377*( AQ188+AQ285)</f>
        <v>791.07932099629318</v>
      </c>
      <c r="AR156" s="18"/>
      <c r="AS156" s="18"/>
      <c r="AT156" s="18"/>
      <c r="AU156" s="18"/>
      <c r="AV156" s="99"/>
      <c r="AW156" s="99"/>
      <c r="AX156" s="99"/>
      <c r="AY156" s="99"/>
      <c r="BB156" s="99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</row>
    <row r="157" spans="1:91" s="99" customFormat="1" ht="14.25" hidden="1" customHeight="1" thickTop="1" thickBot="1" x14ac:dyDescent="0.35">
      <c r="A157" s="18"/>
      <c r="B157" s="18"/>
      <c r="C157" s="18"/>
      <c r="D157" s="18"/>
      <c r="E157" s="18"/>
      <c r="F157" s="18"/>
      <c r="G157" s="8"/>
      <c r="H157" s="92"/>
      <c r="I157" s="18"/>
      <c r="J157" s="24"/>
      <c r="K157" s="17" t="s">
        <v>92</v>
      </c>
      <c r="L157" s="17" t="s">
        <v>62</v>
      </c>
      <c r="M157" s="79">
        <f>M$378*( M189+M286)</f>
        <v>2743.3329999999996</v>
      </c>
      <c r="N157" s="79">
        <f>N$378*( N189+N286)</f>
        <v>2650</v>
      </c>
      <c r="O157" s="79">
        <f>O$378*( O189+O286)</f>
        <v>2609.4919276554911</v>
      </c>
      <c r="P157" s="79">
        <f>P$378*( P189+P286)</f>
        <v>2568.9838553109821</v>
      </c>
      <c r="Q157" s="79">
        <f>Q$378*( Q189+Q286)</f>
        <v>2528.4757829664732</v>
      </c>
      <c r="R157" s="79">
        <f>R$378*( R189+R286)</f>
        <v>2487.9677106219642</v>
      </c>
      <c r="S157" s="79">
        <f>S$378*( S189+S286)</f>
        <v>2447.4596382774553</v>
      </c>
      <c r="T157" s="79">
        <f>T$378*( T189+T286)</f>
        <v>2406.9515659329463</v>
      </c>
      <c r="U157" s="79">
        <f>U$378*( U189+U286)</f>
        <v>2366.4434935884374</v>
      </c>
      <c r="V157" s="79">
        <f>V$378*( V189+V286)</f>
        <v>2325.9354212439284</v>
      </c>
      <c r="W157" s="79">
        <f>W$378*( W189+W286)</f>
        <v>2285.4273488994199</v>
      </c>
      <c r="X157" s="79">
        <f>X$378*( X189+X286)</f>
        <v>2221.9774123402872</v>
      </c>
      <c r="Y157" s="79">
        <f>Y$378*( Y189+Y286)</f>
        <v>2158.5274757811544</v>
      </c>
      <c r="Z157" s="79">
        <f>Z$378*( Z189+Z286)</f>
        <v>2095.0775392220216</v>
      </c>
      <c r="AA157" s="79">
        <f>AA$378*( AA189+AA286)</f>
        <v>2031.6276026628889</v>
      </c>
      <c r="AB157" s="79">
        <f>AB$378*( AB189+AB286)</f>
        <v>1968.1776661037561</v>
      </c>
      <c r="AC157" s="79">
        <f>AC$378*( AC189+AC286)</f>
        <v>1904.7277295446233</v>
      </c>
      <c r="AD157" s="79">
        <f>AD$378*( AD189+AD286)</f>
        <v>1841.2777929854906</v>
      </c>
      <c r="AE157" s="79">
        <f>AE$378*( AE189+AE286)</f>
        <v>1777.8278564263578</v>
      </c>
      <c r="AF157" s="79">
        <f>AF$378*( AF189+AF286)</f>
        <v>1714.377919867225</v>
      </c>
      <c r="AG157" s="79">
        <f>AG$378*( AG189+AG286)</f>
        <v>1650.9279833080923</v>
      </c>
      <c r="AH157" s="79">
        <f>AH$378*( AH189+AH286)</f>
        <v>1587.4780467489595</v>
      </c>
      <c r="AI157" s="79">
        <f>AI$378*( AI189+AI286)</f>
        <v>1524.0281101898267</v>
      </c>
      <c r="AJ157" s="79">
        <f>AJ$378*( AJ189+AJ286)</f>
        <v>1460.578173630694</v>
      </c>
      <c r="AK157" s="79">
        <f>AK$378*( AK189+AK286)</f>
        <v>1397.1282370715612</v>
      </c>
      <c r="AL157" s="79">
        <f>AL$378*( AL189+AL286)</f>
        <v>1333.6783005124285</v>
      </c>
      <c r="AM157" s="79">
        <f>AM$378*( AM189+AM286)</f>
        <v>1270.2283639532957</v>
      </c>
      <c r="AN157" s="79">
        <f>AN$378*( AN189+AN286)</f>
        <v>1206.7784273941629</v>
      </c>
      <c r="AO157" s="79">
        <f>AO$378*( AO189+AO286)</f>
        <v>1143.3284908350302</v>
      </c>
      <c r="AP157" s="79">
        <f>AP$378*( AP189+AP286)</f>
        <v>1079.8785542758974</v>
      </c>
      <c r="AQ157" s="79">
        <f>AQ$378*( AQ189+AQ286)</f>
        <v>1016.4286177167666</v>
      </c>
      <c r="AR157" s="18"/>
      <c r="AS157" s="18"/>
      <c r="AT157" s="18"/>
      <c r="AU157" s="18"/>
      <c r="AV157" s="18"/>
      <c r="AW157" s="18"/>
      <c r="AX157" s="18"/>
      <c r="AY157" s="18"/>
      <c r="BB157" s="18"/>
      <c r="BC157" s="18"/>
      <c r="BD157" s="18"/>
      <c r="BE157" s="18"/>
      <c r="BF157" s="18"/>
      <c r="BG157" s="100"/>
      <c r="BH157" s="100"/>
      <c r="BI157" s="100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</row>
    <row r="158" spans="1:91" ht="14.25" hidden="1" customHeight="1" thickTop="1" thickBot="1" x14ac:dyDescent="0.35">
      <c r="G158" s="8"/>
      <c r="H158" s="92"/>
      <c r="J158" s="24"/>
      <c r="K158" s="16" t="s">
        <v>91</v>
      </c>
      <c r="L158" s="16" t="s">
        <v>67</v>
      </c>
      <c r="M158" s="83">
        <f>M$376*( M190+M287)</f>
        <v>2743.3329999999996</v>
      </c>
      <c r="N158" s="83">
        <f>N$376*( N190+N287)</f>
        <v>2650</v>
      </c>
      <c r="O158" s="83">
        <f>O$376*( O190+O287)</f>
        <v>2443.4532578884769</v>
      </c>
      <c r="P158" s="83">
        <f>P$376*( P190+P287)</f>
        <v>2236.9065157769537</v>
      </c>
      <c r="Q158" s="83">
        <f>Q$376*( Q190+Q287)</f>
        <v>2030.3597736654308</v>
      </c>
      <c r="R158" s="83">
        <f>R$376*( R190+R287)</f>
        <v>1823.8130315539079</v>
      </c>
      <c r="S158" s="83">
        <f>S$376*( S190+S287)</f>
        <v>1617.266289442385</v>
      </c>
      <c r="T158" s="83">
        <f>T$376*( T190+T287)</f>
        <v>1410.719547330862</v>
      </c>
      <c r="U158" s="83">
        <f>U$376*( U190+U287)</f>
        <v>1204.1728052193391</v>
      </c>
      <c r="V158" s="83">
        <f>V$376*( V190+V287)</f>
        <v>997.62606310781609</v>
      </c>
      <c r="W158" s="83">
        <f>W$376*( W190+W287)</f>
        <v>791.07932099629318</v>
      </c>
      <c r="X158" s="83">
        <f>X$376*( X190+X287)</f>
        <v>779.04436405956324</v>
      </c>
      <c r="Y158" s="83">
        <f>Y$376*( Y190+Y287)</f>
        <v>767.0094071228333</v>
      </c>
      <c r="Z158" s="83">
        <f>Z$376*( Z190+Z287)</f>
        <v>754.97445018610335</v>
      </c>
      <c r="AA158" s="83">
        <f>AA$376*( AA190+AA287)</f>
        <v>742.93949324937341</v>
      </c>
      <c r="AB158" s="83">
        <f>AB$376*( AB190+AB287)</f>
        <v>730.90453631264347</v>
      </c>
      <c r="AC158" s="83">
        <f>AC$376*( AC190+AC287)</f>
        <v>718.86957937591353</v>
      </c>
      <c r="AD158" s="83">
        <f>AD$376*( AD190+AD287)</f>
        <v>706.83462243918359</v>
      </c>
      <c r="AE158" s="83">
        <f>AE$376*( AE190+AE287)</f>
        <v>694.79966550245365</v>
      </c>
      <c r="AF158" s="83">
        <f>AF$376*( AF190+AF287)</f>
        <v>682.76470856572371</v>
      </c>
      <c r="AG158" s="83">
        <f>AG$376*( AG190+AG287)</f>
        <v>670.72975162899377</v>
      </c>
      <c r="AH158" s="83">
        <f>AH$376*( AH190+AH287)</f>
        <v>658.69479469226383</v>
      </c>
      <c r="AI158" s="83">
        <f>AI$376*( AI190+AI287)</f>
        <v>646.65983775553389</v>
      </c>
      <c r="AJ158" s="83">
        <f>AJ$376*( AJ190+AJ287)</f>
        <v>634.62488081880394</v>
      </c>
      <c r="AK158" s="83">
        <f>AK$376*( AK190+AK287)</f>
        <v>622.589923882074</v>
      </c>
      <c r="AL158" s="83">
        <f>AL$376*( AL190+AL287)</f>
        <v>610.55496694534406</v>
      </c>
      <c r="AM158" s="83">
        <f>AM$376*( AM190+AM287)</f>
        <v>598.52001000861412</v>
      </c>
      <c r="AN158" s="83">
        <f>AN$376*( AN190+AN287)</f>
        <v>586.48505307188418</v>
      </c>
      <c r="AO158" s="83">
        <f>AO$376*( AO190+AO287)</f>
        <v>574.45009613515424</v>
      </c>
      <c r="AP158" s="83">
        <f>AP$376*( AP190+AP287)</f>
        <v>562.4151391984243</v>
      </c>
      <c r="AQ158" s="83">
        <f>AQ$376*( AQ190+AQ287)</f>
        <v>550.38018226169538</v>
      </c>
      <c r="AV158" s="100"/>
      <c r="AW158" s="100"/>
      <c r="AX158" s="100"/>
      <c r="AY158" s="100"/>
      <c r="BB158" s="100"/>
    </row>
    <row r="159" spans="1:91" s="100" customFormat="1" ht="14.25" hidden="1" customHeight="1" thickTop="1" thickBot="1" x14ac:dyDescent="0.35">
      <c r="A159" s="18"/>
      <c r="B159" s="18"/>
      <c r="C159" s="18"/>
      <c r="D159" s="18"/>
      <c r="E159" s="18"/>
      <c r="F159" s="18"/>
      <c r="G159" s="8"/>
      <c r="H159" s="92"/>
      <c r="I159" s="18"/>
      <c r="J159" s="24"/>
      <c r="K159" s="6" t="s">
        <v>91</v>
      </c>
      <c r="L159" s="82" t="s">
        <v>66</v>
      </c>
      <c r="M159" s="81">
        <f>M$377*( M191+M288)</f>
        <v>2743.3329999999996</v>
      </c>
      <c r="N159" s="81">
        <f>N$377*( N191+N288)</f>
        <v>2650</v>
      </c>
      <c r="O159" s="81">
        <f>O$377*( O191+O288)</f>
        <v>2468.4920686351961</v>
      </c>
      <c r="P159" s="81">
        <f>P$377*( P191+P288)</f>
        <v>2286.9841372703922</v>
      </c>
      <c r="Q159" s="81">
        <f>Q$377*( Q191+Q288)</f>
        <v>2105.4762059055884</v>
      </c>
      <c r="R159" s="81">
        <f>R$377*( R191+R288)</f>
        <v>1923.9682745407847</v>
      </c>
      <c r="S159" s="81">
        <f>S$377*( S191+S288)</f>
        <v>1742.4603431759811</v>
      </c>
      <c r="T159" s="81">
        <f>T$377*( T191+T288)</f>
        <v>1560.9524118111774</v>
      </c>
      <c r="U159" s="81">
        <f>U$377*( U191+U288)</f>
        <v>1379.4444804463737</v>
      </c>
      <c r="V159" s="81">
        <f>V$377*( V191+V288)</f>
        <v>1197.9365490815701</v>
      </c>
      <c r="W159" s="81">
        <f>W$377*( W191+W288)</f>
        <v>1016.4286177167666</v>
      </c>
      <c r="X159" s="81">
        <f>X$377*( X191+X288)</f>
        <v>1005.1611528807429</v>
      </c>
      <c r="Y159" s="81">
        <f>Y$377*( Y191+Y288)</f>
        <v>993.89368804471917</v>
      </c>
      <c r="Z159" s="81">
        <f>Z$377*( Z191+Z288)</f>
        <v>982.62622320869548</v>
      </c>
      <c r="AA159" s="81">
        <f>AA$377*( AA191+AA288)</f>
        <v>971.35875837267179</v>
      </c>
      <c r="AB159" s="81">
        <f>AB$377*( AB191+AB288)</f>
        <v>960.0912935366481</v>
      </c>
      <c r="AC159" s="81">
        <f>AC$377*( AC191+AC288)</f>
        <v>948.8238287006244</v>
      </c>
      <c r="AD159" s="81">
        <f>AD$377*( AD191+AD288)</f>
        <v>937.55636386460071</v>
      </c>
      <c r="AE159" s="81">
        <f>AE$377*( AE191+AE288)</f>
        <v>926.28889902857702</v>
      </c>
      <c r="AF159" s="81">
        <f>AF$377*( AF191+AF288)</f>
        <v>915.02143419255333</v>
      </c>
      <c r="AG159" s="81">
        <f>AG$377*( AG191+AG288)</f>
        <v>903.75396935652964</v>
      </c>
      <c r="AH159" s="81">
        <f>AH$377*( AH191+AH288)</f>
        <v>892.48650452050595</v>
      </c>
      <c r="AI159" s="81">
        <f>AI$377*( AI191+AI288)</f>
        <v>881.21903968448225</v>
      </c>
      <c r="AJ159" s="81">
        <f>AJ$377*( AJ191+AJ288)</f>
        <v>869.95157484845856</v>
      </c>
      <c r="AK159" s="81">
        <f>AK$377*( AK191+AK288)</f>
        <v>858.68411001243487</v>
      </c>
      <c r="AL159" s="81">
        <f>AL$377*( AL191+AL288)</f>
        <v>847.41664517641118</v>
      </c>
      <c r="AM159" s="81">
        <f>AM$377*( AM191+AM288)</f>
        <v>836.14918034038749</v>
      </c>
      <c r="AN159" s="81">
        <f>AN$377*( AN191+AN288)</f>
        <v>824.8817155043638</v>
      </c>
      <c r="AO159" s="81">
        <f>AO$377*( AO191+AO288)</f>
        <v>813.61425066834011</v>
      </c>
      <c r="AP159" s="81">
        <f>AP$377*( AP191+AP288)</f>
        <v>802.34678583231641</v>
      </c>
      <c r="AQ159" s="81">
        <f>AQ$377*( AQ191+AQ288)</f>
        <v>791.07932099629318</v>
      </c>
      <c r="AR159" s="18"/>
      <c r="AS159" s="18"/>
      <c r="AT159" s="18"/>
      <c r="AU159" s="18"/>
      <c r="AV159" s="99"/>
      <c r="AW159" s="99"/>
      <c r="AX159" s="99"/>
      <c r="AY159" s="99"/>
      <c r="BB159" s="99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</row>
    <row r="160" spans="1:91" s="99" customFormat="1" ht="14.25" hidden="1" customHeight="1" thickTop="1" thickBot="1" x14ac:dyDescent="0.35">
      <c r="A160" s="18"/>
      <c r="B160" s="18"/>
      <c r="C160" s="18"/>
      <c r="D160" s="18"/>
      <c r="E160" s="18"/>
      <c r="F160" s="18"/>
      <c r="G160" s="8"/>
      <c r="H160" s="92"/>
      <c r="I160" s="18"/>
      <c r="J160" s="24"/>
      <c r="K160" s="17" t="s">
        <v>91</v>
      </c>
      <c r="L160" s="17" t="s">
        <v>62</v>
      </c>
      <c r="M160" s="79">
        <f>M$378*( M192+M289)</f>
        <v>2743.3329999999996</v>
      </c>
      <c r="N160" s="79">
        <f>N$378*( N192+N289)</f>
        <v>2650</v>
      </c>
      <c r="O160" s="79">
        <f>O$378*( O192+O289)</f>
        <v>2609.4919276554911</v>
      </c>
      <c r="P160" s="79">
        <f>P$378*( P192+P289)</f>
        <v>2568.9838553109821</v>
      </c>
      <c r="Q160" s="79">
        <f>Q$378*( Q192+Q289)</f>
        <v>2528.4757829664732</v>
      </c>
      <c r="R160" s="79">
        <f>R$378*( R192+R289)</f>
        <v>2487.9677106219642</v>
      </c>
      <c r="S160" s="79">
        <f>S$378*( S192+S289)</f>
        <v>2447.4596382774553</v>
      </c>
      <c r="T160" s="79">
        <f>T$378*( T192+T289)</f>
        <v>2406.9515659329463</v>
      </c>
      <c r="U160" s="79">
        <f>U$378*( U192+U289)</f>
        <v>2366.4434935884374</v>
      </c>
      <c r="V160" s="79">
        <f>V$378*( V192+V289)</f>
        <v>2325.9354212439284</v>
      </c>
      <c r="W160" s="79">
        <f>W$378*( W192+W289)</f>
        <v>2285.4273488994199</v>
      </c>
      <c r="X160" s="79">
        <f>X$378*( X192+X289)</f>
        <v>2221.9774123402872</v>
      </c>
      <c r="Y160" s="79">
        <f>Y$378*( Y192+Y289)</f>
        <v>2158.5274757811544</v>
      </c>
      <c r="Z160" s="79">
        <f>Z$378*( Z192+Z289)</f>
        <v>2095.0775392220216</v>
      </c>
      <c r="AA160" s="79">
        <f>AA$378*( AA192+AA289)</f>
        <v>2031.6276026628889</v>
      </c>
      <c r="AB160" s="79">
        <f>AB$378*( AB192+AB289)</f>
        <v>1968.1776661037561</v>
      </c>
      <c r="AC160" s="79">
        <f>AC$378*( AC192+AC289)</f>
        <v>1904.7277295446233</v>
      </c>
      <c r="AD160" s="79">
        <f>AD$378*( AD192+AD289)</f>
        <v>1841.2777929854906</v>
      </c>
      <c r="AE160" s="79">
        <f>AE$378*( AE192+AE289)</f>
        <v>1777.8278564263578</v>
      </c>
      <c r="AF160" s="79">
        <f>AF$378*( AF192+AF289)</f>
        <v>1714.377919867225</v>
      </c>
      <c r="AG160" s="79">
        <f>AG$378*( AG192+AG289)</f>
        <v>1650.9279833080923</v>
      </c>
      <c r="AH160" s="79">
        <f>AH$378*( AH192+AH289)</f>
        <v>1587.4780467489595</v>
      </c>
      <c r="AI160" s="79">
        <f>AI$378*( AI192+AI289)</f>
        <v>1524.0281101898267</v>
      </c>
      <c r="AJ160" s="79">
        <f>AJ$378*( AJ192+AJ289)</f>
        <v>1460.578173630694</v>
      </c>
      <c r="AK160" s="79">
        <f>AK$378*( AK192+AK289)</f>
        <v>1397.1282370715612</v>
      </c>
      <c r="AL160" s="79">
        <f>AL$378*( AL192+AL289)</f>
        <v>1333.6783005124285</v>
      </c>
      <c r="AM160" s="79">
        <f>AM$378*( AM192+AM289)</f>
        <v>1270.2283639532957</v>
      </c>
      <c r="AN160" s="79">
        <f>AN$378*( AN192+AN289)</f>
        <v>1206.7784273941629</v>
      </c>
      <c r="AO160" s="79">
        <f>AO$378*( AO192+AO289)</f>
        <v>1143.3284908350302</v>
      </c>
      <c r="AP160" s="79">
        <f>AP$378*( AP192+AP289)</f>
        <v>1079.8785542758974</v>
      </c>
      <c r="AQ160" s="79">
        <f>AQ$378*( AQ192+AQ289)</f>
        <v>1016.4286177167666</v>
      </c>
      <c r="AR160" s="18"/>
      <c r="AS160" s="18"/>
      <c r="AT160" s="18"/>
      <c r="AU160" s="18"/>
      <c r="AV160" s="18"/>
      <c r="AW160" s="18"/>
      <c r="AX160" s="18"/>
      <c r="AY160" s="18"/>
      <c r="BB160" s="18"/>
      <c r="BC160" s="18"/>
      <c r="BD160" s="18"/>
      <c r="BE160" s="18"/>
      <c r="BF160" s="18"/>
      <c r="BG160" s="100"/>
      <c r="BH160" s="100"/>
      <c r="BI160" s="100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</row>
    <row r="161" spans="1:91" ht="14.25" hidden="1" customHeight="1" thickTop="1" thickBot="1" x14ac:dyDescent="0.35">
      <c r="G161" s="8"/>
      <c r="H161" s="92"/>
      <c r="J161" s="24"/>
      <c r="K161" s="16" t="s">
        <v>90</v>
      </c>
      <c r="L161" s="16" t="s">
        <v>67</v>
      </c>
      <c r="M161" s="83">
        <f>M$376*( M193+M290)</f>
        <v>2743.3329999999996</v>
      </c>
      <c r="N161" s="83">
        <f>N$376*( N193+N290)</f>
        <v>2650</v>
      </c>
      <c r="O161" s="83">
        <f>O$376*( O193+O290)</f>
        <v>2443.4532578884769</v>
      </c>
      <c r="P161" s="83">
        <f>P$376*( P193+P290)</f>
        <v>2236.9065157769537</v>
      </c>
      <c r="Q161" s="83">
        <f>Q$376*( Q193+Q290)</f>
        <v>2030.3597736654308</v>
      </c>
      <c r="R161" s="83">
        <f>R$376*( R193+R290)</f>
        <v>1823.8130315539079</v>
      </c>
      <c r="S161" s="83">
        <f>S$376*( S193+S290)</f>
        <v>1617.266289442385</v>
      </c>
      <c r="T161" s="83">
        <f>T$376*( T193+T290)</f>
        <v>1410.719547330862</v>
      </c>
      <c r="U161" s="83">
        <f>U$376*( U193+U290)</f>
        <v>1204.1728052193391</v>
      </c>
      <c r="V161" s="83">
        <f>V$376*( V193+V290)</f>
        <v>997.62606310781609</v>
      </c>
      <c r="W161" s="83">
        <f>W$376*( W193+W290)</f>
        <v>791.07932099629318</v>
      </c>
      <c r="X161" s="83">
        <f>X$376*( X193+X290)</f>
        <v>779.04436405956324</v>
      </c>
      <c r="Y161" s="83">
        <f>Y$376*( Y193+Y290)</f>
        <v>767.0094071228333</v>
      </c>
      <c r="Z161" s="83">
        <f>Z$376*( Z193+Z290)</f>
        <v>754.97445018610335</v>
      </c>
      <c r="AA161" s="83">
        <f>AA$376*( AA193+AA290)</f>
        <v>742.93949324937341</v>
      </c>
      <c r="AB161" s="83">
        <f>AB$376*( AB193+AB290)</f>
        <v>730.90453631264347</v>
      </c>
      <c r="AC161" s="83">
        <f>AC$376*( AC193+AC290)</f>
        <v>718.86957937591353</v>
      </c>
      <c r="AD161" s="83">
        <f>AD$376*( AD193+AD290)</f>
        <v>706.83462243918359</v>
      </c>
      <c r="AE161" s="83">
        <f>AE$376*( AE193+AE290)</f>
        <v>694.79966550245365</v>
      </c>
      <c r="AF161" s="83">
        <f>AF$376*( AF193+AF290)</f>
        <v>682.76470856572371</v>
      </c>
      <c r="AG161" s="83">
        <f>AG$376*( AG193+AG290)</f>
        <v>670.72975162899377</v>
      </c>
      <c r="AH161" s="83">
        <f>AH$376*( AH193+AH290)</f>
        <v>658.69479469226383</v>
      </c>
      <c r="AI161" s="83">
        <f>AI$376*( AI193+AI290)</f>
        <v>646.65983775553389</v>
      </c>
      <c r="AJ161" s="83">
        <f>AJ$376*( AJ193+AJ290)</f>
        <v>634.62488081880394</v>
      </c>
      <c r="AK161" s="83">
        <f>AK$376*( AK193+AK290)</f>
        <v>622.589923882074</v>
      </c>
      <c r="AL161" s="83">
        <f>AL$376*( AL193+AL290)</f>
        <v>610.55496694534406</v>
      </c>
      <c r="AM161" s="83">
        <f>AM$376*( AM193+AM290)</f>
        <v>598.52001000861412</v>
      </c>
      <c r="AN161" s="83">
        <f>AN$376*( AN193+AN290)</f>
        <v>586.48505307188418</v>
      </c>
      <c r="AO161" s="83">
        <f>AO$376*( AO193+AO290)</f>
        <v>574.45009613515424</v>
      </c>
      <c r="AP161" s="83">
        <f>AP$376*( AP193+AP290)</f>
        <v>562.4151391984243</v>
      </c>
      <c r="AQ161" s="83">
        <f>AQ$376*( AQ193+AQ290)</f>
        <v>550.38018226169538</v>
      </c>
      <c r="AV161" s="100"/>
      <c r="AW161" s="100"/>
      <c r="AX161" s="100"/>
      <c r="AY161" s="100"/>
      <c r="BB161" s="100"/>
    </row>
    <row r="162" spans="1:91" s="100" customFormat="1" ht="14.25" hidden="1" customHeight="1" thickTop="1" thickBot="1" x14ac:dyDescent="0.35">
      <c r="A162" s="18"/>
      <c r="B162" s="18"/>
      <c r="C162" s="18"/>
      <c r="D162" s="18"/>
      <c r="E162" s="18"/>
      <c r="F162" s="18"/>
      <c r="G162" s="8"/>
      <c r="H162" s="92"/>
      <c r="I162" s="18"/>
      <c r="J162" s="24"/>
      <c r="K162" s="6" t="s">
        <v>90</v>
      </c>
      <c r="L162" s="82" t="s">
        <v>66</v>
      </c>
      <c r="M162" s="81">
        <f>M$377*( M194+M291)</f>
        <v>2743.3329999999996</v>
      </c>
      <c r="N162" s="81">
        <f>N$377*( N194+N291)</f>
        <v>2650</v>
      </c>
      <c r="O162" s="81">
        <f>O$377*( O194+O291)</f>
        <v>2468.4920686351961</v>
      </c>
      <c r="P162" s="81">
        <f>P$377*( P194+P291)</f>
        <v>2286.9841372703922</v>
      </c>
      <c r="Q162" s="81">
        <f>Q$377*( Q194+Q291)</f>
        <v>2105.4762059055884</v>
      </c>
      <c r="R162" s="81">
        <f>R$377*( R194+R291)</f>
        <v>1923.9682745407847</v>
      </c>
      <c r="S162" s="81">
        <f>S$377*( S194+S291)</f>
        <v>1742.4603431759811</v>
      </c>
      <c r="T162" s="81">
        <f>T$377*( T194+T291)</f>
        <v>1560.9524118111774</v>
      </c>
      <c r="U162" s="81">
        <f>U$377*( U194+U291)</f>
        <v>1379.4444804463737</v>
      </c>
      <c r="V162" s="81">
        <f>V$377*( V194+V291)</f>
        <v>1197.9365490815701</v>
      </c>
      <c r="W162" s="81">
        <f>W$377*( W194+W291)</f>
        <v>1016.4286177167666</v>
      </c>
      <c r="X162" s="81">
        <f>X$377*( X194+X291)</f>
        <v>1005.1611528807429</v>
      </c>
      <c r="Y162" s="81">
        <f>Y$377*( Y194+Y291)</f>
        <v>993.89368804471917</v>
      </c>
      <c r="Z162" s="81">
        <f>Z$377*( Z194+Z291)</f>
        <v>982.62622320869548</v>
      </c>
      <c r="AA162" s="81">
        <f>AA$377*( AA194+AA291)</f>
        <v>971.35875837267179</v>
      </c>
      <c r="AB162" s="81">
        <f>AB$377*( AB194+AB291)</f>
        <v>960.0912935366481</v>
      </c>
      <c r="AC162" s="81">
        <f>AC$377*( AC194+AC291)</f>
        <v>948.8238287006244</v>
      </c>
      <c r="AD162" s="81">
        <f>AD$377*( AD194+AD291)</f>
        <v>937.55636386460071</v>
      </c>
      <c r="AE162" s="81">
        <f>AE$377*( AE194+AE291)</f>
        <v>926.28889902857702</v>
      </c>
      <c r="AF162" s="81">
        <f>AF$377*( AF194+AF291)</f>
        <v>915.02143419255333</v>
      </c>
      <c r="AG162" s="81">
        <f>AG$377*( AG194+AG291)</f>
        <v>903.75396935652964</v>
      </c>
      <c r="AH162" s="81">
        <f>AH$377*( AH194+AH291)</f>
        <v>892.48650452050595</v>
      </c>
      <c r="AI162" s="81">
        <f>AI$377*( AI194+AI291)</f>
        <v>881.21903968448225</v>
      </c>
      <c r="AJ162" s="81">
        <f>AJ$377*( AJ194+AJ291)</f>
        <v>869.95157484845856</v>
      </c>
      <c r="AK162" s="81">
        <f>AK$377*( AK194+AK291)</f>
        <v>858.68411001243487</v>
      </c>
      <c r="AL162" s="81">
        <f>AL$377*( AL194+AL291)</f>
        <v>847.41664517641118</v>
      </c>
      <c r="AM162" s="81">
        <f>AM$377*( AM194+AM291)</f>
        <v>836.14918034038749</v>
      </c>
      <c r="AN162" s="81">
        <f>AN$377*( AN194+AN291)</f>
        <v>824.8817155043638</v>
      </c>
      <c r="AO162" s="81">
        <f>AO$377*( AO194+AO291)</f>
        <v>813.61425066834011</v>
      </c>
      <c r="AP162" s="81">
        <f>AP$377*( AP194+AP291)</f>
        <v>802.34678583231641</v>
      </c>
      <c r="AQ162" s="81">
        <f>AQ$377*( AQ194+AQ291)</f>
        <v>791.07932099629318</v>
      </c>
      <c r="AR162" s="18"/>
      <c r="AS162" s="18"/>
      <c r="AT162" s="18"/>
      <c r="AU162" s="18"/>
      <c r="AV162" s="99"/>
      <c r="AW162" s="99"/>
      <c r="AX162" s="99"/>
      <c r="AY162" s="99"/>
      <c r="BB162" s="99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</row>
    <row r="163" spans="1:91" s="99" customFormat="1" ht="14.25" hidden="1" customHeight="1" thickTop="1" thickBot="1" x14ac:dyDescent="0.35">
      <c r="A163" s="18"/>
      <c r="B163" s="18"/>
      <c r="C163" s="18"/>
      <c r="D163" s="18"/>
      <c r="E163" s="18"/>
      <c r="F163" s="18"/>
      <c r="G163" s="8"/>
      <c r="H163" s="92"/>
      <c r="I163" s="18"/>
      <c r="J163" s="24"/>
      <c r="K163" s="17" t="s">
        <v>90</v>
      </c>
      <c r="L163" s="17" t="s">
        <v>62</v>
      </c>
      <c r="M163" s="79">
        <f>M$378*( M195+M292)</f>
        <v>2743.3329999999996</v>
      </c>
      <c r="N163" s="79">
        <f>N$378*( N195+N292)</f>
        <v>2650</v>
      </c>
      <c r="O163" s="79">
        <f>O$378*( O195+O292)</f>
        <v>2609.4919276554911</v>
      </c>
      <c r="P163" s="79">
        <f>P$378*( P195+P292)</f>
        <v>2568.9838553109821</v>
      </c>
      <c r="Q163" s="79">
        <f>Q$378*( Q195+Q292)</f>
        <v>2528.4757829664732</v>
      </c>
      <c r="R163" s="79">
        <f>R$378*( R195+R292)</f>
        <v>2487.9677106219642</v>
      </c>
      <c r="S163" s="79">
        <f>S$378*( S195+S292)</f>
        <v>2447.4596382774553</v>
      </c>
      <c r="T163" s="79">
        <f>T$378*( T195+T292)</f>
        <v>2406.9515659329463</v>
      </c>
      <c r="U163" s="79">
        <f>U$378*( U195+U292)</f>
        <v>2366.4434935884374</v>
      </c>
      <c r="V163" s="79">
        <f>V$378*( V195+V292)</f>
        <v>2325.9354212439284</v>
      </c>
      <c r="W163" s="79">
        <f>W$378*( W195+W292)</f>
        <v>2285.4273488994199</v>
      </c>
      <c r="X163" s="79">
        <f>X$378*( X195+X292)</f>
        <v>2221.9774123402872</v>
      </c>
      <c r="Y163" s="79">
        <f>Y$378*( Y195+Y292)</f>
        <v>2158.5274757811544</v>
      </c>
      <c r="Z163" s="79">
        <f>Z$378*( Z195+Z292)</f>
        <v>2095.0775392220216</v>
      </c>
      <c r="AA163" s="79">
        <f>AA$378*( AA195+AA292)</f>
        <v>2031.6276026628889</v>
      </c>
      <c r="AB163" s="79">
        <f>AB$378*( AB195+AB292)</f>
        <v>1968.1776661037561</v>
      </c>
      <c r="AC163" s="79">
        <f>AC$378*( AC195+AC292)</f>
        <v>1904.7277295446233</v>
      </c>
      <c r="AD163" s="79">
        <f>AD$378*( AD195+AD292)</f>
        <v>1841.2777929854906</v>
      </c>
      <c r="AE163" s="79">
        <f>AE$378*( AE195+AE292)</f>
        <v>1777.8278564263578</v>
      </c>
      <c r="AF163" s="79">
        <f>AF$378*( AF195+AF292)</f>
        <v>1714.377919867225</v>
      </c>
      <c r="AG163" s="79">
        <f>AG$378*( AG195+AG292)</f>
        <v>1650.9279833080923</v>
      </c>
      <c r="AH163" s="79">
        <f>AH$378*( AH195+AH292)</f>
        <v>1587.4780467489595</v>
      </c>
      <c r="AI163" s="79">
        <f>AI$378*( AI195+AI292)</f>
        <v>1524.0281101898267</v>
      </c>
      <c r="AJ163" s="79">
        <f>AJ$378*( AJ195+AJ292)</f>
        <v>1460.578173630694</v>
      </c>
      <c r="AK163" s="79">
        <f>AK$378*( AK195+AK292)</f>
        <v>1397.1282370715612</v>
      </c>
      <c r="AL163" s="79">
        <f>AL$378*( AL195+AL292)</f>
        <v>1333.6783005124285</v>
      </c>
      <c r="AM163" s="79">
        <f>AM$378*( AM195+AM292)</f>
        <v>1270.2283639532957</v>
      </c>
      <c r="AN163" s="79">
        <f>AN$378*( AN195+AN292)</f>
        <v>1206.7784273941629</v>
      </c>
      <c r="AO163" s="79">
        <f>AO$378*( AO195+AO292)</f>
        <v>1143.3284908350302</v>
      </c>
      <c r="AP163" s="79">
        <f>AP$378*( AP195+AP292)</f>
        <v>1079.8785542758974</v>
      </c>
      <c r="AQ163" s="79">
        <f>AQ$378*( AQ195+AQ292)</f>
        <v>1016.4286177167666</v>
      </c>
      <c r="AR163" s="18"/>
      <c r="AS163" s="18"/>
      <c r="AT163" s="18"/>
      <c r="AU163" s="18"/>
      <c r="AV163" s="18"/>
      <c r="AW163" s="18"/>
      <c r="AX163" s="18"/>
      <c r="AY163" s="18"/>
      <c r="BB163" s="18"/>
      <c r="BC163" s="18"/>
      <c r="BD163" s="18"/>
      <c r="BE163" s="18"/>
      <c r="BF163" s="18"/>
      <c r="BG163" s="100"/>
      <c r="BH163" s="100"/>
      <c r="BI163" s="100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</row>
    <row r="164" spans="1:91" ht="14.25" hidden="1" customHeight="1" thickTop="1" x14ac:dyDescent="0.3">
      <c r="G164" s="8"/>
      <c r="H164" s="92"/>
      <c r="J164" s="24"/>
      <c r="K164" s="16" t="s">
        <v>89</v>
      </c>
      <c r="L164" s="16" t="s">
        <v>67</v>
      </c>
      <c r="M164" s="83">
        <f>M$376*( M196+M293)</f>
        <v>2743.3329999999996</v>
      </c>
      <c r="N164" s="83">
        <f>N$376*( N196+N293)</f>
        <v>2650</v>
      </c>
      <c r="O164" s="83">
        <f>O$376*( O196+O293)</f>
        <v>2443.4532578884769</v>
      </c>
      <c r="P164" s="83">
        <f>P$376*( P196+P293)</f>
        <v>2236.9065157769537</v>
      </c>
      <c r="Q164" s="83">
        <f>Q$376*( Q196+Q293)</f>
        <v>2030.3597736654308</v>
      </c>
      <c r="R164" s="83">
        <f>R$376*( R196+R293)</f>
        <v>1823.8130315539079</v>
      </c>
      <c r="S164" s="83">
        <f>S$376*( S196+S293)</f>
        <v>1617.266289442385</v>
      </c>
      <c r="T164" s="83">
        <f>T$376*( T196+T293)</f>
        <v>1410.719547330862</v>
      </c>
      <c r="U164" s="83">
        <f>U$376*( U196+U293)</f>
        <v>1204.1728052193391</v>
      </c>
      <c r="V164" s="83">
        <f>V$376*( V196+V293)</f>
        <v>997.62606310781609</v>
      </c>
      <c r="W164" s="83">
        <f>W$376*( W196+W293)</f>
        <v>791.07932099629318</v>
      </c>
      <c r="X164" s="83">
        <f>X$376*( X196+X293)</f>
        <v>779.04436405956324</v>
      </c>
      <c r="Y164" s="83">
        <f>Y$376*( Y196+Y293)</f>
        <v>767.0094071228333</v>
      </c>
      <c r="Z164" s="83">
        <f>Z$376*( Z196+Z293)</f>
        <v>754.97445018610335</v>
      </c>
      <c r="AA164" s="83">
        <f>AA$376*( AA196+AA293)</f>
        <v>742.93949324937341</v>
      </c>
      <c r="AB164" s="83">
        <f>AB$376*( AB196+AB293)</f>
        <v>730.90453631264347</v>
      </c>
      <c r="AC164" s="83">
        <f>AC$376*( AC196+AC293)</f>
        <v>718.86957937591353</v>
      </c>
      <c r="AD164" s="83">
        <f>AD$376*( AD196+AD293)</f>
        <v>706.83462243918359</v>
      </c>
      <c r="AE164" s="83">
        <f>AE$376*( AE196+AE293)</f>
        <v>694.79966550245365</v>
      </c>
      <c r="AF164" s="83">
        <f>AF$376*( AF196+AF293)</f>
        <v>682.76470856572371</v>
      </c>
      <c r="AG164" s="83">
        <f>AG$376*( AG196+AG293)</f>
        <v>670.72975162899377</v>
      </c>
      <c r="AH164" s="83">
        <f>AH$376*( AH196+AH293)</f>
        <v>658.69479469226383</v>
      </c>
      <c r="AI164" s="83">
        <f>AI$376*( AI196+AI293)</f>
        <v>646.65983775553389</v>
      </c>
      <c r="AJ164" s="83">
        <f>AJ$376*( AJ196+AJ293)</f>
        <v>634.62488081880394</v>
      </c>
      <c r="AK164" s="83">
        <f>AK$376*( AK196+AK293)</f>
        <v>622.589923882074</v>
      </c>
      <c r="AL164" s="83">
        <f>AL$376*( AL196+AL293)</f>
        <v>610.55496694534406</v>
      </c>
      <c r="AM164" s="83">
        <f>AM$376*( AM196+AM293)</f>
        <v>598.52001000861412</v>
      </c>
      <c r="AN164" s="83">
        <f>AN$376*( AN196+AN293)</f>
        <v>586.48505307188418</v>
      </c>
      <c r="AO164" s="83">
        <f>AO$376*( AO196+AO293)</f>
        <v>574.45009613515424</v>
      </c>
      <c r="AP164" s="83">
        <f>AP$376*( AP196+AP293)</f>
        <v>562.4151391984243</v>
      </c>
      <c r="AQ164" s="83">
        <f>AQ$376*( AQ196+AQ293)</f>
        <v>550.38018226169538</v>
      </c>
    </row>
    <row r="165" spans="1:91" ht="14.25" hidden="1" customHeight="1" x14ac:dyDescent="0.3">
      <c r="G165" s="8"/>
      <c r="H165" s="92"/>
      <c r="J165" s="24"/>
      <c r="K165" s="6" t="s">
        <v>89</v>
      </c>
      <c r="L165" s="82" t="s">
        <v>66</v>
      </c>
      <c r="M165" s="81">
        <f>M$377*( M197+M294)</f>
        <v>2743.3329999999996</v>
      </c>
      <c r="N165" s="81">
        <f>N$377*( N197+N294)</f>
        <v>2650</v>
      </c>
      <c r="O165" s="81">
        <f>O$377*( O197+O294)</f>
        <v>2468.4920686351961</v>
      </c>
      <c r="P165" s="81">
        <f>P$377*( P197+P294)</f>
        <v>2286.9841372703922</v>
      </c>
      <c r="Q165" s="81">
        <f>Q$377*( Q197+Q294)</f>
        <v>2105.4762059055884</v>
      </c>
      <c r="R165" s="81">
        <f>R$377*( R197+R294)</f>
        <v>1923.9682745407847</v>
      </c>
      <c r="S165" s="81">
        <f>S$377*( S197+S294)</f>
        <v>1742.4603431759811</v>
      </c>
      <c r="T165" s="81">
        <f>T$377*( T197+T294)</f>
        <v>1560.9524118111774</v>
      </c>
      <c r="U165" s="81">
        <f>U$377*( U197+U294)</f>
        <v>1379.4444804463737</v>
      </c>
      <c r="V165" s="81">
        <f>V$377*( V197+V294)</f>
        <v>1197.9365490815701</v>
      </c>
      <c r="W165" s="81">
        <f>W$377*( W197+W294)</f>
        <v>1016.4286177167666</v>
      </c>
      <c r="X165" s="81">
        <f>X$377*( X197+X294)</f>
        <v>1005.1611528807429</v>
      </c>
      <c r="Y165" s="81">
        <f>Y$377*( Y197+Y294)</f>
        <v>993.89368804471917</v>
      </c>
      <c r="Z165" s="81">
        <f>Z$377*( Z197+Z294)</f>
        <v>982.62622320869548</v>
      </c>
      <c r="AA165" s="81">
        <f>AA$377*( AA197+AA294)</f>
        <v>971.35875837267179</v>
      </c>
      <c r="AB165" s="81">
        <f>AB$377*( AB197+AB294)</f>
        <v>960.0912935366481</v>
      </c>
      <c r="AC165" s="81">
        <f>AC$377*( AC197+AC294)</f>
        <v>948.8238287006244</v>
      </c>
      <c r="AD165" s="81">
        <f>AD$377*( AD197+AD294)</f>
        <v>937.55636386460071</v>
      </c>
      <c r="AE165" s="81">
        <f>AE$377*( AE197+AE294)</f>
        <v>926.28889902857702</v>
      </c>
      <c r="AF165" s="81">
        <f>AF$377*( AF197+AF294)</f>
        <v>915.02143419255333</v>
      </c>
      <c r="AG165" s="81">
        <f>AG$377*( AG197+AG294)</f>
        <v>903.75396935652964</v>
      </c>
      <c r="AH165" s="81">
        <f>AH$377*( AH197+AH294)</f>
        <v>892.48650452050595</v>
      </c>
      <c r="AI165" s="81">
        <f>AI$377*( AI197+AI294)</f>
        <v>881.21903968448225</v>
      </c>
      <c r="AJ165" s="81">
        <f>AJ$377*( AJ197+AJ294)</f>
        <v>869.95157484845856</v>
      </c>
      <c r="AK165" s="81">
        <f>AK$377*( AK197+AK294)</f>
        <v>858.68411001243487</v>
      </c>
      <c r="AL165" s="81">
        <f>AL$377*( AL197+AL294)</f>
        <v>847.41664517641118</v>
      </c>
      <c r="AM165" s="81">
        <f>AM$377*( AM197+AM294)</f>
        <v>836.14918034038749</v>
      </c>
      <c r="AN165" s="81">
        <f>AN$377*( AN197+AN294)</f>
        <v>824.8817155043638</v>
      </c>
      <c r="AO165" s="81">
        <f>AO$377*( AO197+AO294)</f>
        <v>813.61425066834011</v>
      </c>
      <c r="AP165" s="81">
        <f>AP$377*( AP197+AP294)</f>
        <v>802.34678583231641</v>
      </c>
      <c r="AQ165" s="81">
        <f>AQ$377*( AQ197+AQ294)</f>
        <v>791.07932099629318</v>
      </c>
    </row>
    <row r="166" spans="1:91" ht="14.25" hidden="1" customHeight="1" thickBot="1" x14ac:dyDescent="0.35">
      <c r="G166" s="8"/>
      <c r="H166" s="92"/>
      <c r="J166" s="24"/>
      <c r="K166" s="17" t="s">
        <v>89</v>
      </c>
      <c r="L166" s="17" t="s">
        <v>62</v>
      </c>
      <c r="M166" s="79">
        <f>M$378*( M198+M295)</f>
        <v>2743.3329999999996</v>
      </c>
      <c r="N166" s="79">
        <f>N$378*( N198+N295)</f>
        <v>2650</v>
      </c>
      <c r="O166" s="79">
        <f>O$378*( O198+O295)</f>
        <v>2609.4919276554911</v>
      </c>
      <c r="P166" s="79">
        <f>P$378*( P198+P295)</f>
        <v>2568.9838553109821</v>
      </c>
      <c r="Q166" s="79">
        <f>Q$378*( Q198+Q295)</f>
        <v>2528.4757829664732</v>
      </c>
      <c r="R166" s="79">
        <f>R$378*( R198+R295)</f>
        <v>2487.9677106219642</v>
      </c>
      <c r="S166" s="79">
        <f>S$378*( S198+S295)</f>
        <v>2447.4596382774553</v>
      </c>
      <c r="T166" s="79">
        <f>T$378*( T198+T295)</f>
        <v>2406.9515659329463</v>
      </c>
      <c r="U166" s="79">
        <f>U$378*( U198+U295)</f>
        <v>2366.4434935884374</v>
      </c>
      <c r="V166" s="79">
        <f>V$378*( V198+V295)</f>
        <v>2325.9354212439284</v>
      </c>
      <c r="W166" s="79">
        <f>W$378*( W198+W295)</f>
        <v>2285.4273488994199</v>
      </c>
      <c r="X166" s="79">
        <f>X$378*( X198+X295)</f>
        <v>2221.9774123402872</v>
      </c>
      <c r="Y166" s="79">
        <f>Y$378*( Y198+Y295)</f>
        <v>2158.5274757811544</v>
      </c>
      <c r="Z166" s="79">
        <f>Z$378*( Z198+Z295)</f>
        <v>2095.0775392220216</v>
      </c>
      <c r="AA166" s="79">
        <f>AA$378*( AA198+AA295)</f>
        <v>2031.6276026628889</v>
      </c>
      <c r="AB166" s="79">
        <f>AB$378*( AB198+AB295)</f>
        <v>1968.1776661037561</v>
      </c>
      <c r="AC166" s="79">
        <f>AC$378*( AC198+AC295)</f>
        <v>1904.7277295446233</v>
      </c>
      <c r="AD166" s="79">
        <f>AD$378*( AD198+AD295)</f>
        <v>1841.2777929854906</v>
      </c>
      <c r="AE166" s="79">
        <f>AE$378*( AE198+AE295)</f>
        <v>1777.8278564263578</v>
      </c>
      <c r="AF166" s="79">
        <f>AF$378*( AF198+AF295)</f>
        <v>1714.377919867225</v>
      </c>
      <c r="AG166" s="79">
        <f>AG$378*( AG198+AG295)</f>
        <v>1650.9279833080923</v>
      </c>
      <c r="AH166" s="79">
        <f>AH$378*( AH198+AH295)</f>
        <v>1587.4780467489595</v>
      </c>
      <c r="AI166" s="79">
        <f>AI$378*( AI198+AI295)</f>
        <v>1524.0281101898267</v>
      </c>
      <c r="AJ166" s="79">
        <f>AJ$378*( AJ198+AJ295)</f>
        <v>1460.578173630694</v>
      </c>
      <c r="AK166" s="79">
        <f>AK$378*( AK198+AK295)</f>
        <v>1397.1282370715612</v>
      </c>
      <c r="AL166" s="79">
        <f>AL$378*( AL198+AL295)</f>
        <v>1333.6783005124285</v>
      </c>
      <c r="AM166" s="79">
        <f>AM$378*( AM198+AM295)</f>
        <v>1270.2283639532957</v>
      </c>
      <c r="AN166" s="79">
        <f>AN$378*( AN198+AN295)</f>
        <v>1206.7784273941629</v>
      </c>
      <c r="AO166" s="79">
        <f>AO$378*( AO198+AO295)</f>
        <v>1143.3284908350302</v>
      </c>
      <c r="AP166" s="79">
        <f>AP$378*( AP198+AP295)</f>
        <v>1079.8785542758974</v>
      </c>
      <c r="AQ166" s="79">
        <f>AQ$378*( AQ198+AQ295)</f>
        <v>1016.4286177167666</v>
      </c>
    </row>
    <row r="167" spans="1:91" ht="14.25" hidden="1" customHeight="1" thickTop="1" x14ac:dyDescent="0.3">
      <c r="G167" s="8"/>
      <c r="H167" s="92"/>
      <c r="J167" s="24"/>
      <c r="K167" s="16" t="s">
        <v>88</v>
      </c>
      <c r="L167" s="16" t="s">
        <v>67</v>
      </c>
      <c r="M167" s="83">
        <f>M$376*( M199+M296)</f>
        <v>2743.3329999999996</v>
      </c>
      <c r="N167" s="83">
        <f>N$376*( N199+N296)</f>
        <v>2650</v>
      </c>
      <c r="O167" s="83">
        <f>O$376*( O199+O296)</f>
        <v>2443.4532578884769</v>
      </c>
      <c r="P167" s="83">
        <f>P$376*( P199+P296)</f>
        <v>2236.9065157769537</v>
      </c>
      <c r="Q167" s="83">
        <f>Q$376*( Q199+Q296)</f>
        <v>2030.3597736654308</v>
      </c>
      <c r="R167" s="83">
        <f>R$376*( R199+R296)</f>
        <v>1823.8130315539079</v>
      </c>
      <c r="S167" s="83">
        <f>S$376*( S199+S296)</f>
        <v>1617.266289442385</v>
      </c>
      <c r="T167" s="83">
        <f>T$376*( T199+T296)</f>
        <v>1410.719547330862</v>
      </c>
      <c r="U167" s="83">
        <f>U$376*( U199+U296)</f>
        <v>1204.1728052193391</v>
      </c>
      <c r="V167" s="83">
        <f>V$376*( V199+V296)</f>
        <v>997.62606310781609</v>
      </c>
      <c r="W167" s="83">
        <f>W$376*( W199+W296)</f>
        <v>791.07932099629318</v>
      </c>
      <c r="X167" s="83">
        <f>X$376*( X199+X296)</f>
        <v>779.04436405956324</v>
      </c>
      <c r="Y167" s="83">
        <f>Y$376*( Y199+Y296)</f>
        <v>767.0094071228333</v>
      </c>
      <c r="Z167" s="83">
        <f>Z$376*( Z199+Z296)</f>
        <v>754.97445018610335</v>
      </c>
      <c r="AA167" s="83">
        <f>AA$376*( AA199+AA296)</f>
        <v>742.93949324937341</v>
      </c>
      <c r="AB167" s="83">
        <f>AB$376*( AB199+AB296)</f>
        <v>730.90453631264347</v>
      </c>
      <c r="AC167" s="83">
        <f>AC$376*( AC199+AC296)</f>
        <v>718.86957937591353</v>
      </c>
      <c r="AD167" s="83">
        <f>AD$376*( AD199+AD296)</f>
        <v>706.83462243918359</v>
      </c>
      <c r="AE167" s="83">
        <f>AE$376*( AE199+AE296)</f>
        <v>694.79966550245365</v>
      </c>
      <c r="AF167" s="83">
        <f>AF$376*( AF199+AF296)</f>
        <v>682.76470856572371</v>
      </c>
      <c r="AG167" s="83">
        <f>AG$376*( AG199+AG296)</f>
        <v>670.72975162899377</v>
      </c>
      <c r="AH167" s="83">
        <f>AH$376*( AH199+AH296)</f>
        <v>658.69479469226383</v>
      </c>
      <c r="AI167" s="83">
        <f>AI$376*( AI199+AI296)</f>
        <v>646.65983775553389</v>
      </c>
      <c r="AJ167" s="83">
        <f>AJ$376*( AJ199+AJ296)</f>
        <v>634.62488081880394</v>
      </c>
      <c r="AK167" s="83">
        <f>AK$376*( AK199+AK296)</f>
        <v>622.589923882074</v>
      </c>
      <c r="AL167" s="83">
        <f>AL$376*( AL199+AL296)</f>
        <v>610.55496694534406</v>
      </c>
      <c r="AM167" s="83">
        <f>AM$376*( AM199+AM296)</f>
        <v>598.52001000861412</v>
      </c>
      <c r="AN167" s="83">
        <f>AN$376*( AN199+AN296)</f>
        <v>586.48505307188418</v>
      </c>
      <c r="AO167" s="83">
        <f>AO$376*( AO199+AO296)</f>
        <v>574.45009613515424</v>
      </c>
      <c r="AP167" s="83">
        <f>AP$376*( AP199+AP296)</f>
        <v>562.4151391984243</v>
      </c>
      <c r="AQ167" s="83">
        <f>AQ$376*( AQ199+AQ296)</f>
        <v>550.38018226169538</v>
      </c>
    </row>
    <row r="168" spans="1:91" ht="14.25" hidden="1" customHeight="1" x14ac:dyDescent="0.3">
      <c r="G168" s="8"/>
      <c r="H168" s="92"/>
      <c r="J168" s="24"/>
      <c r="K168" s="6" t="s">
        <v>88</v>
      </c>
      <c r="L168" s="82" t="s">
        <v>66</v>
      </c>
      <c r="M168" s="81">
        <f>M$377*( M200+M297)</f>
        <v>2743.3329999999996</v>
      </c>
      <c r="N168" s="81">
        <f>N$377*( N200+N297)</f>
        <v>2650</v>
      </c>
      <c r="O168" s="81">
        <f>O$377*( O200+O297)</f>
        <v>2468.4920686351961</v>
      </c>
      <c r="P168" s="81">
        <f>P$377*( P200+P297)</f>
        <v>2286.9841372703922</v>
      </c>
      <c r="Q168" s="81">
        <f>Q$377*( Q200+Q297)</f>
        <v>2105.4762059055884</v>
      </c>
      <c r="R168" s="81">
        <f>R$377*( R200+R297)</f>
        <v>1923.9682745407847</v>
      </c>
      <c r="S168" s="81">
        <f>S$377*( S200+S297)</f>
        <v>1742.4603431759811</v>
      </c>
      <c r="T168" s="81">
        <f>T$377*( T200+T297)</f>
        <v>1560.9524118111774</v>
      </c>
      <c r="U168" s="81">
        <f>U$377*( U200+U297)</f>
        <v>1379.4444804463737</v>
      </c>
      <c r="V168" s="81">
        <f>V$377*( V200+V297)</f>
        <v>1197.9365490815701</v>
      </c>
      <c r="W168" s="81">
        <f>W$377*( W200+W297)</f>
        <v>1016.4286177167666</v>
      </c>
      <c r="X168" s="81">
        <f>X$377*( X200+X297)</f>
        <v>1005.1611528807429</v>
      </c>
      <c r="Y168" s="81">
        <f>Y$377*( Y200+Y297)</f>
        <v>993.89368804471917</v>
      </c>
      <c r="Z168" s="81">
        <f>Z$377*( Z200+Z297)</f>
        <v>982.62622320869548</v>
      </c>
      <c r="AA168" s="81">
        <f>AA$377*( AA200+AA297)</f>
        <v>971.35875837267179</v>
      </c>
      <c r="AB168" s="81">
        <f>AB$377*( AB200+AB297)</f>
        <v>960.0912935366481</v>
      </c>
      <c r="AC168" s="81">
        <f>AC$377*( AC200+AC297)</f>
        <v>948.8238287006244</v>
      </c>
      <c r="AD168" s="81">
        <f>AD$377*( AD200+AD297)</f>
        <v>937.55636386460071</v>
      </c>
      <c r="AE168" s="81">
        <f>AE$377*( AE200+AE297)</f>
        <v>926.28889902857702</v>
      </c>
      <c r="AF168" s="81">
        <f>AF$377*( AF200+AF297)</f>
        <v>915.02143419255333</v>
      </c>
      <c r="AG168" s="81">
        <f>AG$377*( AG200+AG297)</f>
        <v>903.75396935652964</v>
      </c>
      <c r="AH168" s="81">
        <f>AH$377*( AH200+AH297)</f>
        <v>892.48650452050595</v>
      </c>
      <c r="AI168" s="81">
        <f>AI$377*( AI200+AI297)</f>
        <v>881.21903968448225</v>
      </c>
      <c r="AJ168" s="81">
        <f>AJ$377*( AJ200+AJ297)</f>
        <v>869.95157484845856</v>
      </c>
      <c r="AK168" s="81">
        <f>AK$377*( AK200+AK297)</f>
        <v>858.68411001243487</v>
      </c>
      <c r="AL168" s="81">
        <f>AL$377*( AL200+AL297)</f>
        <v>847.41664517641118</v>
      </c>
      <c r="AM168" s="81">
        <f>AM$377*( AM200+AM297)</f>
        <v>836.14918034038749</v>
      </c>
      <c r="AN168" s="81">
        <f>AN$377*( AN200+AN297)</f>
        <v>824.8817155043638</v>
      </c>
      <c r="AO168" s="81">
        <f>AO$377*( AO200+AO297)</f>
        <v>813.61425066834011</v>
      </c>
      <c r="AP168" s="81">
        <f>AP$377*( AP200+AP297)</f>
        <v>802.34678583231641</v>
      </c>
      <c r="AQ168" s="81">
        <f>AQ$377*( AQ200+AQ297)</f>
        <v>791.07932099629318</v>
      </c>
    </row>
    <row r="169" spans="1:91" ht="14.25" hidden="1" customHeight="1" thickBot="1" x14ac:dyDescent="0.35">
      <c r="G169" s="8"/>
      <c r="H169" s="92"/>
      <c r="J169" s="24"/>
      <c r="K169" s="17" t="s">
        <v>88</v>
      </c>
      <c r="L169" s="17" t="s">
        <v>62</v>
      </c>
      <c r="M169" s="79">
        <f>M$378*( M201+M298)</f>
        <v>2743.3329999999996</v>
      </c>
      <c r="N169" s="79">
        <f>N$378*( N201+N298)</f>
        <v>2650</v>
      </c>
      <c r="O169" s="79">
        <f>O$378*( O201+O298)</f>
        <v>2609.4919276554911</v>
      </c>
      <c r="P169" s="79">
        <f>P$378*( P201+P298)</f>
        <v>2568.9838553109821</v>
      </c>
      <c r="Q169" s="79">
        <f>Q$378*( Q201+Q298)</f>
        <v>2528.4757829664732</v>
      </c>
      <c r="R169" s="79">
        <f>R$378*( R201+R298)</f>
        <v>2487.9677106219642</v>
      </c>
      <c r="S169" s="79">
        <f>S$378*( S201+S298)</f>
        <v>2447.4596382774553</v>
      </c>
      <c r="T169" s="79">
        <f>T$378*( T201+T298)</f>
        <v>2406.9515659329463</v>
      </c>
      <c r="U169" s="79">
        <f>U$378*( U201+U298)</f>
        <v>2366.4434935884374</v>
      </c>
      <c r="V169" s="79">
        <f>V$378*( V201+V298)</f>
        <v>2325.9354212439284</v>
      </c>
      <c r="W169" s="79">
        <f>W$378*( W201+W298)</f>
        <v>2285.4273488994199</v>
      </c>
      <c r="X169" s="79">
        <f>X$378*( X201+X298)</f>
        <v>2221.9774123402872</v>
      </c>
      <c r="Y169" s="79">
        <f>Y$378*( Y201+Y298)</f>
        <v>2158.5274757811544</v>
      </c>
      <c r="Z169" s="79">
        <f>Z$378*( Z201+Z298)</f>
        <v>2095.0775392220216</v>
      </c>
      <c r="AA169" s="79">
        <f>AA$378*( AA201+AA298)</f>
        <v>2031.6276026628889</v>
      </c>
      <c r="AB169" s="79">
        <f>AB$378*( AB201+AB298)</f>
        <v>1968.1776661037561</v>
      </c>
      <c r="AC169" s="79">
        <f>AC$378*( AC201+AC298)</f>
        <v>1904.7277295446233</v>
      </c>
      <c r="AD169" s="79">
        <f>AD$378*( AD201+AD298)</f>
        <v>1841.2777929854906</v>
      </c>
      <c r="AE169" s="79">
        <f>AE$378*( AE201+AE298)</f>
        <v>1777.8278564263578</v>
      </c>
      <c r="AF169" s="79">
        <f>AF$378*( AF201+AF298)</f>
        <v>1714.377919867225</v>
      </c>
      <c r="AG169" s="79">
        <f>AG$378*( AG201+AG298)</f>
        <v>1650.9279833080923</v>
      </c>
      <c r="AH169" s="79">
        <f>AH$378*( AH201+AH298)</f>
        <v>1587.4780467489595</v>
      </c>
      <c r="AI169" s="79">
        <f>AI$378*( AI201+AI298)</f>
        <v>1524.0281101898267</v>
      </c>
      <c r="AJ169" s="79">
        <f>AJ$378*( AJ201+AJ298)</f>
        <v>1460.578173630694</v>
      </c>
      <c r="AK169" s="79">
        <f>AK$378*( AK201+AK298)</f>
        <v>1397.1282370715612</v>
      </c>
      <c r="AL169" s="79">
        <f>AL$378*( AL201+AL298)</f>
        <v>1333.6783005124285</v>
      </c>
      <c r="AM169" s="79">
        <f>AM$378*( AM201+AM298)</f>
        <v>1270.2283639532957</v>
      </c>
      <c r="AN169" s="79">
        <f>AN$378*( AN201+AN298)</f>
        <v>1206.7784273941629</v>
      </c>
      <c r="AO169" s="79">
        <f>AO$378*( AO201+AO298)</f>
        <v>1143.3284908350302</v>
      </c>
      <c r="AP169" s="79">
        <f>AP$378*( AP201+AP298)</f>
        <v>1079.8785542758974</v>
      </c>
      <c r="AQ169" s="79">
        <f>AQ$378*( AQ201+AQ298)</f>
        <v>1016.4286177167666</v>
      </c>
      <c r="AT169" s="100"/>
      <c r="AU169" s="100"/>
    </row>
    <row r="170" spans="1:91" ht="14.25" hidden="1" customHeight="1" thickTop="1" thickBot="1" x14ac:dyDescent="0.35">
      <c r="G170" s="8"/>
      <c r="H170" s="92"/>
      <c r="J170" s="24"/>
      <c r="K170" s="16" t="s">
        <v>87</v>
      </c>
      <c r="L170" s="16" t="s">
        <v>67</v>
      </c>
      <c r="M170" s="83">
        <f>M$376*( M202+M299)</f>
        <v>2743.3329999999996</v>
      </c>
      <c r="N170" s="83">
        <f>N$376*( N202+N299)</f>
        <v>2650</v>
      </c>
      <c r="O170" s="83">
        <f>O$376*( O202+O299)</f>
        <v>2443.4532578884769</v>
      </c>
      <c r="P170" s="83">
        <f>P$376*( P202+P299)</f>
        <v>2236.9065157769537</v>
      </c>
      <c r="Q170" s="83">
        <f>Q$376*( Q202+Q299)</f>
        <v>2030.3597736654308</v>
      </c>
      <c r="R170" s="83">
        <f>R$376*( R202+R299)</f>
        <v>1823.8130315539079</v>
      </c>
      <c r="S170" s="83">
        <f>S$376*( S202+S299)</f>
        <v>1617.266289442385</v>
      </c>
      <c r="T170" s="83">
        <f>T$376*( T202+T299)</f>
        <v>1410.719547330862</v>
      </c>
      <c r="U170" s="83">
        <f>U$376*( U202+U299)</f>
        <v>1204.1728052193391</v>
      </c>
      <c r="V170" s="83">
        <f>V$376*( V202+V299)</f>
        <v>997.62606310781609</v>
      </c>
      <c r="W170" s="83">
        <f>W$376*( W202+W299)</f>
        <v>791.07932099629318</v>
      </c>
      <c r="X170" s="83">
        <f>X$376*( X202+X299)</f>
        <v>779.04436405956324</v>
      </c>
      <c r="Y170" s="83">
        <f>Y$376*( Y202+Y299)</f>
        <v>767.0094071228333</v>
      </c>
      <c r="Z170" s="83">
        <f>Z$376*( Z202+Z299)</f>
        <v>754.97445018610335</v>
      </c>
      <c r="AA170" s="83">
        <f>AA$376*( AA202+AA299)</f>
        <v>742.93949324937341</v>
      </c>
      <c r="AB170" s="83">
        <f>AB$376*( AB202+AB299)</f>
        <v>730.90453631264347</v>
      </c>
      <c r="AC170" s="83">
        <f>AC$376*( AC202+AC299)</f>
        <v>718.86957937591353</v>
      </c>
      <c r="AD170" s="83">
        <f>AD$376*( AD202+AD299)</f>
        <v>706.83462243918359</v>
      </c>
      <c r="AE170" s="83">
        <f>AE$376*( AE202+AE299)</f>
        <v>694.79966550245365</v>
      </c>
      <c r="AF170" s="83">
        <f>AF$376*( AF202+AF299)</f>
        <v>682.76470856572371</v>
      </c>
      <c r="AG170" s="83">
        <f>AG$376*( AG202+AG299)</f>
        <v>670.72975162899377</v>
      </c>
      <c r="AH170" s="83">
        <f>AH$376*( AH202+AH299)</f>
        <v>658.69479469226383</v>
      </c>
      <c r="AI170" s="83">
        <f>AI$376*( AI202+AI299)</f>
        <v>646.65983775553389</v>
      </c>
      <c r="AJ170" s="83">
        <f>AJ$376*( AJ202+AJ299)</f>
        <v>634.62488081880394</v>
      </c>
      <c r="AK170" s="83">
        <f>AK$376*( AK202+AK299)</f>
        <v>622.589923882074</v>
      </c>
      <c r="AL170" s="83">
        <f>AL$376*( AL202+AL299)</f>
        <v>610.55496694534406</v>
      </c>
      <c r="AM170" s="83">
        <f>AM$376*( AM202+AM299)</f>
        <v>598.52001000861412</v>
      </c>
      <c r="AN170" s="83">
        <f>AN$376*( AN202+AN299)</f>
        <v>586.48505307188418</v>
      </c>
      <c r="AO170" s="83">
        <f>AO$376*( AO202+AO299)</f>
        <v>574.45009613515424</v>
      </c>
      <c r="AP170" s="83">
        <f>AP$376*( AP202+AP299)</f>
        <v>562.4151391984243</v>
      </c>
      <c r="AQ170" s="83">
        <f>AQ$376*( AQ202+AQ299)</f>
        <v>550.38018226169538</v>
      </c>
      <c r="AV170" s="100"/>
      <c r="AW170" s="100"/>
      <c r="AX170" s="100"/>
      <c r="AY170" s="100"/>
      <c r="BB170" s="100"/>
    </row>
    <row r="171" spans="1:91" s="100" customFormat="1" ht="14.25" hidden="1" customHeight="1" thickTop="1" thickBot="1" x14ac:dyDescent="0.35">
      <c r="A171" s="18"/>
      <c r="B171" s="18"/>
      <c r="C171" s="18"/>
      <c r="D171" s="18"/>
      <c r="E171" s="18"/>
      <c r="F171" s="18"/>
      <c r="G171" s="8"/>
      <c r="H171" s="92"/>
      <c r="I171" s="18"/>
      <c r="J171" s="24"/>
      <c r="K171" s="6" t="s">
        <v>87</v>
      </c>
      <c r="L171" s="82" t="s">
        <v>66</v>
      </c>
      <c r="M171" s="81">
        <f>M$377*( M203+M300)</f>
        <v>2743.3329999999996</v>
      </c>
      <c r="N171" s="81">
        <f>N$377*( N203+N300)</f>
        <v>2650</v>
      </c>
      <c r="O171" s="81">
        <f>O$377*( O203+O300)</f>
        <v>2468.4920686351961</v>
      </c>
      <c r="P171" s="81">
        <f>P$377*( P203+P300)</f>
        <v>2286.9841372703922</v>
      </c>
      <c r="Q171" s="81">
        <f>Q$377*( Q203+Q300)</f>
        <v>2105.4762059055884</v>
      </c>
      <c r="R171" s="81">
        <f>R$377*( R203+R300)</f>
        <v>1923.9682745407847</v>
      </c>
      <c r="S171" s="81">
        <f>S$377*( S203+S300)</f>
        <v>1742.4603431759811</v>
      </c>
      <c r="T171" s="81">
        <f>T$377*( T203+T300)</f>
        <v>1560.9524118111774</v>
      </c>
      <c r="U171" s="81">
        <f>U$377*( U203+U300)</f>
        <v>1379.4444804463737</v>
      </c>
      <c r="V171" s="81">
        <f>V$377*( V203+V300)</f>
        <v>1197.9365490815701</v>
      </c>
      <c r="W171" s="81">
        <f>W$377*( W203+W300)</f>
        <v>1016.4286177167666</v>
      </c>
      <c r="X171" s="81">
        <f>X$377*( X203+X300)</f>
        <v>1005.1611528807429</v>
      </c>
      <c r="Y171" s="81">
        <f>Y$377*( Y203+Y300)</f>
        <v>993.89368804471917</v>
      </c>
      <c r="Z171" s="81">
        <f>Z$377*( Z203+Z300)</f>
        <v>982.62622320869548</v>
      </c>
      <c r="AA171" s="81">
        <f>AA$377*( AA203+AA300)</f>
        <v>971.35875837267179</v>
      </c>
      <c r="AB171" s="81">
        <f>AB$377*( AB203+AB300)</f>
        <v>960.0912935366481</v>
      </c>
      <c r="AC171" s="81">
        <f>AC$377*( AC203+AC300)</f>
        <v>948.8238287006244</v>
      </c>
      <c r="AD171" s="81">
        <f>AD$377*( AD203+AD300)</f>
        <v>937.55636386460071</v>
      </c>
      <c r="AE171" s="81">
        <f>AE$377*( AE203+AE300)</f>
        <v>926.28889902857702</v>
      </c>
      <c r="AF171" s="81">
        <f>AF$377*( AF203+AF300)</f>
        <v>915.02143419255333</v>
      </c>
      <c r="AG171" s="81">
        <f>AG$377*( AG203+AG300)</f>
        <v>903.75396935652964</v>
      </c>
      <c r="AH171" s="81">
        <f>AH$377*( AH203+AH300)</f>
        <v>892.48650452050595</v>
      </c>
      <c r="AI171" s="81">
        <f>AI$377*( AI203+AI300)</f>
        <v>881.21903968448225</v>
      </c>
      <c r="AJ171" s="81">
        <f>AJ$377*( AJ203+AJ300)</f>
        <v>869.95157484845856</v>
      </c>
      <c r="AK171" s="81">
        <f>AK$377*( AK203+AK300)</f>
        <v>858.68411001243487</v>
      </c>
      <c r="AL171" s="81">
        <f>AL$377*( AL203+AL300)</f>
        <v>847.41664517641118</v>
      </c>
      <c r="AM171" s="81">
        <f>AM$377*( AM203+AM300)</f>
        <v>836.14918034038749</v>
      </c>
      <c r="AN171" s="81">
        <f>AN$377*( AN203+AN300)</f>
        <v>824.8817155043638</v>
      </c>
      <c r="AO171" s="81">
        <f>AO$377*( AO203+AO300)</f>
        <v>813.61425066834011</v>
      </c>
      <c r="AP171" s="81">
        <f>AP$377*( AP203+AP300)</f>
        <v>802.34678583231641</v>
      </c>
      <c r="AQ171" s="81">
        <f>AQ$377*( AQ203+AQ300)</f>
        <v>791.07932099629318</v>
      </c>
      <c r="AR171" s="18"/>
      <c r="AS171" s="18"/>
      <c r="AT171" s="18"/>
      <c r="AU171" s="18"/>
      <c r="AV171" s="99"/>
      <c r="AW171" s="99"/>
      <c r="AX171" s="99"/>
      <c r="AY171" s="99"/>
      <c r="BB171" s="99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</row>
    <row r="172" spans="1:91" s="99" customFormat="1" ht="14.25" hidden="1" customHeight="1" thickTop="1" thickBot="1" x14ac:dyDescent="0.35">
      <c r="A172" s="18"/>
      <c r="B172" s="18"/>
      <c r="C172" s="18"/>
      <c r="D172" s="18"/>
      <c r="E172" s="18"/>
      <c r="F172" s="18"/>
      <c r="G172" s="8"/>
      <c r="H172" s="92"/>
      <c r="I172" s="18"/>
      <c r="J172" s="24"/>
      <c r="K172" s="17" t="s">
        <v>87</v>
      </c>
      <c r="L172" s="17" t="s">
        <v>62</v>
      </c>
      <c r="M172" s="79">
        <f>M$378*( M204+M301)</f>
        <v>2743.3329999999996</v>
      </c>
      <c r="N172" s="79">
        <f>N$378*( N204+N301)</f>
        <v>2650</v>
      </c>
      <c r="O172" s="79">
        <f>O$378*( O204+O301)</f>
        <v>2609.4919276554911</v>
      </c>
      <c r="P172" s="79">
        <f>P$378*( P204+P301)</f>
        <v>2568.9838553109821</v>
      </c>
      <c r="Q172" s="79">
        <f>Q$378*( Q204+Q301)</f>
        <v>2528.4757829664732</v>
      </c>
      <c r="R172" s="79">
        <f>R$378*( R204+R301)</f>
        <v>2487.9677106219642</v>
      </c>
      <c r="S172" s="79">
        <f>S$378*( S204+S301)</f>
        <v>2447.4596382774553</v>
      </c>
      <c r="T172" s="79">
        <f>T$378*( T204+T301)</f>
        <v>2406.9515659329463</v>
      </c>
      <c r="U172" s="79">
        <f>U$378*( U204+U301)</f>
        <v>2366.4434935884374</v>
      </c>
      <c r="V172" s="79">
        <f>V$378*( V204+V301)</f>
        <v>2325.9354212439284</v>
      </c>
      <c r="W172" s="79">
        <f>W$378*( W204+W301)</f>
        <v>2285.4273488994199</v>
      </c>
      <c r="X172" s="79">
        <f>X$378*( X204+X301)</f>
        <v>2221.9774123402872</v>
      </c>
      <c r="Y172" s="79">
        <f>Y$378*( Y204+Y301)</f>
        <v>2158.5274757811544</v>
      </c>
      <c r="Z172" s="79">
        <f>Z$378*( Z204+Z301)</f>
        <v>2095.0775392220216</v>
      </c>
      <c r="AA172" s="79">
        <f>AA$378*( AA204+AA301)</f>
        <v>2031.6276026628889</v>
      </c>
      <c r="AB172" s="79">
        <f>AB$378*( AB204+AB301)</f>
        <v>1968.1776661037561</v>
      </c>
      <c r="AC172" s="79">
        <f>AC$378*( AC204+AC301)</f>
        <v>1904.7277295446233</v>
      </c>
      <c r="AD172" s="79">
        <f>AD$378*( AD204+AD301)</f>
        <v>1841.2777929854906</v>
      </c>
      <c r="AE172" s="79">
        <f>AE$378*( AE204+AE301)</f>
        <v>1777.8278564263578</v>
      </c>
      <c r="AF172" s="79">
        <f>AF$378*( AF204+AF301)</f>
        <v>1714.377919867225</v>
      </c>
      <c r="AG172" s="79">
        <f>AG$378*( AG204+AG301)</f>
        <v>1650.9279833080923</v>
      </c>
      <c r="AH172" s="79">
        <f>AH$378*( AH204+AH301)</f>
        <v>1587.4780467489595</v>
      </c>
      <c r="AI172" s="79">
        <f>AI$378*( AI204+AI301)</f>
        <v>1524.0281101898267</v>
      </c>
      <c r="AJ172" s="79">
        <f>AJ$378*( AJ204+AJ301)</f>
        <v>1460.578173630694</v>
      </c>
      <c r="AK172" s="79">
        <f>AK$378*( AK204+AK301)</f>
        <v>1397.1282370715612</v>
      </c>
      <c r="AL172" s="79">
        <f>AL$378*( AL204+AL301)</f>
        <v>1333.6783005124285</v>
      </c>
      <c r="AM172" s="79">
        <f>AM$378*( AM204+AM301)</f>
        <v>1270.2283639532957</v>
      </c>
      <c r="AN172" s="79">
        <f>AN$378*( AN204+AN301)</f>
        <v>1206.7784273941629</v>
      </c>
      <c r="AO172" s="79">
        <f>AO$378*( AO204+AO301)</f>
        <v>1143.3284908350302</v>
      </c>
      <c r="AP172" s="79">
        <f>AP$378*( AP204+AP301)</f>
        <v>1079.8785542758974</v>
      </c>
      <c r="AQ172" s="79">
        <f>AQ$378*( AQ204+AQ301)</f>
        <v>1016.4286177167666</v>
      </c>
      <c r="AR172" s="18"/>
      <c r="AS172" s="18"/>
      <c r="AT172" s="18"/>
      <c r="AU172" s="18"/>
      <c r="AV172" s="18"/>
      <c r="AW172" s="18"/>
      <c r="AX172" s="18"/>
      <c r="AY172" s="18"/>
      <c r="BB172" s="18"/>
      <c r="BC172" s="18"/>
      <c r="BD172" s="18"/>
      <c r="BE172" s="18"/>
      <c r="BF172" s="18"/>
      <c r="BG172" s="100"/>
      <c r="BH172" s="100"/>
      <c r="BI172" s="100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</row>
    <row r="173" spans="1:91" ht="14.25" hidden="1" customHeight="1" thickTop="1" thickBot="1" x14ac:dyDescent="0.35">
      <c r="G173" s="8"/>
      <c r="H173" s="92"/>
      <c r="J173" s="24"/>
      <c r="K173" s="16" t="s">
        <v>86</v>
      </c>
      <c r="L173" s="16" t="s">
        <v>67</v>
      </c>
      <c r="M173" s="83">
        <f>M$376*( M205+M302)</f>
        <v>2743.3329999999996</v>
      </c>
      <c r="N173" s="83">
        <f>N$376*( N205+N302)</f>
        <v>2650</v>
      </c>
      <c r="O173" s="83">
        <f>O$376*( O205+O302)</f>
        <v>2443.4532578884769</v>
      </c>
      <c r="P173" s="83">
        <f>P$376*( P205+P302)</f>
        <v>2236.9065157769537</v>
      </c>
      <c r="Q173" s="83">
        <f>Q$376*( Q205+Q302)</f>
        <v>2030.3597736654308</v>
      </c>
      <c r="R173" s="83">
        <f>R$376*( R205+R302)</f>
        <v>1823.8130315539079</v>
      </c>
      <c r="S173" s="83">
        <f>S$376*( S205+S302)</f>
        <v>1617.266289442385</v>
      </c>
      <c r="T173" s="83">
        <f>T$376*( T205+T302)</f>
        <v>1410.719547330862</v>
      </c>
      <c r="U173" s="83">
        <f>U$376*( U205+U302)</f>
        <v>1204.1728052193391</v>
      </c>
      <c r="V173" s="83">
        <f>V$376*( V205+V302)</f>
        <v>997.62606310781609</v>
      </c>
      <c r="W173" s="83">
        <f>W$376*( W205+W302)</f>
        <v>791.07932099629318</v>
      </c>
      <c r="X173" s="83">
        <f>X$376*( X205+X302)</f>
        <v>779.04436405956324</v>
      </c>
      <c r="Y173" s="83">
        <f>Y$376*( Y205+Y302)</f>
        <v>767.0094071228333</v>
      </c>
      <c r="Z173" s="83">
        <f>Z$376*( Z205+Z302)</f>
        <v>754.97445018610335</v>
      </c>
      <c r="AA173" s="83">
        <f>AA$376*( AA205+AA302)</f>
        <v>742.93949324937341</v>
      </c>
      <c r="AB173" s="83">
        <f>AB$376*( AB205+AB302)</f>
        <v>730.90453631264347</v>
      </c>
      <c r="AC173" s="83">
        <f>AC$376*( AC205+AC302)</f>
        <v>718.86957937591353</v>
      </c>
      <c r="AD173" s="83">
        <f>AD$376*( AD205+AD302)</f>
        <v>706.83462243918359</v>
      </c>
      <c r="AE173" s="83">
        <f>AE$376*( AE205+AE302)</f>
        <v>694.79966550245365</v>
      </c>
      <c r="AF173" s="83">
        <f>AF$376*( AF205+AF302)</f>
        <v>682.76470856572371</v>
      </c>
      <c r="AG173" s="83">
        <f>AG$376*( AG205+AG302)</f>
        <v>670.72975162899377</v>
      </c>
      <c r="AH173" s="83">
        <f>AH$376*( AH205+AH302)</f>
        <v>658.69479469226383</v>
      </c>
      <c r="AI173" s="83">
        <f>AI$376*( AI205+AI302)</f>
        <v>646.65983775553389</v>
      </c>
      <c r="AJ173" s="83">
        <f>AJ$376*( AJ205+AJ302)</f>
        <v>634.62488081880394</v>
      </c>
      <c r="AK173" s="83">
        <f>AK$376*( AK205+AK302)</f>
        <v>622.589923882074</v>
      </c>
      <c r="AL173" s="83">
        <f>AL$376*( AL205+AL302)</f>
        <v>610.55496694534406</v>
      </c>
      <c r="AM173" s="83">
        <f>AM$376*( AM205+AM302)</f>
        <v>598.52001000861412</v>
      </c>
      <c r="AN173" s="83">
        <f>AN$376*( AN205+AN302)</f>
        <v>586.48505307188418</v>
      </c>
      <c r="AO173" s="83">
        <f>AO$376*( AO205+AO302)</f>
        <v>574.45009613515424</v>
      </c>
      <c r="AP173" s="83">
        <f>AP$376*( AP205+AP302)</f>
        <v>562.4151391984243</v>
      </c>
      <c r="AQ173" s="83">
        <f>AQ$376*( AQ205+AQ302)</f>
        <v>550.38018226169538</v>
      </c>
      <c r="AV173" s="100"/>
      <c r="AW173" s="100"/>
      <c r="AX173" s="100"/>
      <c r="AY173" s="100"/>
      <c r="BB173" s="100"/>
    </row>
    <row r="174" spans="1:91" s="100" customFormat="1" ht="14.25" hidden="1" customHeight="1" thickTop="1" thickBot="1" x14ac:dyDescent="0.35">
      <c r="A174" s="18"/>
      <c r="B174" s="18"/>
      <c r="C174" s="18"/>
      <c r="D174" s="18"/>
      <c r="E174" s="18"/>
      <c r="F174" s="18"/>
      <c r="G174" s="8"/>
      <c r="H174" s="92"/>
      <c r="I174" s="18"/>
      <c r="J174" s="24"/>
      <c r="K174" s="6" t="s">
        <v>86</v>
      </c>
      <c r="L174" s="82" t="s">
        <v>66</v>
      </c>
      <c r="M174" s="81">
        <f>M$377*( M206+M303)</f>
        <v>2743.3329999999996</v>
      </c>
      <c r="N174" s="81">
        <f>N$377*( N206+N303)</f>
        <v>2650</v>
      </c>
      <c r="O174" s="81">
        <f>O$377*( O206+O303)</f>
        <v>2468.4920686351961</v>
      </c>
      <c r="P174" s="81">
        <f>P$377*( P206+P303)</f>
        <v>2286.9841372703922</v>
      </c>
      <c r="Q174" s="81">
        <f>Q$377*( Q206+Q303)</f>
        <v>2105.4762059055884</v>
      </c>
      <c r="R174" s="81">
        <f>R$377*( R206+R303)</f>
        <v>1923.9682745407847</v>
      </c>
      <c r="S174" s="81">
        <f>S$377*( S206+S303)</f>
        <v>1742.4603431759811</v>
      </c>
      <c r="T174" s="81">
        <f>T$377*( T206+T303)</f>
        <v>1560.9524118111774</v>
      </c>
      <c r="U174" s="81">
        <f>U$377*( U206+U303)</f>
        <v>1379.4444804463737</v>
      </c>
      <c r="V174" s="81">
        <f>V$377*( V206+V303)</f>
        <v>1197.9365490815701</v>
      </c>
      <c r="W174" s="81">
        <f>W$377*( W206+W303)</f>
        <v>1016.4286177167666</v>
      </c>
      <c r="X174" s="81">
        <f>X$377*( X206+X303)</f>
        <v>1005.1611528807429</v>
      </c>
      <c r="Y174" s="81">
        <f>Y$377*( Y206+Y303)</f>
        <v>993.89368804471917</v>
      </c>
      <c r="Z174" s="81">
        <f>Z$377*( Z206+Z303)</f>
        <v>982.62622320869548</v>
      </c>
      <c r="AA174" s="81">
        <f>AA$377*( AA206+AA303)</f>
        <v>971.35875837267179</v>
      </c>
      <c r="AB174" s="81">
        <f>AB$377*( AB206+AB303)</f>
        <v>960.0912935366481</v>
      </c>
      <c r="AC174" s="81">
        <f>AC$377*( AC206+AC303)</f>
        <v>948.8238287006244</v>
      </c>
      <c r="AD174" s="81">
        <f>AD$377*( AD206+AD303)</f>
        <v>937.55636386460071</v>
      </c>
      <c r="AE174" s="81">
        <f>AE$377*( AE206+AE303)</f>
        <v>926.28889902857702</v>
      </c>
      <c r="AF174" s="81">
        <f>AF$377*( AF206+AF303)</f>
        <v>915.02143419255333</v>
      </c>
      <c r="AG174" s="81">
        <f>AG$377*( AG206+AG303)</f>
        <v>903.75396935652964</v>
      </c>
      <c r="AH174" s="81">
        <f>AH$377*( AH206+AH303)</f>
        <v>892.48650452050595</v>
      </c>
      <c r="AI174" s="81">
        <f>AI$377*( AI206+AI303)</f>
        <v>881.21903968448225</v>
      </c>
      <c r="AJ174" s="81">
        <f>AJ$377*( AJ206+AJ303)</f>
        <v>869.95157484845856</v>
      </c>
      <c r="AK174" s="81">
        <f>AK$377*( AK206+AK303)</f>
        <v>858.68411001243487</v>
      </c>
      <c r="AL174" s="81">
        <f>AL$377*( AL206+AL303)</f>
        <v>847.41664517641118</v>
      </c>
      <c r="AM174" s="81">
        <f>AM$377*( AM206+AM303)</f>
        <v>836.14918034038749</v>
      </c>
      <c r="AN174" s="81">
        <f>AN$377*( AN206+AN303)</f>
        <v>824.8817155043638</v>
      </c>
      <c r="AO174" s="81">
        <f>AO$377*( AO206+AO303)</f>
        <v>813.61425066834011</v>
      </c>
      <c r="AP174" s="81">
        <f>AP$377*( AP206+AP303)</f>
        <v>802.34678583231641</v>
      </c>
      <c r="AQ174" s="81">
        <f>AQ$377*( AQ206+AQ303)</f>
        <v>791.07932099629318</v>
      </c>
      <c r="AR174" s="18"/>
      <c r="AS174" s="18"/>
      <c r="AT174" s="18"/>
      <c r="AU174" s="18"/>
      <c r="AV174" s="99"/>
      <c r="AW174" s="99"/>
      <c r="AX174" s="99"/>
      <c r="AY174" s="99"/>
      <c r="BB174" s="99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</row>
    <row r="175" spans="1:91" s="99" customFormat="1" ht="14.25" hidden="1" customHeight="1" thickTop="1" thickBot="1" x14ac:dyDescent="0.35">
      <c r="A175" s="18"/>
      <c r="B175" s="18"/>
      <c r="C175" s="18"/>
      <c r="D175" s="18"/>
      <c r="E175" s="18"/>
      <c r="F175" s="18"/>
      <c r="G175" s="8"/>
      <c r="H175" s="92"/>
      <c r="I175" s="18"/>
      <c r="J175" s="24"/>
      <c r="K175" s="17" t="s">
        <v>86</v>
      </c>
      <c r="L175" s="17" t="s">
        <v>62</v>
      </c>
      <c r="M175" s="79">
        <f>M$378*( M207+M304)</f>
        <v>2743.3329999999996</v>
      </c>
      <c r="N175" s="79">
        <f>N$378*( N207+N304)</f>
        <v>2650</v>
      </c>
      <c r="O175" s="79">
        <f>O$378*( O207+O304)</f>
        <v>2609.4919276554911</v>
      </c>
      <c r="P175" s="79">
        <f>P$378*( P207+P304)</f>
        <v>2568.9838553109821</v>
      </c>
      <c r="Q175" s="79">
        <f>Q$378*( Q207+Q304)</f>
        <v>2528.4757829664732</v>
      </c>
      <c r="R175" s="79">
        <f>R$378*( R207+R304)</f>
        <v>2487.9677106219642</v>
      </c>
      <c r="S175" s="79">
        <f>S$378*( S207+S304)</f>
        <v>2447.4596382774553</v>
      </c>
      <c r="T175" s="79">
        <f>T$378*( T207+T304)</f>
        <v>2406.9515659329463</v>
      </c>
      <c r="U175" s="79">
        <f>U$378*( U207+U304)</f>
        <v>2366.4434935884374</v>
      </c>
      <c r="V175" s="79">
        <f>V$378*( V207+V304)</f>
        <v>2325.9354212439284</v>
      </c>
      <c r="W175" s="79">
        <f>W$378*( W207+W304)</f>
        <v>2285.4273488994199</v>
      </c>
      <c r="X175" s="79">
        <f>X$378*( X207+X304)</f>
        <v>2221.9774123402872</v>
      </c>
      <c r="Y175" s="79">
        <f>Y$378*( Y207+Y304)</f>
        <v>2158.5274757811544</v>
      </c>
      <c r="Z175" s="79">
        <f>Z$378*( Z207+Z304)</f>
        <v>2095.0775392220216</v>
      </c>
      <c r="AA175" s="79">
        <f>AA$378*( AA207+AA304)</f>
        <v>2031.6276026628889</v>
      </c>
      <c r="AB175" s="79">
        <f>AB$378*( AB207+AB304)</f>
        <v>1968.1776661037561</v>
      </c>
      <c r="AC175" s="79">
        <f>AC$378*( AC207+AC304)</f>
        <v>1904.7277295446233</v>
      </c>
      <c r="AD175" s="79">
        <f>AD$378*( AD207+AD304)</f>
        <v>1841.2777929854906</v>
      </c>
      <c r="AE175" s="79">
        <f>AE$378*( AE207+AE304)</f>
        <v>1777.8278564263578</v>
      </c>
      <c r="AF175" s="79">
        <f>AF$378*( AF207+AF304)</f>
        <v>1714.377919867225</v>
      </c>
      <c r="AG175" s="79">
        <f>AG$378*( AG207+AG304)</f>
        <v>1650.9279833080923</v>
      </c>
      <c r="AH175" s="79">
        <f>AH$378*( AH207+AH304)</f>
        <v>1587.4780467489595</v>
      </c>
      <c r="AI175" s="79">
        <f>AI$378*( AI207+AI304)</f>
        <v>1524.0281101898267</v>
      </c>
      <c r="AJ175" s="79">
        <f>AJ$378*( AJ207+AJ304)</f>
        <v>1460.578173630694</v>
      </c>
      <c r="AK175" s="79">
        <f>AK$378*( AK207+AK304)</f>
        <v>1397.1282370715612</v>
      </c>
      <c r="AL175" s="79">
        <f>AL$378*( AL207+AL304)</f>
        <v>1333.6783005124285</v>
      </c>
      <c r="AM175" s="79">
        <f>AM$378*( AM207+AM304)</f>
        <v>1270.2283639532957</v>
      </c>
      <c r="AN175" s="79">
        <f>AN$378*( AN207+AN304)</f>
        <v>1206.7784273941629</v>
      </c>
      <c r="AO175" s="79">
        <f>AO$378*( AO207+AO304)</f>
        <v>1143.3284908350302</v>
      </c>
      <c r="AP175" s="79">
        <f>AP$378*( AP207+AP304)</f>
        <v>1079.8785542758974</v>
      </c>
      <c r="AQ175" s="79">
        <f>AQ$378*( AQ207+AQ304)</f>
        <v>1016.4286177167666</v>
      </c>
      <c r="AR175" s="18"/>
      <c r="AS175" s="18"/>
      <c r="AT175" s="18"/>
      <c r="AU175" s="18"/>
      <c r="AV175" s="18"/>
      <c r="AW175" s="18"/>
      <c r="AX175" s="18"/>
      <c r="AY175" s="18"/>
      <c r="BB175" s="18"/>
      <c r="BC175" s="18"/>
      <c r="BD175" s="18"/>
      <c r="BE175" s="18"/>
      <c r="BF175" s="18"/>
      <c r="BG175" s="100"/>
      <c r="BH175" s="100"/>
      <c r="BI175" s="100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</row>
    <row r="176" spans="1:91" ht="14.25" hidden="1" customHeight="1" thickTop="1" thickBot="1" x14ac:dyDescent="0.35">
      <c r="G176" s="8"/>
      <c r="H176" s="92"/>
      <c r="J176" s="24"/>
      <c r="K176" s="16" t="s">
        <v>85</v>
      </c>
      <c r="L176" s="16" t="s">
        <v>67</v>
      </c>
      <c r="M176" s="83">
        <f>M$376*( M208+M305)</f>
        <v>2743.3329999999996</v>
      </c>
      <c r="N176" s="83">
        <f>N$376*( N208+N305)</f>
        <v>2650</v>
      </c>
      <c r="O176" s="83">
        <f>O$376*( O208+O305)</f>
        <v>2443.4532578884769</v>
      </c>
      <c r="P176" s="83">
        <f>P$376*( P208+P305)</f>
        <v>2236.9065157769537</v>
      </c>
      <c r="Q176" s="83">
        <f>Q$376*( Q208+Q305)</f>
        <v>2030.3597736654308</v>
      </c>
      <c r="R176" s="83">
        <f>R$376*( R208+R305)</f>
        <v>1823.8130315539079</v>
      </c>
      <c r="S176" s="83">
        <f>S$376*( S208+S305)</f>
        <v>1617.266289442385</v>
      </c>
      <c r="T176" s="83">
        <f>T$376*( T208+T305)</f>
        <v>1410.719547330862</v>
      </c>
      <c r="U176" s="83">
        <f>U$376*( U208+U305)</f>
        <v>1204.1728052193391</v>
      </c>
      <c r="V176" s="83">
        <f>V$376*( V208+V305)</f>
        <v>997.62606310781609</v>
      </c>
      <c r="W176" s="83">
        <f>W$376*( W208+W305)</f>
        <v>791.07932099629318</v>
      </c>
      <c r="X176" s="83">
        <f>X$376*( X208+X305)</f>
        <v>779.04436405956324</v>
      </c>
      <c r="Y176" s="83">
        <f>Y$376*( Y208+Y305)</f>
        <v>767.0094071228333</v>
      </c>
      <c r="Z176" s="83">
        <f>Z$376*( Z208+Z305)</f>
        <v>754.97445018610335</v>
      </c>
      <c r="AA176" s="83">
        <f>AA$376*( AA208+AA305)</f>
        <v>742.93949324937341</v>
      </c>
      <c r="AB176" s="83">
        <f>AB$376*( AB208+AB305)</f>
        <v>730.90453631264347</v>
      </c>
      <c r="AC176" s="83">
        <f>AC$376*( AC208+AC305)</f>
        <v>718.86957937591353</v>
      </c>
      <c r="AD176" s="83">
        <f>AD$376*( AD208+AD305)</f>
        <v>706.83462243918359</v>
      </c>
      <c r="AE176" s="83">
        <f>AE$376*( AE208+AE305)</f>
        <v>694.79966550245365</v>
      </c>
      <c r="AF176" s="83">
        <f>AF$376*( AF208+AF305)</f>
        <v>682.76470856572371</v>
      </c>
      <c r="AG176" s="83">
        <f>AG$376*( AG208+AG305)</f>
        <v>670.72975162899377</v>
      </c>
      <c r="AH176" s="83">
        <f>AH$376*( AH208+AH305)</f>
        <v>658.69479469226383</v>
      </c>
      <c r="AI176" s="83">
        <f>AI$376*( AI208+AI305)</f>
        <v>646.65983775553389</v>
      </c>
      <c r="AJ176" s="83">
        <f>AJ$376*( AJ208+AJ305)</f>
        <v>634.62488081880394</v>
      </c>
      <c r="AK176" s="83">
        <f>AK$376*( AK208+AK305)</f>
        <v>622.589923882074</v>
      </c>
      <c r="AL176" s="83">
        <f>AL$376*( AL208+AL305)</f>
        <v>610.55496694534406</v>
      </c>
      <c r="AM176" s="83">
        <f>AM$376*( AM208+AM305)</f>
        <v>598.52001000861412</v>
      </c>
      <c r="AN176" s="83">
        <f>AN$376*( AN208+AN305)</f>
        <v>586.48505307188418</v>
      </c>
      <c r="AO176" s="83">
        <f>AO$376*( AO208+AO305)</f>
        <v>574.45009613515424</v>
      </c>
      <c r="AP176" s="83">
        <f>AP$376*( AP208+AP305)</f>
        <v>562.4151391984243</v>
      </c>
      <c r="AQ176" s="83">
        <f>AQ$376*( AQ208+AQ305)</f>
        <v>550.38018226169538</v>
      </c>
      <c r="AV176" s="100"/>
      <c r="AW176" s="100"/>
      <c r="AX176" s="100"/>
      <c r="AY176" s="100"/>
      <c r="BB176" s="100"/>
    </row>
    <row r="177" spans="1:91" s="100" customFormat="1" ht="14.25" hidden="1" customHeight="1" thickTop="1" thickBot="1" x14ac:dyDescent="0.35">
      <c r="A177" s="18"/>
      <c r="B177" s="18"/>
      <c r="C177" s="18"/>
      <c r="D177" s="18"/>
      <c r="E177" s="18"/>
      <c r="F177" s="18"/>
      <c r="G177" s="8"/>
      <c r="H177" s="92"/>
      <c r="I177" s="18"/>
      <c r="J177" s="24"/>
      <c r="K177" s="6" t="s">
        <v>85</v>
      </c>
      <c r="L177" s="82" t="s">
        <v>66</v>
      </c>
      <c r="M177" s="81">
        <f>M$377*( M209+M306)</f>
        <v>2743.3329999999996</v>
      </c>
      <c r="N177" s="81">
        <f>N$377*( N209+N306)</f>
        <v>2650</v>
      </c>
      <c r="O177" s="81">
        <f>O$377*( O209+O306)</f>
        <v>2468.4920686351961</v>
      </c>
      <c r="P177" s="81">
        <f>P$377*( P209+P306)</f>
        <v>2286.9841372703922</v>
      </c>
      <c r="Q177" s="81">
        <f>Q$377*( Q209+Q306)</f>
        <v>2105.4762059055884</v>
      </c>
      <c r="R177" s="81">
        <f>R$377*( R209+R306)</f>
        <v>1923.9682745407847</v>
      </c>
      <c r="S177" s="81">
        <f>S$377*( S209+S306)</f>
        <v>1742.4603431759811</v>
      </c>
      <c r="T177" s="81">
        <f>T$377*( T209+T306)</f>
        <v>1560.9524118111774</v>
      </c>
      <c r="U177" s="81">
        <f>U$377*( U209+U306)</f>
        <v>1379.4444804463737</v>
      </c>
      <c r="V177" s="81">
        <f>V$377*( V209+V306)</f>
        <v>1197.9365490815701</v>
      </c>
      <c r="W177" s="81">
        <f>W$377*( W209+W306)</f>
        <v>1016.4286177167666</v>
      </c>
      <c r="X177" s="81">
        <f>X$377*( X209+X306)</f>
        <v>1005.1611528807429</v>
      </c>
      <c r="Y177" s="81">
        <f>Y$377*( Y209+Y306)</f>
        <v>993.89368804471917</v>
      </c>
      <c r="Z177" s="81">
        <f>Z$377*( Z209+Z306)</f>
        <v>982.62622320869548</v>
      </c>
      <c r="AA177" s="81">
        <f>AA$377*( AA209+AA306)</f>
        <v>971.35875837267179</v>
      </c>
      <c r="AB177" s="81">
        <f>AB$377*( AB209+AB306)</f>
        <v>960.0912935366481</v>
      </c>
      <c r="AC177" s="81">
        <f>AC$377*( AC209+AC306)</f>
        <v>948.8238287006244</v>
      </c>
      <c r="AD177" s="81">
        <f>AD$377*( AD209+AD306)</f>
        <v>937.55636386460071</v>
      </c>
      <c r="AE177" s="81">
        <f>AE$377*( AE209+AE306)</f>
        <v>926.28889902857702</v>
      </c>
      <c r="AF177" s="81">
        <f>AF$377*( AF209+AF306)</f>
        <v>915.02143419255333</v>
      </c>
      <c r="AG177" s="81">
        <f>AG$377*( AG209+AG306)</f>
        <v>903.75396935652964</v>
      </c>
      <c r="AH177" s="81">
        <f>AH$377*( AH209+AH306)</f>
        <v>892.48650452050595</v>
      </c>
      <c r="AI177" s="81">
        <f>AI$377*( AI209+AI306)</f>
        <v>881.21903968448225</v>
      </c>
      <c r="AJ177" s="81">
        <f>AJ$377*( AJ209+AJ306)</f>
        <v>869.95157484845856</v>
      </c>
      <c r="AK177" s="81">
        <f>AK$377*( AK209+AK306)</f>
        <v>858.68411001243487</v>
      </c>
      <c r="AL177" s="81">
        <f>AL$377*( AL209+AL306)</f>
        <v>847.41664517641118</v>
      </c>
      <c r="AM177" s="81">
        <f>AM$377*( AM209+AM306)</f>
        <v>836.14918034038749</v>
      </c>
      <c r="AN177" s="81">
        <f>AN$377*( AN209+AN306)</f>
        <v>824.8817155043638</v>
      </c>
      <c r="AO177" s="81">
        <f>AO$377*( AO209+AO306)</f>
        <v>813.61425066834011</v>
      </c>
      <c r="AP177" s="81">
        <f>AP$377*( AP209+AP306)</f>
        <v>802.34678583231641</v>
      </c>
      <c r="AQ177" s="81">
        <f>AQ$377*( AQ209+AQ306)</f>
        <v>791.07932099629318</v>
      </c>
      <c r="AR177" s="18"/>
      <c r="AS177" s="18"/>
      <c r="AT177" s="18"/>
      <c r="AU177" s="18"/>
      <c r="AV177" s="99"/>
      <c r="AW177" s="99"/>
      <c r="AX177" s="99"/>
      <c r="AY177" s="99"/>
      <c r="BB177" s="99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</row>
    <row r="178" spans="1:91" s="99" customFormat="1" ht="14.25" hidden="1" customHeight="1" thickTop="1" thickBot="1" x14ac:dyDescent="0.35">
      <c r="A178" s="18"/>
      <c r="B178" s="18"/>
      <c r="C178" s="18"/>
      <c r="D178" s="18"/>
      <c r="E178" s="18"/>
      <c r="F178" s="18"/>
      <c r="G178" s="8"/>
      <c r="H178" s="92"/>
      <c r="I178" s="18"/>
      <c r="J178" s="25"/>
      <c r="K178" s="17" t="s">
        <v>85</v>
      </c>
      <c r="L178" s="17" t="s">
        <v>62</v>
      </c>
      <c r="M178" s="79">
        <f>M$378*( M210+M307)</f>
        <v>2743.3329999999996</v>
      </c>
      <c r="N178" s="79">
        <f>N$378*( N210+N307)</f>
        <v>2650</v>
      </c>
      <c r="O178" s="79">
        <f>O$378*( O210+O307)</f>
        <v>2609.4919276554911</v>
      </c>
      <c r="P178" s="79">
        <f>P$378*( P210+P307)</f>
        <v>2568.9838553109821</v>
      </c>
      <c r="Q178" s="79">
        <f>Q$378*( Q210+Q307)</f>
        <v>2528.4757829664732</v>
      </c>
      <c r="R178" s="79">
        <f>R$378*( R210+R307)</f>
        <v>2487.9677106219642</v>
      </c>
      <c r="S178" s="79">
        <f>S$378*( S210+S307)</f>
        <v>2447.4596382774553</v>
      </c>
      <c r="T178" s="79">
        <f>T$378*( T210+T307)</f>
        <v>2406.9515659329463</v>
      </c>
      <c r="U178" s="79">
        <f>U$378*( U210+U307)</f>
        <v>2366.4434935884374</v>
      </c>
      <c r="V178" s="79">
        <f>V$378*( V210+V307)</f>
        <v>2325.9354212439284</v>
      </c>
      <c r="W178" s="79">
        <f>W$378*( W210+W307)</f>
        <v>2285.4273488994199</v>
      </c>
      <c r="X178" s="79">
        <f>X$378*( X210+X307)</f>
        <v>2221.9774123402872</v>
      </c>
      <c r="Y178" s="79">
        <f>Y$378*( Y210+Y307)</f>
        <v>2158.5274757811544</v>
      </c>
      <c r="Z178" s="79">
        <f>Z$378*( Z210+Z307)</f>
        <v>2095.0775392220216</v>
      </c>
      <c r="AA178" s="79">
        <f>AA$378*( AA210+AA307)</f>
        <v>2031.6276026628889</v>
      </c>
      <c r="AB178" s="79">
        <f>AB$378*( AB210+AB307)</f>
        <v>1968.1776661037561</v>
      </c>
      <c r="AC178" s="79">
        <f>AC$378*( AC210+AC307)</f>
        <v>1904.7277295446233</v>
      </c>
      <c r="AD178" s="79">
        <f>AD$378*( AD210+AD307)</f>
        <v>1841.2777929854906</v>
      </c>
      <c r="AE178" s="79">
        <f>AE$378*( AE210+AE307)</f>
        <v>1777.8278564263578</v>
      </c>
      <c r="AF178" s="79">
        <f>AF$378*( AF210+AF307)</f>
        <v>1714.377919867225</v>
      </c>
      <c r="AG178" s="79">
        <f>AG$378*( AG210+AG307)</f>
        <v>1650.9279833080923</v>
      </c>
      <c r="AH178" s="79">
        <f>AH$378*( AH210+AH307)</f>
        <v>1587.4780467489595</v>
      </c>
      <c r="AI178" s="79">
        <f>AI$378*( AI210+AI307)</f>
        <v>1524.0281101898267</v>
      </c>
      <c r="AJ178" s="79">
        <f>AJ$378*( AJ210+AJ307)</f>
        <v>1460.578173630694</v>
      </c>
      <c r="AK178" s="79">
        <f>AK$378*( AK210+AK307)</f>
        <v>1397.1282370715612</v>
      </c>
      <c r="AL178" s="79">
        <f>AL$378*( AL210+AL307)</f>
        <v>1333.6783005124285</v>
      </c>
      <c r="AM178" s="79">
        <f>AM$378*( AM210+AM307)</f>
        <v>1270.2283639532957</v>
      </c>
      <c r="AN178" s="79">
        <f>AN$378*( AN210+AN307)</f>
        <v>1206.7784273941629</v>
      </c>
      <c r="AO178" s="79">
        <f>AO$378*( AO210+AO307)</f>
        <v>1143.3284908350302</v>
      </c>
      <c r="AP178" s="79">
        <f>AP$378*( AP210+AP307)</f>
        <v>1079.8785542758974</v>
      </c>
      <c r="AQ178" s="79">
        <f>AQ$378*( AQ210+AQ307)</f>
        <v>1016.4286177167666</v>
      </c>
      <c r="AR178" s="18"/>
      <c r="AS178" s="18"/>
      <c r="AT178" s="18"/>
      <c r="AU178" s="18"/>
      <c r="AV178" s="18"/>
      <c r="AW178" s="18"/>
      <c r="AX178" s="18"/>
      <c r="AY178" s="18"/>
      <c r="BB178" s="18"/>
      <c r="BC178" s="18"/>
      <c r="BD178" s="18"/>
      <c r="BE178" s="18"/>
      <c r="BF178" s="18"/>
      <c r="BG178" s="100"/>
      <c r="BH178" s="100"/>
      <c r="BI178" s="100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</row>
    <row r="179" spans="1:91" ht="14.25" hidden="1" customHeight="1" thickTop="1" thickBot="1" x14ac:dyDescent="0.35">
      <c r="G179" s="8"/>
      <c r="H179" s="92"/>
      <c r="J179" s="94"/>
      <c r="K179" s="17"/>
      <c r="L179" s="6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</row>
    <row r="180" spans="1:91" ht="14.25" hidden="1" customHeight="1" thickTop="1" thickBot="1" x14ac:dyDescent="0.3">
      <c r="G180" s="8"/>
      <c r="H180" s="92"/>
      <c r="M180" s="15">
        <v>2020</v>
      </c>
      <c r="N180" s="15">
        <v>2021</v>
      </c>
      <c r="O180" s="15">
        <v>2022</v>
      </c>
      <c r="P180" s="15">
        <v>2023</v>
      </c>
      <c r="Q180" s="15">
        <v>2024</v>
      </c>
      <c r="R180" s="15">
        <v>2025</v>
      </c>
      <c r="S180" s="15">
        <v>2026</v>
      </c>
      <c r="T180" s="15">
        <v>2027</v>
      </c>
      <c r="U180" s="15">
        <v>2028</v>
      </c>
      <c r="V180" s="15">
        <v>2029</v>
      </c>
      <c r="W180" s="15">
        <v>2030</v>
      </c>
      <c r="X180" s="15">
        <v>2031</v>
      </c>
      <c r="Y180" s="15">
        <v>2032</v>
      </c>
      <c r="Z180" s="15">
        <v>2033</v>
      </c>
      <c r="AA180" s="15">
        <v>2034</v>
      </c>
      <c r="AB180" s="15">
        <v>2035</v>
      </c>
      <c r="AC180" s="15">
        <v>2036</v>
      </c>
      <c r="AD180" s="15">
        <v>2037</v>
      </c>
      <c r="AE180" s="15">
        <v>2038</v>
      </c>
      <c r="AF180" s="15">
        <v>2039</v>
      </c>
      <c r="AG180" s="15">
        <v>2040</v>
      </c>
      <c r="AH180" s="15">
        <v>2041</v>
      </c>
      <c r="AI180" s="15">
        <v>2042</v>
      </c>
      <c r="AJ180" s="15">
        <v>2043</v>
      </c>
      <c r="AK180" s="15">
        <v>2044</v>
      </c>
      <c r="AL180" s="15">
        <v>2045</v>
      </c>
      <c r="AM180" s="15">
        <v>2046</v>
      </c>
      <c r="AN180" s="15">
        <v>2047</v>
      </c>
      <c r="AO180" s="15">
        <v>2048</v>
      </c>
      <c r="AP180" s="15">
        <v>2049</v>
      </c>
      <c r="AQ180" s="15">
        <v>2050</v>
      </c>
      <c r="BC180" s="100"/>
      <c r="BD180" s="100"/>
      <c r="BE180" s="100"/>
      <c r="BF180" s="100"/>
      <c r="BG180" s="99"/>
      <c r="BH180" s="99"/>
      <c r="BI180" s="99"/>
      <c r="BJ180" s="100"/>
      <c r="BK180" s="100"/>
      <c r="BL180" s="100"/>
      <c r="BM180" s="100"/>
      <c r="BN180" s="100"/>
      <c r="BO180" s="100"/>
      <c r="BP180" s="100"/>
      <c r="BQ180" s="100"/>
      <c r="BR180" s="100"/>
      <c r="BS180" s="100"/>
      <c r="BT180" s="100"/>
      <c r="BU180" s="100"/>
      <c r="BV180" s="100"/>
      <c r="BW180" s="100"/>
      <c r="BX180" s="100"/>
      <c r="BY180" s="100"/>
    </row>
    <row r="181" spans="1:91" ht="14.25" hidden="1" customHeight="1" thickTop="1" x14ac:dyDescent="0.3">
      <c r="G181" s="8"/>
      <c r="H181" s="92"/>
      <c r="J181" s="23" t="s">
        <v>50</v>
      </c>
      <c r="K181" s="16" t="s">
        <v>94</v>
      </c>
      <c r="L181" s="16" t="s">
        <v>67</v>
      </c>
      <c r="M181" s="97">
        <v>2743.3329999999996</v>
      </c>
      <c r="N181" s="97">
        <v>2650</v>
      </c>
      <c r="O181" s="97">
        <v>2443.4532578884769</v>
      </c>
      <c r="P181" s="97">
        <v>2236.9065157769537</v>
      </c>
      <c r="Q181" s="97">
        <v>2030.3597736654308</v>
      </c>
      <c r="R181" s="97">
        <v>1823.8130315539079</v>
      </c>
      <c r="S181" s="97">
        <v>1617.266289442385</v>
      </c>
      <c r="T181" s="97">
        <v>1410.719547330862</v>
      </c>
      <c r="U181" s="97">
        <v>1204.1728052193391</v>
      </c>
      <c r="V181" s="97">
        <v>997.62606310781609</v>
      </c>
      <c r="W181" s="97">
        <v>791.07932099629318</v>
      </c>
      <c r="X181" s="97">
        <v>779.04436405956324</v>
      </c>
      <c r="Y181" s="97">
        <v>767.0094071228333</v>
      </c>
      <c r="Z181" s="97">
        <v>754.97445018610335</v>
      </c>
      <c r="AA181" s="97">
        <v>742.93949324937341</v>
      </c>
      <c r="AB181" s="97">
        <v>730.90453631264347</v>
      </c>
      <c r="AC181" s="97">
        <v>718.86957937591353</v>
      </c>
      <c r="AD181" s="97">
        <v>706.83462243918359</v>
      </c>
      <c r="AE181" s="97">
        <v>694.79966550245365</v>
      </c>
      <c r="AF181" s="97">
        <v>682.76470856572371</v>
      </c>
      <c r="AG181" s="97">
        <v>670.72975162899377</v>
      </c>
      <c r="AH181" s="97">
        <v>658.69479469226383</v>
      </c>
      <c r="AI181" s="97">
        <v>646.65983775553389</v>
      </c>
      <c r="AJ181" s="97">
        <v>634.62488081880394</v>
      </c>
      <c r="AK181" s="97">
        <v>622.589923882074</v>
      </c>
      <c r="AL181" s="97">
        <v>610.55496694534406</v>
      </c>
      <c r="AM181" s="97">
        <v>598.52001000861412</v>
      </c>
      <c r="AN181" s="97">
        <v>586.48505307188418</v>
      </c>
      <c r="AO181" s="97">
        <v>574.45009613515424</v>
      </c>
      <c r="AP181" s="97">
        <v>562.4151391984243</v>
      </c>
      <c r="AQ181" s="97">
        <v>550.38018226169538</v>
      </c>
    </row>
    <row r="182" spans="1:91" ht="14.25" hidden="1" customHeight="1" x14ac:dyDescent="0.3">
      <c r="G182" s="8"/>
      <c r="H182" s="92"/>
      <c r="J182" s="24"/>
      <c r="K182" s="6" t="s">
        <v>94</v>
      </c>
      <c r="L182" s="82" t="s">
        <v>66</v>
      </c>
      <c r="M182" s="96">
        <v>2743.3329999999996</v>
      </c>
      <c r="N182" s="96">
        <v>2650</v>
      </c>
      <c r="O182" s="96">
        <v>2468.4920686351961</v>
      </c>
      <c r="P182" s="96">
        <v>2286.9841372703922</v>
      </c>
      <c r="Q182" s="96">
        <v>2105.4762059055884</v>
      </c>
      <c r="R182" s="96">
        <v>1923.9682745407847</v>
      </c>
      <c r="S182" s="96">
        <v>1742.4603431759811</v>
      </c>
      <c r="T182" s="96">
        <v>1560.9524118111774</v>
      </c>
      <c r="U182" s="96">
        <v>1379.4444804463737</v>
      </c>
      <c r="V182" s="96">
        <v>1197.9365490815701</v>
      </c>
      <c r="W182" s="96">
        <v>1016.4286177167666</v>
      </c>
      <c r="X182" s="96">
        <v>1005.1611528807429</v>
      </c>
      <c r="Y182" s="96">
        <v>993.89368804471917</v>
      </c>
      <c r="Z182" s="96">
        <v>982.62622320869548</v>
      </c>
      <c r="AA182" s="96">
        <v>971.35875837267179</v>
      </c>
      <c r="AB182" s="96">
        <v>960.0912935366481</v>
      </c>
      <c r="AC182" s="96">
        <v>948.8238287006244</v>
      </c>
      <c r="AD182" s="96">
        <v>937.55636386460071</v>
      </c>
      <c r="AE182" s="96">
        <v>926.28889902857702</v>
      </c>
      <c r="AF182" s="96">
        <v>915.02143419255333</v>
      </c>
      <c r="AG182" s="96">
        <v>903.75396935652964</v>
      </c>
      <c r="AH182" s="96">
        <v>892.48650452050595</v>
      </c>
      <c r="AI182" s="96">
        <v>881.21903968448225</v>
      </c>
      <c r="AJ182" s="96">
        <v>869.95157484845856</v>
      </c>
      <c r="AK182" s="96">
        <v>858.68411001243487</v>
      </c>
      <c r="AL182" s="96">
        <v>847.41664517641118</v>
      </c>
      <c r="AM182" s="96">
        <v>836.14918034038749</v>
      </c>
      <c r="AN182" s="96">
        <v>824.8817155043638</v>
      </c>
      <c r="AO182" s="96">
        <v>813.61425066834011</v>
      </c>
      <c r="AP182" s="96">
        <v>802.34678583231641</v>
      </c>
      <c r="AQ182" s="96">
        <v>791.07932099629318</v>
      </c>
    </row>
    <row r="183" spans="1:91" ht="14.25" hidden="1" customHeight="1" thickBot="1" x14ac:dyDescent="0.35">
      <c r="G183" s="8"/>
      <c r="H183" s="92"/>
      <c r="J183" s="24"/>
      <c r="K183" s="17" t="s">
        <v>94</v>
      </c>
      <c r="L183" s="17" t="s">
        <v>62</v>
      </c>
      <c r="M183" s="95">
        <v>2743.3329999999996</v>
      </c>
      <c r="N183" s="95">
        <v>2650</v>
      </c>
      <c r="O183" s="95">
        <v>2609.4919276554911</v>
      </c>
      <c r="P183" s="95">
        <v>2568.9838553109821</v>
      </c>
      <c r="Q183" s="95">
        <v>2528.4757829664732</v>
      </c>
      <c r="R183" s="95">
        <v>2487.9677106219642</v>
      </c>
      <c r="S183" s="95">
        <v>2447.4596382774553</v>
      </c>
      <c r="T183" s="95">
        <v>2406.9515659329463</v>
      </c>
      <c r="U183" s="95">
        <v>2366.4434935884374</v>
      </c>
      <c r="V183" s="95">
        <v>2325.9354212439284</v>
      </c>
      <c r="W183" s="95">
        <v>2285.4273488994199</v>
      </c>
      <c r="X183" s="95">
        <v>2221.9774123402872</v>
      </c>
      <c r="Y183" s="95">
        <v>2158.5274757811544</v>
      </c>
      <c r="Z183" s="95">
        <v>2095.0775392220216</v>
      </c>
      <c r="AA183" s="95">
        <v>2031.6276026628889</v>
      </c>
      <c r="AB183" s="95">
        <v>1968.1776661037561</v>
      </c>
      <c r="AC183" s="95">
        <v>1904.7277295446233</v>
      </c>
      <c r="AD183" s="95">
        <v>1841.2777929854906</v>
      </c>
      <c r="AE183" s="95">
        <v>1777.8278564263578</v>
      </c>
      <c r="AF183" s="95">
        <v>1714.377919867225</v>
      </c>
      <c r="AG183" s="95">
        <v>1650.9279833080923</v>
      </c>
      <c r="AH183" s="95">
        <v>1587.4780467489595</v>
      </c>
      <c r="AI183" s="95">
        <v>1524.0281101898267</v>
      </c>
      <c r="AJ183" s="95">
        <v>1460.578173630694</v>
      </c>
      <c r="AK183" s="95">
        <v>1397.1282370715612</v>
      </c>
      <c r="AL183" s="95">
        <v>1333.6783005124285</v>
      </c>
      <c r="AM183" s="95">
        <v>1270.2283639532957</v>
      </c>
      <c r="AN183" s="95">
        <v>1206.7784273941629</v>
      </c>
      <c r="AO183" s="95">
        <v>1143.3284908350302</v>
      </c>
      <c r="AP183" s="95">
        <v>1079.8785542758974</v>
      </c>
      <c r="AQ183" s="95">
        <v>1016.4286177167666</v>
      </c>
      <c r="BZ183" s="100"/>
      <c r="CA183" s="100"/>
      <c r="CB183" s="100"/>
      <c r="CC183" s="100"/>
      <c r="CD183" s="100"/>
      <c r="CE183" s="100"/>
      <c r="CF183" s="100"/>
      <c r="CG183" s="100"/>
      <c r="CH183" s="100"/>
      <c r="CI183" s="100"/>
      <c r="CJ183" s="100"/>
      <c r="CK183" s="100"/>
      <c r="CL183" s="100"/>
      <c r="CM183" s="100"/>
    </row>
    <row r="184" spans="1:91" ht="14.25" hidden="1" customHeight="1" thickTop="1" x14ac:dyDescent="0.3">
      <c r="G184" s="8"/>
      <c r="H184" s="92"/>
      <c r="J184" s="24"/>
      <c r="K184" s="16" t="s">
        <v>93</v>
      </c>
      <c r="L184" s="16" t="s">
        <v>67</v>
      </c>
      <c r="M184" s="97">
        <f>M181</f>
        <v>2743.3329999999996</v>
      </c>
      <c r="N184" s="97">
        <f>N181</f>
        <v>2650</v>
      </c>
      <c r="O184" s="97">
        <f>O181</f>
        <v>2443.4532578884769</v>
      </c>
      <c r="P184" s="97">
        <f>P181</f>
        <v>2236.9065157769537</v>
      </c>
      <c r="Q184" s="97">
        <f>Q181</f>
        <v>2030.3597736654308</v>
      </c>
      <c r="R184" s="97">
        <f>R181</f>
        <v>1823.8130315539079</v>
      </c>
      <c r="S184" s="97">
        <f>S181</f>
        <v>1617.266289442385</v>
      </c>
      <c r="T184" s="97">
        <f>T181</f>
        <v>1410.719547330862</v>
      </c>
      <c r="U184" s="97">
        <f>U181</f>
        <v>1204.1728052193391</v>
      </c>
      <c r="V184" s="97">
        <f>V181</f>
        <v>997.62606310781609</v>
      </c>
      <c r="W184" s="97">
        <f>W181</f>
        <v>791.07932099629318</v>
      </c>
      <c r="X184" s="97">
        <f>X181</f>
        <v>779.04436405956324</v>
      </c>
      <c r="Y184" s="97">
        <f>Y181</f>
        <v>767.0094071228333</v>
      </c>
      <c r="Z184" s="97">
        <f>Z181</f>
        <v>754.97445018610335</v>
      </c>
      <c r="AA184" s="97">
        <f>AA181</f>
        <v>742.93949324937341</v>
      </c>
      <c r="AB184" s="97">
        <f>AB181</f>
        <v>730.90453631264347</v>
      </c>
      <c r="AC184" s="97">
        <f>AC181</f>
        <v>718.86957937591353</v>
      </c>
      <c r="AD184" s="97">
        <f>AD181</f>
        <v>706.83462243918359</v>
      </c>
      <c r="AE184" s="97">
        <f>AE181</f>
        <v>694.79966550245365</v>
      </c>
      <c r="AF184" s="97">
        <f>AF181</f>
        <v>682.76470856572371</v>
      </c>
      <c r="AG184" s="97">
        <f>AG181</f>
        <v>670.72975162899377</v>
      </c>
      <c r="AH184" s="97">
        <f>AH181</f>
        <v>658.69479469226383</v>
      </c>
      <c r="AI184" s="97">
        <f>AI181</f>
        <v>646.65983775553389</v>
      </c>
      <c r="AJ184" s="97">
        <f>AJ181</f>
        <v>634.62488081880394</v>
      </c>
      <c r="AK184" s="97">
        <f>AK181</f>
        <v>622.589923882074</v>
      </c>
      <c r="AL184" s="97">
        <f>AL181</f>
        <v>610.55496694534406</v>
      </c>
      <c r="AM184" s="97">
        <f>AM181</f>
        <v>598.52001000861412</v>
      </c>
      <c r="AN184" s="97">
        <f>AN181</f>
        <v>586.48505307188418</v>
      </c>
      <c r="AO184" s="97">
        <f>AO181</f>
        <v>574.45009613515424</v>
      </c>
      <c r="AP184" s="97">
        <f>AP181</f>
        <v>562.4151391984243</v>
      </c>
      <c r="AQ184" s="97">
        <f>AQ181</f>
        <v>550.38018226169538</v>
      </c>
      <c r="BZ184" s="99"/>
      <c r="CA184" s="99"/>
      <c r="CB184" s="99"/>
      <c r="CC184" s="99"/>
      <c r="CD184" s="99"/>
      <c r="CE184" s="99"/>
      <c r="CF184" s="99"/>
      <c r="CG184" s="99"/>
      <c r="CH184" s="99"/>
      <c r="CI184" s="99"/>
      <c r="CJ184" s="99"/>
      <c r="CK184" s="99"/>
      <c r="CL184" s="99"/>
      <c r="CM184" s="99"/>
    </row>
    <row r="185" spans="1:91" ht="14.25" hidden="1" customHeight="1" x14ac:dyDescent="0.3">
      <c r="G185" s="8"/>
      <c r="H185" s="92"/>
      <c r="J185" s="24"/>
      <c r="K185" s="6" t="s">
        <v>93</v>
      </c>
      <c r="L185" s="82" t="s">
        <v>66</v>
      </c>
      <c r="M185" s="96">
        <f>M182</f>
        <v>2743.3329999999996</v>
      </c>
      <c r="N185" s="96">
        <f>N182</f>
        <v>2650</v>
      </c>
      <c r="O185" s="96">
        <f>O182</f>
        <v>2468.4920686351961</v>
      </c>
      <c r="P185" s="96">
        <f>P182</f>
        <v>2286.9841372703922</v>
      </c>
      <c r="Q185" s="96">
        <f>Q182</f>
        <v>2105.4762059055884</v>
      </c>
      <c r="R185" s="96">
        <f>R182</f>
        <v>1923.9682745407847</v>
      </c>
      <c r="S185" s="96">
        <f>S182</f>
        <v>1742.4603431759811</v>
      </c>
      <c r="T185" s="96">
        <f>T182</f>
        <v>1560.9524118111774</v>
      </c>
      <c r="U185" s="96">
        <f>U182</f>
        <v>1379.4444804463737</v>
      </c>
      <c r="V185" s="96">
        <f>V182</f>
        <v>1197.9365490815701</v>
      </c>
      <c r="W185" s="96">
        <f>W182</f>
        <v>1016.4286177167666</v>
      </c>
      <c r="X185" s="96">
        <f>X182</f>
        <v>1005.1611528807429</v>
      </c>
      <c r="Y185" s="96">
        <f>Y182</f>
        <v>993.89368804471917</v>
      </c>
      <c r="Z185" s="96">
        <f>Z182</f>
        <v>982.62622320869548</v>
      </c>
      <c r="AA185" s="96">
        <f>AA182</f>
        <v>971.35875837267179</v>
      </c>
      <c r="AB185" s="96">
        <f>AB182</f>
        <v>960.0912935366481</v>
      </c>
      <c r="AC185" s="96">
        <f>AC182</f>
        <v>948.8238287006244</v>
      </c>
      <c r="AD185" s="96">
        <f>AD182</f>
        <v>937.55636386460071</v>
      </c>
      <c r="AE185" s="96">
        <f>AE182</f>
        <v>926.28889902857702</v>
      </c>
      <c r="AF185" s="96">
        <f>AF182</f>
        <v>915.02143419255333</v>
      </c>
      <c r="AG185" s="96">
        <f>AG182</f>
        <v>903.75396935652964</v>
      </c>
      <c r="AH185" s="96">
        <f>AH182</f>
        <v>892.48650452050595</v>
      </c>
      <c r="AI185" s="96">
        <f>AI182</f>
        <v>881.21903968448225</v>
      </c>
      <c r="AJ185" s="96">
        <f>AJ182</f>
        <v>869.95157484845856</v>
      </c>
      <c r="AK185" s="96">
        <f>AK182</f>
        <v>858.68411001243487</v>
      </c>
      <c r="AL185" s="96">
        <f>AL182</f>
        <v>847.41664517641118</v>
      </c>
      <c r="AM185" s="96">
        <f>AM182</f>
        <v>836.14918034038749</v>
      </c>
      <c r="AN185" s="96">
        <f>AN182</f>
        <v>824.8817155043638</v>
      </c>
      <c r="AO185" s="96">
        <f>AO182</f>
        <v>813.61425066834011</v>
      </c>
      <c r="AP185" s="96">
        <f>AP182</f>
        <v>802.34678583231641</v>
      </c>
      <c r="AQ185" s="96">
        <f>AQ182</f>
        <v>791.07932099629318</v>
      </c>
    </row>
    <row r="186" spans="1:91" ht="14.25" hidden="1" customHeight="1" thickBot="1" x14ac:dyDescent="0.35">
      <c r="G186" s="8"/>
      <c r="H186" s="92"/>
      <c r="J186" s="24"/>
      <c r="K186" s="17" t="s">
        <v>93</v>
      </c>
      <c r="L186" s="17" t="s">
        <v>62</v>
      </c>
      <c r="M186" s="95">
        <f>M183</f>
        <v>2743.3329999999996</v>
      </c>
      <c r="N186" s="95">
        <f>N183</f>
        <v>2650</v>
      </c>
      <c r="O186" s="95">
        <f>O183</f>
        <v>2609.4919276554911</v>
      </c>
      <c r="P186" s="95">
        <f>P183</f>
        <v>2568.9838553109821</v>
      </c>
      <c r="Q186" s="95">
        <f>Q183</f>
        <v>2528.4757829664732</v>
      </c>
      <c r="R186" s="95">
        <f>R183</f>
        <v>2487.9677106219642</v>
      </c>
      <c r="S186" s="95">
        <f>S183</f>
        <v>2447.4596382774553</v>
      </c>
      <c r="T186" s="95">
        <f>T183</f>
        <v>2406.9515659329463</v>
      </c>
      <c r="U186" s="95">
        <f>U183</f>
        <v>2366.4434935884374</v>
      </c>
      <c r="V186" s="95">
        <f>V183</f>
        <v>2325.9354212439284</v>
      </c>
      <c r="W186" s="95">
        <f>W183</f>
        <v>2285.4273488994199</v>
      </c>
      <c r="X186" s="95">
        <f>X183</f>
        <v>2221.9774123402872</v>
      </c>
      <c r="Y186" s="95">
        <f>Y183</f>
        <v>2158.5274757811544</v>
      </c>
      <c r="Z186" s="95">
        <f>Z183</f>
        <v>2095.0775392220216</v>
      </c>
      <c r="AA186" s="95">
        <f>AA183</f>
        <v>2031.6276026628889</v>
      </c>
      <c r="AB186" s="95">
        <f>AB183</f>
        <v>1968.1776661037561</v>
      </c>
      <c r="AC186" s="95">
        <f>AC183</f>
        <v>1904.7277295446233</v>
      </c>
      <c r="AD186" s="95">
        <f>AD183</f>
        <v>1841.2777929854906</v>
      </c>
      <c r="AE186" s="95">
        <f>AE183</f>
        <v>1777.8278564263578</v>
      </c>
      <c r="AF186" s="95">
        <f>AF183</f>
        <v>1714.377919867225</v>
      </c>
      <c r="AG186" s="95">
        <f>AG183</f>
        <v>1650.9279833080923</v>
      </c>
      <c r="AH186" s="95">
        <f>AH183</f>
        <v>1587.4780467489595</v>
      </c>
      <c r="AI186" s="95">
        <f>AI183</f>
        <v>1524.0281101898267</v>
      </c>
      <c r="AJ186" s="95">
        <f>AJ183</f>
        <v>1460.578173630694</v>
      </c>
      <c r="AK186" s="95">
        <f>AK183</f>
        <v>1397.1282370715612</v>
      </c>
      <c r="AL186" s="95">
        <f>AL183</f>
        <v>1333.6783005124285</v>
      </c>
      <c r="AM186" s="95">
        <f>AM183</f>
        <v>1270.2283639532957</v>
      </c>
      <c r="AN186" s="95">
        <f>AN183</f>
        <v>1206.7784273941629</v>
      </c>
      <c r="AO186" s="95">
        <f>AO183</f>
        <v>1143.3284908350302</v>
      </c>
      <c r="AP186" s="95">
        <f>AP183</f>
        <v>1079.8785542758974</v>
      </c>
      <c r="AQ186" s="95">
        <f>AQ183</f>
        <v>1016.4286177167666</v>
      </c>
    </row>
    <row r="187" spans="1:91" ht="14.25" hidden="1" customHeight="1" thickTop="1" x14ac:dyDescent="0.3">
      <c r="G187" s="8"/>
      <c r="H187" s="92"/>
      <c r="J187" s="24"/>
      <c r="K187" s="16" t="s">
        <v>92</v>
      </c>
      <c r="L187" s="16" t="s">
        <v>67</v>
      </c>
      <c r="M187" s="97">
        <f>M184</f>
        <v>2743.3329999999996</v>
      </c>
      <c r="N187" s="97">
        <f>N184</f>
        <v>2650</v>
      </c>
      <c r="O187" s="97">
        <f>O184</f>
        <v>2443.4532578884769</v>
      </c>
      <c r="P187" s="97">
        <f>P184</f>
        <v>2236.9065157769537</v>
      </c>
      <c r="Q187" s="97">
        <f>Q184</f>
        <v>2030.3597736654308</v>
      </c>
      <c r="R187" s="97">
        <f>R184</f>
        <v>1823.8130315539079</v>
      </c>
      <c r="S187" s="97">
        <f>S184</f>
        <v>1617.266289442385</v>
      </c>
      <c r="T187" s="97">
        <f>T184</f>
        <v>1410.719547330862</v>
      </c>
      <c r="U187" s="97">
        <f>U184</f>
        <v>1204.1728052193391</v>
      </c>
      <c r="V187" s="97">
        <f>V184</f>
        <v>997.62606310781609</v>
      </c>
      <c r="W187" s="97">
        <f>W184</f>
        <v>791.07932099629318</v>
      </c>
      <c r="X187" s="97">
        <f>X184</f>
        <v>779.04436405956324</v>
      </c>
      <c r="Y187" s="97">
        <f>Y184</f>
        <v>767.0094071228333</v>
      </c>
      <c r="Z187" s="97">
        <f>Z184</f>
        <v>754.97445018610335</v>
      </c>
      <c r="AA187" s="97">
        <f>AA184</f>
        <v>742.93949324937341</v>
      </c>
      <c r="AB187" s="97">
        <f>AB184</f>
        <v>730.90453631264347</v>
      </c>
      <c r="AC187" s="97">
        <f>AC184</f>
        <v>718.86957937591353</v>
      </c>
      <c r="AD187" s="97">
        <f>AD184</f>
        <v>706.83462243918359</v>
      </c>
      <c r="AE187" s="97">
        <f>AE184</f>
        <v>694.79966550245365</v>
      </c>
      <c r="AF187" s="97">
        <f>AF184</f>
        <v>682.76470856572371</v>
      </c>
      <c r="AG187" s="97">
        <f>AG184</f>
        <v>670.72975162899377</v>
      </c>
      <c r="AH187" s="97">
        <f>AH184</f>
        <v>658.69479469226383</v>
      </c>
      <c r="AI187" s="97">
        <f>AI184</f>
        <v>646.65983775553389</v>
      </c>
      <c r="AJ187" s="97">
        <f>AJ184</f>
        <v>634.62488081880394</v>
      </c>
      <c r="AK187" s="97">
        <f>AK184</f>
        <v>622.589923882074</v>
      </c>
      <c r="AL187" s="97">
        <f>AL184</f>
        <v>610.55496694534406</v>
      </c>
      <c r="AM187" s="97">
        <f>AM184</f>
        <v>598.52001000861412</v>
      </c>
      <c r="AN187" s="97">
        <f>AN184</f>
        <v>586.48505307188418</v>
      </c>
      <c r="AO187" s="97">
        <f>AO184</f>
        <v>574.45009613515424</v>
      </c>
      <c r="AP187" s="97">
        <f>AP184</f>
        <v>562.4151391984243</v>
      </c>
      <c r="AQ187" s="97">
        <f>AQ184</f>
        <v>550.38018226169538</v>
      </c>
    </row>
    <row r="188" spans="1:91" ht="14.25" hidden="1" customHeight="1" x14ac:dyDescent="0.3">
      <c r="G188" s="8"/>
      <c r="H188" s="92"/>
      <c r="J188" s="24"/>
      <c r="K188" s="6" t="s">
        <v>92</v>
      </c>
      <c r="L188" s="82" t="s">
        <v>66</v>
      </c>
      <c r="M188" s="96">
        <f>M185</f>
        <v>2743.3329999999996</v>
      </c>
      <c r="N188" s="96">
        <f>N185</f>
        <v>2650</v>
      </c>
      <c r="O188" s="96">
        <f>O185</f>
        <v>2468.4920686351961</v>
      </c>
      <c r="P188" s="96">
        <f>P185</f>
        <v>2286.9841372703922</v>
      </c>
      <c r="Q188" s="96">
        <f>Q185</f>
        <v>2105.4762059055884</v>
      </c>
      <c r="R188" s="96">
        <f>R185</f>
        <v>1923.9682745407847</v>
      </c>
      <c r="S188" s="96">
        <f>S185</f>
        <v>1742.4603431759811</v>
      </c>
      <c r="T188" s="96">
        <f>T185</f>
        <v>1560.9524118111774</v>
      </c>
      <c r="U188" s="96">
        <f>U185</f>
        <v>1379.4444804463737</v>
      </c>
      <c r="V188" s="96">
        <f>V185</f>
        <v>1197.9365490815701</v>
      </c>
      <c r="W188" s="96">
        <f>W185</f>
        <v>1016.4286177167666</v>
      </c>
      <c r="X188" s="96">
        <f>X185</f>
        <v>1005.1611528807429</v>
      </c>
      <c r="Y188" s="96">
        <f>Y185</f>
        <v>993.89368804471917</v>
      </c>
      <c r="Z188" s="96">
        <f>Z185</f>
        <v>982.62622320869548</v>
      </c>
      <c r="AA188" s="96">
        <f>AA185</f>
        <v>971.35875837267179</v>
      </c>
      <c r="AB188" s="96">
        <f>AB185</f>
        <v>960.0912935366481</v>
      </c>
      <c r="AC188" s="96">
        <f>AC185</f>
        <v>948.8238287006244</v>
      </c>
      <c r="AD188" s="96">
        <f>AD185</f>
        <v>937.55636386460071</v>
      </c>
      <c r="AE188" s="96">
        <f>AE185</f>
        <v>926.28889902857702</v>
      </c>
      <c r="AF188" s="96">
        <f>AF185</f>
        <v>915.02143419255333</v>
      </c>
      <c r="AG188" s="96">
        <f>AG185</f>
        <v>903.75396935652964</v>
      </c>
      <c r="AH188" s="96">
        <f>AH185</f>
        <v>892.48650452050595</v>
      </c>
      <c r="AI188" s="96">
        <f>AI185</f>
        <v>881.21903968448225</v>
      </c>
      <c r="AJ188" s="96">
        <f>AJ185</f>
        <v>869.95157484845856</v>
      </c>
      <c r="AK188" s="96">
        <f>AK185</f>
        <v>858.68411001243487</v>
      </c>
      <c r="AL188" s="96">
        <f>AL185</f>
        <v>847.41664517641118</v>
      </c>
      <c r="AM188" s="96">
        <f>AM185</f>
        <v>836.14918034038749</v>
      </c>
      <c r="AN188" s="96">
        <f>AN185</f>
        <v>824.8817155043638</v>
      </c>
      <c r="AO188" s="96">
        <f>AO185</f>
        <v>813.61425066834011</v>
      </c>
      <c r="AP188" s="96">
        <f>AP185</f>
        <v>802.34678583231641</v>
      </c>
      <c r="AQ188" s="96">
        <f>AQ185</f>
        <v>791.07932099629318</v>
      </c>
    </row>
    <row r="189" spans="1:91" ht="14.25" hidden="1" customHeight="1" thickBot="1" x14ac:dyDescent="0.35">
      <c r="G189" s="8"/>
      <c r="H189" s="92"/>
      <c r="J189" s="24"/>
      <c r="K189" s="17" t="s">
        <v>92</v>
      </c>
      <c r="L189" s="17" t="s">
        <v>62</v>
      </c>
      <c r="M189" s="95">
        <f>M186</f>
        <v>2743.3329999999996</v>
      </c>
      <c r="N189" s="95">
        <f>N186</f>
        <v>2650</v>
      </c>
      <c r="O189" s="95">
        <f>O186</f>
        <v>2609.4919276554911</v>
      </c>
      <c r="P189" s="95">
        <f>P186</f>
        <v>2568.9838553109821</v>
      </c>
      <c r="Q189" s="95">
        <f>Q186</f>
        <v>2528.4757829664732</v>
      </c>
      <c r="R189" s="95">
        <f>R186</f>
        <v>2487.9677106219642</v>
      </c>
      <c r="S189" s="95">
        <f>S186</f>
        <v>2447.4596382774553</v>
      </c>
      <c r="T189" s="95">
        <f>T186</f>
        <v>2406.9515659329463</v>
      </c>
      <c r="U189" s="95">
        <f>U186</f>
        <v>2366.4434935884374</v>
      </c>
      <c r="V189" s="95">
        <f>V186</f>
        <v>2325.9354212439284</v>
      </c>
      <c r="W189" s="95">
        <f>W186</f>
        <v>2285.4273488994199</v>
      </c>
      <c r="X189" s="95">
        <f>X186</f>
        <v>2221.9774123402872</v>
      </c>
      <c r="Y189" s="95">
        <f>Y186</f>
        <v>2158.5274757811544</v>
      </c>
      <c r="Z189" s="95">
        <f>Z186</f>
        <v>2095.0775392220216</v>
      </c>
      <c r="AA189" s="95">
        <f>AA186</f>
        <v>2031.6276026628889</v>
      </c>
      <c r="AB189" s="95">
        <f>AB186</f>
        <v>1968.1776661037561</v>
      </c>
      <c r="AC189" s="95">
        <f>AC186</f>
        <v>1904.7277295446233</v>
      </c>
      <c r="AD189" s="95">
        <f>AD186</f>
        <v>1841.2777929854906</v>
      </c>
      <c r="AE189" s="95">
        <f>AE186</f>
        <v>1777.8278564263578</v>
      </c>
      <c r="AF189" s="95">
        <f>AF186</f>
        <v>1714.377919867225</v>
      </c>
      <c r="AG189" s="95">
        <f>AG186</f>
        <v>1650.9279833080923</v>
      </c>
      <c r="AH189" s="95">
        <f>AH186</f>
        <v>1587.4780467489595</v>
      </c>
      <c r="AI189" s="95">
        <f>AI186</f>
        <v>1524.0281101898267</v>
      </c>
      <c r="AJ189" s="95">
        <f>AJ186</f>
        <v>1460.578173630694</v>
      </c>
      <c r="AK189" s="95">
        <f>AK186</f>
        <v>1397.1282370715612</v>
      </c>
      <c r="AL189" s="95">
        <f>AL186</f>
        <v>1333.6783005124285</v>
      </c>
      <c r="AM189" s="95">
        <f>AM186</f>
        <v>1270.2283639532957</v>
      </c>
      <c r="AN189" s="95">
        <f>AN186</f>
        <v>1206.7784273941629</v>
      </c>
      <c r="AO189" s="95">
        <f>AO186</f>
        <v>1143.3284908350302</v>
      </c>
      <c r="AP189" s="95">
        <f>AP186</f>
        <v>1079.8785542758974</v>
      </c>
      <c r="AQ189" s="95">
        <f>AQ186</f>
        <v>1016.4286177167666</v>
      </c>
    </row>
    <row r="190" spans="1:91" ht="14.25" hidden="1" customHeight="1" thickTop="1" x14ac:dyDescent="0.3">
      <c r="G190" s="8"/>
      <c r="H190" s="92"/>
      <c r="J190" s="24"/>
      <c r="K190" s="16" t="s">
        <v>91</v>
      </c>
      <c r="L190" s="16" t="s">
        <v>67</v>
      </c>
      <c r="M190" s="97">
        <f>M187</f>
        <v>2743.3329999999996</v>
      </c>
      <c r="N190" s="97">
        <f>N187</f>
        <v>2650</v>
      </c>
      <c r="O190" s="97">
        <f>O187</f>
        <v>2443.4532578884769</v>
      </c>
      <c r="P190" s="97">
        <f>P187</f>
        <v>2236.9065157769537</v>
      </c>
      <c r="Q190" s="97">
        <f>Q187</f>
        <v>2030.3597736654308</v>
      </c>
      <c r="R190" s="97">
        <f>R187</f>
        <v>1823.8130315539079</v>
      </c>
      <c r="S190" s="97">
        <f>S187</f>
        <v>1617.266289442385</v>
      </c>
      <c r="T190" s="97">
        <f>T187</f>
        <v>1410.719547330862</v>
      </c>
      <c r="U190" s="97">
        <f>U187</f>
        <v>1204.1728052193391</v>
      </c>
      <c r="V190" s="97">
        <f>V187</f>
        <v>997.62606310781609</v>
      </c>
      <c r="W190" s="97">
        <f>W187</f>
        <v>791.07932099629318</v>
      </c>
      <c r="X190" s="97">
        <f>X187</f>
        <v>779.04436405956324</v>
      </c>
      <c r="Y190" s="97">
        <f>Y187</f>
        <v>767.0094071228333</v>
      </c>
      <c r="Z190" s="97">
        <f>Z187</f>
        <v>754.97445018610335</v>
      </c>
      <c r="AA190" s="97">
        <f>AA187</f>
        <v>742.93949324937341</v>
      </c>
      <c r="AB190" s="97">
        <f>AB187</f>
        <v>730.90453631264347</v>
      </c>
      <c r="AC190" s="97">
        <f>AC187</f>
        <v>718.86957937591353</v>
      </c>
      <c r="AD190" s="97">
        <f>AD187</f>
        <v>706.83462243918359</v>
      </c>
      <c r="AE190" s="97">
        <f>AE187</f>
        <v>694.79966550245365</v>
      </c>
      <c r="AF190" s="97">
        <f>AF187</f>
        <v>682.76470856572371</v>
      </c>
      <c r="AG190" s="97">
        <f>AG187</f>
        <v>670.72975162899377</v>
      </c>
      <c r="AH190" s="97">
        <f>AH187</f>
        <v>658.69479469226383</v>
      </c>
      <c r="AI190" s="97">
        <f>AI187</f>
        <v>646.65983775553389</v>
      </c>
      <c r="AJ190" s="97">
        <f>AJ187</f>
        <v>634.62488081880394</v>
      </c>
      <c r="AK190" s="97">
        <f>AK187</f>
        <v>622.589923882074</v>
      </c>
      <c r="AL190" s="97">
        <f>AL187</f>
        <v>610.55496694534406</v>
      </c>
      <c r="AM190" s="97">
        <f>AM187</f>
        <v>598.52001000861412</v>
      </c>
      <c r="AN190" s="97">
        <f>AN187</f>
        <v>586.48505307188418</v>
      </c>
      <c r="AO190" s="97">
        <f>AO187</f>
        <v>574.45009613515424</v>
      </c>
      <c r="AP190" s="97">
        <f>AP187</f>
        <v>562.4151391984243</v>
      </c>
      <c r="AQ190" s="97">
        <f>AQ187</f>
        <v>550.38018226169538</v>
      </c>
    </row>
    <row r="191" spans="1:91" ht="14.25" hidden="1" customHeight="1" x14ac:dyDescent="0.3">
      <c r="G191" s="8"/>
      <c r="H191" s="92"/>
      <c r="J191" s="24"/>
      <c r="K191" s="6" t="s">
        <v>91</v>
      </c>
      <c r="L191" s="82" t="s">
        <v>66</v>
      </c>
      <c r="M191" s="96">
        <f>M188</f>
        <v>2743.3329999999996</v>
      </c>
      <c r="N191" s="96">
        <f>N188</f>
        <v>2650</v>
      </c>
      <c r="O191" s="96">
        <f>O188</f>
        <v>2468.4920686351961</v>
      </c>
      <c r="P191" s="96">
        <f>P188</f>
        <v>2286.9841372703922</v>
      </c>
      <c r="Q191" s="96">
        <f>Q188</f>
        <v>2105.4762059055884</v>
      </c>
      <c r="R191" s="96">
        <f>R188</f>
        <v>1923.9682745407847</v>
      </c>
      <c r="S191" s="96">
        <f>S188</f>
        <v>1742.4603431759811</v>
      </c>
      <c r="T191" s="96">
        <f>T188</f>
        <v>1560.9524118111774</v>
      </c>
      <c r="U191" s="96">
        <f>U188</f>
        <v>1379.4444804463737</v>
      </c>
      <c r="V191" s="96">
        <f>V188</f>
        <v>1197.9365490815701</v>
      </c>
      <c r="W191" s="96">
        <f>W188</f>
        <v>1016.4286177167666</v>
      </c>
      <c r="X191" s="96">
        <f>X188</f>
        <v>1005.1611528807429</v>
      </c>
      <c r="Y191" s="96">
        <f>Y188</f>
        <v>993.89368804471917</v>
      </c>
      <c r="Z191" s="96">
        <f>Z188</f>
        <v>982.62622320869548</v>
      </c>
      <c r="AA191" s="96">
        <f>AA188</f>
        <v>971.35875837267179</v>
      </c>
      <c r="AB191" s="96">
        <f>AB188</f>
        <v>960.0912935366481</v>
      </c>
      <c r="AC191" s="96">
        <f>AC188</f>
        <v>948.8238287006244</v>
      </c>
      <c r="AD191" s="96">
        <f>AD188</f>
        <v>937.55636386460071</v>
      </c>
      <c r="AE191" s="96">
        <f>AE188</f>
        <v>926.28889902857702</v>
      </c>
      <c r="AF191" s="96">
        <f>AF188</f>
        <v>915.02143419255333</v>
      </c>
      <c r="AG191" s="96">
        <f>AG188</f>
        <v>903.75396935652964</v>
      </c>
      <c r="AH191" s="96">
        <f>AH188</f>
        <v>892.48650452050595</v>
      </c>
      <c r="AI191" s="96">
        <f>AI188</f>
        <v>881.21903968448225</v>
      </c>
      <c r="AJ191" s="96">
        <f>AJ188</f>
        <v>869.95157484845856</v>
      </c>
      <c r="AK191" s="96">
        <f>AK188</f>
        <v>858.68411001243487</v>
      </c>
      <c r="AL191" s="96">
        <f>AL188</f>
        <v>847.41664517641118</v>
      </c>
      <c r="AM191" s="96">
        <f>AM188</f>
        <v>836.14918034038749</v>
      </c>
      <c r="AN191" s="96">
        <f>AN188</f>
        <v>824.8817155043638</v>
      </c>
      <c r="AO191" s="96">
        <f>AO188</f>
        <v>813.61425066834011</v>
      </c>
      <c r="AP191" s="96">
        <f>AP188</f>
        <v>802.34678583231641</v>
      </c>
      <c r="AQ191" s="96">
        <f>AQ188</f>
        <v>791.07932099629318</v>
      </c>
    </row>
    <row r="192" spans="1:91" ht="14.25" hidden="1" customHeight="1" thickBot="1" x14ac:dyDescent="0.35">
      <c r="G192" s="8"/>
      <c r="H192" s="92"/>
      <c r="J192" s="24"/>
      <c r="K192" s="17" t="s">
        <v>91</v>
      </c>
      <c r="L192" s="17" t="s">
        <v>62</v>
      </c>
      <c r="M192" s="95">
        <f>M189</f>
        <v>2743.3329999999996</v>
      </c>
      <c r="N192" s="95">
        <f>N189</f>
        <v>2650</v>
      </c>
      <c r="O192" s="95">
        <f>O189</f>
        <v>2609.4919276554911</v>
      </c>
      <c r="P192" s="95">
        <f>P189</f>
        <v>2568.9838553109821</v>
      </c>
      <c r="Q192" s="95">
        <f>Q189</f>
        <v>2528.4757829664732</v>
      </c>
      <c r="R192" s="95">
        <f>R189</f>
        <v>2487.9677106219642</v>
      </c>
      <c r="S192" s="95">
        <f>S189</f>
        <v>2447.4596382774553</v>
      </c>
      <c r="T192" s="95">
        <f>T189</f>
        <v>2406.9515659329463</v>
      </c>
      <c r="U192" s="95">
        <f>U189</f>
        <v>2366.4434935884374</v>
      </c>
      <c r="V192" s="95">
        <f>V189</f>
        <v>2325.9354212439284</v>
      </c>
      <c r="W192" s="95">
        <f>W189</f>
        <v>2285.4273488994199</v>
      </c>
      <c r="X192" s="95">
        <f>X189</f>
        <v>2221.9774123402872</v>
      </c>
      <c r="Y192" s="95">
        <f>Y189</f>
        <v>2158.5274757811544</v>
      </c>
      <c r="Z192" s="95">
        <f>Z189</f>
        <v>2095.0775392220216</v>
      </c>
      <c r="AA192" s="95">
        <f>AA189</f>
        <v>2031.6276026628889</v>
      </c>
      <c r="AB192" s="95">
        <f>AB189</f>
        <v>1968.1776661037561</v>
      </c>
      <c r="AC192" s="95">
        <f>AC189</f>
        <v>1904.7277295446233</v>
      </c>
      <c r="AD192" s="95">
        <f>AD189</f>
        <v>1841.2777929854906</v>
      </c>
      <c r="AE192" s="95">
        <f>AE189</f>
        <v>1777.8278564263578</v>
      </c>
      <c r="AF192" s="95">
        <f>AF189</f>
        <v>1714.377919867225</v>
      </c>
      <c r="AG192" s="95">
        <f>AG189</f>
        <v>1650.9279833080923</v>
      </c>
      <c r="AH192" s="95">
        <f>AH189</f>
        <v>1587.4780467489595</v>
      </c>
      <c r="AI192" s="95">
        <f>AI189</f>
        <v>1524.0281101898267</v>
      </c>
      <c r="AJ192" s="95">
        <f>AJ189</f>
        <v>1460.578173630694</v>
      </c>
      <c r="AK192" s="95">
        <f>AK189</f>
        <v>1397.1282370715612</v>
      </c>
      <c r="AL192" s="95">
        <f>AL189</f>
        <v>1333.6783005124285</v>
      </c>
      <c r="AM192" s="95">
        <f>AM189</f>
        <v>1270.2283639532957</v>
      </c>
      <c r="AN192" s="95">
        <f>AN189</f>
        <v>1206.7784273941629</v>
      </c>
      <c r="AO192" s="95">
        <f>AO189</f>
        <v>1143.3284908350302</v>
      </c>
      <c r="AP192" s="95">
        <f>AP189</f>
        <v>1079.8785542758974</v>
      </c>
      <c r="AQ192" s="95">
        <f>AQ189</f>
        <v>1016.4286177167666</v>
      </c>
    </row>
    <row r="193" spans="7:91" ht="14.25" hidden="1" customHeight="1" thickTop="1" x14ac:dyDescent="0.3">
      <c r="G193" s="8"/>
      <c r="H193" s="92"/>
      <c r="J193" s="24"/>
      <c r="K193" s="16" t="s">
        <v>90</v>
      </c>
      <c r="L193" s="16" t="s">
        <v>67</v>
      </c>
      <c r="M193" s="97">
        <f>M190</f>
        <v>2743.3329999999996</v>
      </c>
      <c r="N193" s="97">
        <f>N190</f>
        <v>2650</v>
      </c>
      <c r="O193" s="97">
        <f>O190</f>
        <v>2443.4532578884769</v>
      </c>
      <c r="P193" s="97">
        <f>P190</f>
        <v>2236.9065157769537</v>
      </c>
      <c r="Q193" s="97">
        <f>Q190</f>
        <v>2030.3597736654308</v>
      </c>
      <c r="R193" s="97">
        <f>R190</f>
        <v>1823.8130315539079</v>
      </c>
      <c r="S193" s="97">
        <f>S190</f>
        <v>1617.266289442385</v>
      </c>
      <c r="T193" s="97">
        <f>T190</f>
        <v>1410.719547330862</v>
      </c>
      <c r="U193" s="97">
        <f>U190</f>
        <v>1204.1728052193391</v>
      </c>
      <c r="V193" s="97">
        <f>V190</f>
        <v>997.62606310781609</v>
      </c>
      <c r="W193" s="97">
        <f>W190</f>
        <v>791.07932099629318</v>
      </c>
      <c r="X193" s="97">
        <f>X190</f>
        <v>779.04436405956324</v>
      </c>
      <c r="Y193" s="97">
        <f>Y190</f>
        <v>767.0094071228333</v>
      </c>
      <c r="Z193" s="97">
        <f>Z190</f>
        <v>754.97445018610335</v>
      </c>
      <c r="AA193" s="97">
        <f>AA190</f>
        <v>742.93949324937341</v>
      </c>
      <c r="AB193" s="97">
        <f>AB190</f>
        <v>730.90453631264347</v>
      </c>
      <c r="AC193" s="97">
        <f>AC190</f>
        <v>718.86957937591353</v>
      </c>
      <c r="AD193" s="97">
        <f>AD190</f>
        <v>706.83462243918359</v>
      </c>
      <c r="AE193" s="97">
        <f>AE190</f>
        <v>694.79966550245365</v>
      </c>
      <c r="AF193" s="97">
        <f>AF190</f>
        <v>682.76470856572371</v>
      </c>
      <c r="AG193" s="97">
        <f>AG190</f>
        <v>670.72975162899377</v>
      </c>
      <c r="AH193" s="97">
        <f>AH190</f>
        <v>658.69479469226383</v>
      </c>
      <c r="AI193" s="97">
        <f>AI190</f>
        <v>646.65983775553389</v>
      </c>
      <c r="AJ193" s="97">
        <f>AJ190</f>
        <v>634.62488081880394</v>
      </c>
      <c r="AK193" s="97">
        <f>AK190</f>
        <v>622.589923882074</v>
      </c>
      <c r="AL193" s="97">
        <f>AL190</f>
        <v>610.55496694534406</v>
      </c>
      <c r="AM193" s="97">
        <f>AM190</f>
        <v>598.52001000861412</v>
      </c>
      <c r="AN193" s="97">
        <f>AN190</f>
        <v>586.48505307188418</v>
      </c>
      <c r="AO193" s="97">
        <f>AO190</f>
        <v>574.45009613515424</v>
      </c>
      <c r="AP193" s="97">
        <f>AP190</f>
        <v>562.4151391984243</v>
      </c>
      <c r="AQ193" s="97">
        <f>AQ190</f>
        <v>550.38018226169538</v>
      </c>
    </row>
    <row r="194" spans="7:91" ht="14.25" hidden="1" customHeight="1" x14ac:dyDescent="0.3">
      <c r="G194" s="8"/>
      <c r="H194" s="92"/>
      <c r="J194" s="24"/>
      <c r="K194" s="6" t="s">
        <v>90</v>
      </c>
      <c r="L194" s="82" t="s">
        <v>66</v>
      </c>
      <c r="M194" s="96">
        <f>M191</f>
        <v>2743.3329999999996</v>
      </c>
      <c r="N194" s="96">
        <f>N191</f>
        <v>2650</v>
      </c>
      <c r="O194" s="96">
        <f>O191</f>
        <v>2468.4920686351961</v>
      </c>
      <c r="P194" s="96">
        <f>P191</f>
        <v>2286.9841372703922</v>
      </c>
      <c r="Q194" s="96">
        <f>Q191</f>
        <v>2105.4762059055884</v>
      </c>
      <c r="R194" s="96">
        <f>R191</f>
        <v>1923.9682745407847</v>
      </c>
      <c r="S194" s="96">
        <f>S191</f>
        <v>1742.4603431759811</v>
      </c>
      <c r="T194" s="96">
        <f>T191</f>
        <v>1560.9524118111774</v>
      </c>
      <c r="U194" s="96">
        <f>U191</f>
        <v>1379.4444804463737</v>
      </c>
      <c r="V194" s="96">
        <f>V191</f>
        <v>1197.9365490815701</v>
      </c>
      <c r="W194" s="96">
        <f>W191</f>
        <v>1016.4286177167666</v>
      </c>
      <c r="X194" s="96">
        <f>X191</f>
        <v>1005.1611528807429</v>
      </c>
      <c r="Y194" s="96">
        <f>Y191</f>
        <v>993.89368804471917</v>
      </c>
      <c r="Z194" s="96">
        <f>Z191</f>
        <v>982.62622320869548</v>
      </c>
      <c r="AA194" s="96">
        <f>AA191</f>
        <v>971.35875837267179</v>
      </c>
      <c r="AB194" s="96">
        <f>AB191</f>
        <v>960.0912935366481</v>
      </c>
      <c r="AC194" s="96">
        <f>AC191</f>
        <v>948.8238287006244</v>
      </c>
      <c r="AD194" s="96">
        <f>AD191</f>
        <v>937.55636386460071</v>
      </c>
      <c r="AE194" s="96">
        <f>AE191</f>
        <v>926.28889902857702</v>
      </c>
      <c r="AF194" s="96">
        <f>AF191</f>
        <v>915.02143419255333</v>
      </c>
      <c r="AG194" s="96">
        <f>AG191</f>
        <v>903.75396935652964</v>
      </c>
      <c r="AH194" s="96">
        <f>AH191</f>
        <v>892.48650452050595</v>
      </c>
      <c r="AI194" s="96">
        <f>AI191</f>
        <v>881.21903968448225</v>
      </c>
      <c r="AJ194" s="96">
        <f>AJ191</f>
        <v>869.95157484845856</v>
      </c>
      <c r="AK194" s="96">
        <f>AK191</f>
        <v>858.68411001243487</v>
      </c>
      <c r="AL194" s="96">
        <f>AL191</f>
        <v>847.41664517641118</v>
      </c>
      <c r="AM194" s="96">
        <f>AM191</f>
        <v>836.14918034038749</v>
      </c>
      <c r="AN194" s="96">
        <f>AN191</f>
        <v>824.8817155043638</v>
      </c>
      <c r="AO194" s="96">
        <f>AO191</f>
        <v>813.61425066834011</v>
      </c>
      <c r="AP194" s="96">
        <f>AP191</f>
        <v>802.34678583231641</v>
      </c>
      <c r="AQ194" s="96">
        <f>AQ191</f>
        <v>791.07932099629318</v>
      </c>
    </row>
    <row r="195" spans="7:91" ht="14.25" hidden="1" customHeight="1" thickBot="1" x14ac:dyDescent="0.35">
      <c r="G195" s="8"/>
      <c r="H195" s="92"/>
      <c r="J195" s="24"/>
      <c r="K195" s="17" t="s">
        <v>90</v>
      </c>
      <c r="L195" s="17" t="s">
        <v>62</v>
      </c>
      <c r="M195" s="95">
        <f>M192</f>
        <v>2743.3329999999996</v>
      </c>
      <c r="N195" s="95">
        <f>N192</f>
        <v>2650</v>
      </c>
      <c r="O195" s="95">
        <f>O192</f>
        <v>2609.4919276554911</v>
      </c>
      <c r="P195" s="95">
        <f>P192</f>
        <v>2568.9838553109821</v>
      </c>
      <c r="Q195" s="95">
        <f>Q192</f>
        <v>2528.4757829664732</v>
      </c>
      <c r="R195" s="95">
        <f>R192</f>
        <v>2487.9677106219642</v>
      </c>
      <c r="S195" s="95">
        <f>S192</f>
        <v>2447.4596382774553</v>
      </c>
      <c r="T195" s="95">
        <f>T192</f>
        <v>2406.9515659329463</v>
      </c>
      <c r="U195" s="95">
        <f>U192</f>
        <v>2366.4434935884374</v>
      </c>
      <c r="V195" s="95">
        <f>V192</f>
        <v>2325.9354212439284</v>
      </c>
      <c r="W195" s="95">
        <f>W192</f>
        <v>2285.4273488994199</v>
      </c>
      <c r="X195" s="95">
        <f>X192</f>
        <v>2221.9774123402872</v>
      </c>
      <c r="Y195" s="95">
        <f>Y192</f>
        <v>2158.5274757811544</v>
      </c>
      <c r="Z195" s="95">
        <f>Z192</f>
        <v>2095.0775392220216</v>
      </c>
      <c r="AA195" s="95">
        <f>AA192</f>
        <v>2031.6276026628889</v>
      </c>
      <c r="AB195" s="95">
        <f>AB192</f>
        <v>1968.1776661037561</v>
      </c>
      <c r="AC195" s="95">
        <f>AC192</f>
        <v>1904.7277295446233</v>
      </c>
      <c r="AD195" s="95">
        <f>AD192</f>
        <v>1841.2777929854906</v>
      </c>
      <c r="AE195" s="95">
        <f>AE192</f>
        <v>1777.8278564263578</v>
      </c>
      <c r="AF195" s="95">
        <f>AF192</f>
        <v>1714.377919867225</v>
      </c>
      <c r="AG195" s="95">
        <f>AG192</f>
        <v>1650.9279833080923</v>
      </c>
      <c r="AH195" s="95">
        <f>AH192</f>
        <v>1587.4780467489595</v>
      </c>
      <c r="AI195" s="95">
        <f>AI192</f>
        <v>1524.0281101898267</v>
      </c>
      <c r="AJ195" s="95">
        <f>AJ192</f>
        <v>1460.578173630694</v>
      </c>
      <c r="AK195" s="95">
        <f>AK192</f>
        <v>1397.1282370715612</v>
      </c>
      <c r="AL195" s="95">
        <f>AL192</f>
        <v>1333.6783005124285</v>
      </c>
      <c r="AM195" s="95">
        <f>AM192</f>
        <v>1270.2283639532957</v>
      </c>
      <c r="AN195" s="95">
        <f>AN192</f>
        <v>1206.7784273941629</v>
      </c>
      <c r="AO195" s="95">
        <f>AO192</f>
        <v>1143.3284908350302</v>
      </c>
      <c r="AP195" s="95">
        <f>AP192</f>
        <v>1079.8785542758974</v>
      </c>
      <c r="AQ195" s="95">
        <f>AQ192</f>
        <v>1016.4286177167666</v>
      </c>
    </row>
    <row r="196" spans="7:91" ht="14.25" hidden="1" customHeight="1" thickTop="1" x14ac:dyDescent="0.3">
      <c r="G196" s="8"/>
      <c r="H196" s="92"/>
      <c r="J196" s="24"/>
      <c r="K196" s="16" t="s">
        <v>89</v>
      </c>
      <c r="L196" s="16" t="s">
        <v>67</v>
      </c>
      <c r="M196" s="97">
        <f>M193</f>
        <v>2743.3329999999996</v>
      </c>
      <c r="N196" s="97">
        <f>N193</f>
        <v>2650</v>
      </c>
      <c r="O196" s="97">
        <f>O193</f>
        <v>2443.4532578884769</v>
      </c>
      <c r="P196" s="97">
        <f>P193</f>
        <v>2236.9065157769537</v>
      </c>
      <c r="Q196" s="97">
        <f>Q193</f>
        <v>2030.3597736654308</v>
      </c>
      <c r="R196" s="97">
        <f>R193</f>
        <v>1823.8130315539079</v>
      </c>
      <c r="S196" s="97">
        <f>S193</f>
        <v>1617.266289442385</v>
      </c>
      <c r="T196" s="97">
        <f>T193</f>
        <v>1410.719547330862</v>
      </c>
      <c r="U196" s="97">
        <f>U193</f>
        <v>1204.1728052193391</v>
      </c>
      <c r="V196" s="97">
        <f>V193</f>
        <v>997.62606310781609</v>
      </c>
      <c r="W196" s="97">
        <f>W193</f>
        <v>791.07932099629318</v>
      </c>
      <c r="X196" s="97">
        <f>X193</f>
        <v>779.04436405956324</v>
      </c>
      <c r="Y196" s="97">
        <f>Y193</f>
        <v>767.0094071228333</v>
      </c>
      <c r="Z196" s="97">
        <f>Z193</f>
        <v>754.97445018610335</v>
      </c>
      <c r="AA196" s="97">
        <f>AA193</f>
        <v>742.93949324937341</v>
      </c>
      <c r="AB196" s="97">
        <f>AB193</f>
        <v>730.90453631264347</v>
      </c>
      <c r="AC196" s="97">
        <f>AC193</f>
        <v>718.86957937591353</v>
      </c>
      <c r="AD196" s="97">
        <f>AD193</f>
        <v>706.83462243918359</v>
      </c>
      <c r="AE196" s="97">
        <f>AE193</f>
        <v>694.79966550245365</v>
      </c>
      <c r="AF196" s="97">
        <f>AF193</f>
        <v>682.76470856572371</v>
      </c>
      <c r="AG196" s="97">
        <f>AG193</f>
        <v>670.72975162899377</v>
      </c>
      <c r="AH196" s="97">
        <f>AH193</f>
        <v>658.69479469226383</v>
      </c>
      <c r="AI196" s="97">
        <f>AI193</f>
        <v>646.65983775553389</v>
      </c>
      <c r="AJ196" s="97">
        <f>AJ193</f>
        <v>634.62488081880394</v>
      </c>
      <c r="AK196" s="97">
        <f>AK193</f>
        <v>622.589923882074</v>
      </c>
      <c r="AL196" s="97">
        <f>AL193</f>
        <v>610.55496694534406</v>
      </c>
      <c r="AM196" s="97">
        <f>AM193</f>
        <v>598.52001000861412</v>
      </c>
      <c r="AN196" s="97">
        <f>AN193</f>
        <v>586.48505307188418</v>
      </c>
      <c r="AO196" s="97">
        <f>AO193</f>
        <v>574.45009613515424</v>
      </c>
      <c r="AP196" s="97">
        <f>AP193</f>
        <v>562.4151391984243</v>
      </c>
      <c r="AQ196" s="97">
        <f>AQ193</f>
        <v>550.38018226169538</v>
      </c>
    </row>
    <row r="197" spans="7:91" ht="14.25" hidden="1" customHeight="1" x14ac:dyDescent="0.3">
      <c r="G197" s="8"/>
      <c r="H197" s="92"/>
      <c r="J197" s="24"/>
      <c r="K197" s="6" t="s">
        <v>89</v>
      </c>
      <c r="L197" s="82" t="s">
        <v>66</v>
      </c>
      <c r="M197" s="96">
        <f>M194</f>
        <v>2743.3329999999996</v>
      </c>
      <c r="N197" s="96">
        <f>N194</f>
        <v>2650</v>
      </c>
      <c r="O197" s="96">
        <f>O194</f>
        <v>2468.4920686351961</v>
      </c>
      <c r="P197" s="96">
        <f>P194</f>
        <v>2286.9841372703922</v>
      </c>
      <c r="Q197" s="96">
        <f>Q194</f>
        <v>2105.4762059055884</v>
      </c>
      <c r="R197" s="96">
        <f>R194</f>
        <v>1923.9682745407847</v>
      </c>
      <c r="S197" s="96">
        <f>S194</f>
        <v>1742.4603431759811</v>
      </c>
      <c r="T197" s="96">
        <f>T194</f>
        <v>1560.9524118111774</v>
      </c>
      <c r="U197" s="96">
        <f>U194</f>
        <v>1379.4444804463737</v>
      </c>
      <c r="V197" s="96">
        <f>V194</f>
        <v>1197.9365490815701</v>
      </c>
      <c r="W197" s="96">
        <f>W194</f>
        <v>1016.4286177167666</v>
      </c>
      <c r="X197" s="96">
        <f>X194</f>
        <v>1005.1611528807429</v>
      </c>
      <c r="Y197" s="96">
        <f>Y194</f>
        <v>993.89368804471917</v>
      </c>
      <c r="Z197" s="96">
        <f>Z194</f>
        <v>982.62622320869548</v>
      </c>
      <c r="AA197" s="96">
        <f>AA194</f>
        <v>971.35875837267179</v>
      </c>
      <c r="AB197" s="96">
        <f>AB194</f>
        <v>960.0912935366481</v>
      </c>
      <c r="AC197" s="96">
        <f>AC194</f>
        <v>948.8238287006244</v>
      </c>
      <c r="AD197" s="96">
        <f>AD194</f>
        <v>937.55636386460071</v>
      </c>
      <c r="AE197" s="96">
        <f>AE194</f>
        <v>926.28889902857702</v>
      </c>
      <c r="AF197" s="96">
        <f>AF194</f>
        <v>915.02143419255333</v>
      </c>
      <c r="AG197" s="96">
        <f>AG194</f>
        <v>903.75396935652964</v>
      </c>
      <c r="AH197" s="96">
        <f>AH194</f>
        <v>892.48650452050595</v>
      </c>
      <c r="AI197" s="96">
        <f>AI194</f>
        <v>881.21903968448225</v>
      </c>
      <c r="AJ197" s="96">
        <f>AJ194</f>
        <v>869.95157484845856</v>
      </c>
      <c r="AK197" s="96">
        <f>AK194</f>
        <v>858.68411001243487</v>
      </c>
      <c r="AL197" s="96">
        <f>AL194</f>
        <v>847.41664517641118</v>
      </c>
      <c r="AM197" s="96">
        <f>AM194</f>
        <v>836.14918034038749</v>
      </c>
      <c r="AN197" s="96">
        <f>AN194</f>
        <v>824.8817155043638</v>
      </c>
      <c r="AO197" s="96">
        <f>AO194</f>
        <v>813.61425066834011</v>
      </c>
      <c r="AP197" s="96">
        <f>AP194</f>
        <v>802.34678583231641</v>
      </c>
      <c r="AQ197" s="96">
        <f>AQ194</f>
        <v>791.07932099629318</v>
      </c>
    </row>
    <row r="198" spans="7:91" ht="14.25" hidden="1" customHeight="1" thickBot="1" x14ac:dyDescent="0.35">
      <c r="G198" s="8"/>
      <c r="H198" s="92"/>
      <c r="J198" s="24"/>
      <c r="K198" s="17" t="s">
        <v>89</v>
      </c>
      <c r="L198" s="17" t="s">
        <v>62</v>
      </c>
      <c r="M198" s="95">
        <f>M195</f>
        <v>2743.3329999999996</v>
      </c>
      <c r="N198" s="95">
        <f>N195</f>
        <v>2650</v>
      </c>
      <c r="O198" s="95">
        <f>O195</f>
        <v>2609.4919276554911</v>
      </c>
      <c r="P198" s="95">
        <f>P195</f>
        <v>2568.9838553109821</v>
      </c>
      <c r="Q198" s="95">
        <f>Q195</f>
        <v>2528.4757829664732</v>
      </c>
      <c r="R198" s="95">
        <f>R195</f>
        <v>2487.9677106219642</v>
      </c>
      <c r="S198" s="95">
        <f>S195</f>
        <v>2447.4596382774553</v>
      </c>
      <c r="T198" s="95">
        <f>T195</f>
        <v>2406.9515659329463</v>
      </c>
      <c r="U198" s="95">
        <f>U195</f>
        <v>2366.4434935884374</v>
      </c>
      <c r="V198" s="95">
        <f>V195</f>
        <v>2325.9354212439284</v>
      </c>
      <c r="W198" s="95">
        <f>W195</f>
        <v>2285.4273488994199</v>
      </c>
      <c r="X198" s="95">
        <f>X195</f>
        <v>2221.9774123402872</v>
      </c>
      <c r="Y198" s="95">
        <f>Y195</f>
        <v>2158.5274757811544</v>
      </c>
      <c r="Z198" s="95">
        <f>Z195</f>
        <v>2095.0775392220216</v>
      </c>
      <c r="AA198" s="95">
        <f>AA195</f>
        <v>2031.6276026628889</v>
      </c>
      <c r="AB198" s="95">
        <f>AB195</f>
        <v>1968.1776661037561</v>
      </c>
      <c r="AC198" s="95">
        <f>AC195</f>
        <v>1904.7277295446233</v>
      </c>
      <c r="AD198" s="95">
        <f>AD195</f>
        <v>1841.2777929854906</v>
      </c>
      <c r="AE198" s="95">
        <f>AE195</f>
        <v>1777.8278564263578</v>
      </c>
      <c r="AF198" s="95">
        <f>AF195</f>
        <v>1714.377919867225</v>
      </c>
      <c r="AG198" s="95">
        <f>AG195</f>
        <v>1650.9279833080923</v>
      </c>
      <c r="AH198" s="95">
        <f>AH195</f>
        <v>1587.4780467489595</v>
      </c>
      <c r="AI198" s="95">
        <f>AI195</f>
        <v>1524.0281101898267</v>
      </c>
      <c r="AJ198" s="95">
        <f>AJ195</f>
        <v>1460.578173630694</v>
      </c>
      <c r="AK198" s="95">
        <f>AK195</f>
        <v>1397.1282370715612</v>
      </c>
      <c r="AL198" s="95">
        <f>AL195</f>
        <v>1333.6783005124285</v>
      </c>
      <c r="AM198" s="95">
        <f>AM195</f>
        <v>1270.2283639532957</v>
      </c>
      <c r="AN198" s="95">
        <f>AN195</f>
        <v>1206.7784273941629</v>
      </c>
      <c r="AO198" s="95">
        <f>AO195</f>
        <v>1143.3284908350302</v>
      </c>
      <c r="AP198" s="95">
        <f>AP195</f>
        <v>1079.8785542758974</v>
      </c>
      <c r="AQ198" s="95">
        <f>AQ195</f>
        <v>1016.4286177167666</v>
      </c>
      <c r="BZ198" s="100"/>
      <c r="CA198" s="100"/>
      <c r="CB198" s="100"/>
      <c r="CC198" s="100"/>
      <c r="CD198" s="100"/>
      <c r="CE198" s="100"/>
      <c r="CF198" s="100"/>
      <c r="CG198" s="100"/>
      <c r="CH198" s="100"/>
      <c r="CI198" s="100"/>
      <c r="CJ198" s="100"/>
      <c r="CK198" s="100"/>
      <c r="CL198" s="100"/>
      <c r="CM198" s="100"/>
    </row>
    <row r="199" spans="7:91" ht="14.25" hidden="1" customHeight="1" thickTop="1" x14ac:dyDescent="0.3">
      <c r="G199" s="8"/>
      <c r="H199" s="92"/>
      <c r="J199" s="24"/>
      <c r="K199" s="16" t="s">
        <v>88</v>
      </c>
      <c r="L199" s="16" t="s">
        <v>67</v>
      </c>
      <c r="M199" s="97">
        <f>M196</f>
        <v>2743.3329999999996</v>
      </c>
      <c r="N199" s="97">
        <f>N196</f>
        <v>2650</v>
      </c>
      <c r="O199" s="97">
        <f>O196</f>
        <v>2443.4532578884769</v>
      </c>
      <c r="P199" s="97">
        <f>P196</f>
        <v>2236.9065157769537</v>
      </c>
      <c r="Q199" s="97">
        <f>Q196</f>
        <v>2030.3597736654308</v>
      </c>
      <c r="R199" s="97">
        <f>R196</f>
        <v>1823.8130315539079</v>
      </c>
      <c r="S199" s="97">
        <f>S196</f>
        <v>1617.266289442385</v>
      </c>
      <c r="T199" s="97">
        <f>T196</f>
        <v>1410.719547330862</v>
      </c>
      <c r="U199" s="97">
        <f>U196</f>
        <v>1204.1728052193391</v>
      </c>
      <c r="V199" s="97">
        <f>V196</f>
        <v>997.62606310781609</v>
      </c>
      <c r="W199" s="97">
        <f>W196</f>
        <v>791.07932099629318</v>
      </c>
      <c r="X199" s="97">
        <f>X196</f>
        <v>779.04436405956324</v>
      </c>
      <c r="Y199" s="97">
        <f>Y196</f>
        <v>767.0094071228333</v>
      </c>
      <c r="Z199" s="97">
        <f>Z196</f>
        <v>754.97445018610335</v>
      </c>
      <c r="AA199" s="97">
        <f>AA196</f>
        <v>742.93949324937341</v>
      </c>
      <c r="AB199" s="97">
        <f>AB196</f>
        <v>730.90453631264347</v>
      </c>
      <c r="AC199" s="97">
        <f>AC196</f>
        <v>718.86957937591353</v>
      </c>
      <c r="AD199" s="97">
        <f>AD196</f>
        <v>706.83462243918359</v>
      </c>
      <c r="AE199" s="97">
        <f>AE196</f>
        <v>694.79966550245365</v>
      </c>
      <c r="AF199" s="97">
        <f>AF196</f>
        <v>682.76470856572371</v>
      </c>
      <c r="AG199" s="97">
        <f>AG196</f>
        <v>670.72975162899377</v>
      </c>
      <c r="AH199" s="97">
        <f>AH196</f>
        <v>658.69479469226383</v>
      </c>
      <c r="AI199" s="97">
        <f>AI196</f>
        <v>646.65983775553389</v>
      </c>
      <c r="AJ199" s="97">
        <f>AJ196</f>
        <v>634.62488081880394</v>
      </c>
      <c r="AK199" s="97">
        <f>AK196</f>
        <v>622.589923882074</v>
      </c>
      <c r="AL199" s="97">
        <f>AL196</f>
        <v>610.55496694534406</v>
      </c>
      <c r="AM199" s="97">
        <f>AM196</f>
        <v>598.52001000861412</v>
      </c>
      <c r="AN199" s="97">
        <f>AN196</f>
        <v>586.48505307188418</v>
      </c>
      <c r="AO199" s="97">
        <f>AO196</f>
        <v>574.45009613515424</v>
      </c>
      <c r="AP199" s="97">
        <f>AP196</f>
        <v>562.4151391984243</v>
      </c>
      <c r="AQ199" s="97">
        <f>AQ196</f>
        <v>550.38018226169538</v>
      </c>
      <c r="BZ199" s="99"/>
      <c r="CA199" s="99"/>
      <c r="CB199" s="99"/>
      <c r="CC199" s="99"/>
      <c r="CD199" s="99"/>
      <c r="CE199" s="99"/>
      <c r="CF199" s="99"/>
      <c r="CG199" s="99"/>
      <c r="CH199" s="99"/>
      <c r="CI199" s="99"/>
      <c r="CJ199" s="99"/>
      <c r="CK199" s="99"/>
      <c r="CL199" s="99"/>
      <c r="CM199" s="99"/>
    </row>
    <row r="200" spans="7:91" ht="14.25" hidden="1" customHeight="1" x14ac:dyDescent="0.3">
      <c r="G200" s="8"/>
      <c r="H200" s="92"/>
      <c r="J200" s="24"/>
      <c r="K200" s="6" t="s">
        <v>88</v>
      </c>
      <c r="L200" s="82" t="s">
        <v>66</v>
      </c>
      <c r="M200" s="96">
        <f>M197</f>
        <v>2743.3329999999996</v>
      </c>
      <c r="N200" s="96">
        <f>N197</f>
        <v>2650</v>
      </c>
      <c r="O200" s="96">
        <f>O197</f>
        <v>2468.4920686351961</v>
      </c>
      <c r="P200" s="96">
        <f>P197</f>
        <v>2286.9841372703922</v>
      </c>
      <c r="Q200" s="96">
        <f>Q197</f>
        <v>2105.4762059055884</v>
      </c>
      <c r="R200" s="96">
        <f>R197</f>
        <v>1923.9682745407847</v>
      </c>
      <c r="S200" s="96">
        <f>S197</f>
        <v>1742.4603431759811</v>
      </c>
      <c r="T200" s="96">
        <f>T197</f>
        <v>1560.9524118111774</v>
      </c>
      <c r="U200" s="96">
        <f>U197</f>
        <v>1379.4444804463737</v>
      </c>
      <c r="V200" s="96">
        <f>V197</f>
        <v>1197.9365490815701</v>
      </c>
      <c r="W200" s="96">
        <f>W197</f>
        <v>1016.4286177167666</v>
      </c>
      <c r="X200" s="96">
        <f>X197</f>
        <v>1005.1611528807429</v>
      </c>
      <c r="Y200" s="96">
        <f>Y197</f>
        <v>993.89368804471917</v>
      </c>
      <c r="Z200" s="96">
        <f>Z197</f>
        <v>982.62622320869548</v>
      </c>
      <c r="AA200" s="96">
        <f>AA197</f>
        <v>971.35875837267179</v>
      </c>
      <c r="AB200" s="96">
        <f>AB197</f>
        <v>960.0912935366481</v>
      </c>
      <c r="AC200" s="96">
        <f>AC197</f>
        <v>948.8238287006244</v>
      </c>
      <c r="AD200" s="96">
        <f>AD197</f>
        <v>937.55636386460071</v>
      </c>
      <c r="AE200" s="96">
        <f>AE197</f>
        <v>926.28889902857702</v>
      </c>
      <c r="AF200" s="96">
        <f>AF197</f>
        <v>915.02143419255333</v>
      </c>
      <c r="AG200" s="96">
        <f>AG197</f>
        <v>903.75396935652964</v>
      </c>
      <c r="AH200" s="96">
        <f>AH197</f>
        <v>892.48650452050595</v>
      </c>
      <c r="AI200" s="96">
        <f>AI197</f>
        <v>881.21903968448225</v>
      </c>
      <c r="AJ200" s="96">
        <f>AJ197</f>
        <v>869.95157484845856</v>
      </c>
      <c r="AK200" s="96">
        <f>AK197</f>
        <v>858.68411001243487</v>
      </c>
      <c r="AL200" s="96">
        <f>AL197</f>
        <v>847.41664517641118</v>
      </c>
      <c r="AM200" s="96">
        <f>AM197</f>
        <v>836.14918034038749</v>
      </c>
      <c r="AN200" s="96">
        <f>AN197</f>
        <v>824.8817155043638</v>
      </c>
      <c r="AO200" s="96">
        <f>AO197</f>
        <v>813.61425066834011</v>
      </c>
      <c r="AP200" s="96">
        <f>AP197</f>
        <v>802.34678583231641</v>
      </c>
      <c r="AQ200" s="96">
        <f>AQ197</f>
        <v>791.07932099629318</v>
      </c>
    </row>
    <row r="201" spans="7:91" ht="14.25" hidden="1" customHeight="1" thickBot="1" x14ac:dyDescent="0.35">
      <c r="G201" s="8"/>
      <c r="H201" s="92"/>
      <c r="J201" s="24"/>
      <c r="K201" s="17" t="s">
        <v>88</v>
      </c>
      <c r="L201" s="17" t="s">
        <v>62</v>
      </c>
      <c r="M201" s="95">
        <f>M198</f>
        <v>2743.3329999999996</v>
      </c>
      <c r="N201" s="95">
        <f>N198</f>
        <v>2650</v>
      </c>
      <c r="O201" s="95">
        <f>O198</f>
        <v>2609.4919276554911</v>
      </c>
      <c r="P201" s="95">
        <f>P198</f>
        <v>2568.9838553109821</v>
      </c>
      <c r="Q201" s="95">
        <f>Q198</f>
        <v>2528.4757829664732</v>
      </c>
      <c r="R201" s="95">
        <f>R198</f>
        <v>2487.9677106219642</v>
      </c>
      <c r="S201" s="95">
        <f>S198</f>
        <v>2447.4596382774553</v>
      </c>
      <c r="T201" s="95">
        <f>T198</f>
        <v>2406.9515659329463</v>
      </c>
      <c r="U201" s="95">
        <f>U198</f>
        <v>2366.4434935884374</v>
      </c>
      <c r="V201" s="95">
        <f>V198</f>
        <v>2325.9354212439284</v>
      </c>
      <c r="W201" s="95">
        <f>W198</f>
        <v>2285.4273488994199</v>
      </c>
      <c r="X201" s="95">
        <f>X198</f>
        <v>2221.9774123402872</v>
      </c>
      <c r="Y201" s="95">
        <f>Y198</f>
        <v>2158.5274757811544</v>
      </c>
      <c r="Z201" s="95">
        <f>Z198</f>
        <v>2095.0775392220216</v>
      </c>
      <c r="AA201" s="95">
        <f>AA198</f>
        <v>2031.6276026628889</v>
      </c>
      <c r="AB201" s="95">
        <f>AB198</f>
        <v>1968.1776661037561</v>
      </c>
      <c r="AC201" s="95">
        <f>AC198</f>
        <v>1904.7277295446233</v>
      </c>
      <c r="AD201" s="95">
        <f>AD198</f>
        <v>1841.2777929854906</v>
      </c>
      <c r="AE201" s="95">
        <f>AE198</f>
        <v>1777.8278564263578</v>
      </c>
      <c r="AF201" s="95">
        <f>AF198</f>
        <v>1714.377919867225</v>
      </c>
      <c r="AG201" s="95">
        <f>AG198</f>
        <v>1650.9279833080923</v>
      </c>
      <c r="AH201" s="95">
        <f>AH198</f>
        <v>1587.4780467489595</v>
      </c>
      <c r="AI201" s="95">
        <f>AI198</f>
        <v>1524.0281101898267</v>
      </c>
      <c r="AJ201" s="95">
        <f>AJ198</f>
        <v>1460.578173630694</v>
      </c>
      <c r="AK201" s="95">
        <f>AK198</f>
        <v>1397.1282370715612</v>
      </c>
      <c r="AL201" s="95">
        <f>AL198</f>
        <v>1333.6783005124285</v>
      </c>
      <c r="AM201" s="95">
        <f>AM198</f>
        <v>1270.2283639532957</v>
      </c>
      <c r="AN201" s="95">
        <f>AN198</f>
        <v>1206.7784273941629</v>
      </c>
      <c r="AO201" s="95">
        <f>AO198</f>
        <v>1143.3284908350302</v>
      </c>
      <c r="AP201" s="95">
        <f>AP198</f>
        <v>1079.8785542758974</v>
      </c>
      <c r="AQ201" s="95">
        <f>AQ198</f>
        <v>1016.4286177167666</v>
      </c>
    </row>
    <row r="202" spans="7:91" ht="14.25" hidden="1" customHeight="1" thickTop="1" x14ac:dyDescent="0.3">
      <c r="G202" s="8"/>
      <c r="H202" s="92"/>
      <c r="J202" s="24"/>
      <c r="K202" s="16" t="s">
        <v>87</v>
      </c>
      <c r="L202" s="16" t="s">
        <v>67</v>
      </c>
      <c r="M202" s="97">
        <f>M199</f>
        <v>2743.3329999999996</v>
      </c>
      <c r="N202" s="97">
        <f>N199</f>
        <v>2650</v>
      </c>
      <c r="O202" s="97">
        <f>O199</f>
        <v>2443.4532578884769</v>
      </c>
      <c r="P202" s="97">
        <f>P199</f>
        <v>2236.9065157769537</v>
      </c>
      <c r="Q202" s="97">
        <f>Q199</f>
        <v>2030.3597736654308</v>
      </c>
      <c r="R202" s="97">
        <f>R199</f>
        <v>1823.8130315539079</v>
      </c>
      <c r="S202" s="97">
        <f>S199</f>
        <v>1617.266289442385</v>
      </c>
      <c r="T202" s="97">
        <f>T199</f>
        <v>1410.719547330862</v>
      </c>
      <c r="U202" s="97">
        <f>U199</f>
        <v>1204.1728052193391</v>
      </c>
      <c r="V202" s="97">
        <f>V199</f>
        <v>997.62606310781609</v>
      </c>
      <c r="W202" s="97">
        <f>W199</f>
        <v>791.07932099629318</v>
      </c>
      <c r="X202" s="97">
        <f>X199</f>
        <v>779.04436405956324</v>
      </c>
      <c r="Y202" s="97">
        <f>Y199</f>
        <v>767.0094071228333</v>
      </c>
      <c r="Z202" s="97">
        <f>Z199</f>
        <v>754.97445018610335</v>
      </c>
      <c r="AA202" s="97">
        <f>AA199</f>
        <v>742.93949324937341</v>
      </c>
      <c r="AB202" s="97">
        <f>AB199</f>
        <v>730.90453631264347</v>
      </c>
      <c r="AC202" s="97">
        <f>AC199</f>
        <v>718.86957937591353</v>
      </c>
      <c r="AD202" s="97">
        <f>AD199</f>
        <v>706.83462243918359</v>
      </c>
      <c r="AE202" s="97">
        <f>AE199</f>
        <v>694.79966550245365</v>
      </c>
      <c r="AF202" s="97">
        <f>AF199</f>
        <v>682.76470856572371</v>
      </c>
      <c r="AG202" s="97">
        <f>AG199</f>
        <v>670.72975162899377</v>
      </c>
      <c r="AH202" s="97">
        <f>AH199</f>
        <v>658.69479469226383</v>
      </c>
      <c r="AI202" s="97">
        <f>AI199</f>
        <v>646.65983775553389</v>
      </c>
      <c r="AJ202" s="97">
        <f>AJ199</f>
        <v>634.62488081880394</v>
      </c>
      <c r="AK202" s="97">
        <f>AK199</f>
        <v>622.589923882074</v>
      </c>
      <c r="AL202" s="97">
        <f>AL199</f>
        <v>610.55496694534406</v>
      </c>
      <c r="AM202" s="97">
        <f>AM199</f>
        <v>598.52001000861412</v>
      </c>
      <c r="AN202" s="97">
        <f>AN199</f>
        <v>586.48505307188418</v>
      </c>
      <c r="AO202" s="97">
        <f>AO199</f>
        <v>574.45009613515424</v>
      </c>
      <c r="AP202" s="97">
        <f>AP199</f>
        <v>562.4151391984243</v>
      </c>
      <c r="AQ202" s="97">
        <f>AQ199</f>
        <v>550.38018226169538</v>
      </c>
    </row>
    <row r="203" spans="7:91" ht="14.25" hidden="1" customHeight="1" x14ac:dyDescent="0.3">
      <c r="G203" s="8"/>
      <c r="H203" s="92"/>
      <c r="J203" s="24"/>
      <c r="K203" s="6" t="s">
        <v>87</v>
      </c>
      <c r="L203" s="82" t="s">
        <v>66</v>
      </c>
      <c r="M203" s="96">
        <f>M200</f>
        <v>2743.3329999999996</v>
      </c>
      <c r="N203" s="96">
        <f>N200</f>
        <v>2650</v>
      </c>
      <c r="O203" s="96">
        <f>O200</f>
        <v>2468.4920686351961</v>
      </c>
      <c r="P203" s="96">
        <f>P200</f>
        <v>2286.9841372703922</v>
      </c>
      <c r="Q203" s="96">
        <f>Q200</f>
        <v>2105.4762059055884</v>
      </c>
      <c r="R203" s="96">
        <f>R200</f>
        <v>1923.9682745407847</v>
      </c>
      <c r="S203" s="96">
        <f>S200</f>
        <v>1742.4603431759811</v>
      </c>
      <c r="T203" s="96">
        <f>T200</f>
        <v>1560.9524118111774</v>
      </c>
      <c r="U203" s="96">
        <f>U200</f>
        <v>1379.4444804463737</v>
      </c>
      <c r="V203" s="96">
        <f>V200</f>
        <v>1197.9365490815701</v>
      </c>
      <c r="W203" s="96">
        <f>W200</f>
        <v>1016.4286177167666</v>
      </c>
      <c r="X203" s="96">
        <f>X200</f>
        <v>1005.1611528807429</v>
      </c>
      <c r="Y203" s="96">
        <f>Y200</f>
        <v>993.89368804471917</v>
      </c>
      <c r="Z203" s="96">
        <f>Z200</f>
        <v>982.62622320869548</v>
      </c>
      <c r="AA203" s="96">
        <f>AA200</f>
        <v>971.35875837267179</v>
      </c>
      <c r="AB203" s="96">
        <f>AB200</f>
        <v>960.0912935366481</v>
      </c>
      <c r="AC203" s="96">
        <f>AC200</f>
        <v>948.8238287006244</v>
      </c>
      <c r="AD203" s="96">
        <f>AD200</f>
        <v>937.55636386460071</v>
      </c>
      <c r="AE203" s="96">
        <f>AE200</f>
        <v>926.28889902857702</v>
      </c>
      <c r="AF203" s="96">
        <f>AF200</f>
        <v>915.02143419255333</v>
      </c>
      <c r="AG203" s="96">
        <f>AG200</f>
        <v>903.75396935652964</v>
      </c>
      <c r="AH203" s="96">
        <f>AH200</f>
        <v>892.48650452050595</v>
      </c>
      <c r="AI203" s="96">
        <f>AI200</f>
        <v>881.21903968448225</v>
      </c>
      <c r="AJ203" s="96">
        <f>AJ200</f>
        <v>869.95157484845856</v>
      </c>
      <c r="AK203" s="96">
        <f>AK200</f>
        <v>858.68411001243487</v>
      </c>
      <c r="AL203" s="96">
        <f>AL200</f>
        <v>847.41664517641118</v>
      </c>
      <c r="AM203" s="96">
        <f>AM200</f>
        <v>836.14918034038749</v>
      </c>
      <c r="AN203" s="96">
        <f>AN200</f>
        <v>824.8817155043638</v>
      </c>
      <c r="AO203" s="96">
        <f>AO200</f>
        <v>813.61425066834011</v>
      </c>
      <c r="AP203" s="96">
        <f>AP200</f>
        <v>802.34678583231641</v>
      </c>
      <c r="AQ203" s="96">
        <f>AQ200</f>
        <v>791.07932099629318</v>
      </c>
    </row>
    <row r="204" spans="7:91" ht="14.25" hidden="1" customHeight="1" thickBot="1" x14ac:dyDescent="0.35">
      <c r="G204" s="8"/>
      <c r="H204" s="92"/>
      <c r="J204" s="24"/>
      <c r="K204" s="17" t="s">
        <v>87</v>
      </c>
      <c r="L204" s="17" t="s">
        <v>62</v>
      </c>
      <c r="M204" s="95">
        <f>M201</f>
        <v>2743.3329999999996</v>
      </c>
      <c r="N204" s="95">
        <f>N201</f>
        <v>2650</v>
      </c>
      <c r="O204" s="95">
        <f>O201</f>
        <v>2609.4919276554911</v>
      </c>
      <c r="P204" s="95">
        <f>P201</f>
        <v>2568.9838553109821</v>
      </c>
      <c r="Q204" s="95">
        <f>Q201</f>
        <v>2528.4757829664732</v>
      </c>
      <c r="R204" s="95">
        <f>R201</f>
        <v>2487.9677106219642</v>
      </c>
      <c r="S204" s="95">
        <f>S201</f>
        <v>2447.4596382774553</v>
      </c>
      <c r="T204" s="95">
        <f>T201</f>
        <v>2406.9515659329463</v>
      </c>
      <c r="U204" s="95">
        <f>U201</f>
        <v>2366.4434935884374</v>
      </c>
      <c r="V204" s="95">
        <f>V201</f>
        <v>2325.9354212439284</v>
      </c>
      <c r="W204" s="95">
        <f>W201</f>
        <v>2285.4273488994199</v>
      </c>
      <c r="X204" s="95">
        <f>X201</f>
        <v>2221.9774123402872</v>
      </c>
      <c r="Y204" s="95">
        <f>Y201</f>
        <v>2158.5274757811544</v>
      </c>
      <c r="Z204" s="95">
        <f>Z201</f>
        <v>2095.0775392220216</v>
      </c>
      <c r="AA204" s="95">
        <f>AA201</f>
        <v>2031.6276026628889</v>
      </c>
      <c r="AB204" s="95">
        <f>AB201</f>
        <v>1968.1776661037561</v>
      </c>
      <c r="AC204" s="95">
        <f>AC201</f>
        <v>1904.7277295446233</v>
      </c>
      <c r="AD204" s="95">
        <f>AD201</f>
        <v>1841.2777929854906</v>
      </c>
      <c r="AE204" s="95">
        <f>AE201</f>
        <v>1777.8278564263578</v>
      </c>
      <c r="AF204" s="95">
        <f>AF201</f>
        <v>1714.377919867225</v>
      </c>
      <c r="AG204" s="95">
        <f>AG201</f>
        <v>1650.9279833080923</v>
      </c>
      <c r="AH204" s="95">
        <f>AH201</f>
        <v>1587.4780467489595</v>
      </c>
      <c r="AI204" s="95">
        <f>AI201</f>
        <v>1524.0281101898267</v>
      </c>
      <c r="AJ204" s="95">
        <f>AJ201</f>
        <v>1460.578173630694</v>
      </c>
      <c r="AK204" s="95">
        <f>AK201</f>
        <v>1397.1282370715612</v>
      </c>
      <c r="AL204" s="95">
        <f>AL201</f>
        <v>1333.6783005124285</v>
      </c>
      <c r="AM204" s="95">
        <f>AM201</f>
        <v>1270.2283639532957</v>
      </c>
      <c r="AN204" s="95">
        <f>AN201</f>
        <v>1206.7784273941629</v>
      </c>
      <c r="AO204" s="95">
        <f>AO201</f>
        <v>1143.3284908350302</v>
      </c>
      <c r="AP204" s="95">
        <f>AP201</f>
        <v>1079.8785542758974</v>
      </c>
      <c r="AQ204" s="95">
        <f>AQ201</f>
        <v>1016.4286177167666</v>
      </c>
    </row>
    <row r="205" spans="7:91" ht="14.25" hidden="1" customHeight="1" thickTop="1" x14ac:dyDescent="0.3">
      <c r="G205" s="8"/>
      <c r="H205" s="92"/>
      <c r="J205" s="24"/>
      <c r="K205" s="16" t="s">
        <v>86</v>
      </c>
      <c r="L205" s="16" t="s">
        <v>67</v>
      </c>
      <c r="M205" s="97">
        <f>M202</f>
        <v>2743.3329999999996</v>
      </c>
      <c r="N205" s="97">
        <f>N202</f>
        <v>2650</v>
      </c>
      <c r="O205" s="97">
        <f>O202</f>
        <v>2443.4532578884769</v>
      </c>
      <c r="P205" s="97">
        <f>P202</f>
        <v>2236.9065157769537</v>
      </c>
      <c r="Q205" s="97">
        <f>Q202</f>
        <v>2030.3597736654308</v>
      </c>
      <c r="R205" s="97">
        <f>R202</f>
        <v>1823.8130315539079</v>
      </c>
      <c r="S205" s="97">
        <f>S202</f>
        <v>1617.266289442385</v>
      </c>
      <c r="T205" s="97">
        <f>T202</f>
        <v>1410.719547330862</v>
      </c>
      <c r="U205" s="97">
        <f>U202</f>
        <v>1204.1728052193391</v>
      </c>
      <c r="V205" s="97">
        <f>V202</f>
        <v>997.62606310781609</v>
      </c>
      <c r="W205" s="97">
        <f>W202</f>
        <v>791.07932099629318</v>
      </c>
      <c r="X205" s="97">
        <f>X202</f>
        <v>779.04436405956324</v>
      </c>
      <c r="Y205" s="97">
        <f>Y202</f>
        <v>767.0094071228333</v>
      </c>
      <c r="Z205" s="97">
        <f>Z202</f>
        <v>754.97445018610335</v>
      </c>
      <c r="AA205" s="97">
        <f>AA202</f>
        <v>742.93949324937341</v>
      </c>
      <c r="AB205" s="97">
        <f>AB202</f>
        <v>730.90453631264347</v>
      </c>
      <c r="AC205" s="97">
        <f>AC202</f>
        <v>718.86957937591353</v>
      </c>
      <c r="AD205" s="97">
        <f>AD202</f>
        <v>706.83462243918359</v>
      </c>
      <c r="AE205" s="97">
        <f>AE202</f>
        <v>694.79966550245365</v>
      </c>
      <c r="AF205" s="97">
        <f>AF202</f>
        <v>682.76470856572371</v>
      </c>
      <c r="AG205" s="97">
        <f>AG202</f>
        <v>670.72975162899377</v>
      </c>
      <c r="AH205" s="97">
        <f>AH202</f>
        <v>658.69479469226383</v>
      </c>
      <c r="AI205" s="97">
        <f>AI202</f>
        <v>646.65983775553389</v>
      </c>
      <c r="AJ205" s="97">
        <f>AJ202</f>
        <v>634.62488081880394</v>
      </c>
      <c r="AK205" s="97">
        <f>AK202</f>
        <v>622.589923882074</v>
      </c>
      <c r="AL205" s="97">
        <f>AL202</f>
        <v>610.55496694534406</v>
      </c>
      <c r="AM205" s="97">
        <f>AM202</f>
        <v>598.52001000861412</v>
      </c>
      <c r="AN205" s="97">
        <f>AN202</f>
        <v>586.48505307188418</v>
      </c>
      <c r="AO205" s="97">
        <f>AO202</f>
        <v>574.45009613515424</v>
      </c>
      <c r="AP205" s="97">
        <f>AP202</f>
        <v>562.4151391984243</v>
      </c>
      <c r="AQ205" s="97">
        <f>AQ202</f>
        <v>550.38018226169538</v>
      </c>
    </row>
    <row r="206" spans="7:91" ht="14.25" hidden="1" customHeight="1" x14ac:dyDescent="0.3">
      <c r="G206" s="8"/>
      <c r="H206" s="92"/>
      <c r="J206" s="24"/>
      <c r="K206" s="6" t="s">
        <v>86</v>
      </c>
      <c r="L206" s="82" t="s">
        <v>66</v>
      </c>
      <c r="M206" s="96">
        <f>M203</f>
        <v>2743.3329999999996</v>
      </c>
      <c r="N206" s="96">
        <f>N203</f>
        <v>2650</v>
      </c>
      <c r="O206" s="96">
        <f>O203</f>
        <v>2468.4920686351961</v>
      </c>
      <c r="P206" s="96">
        <f>P203</f>
        <v>2286.9841372703922</v>
      </c>
      <c r="Q206" s="96">
        <f>Q203</f>
        <v>2105.4762059055884</v>
      </c>
      <c r="R206" s="96">
        <f>R203</f>
        <v>1923.9682745407847</v>
      </c>
      <c r="S206" s="96">
        <f>S203</f>
        <v>1742.4603431759811</v>
      </c>
      <c r="T206" s="96">
        <f>T203</f>
        <v>1560.9524118111774</v>
      </c>
      <c r="U206" s="96">
        <f>U203</f>
        <v>1379.4444804463737</v>
      </c>
      <c r="V206" s="96">
        <f>V203</f>
        <v>1197.9365490815701</v>
      </c>
      <c r="W206" s="96">
        <f>W203</f>
        <v>1016.4286177167666</v>
      </c>
      <c r="X206" s="96">
        <f>X203</f>
        <v>1005.1611528807429</v>
      </c>
      <c r="Y206" s="96">
        <f>Y203</f>
        <v>993.89368804471917</v>
      </c>
      <c r="Z206" s="96">
        <f>Z203</f>
        <v>982.62622320869548</v>
      </c>
      <c r="AA206" s="96">
        <f>AA203</f>
        <v>971.35875837267179</v>
      </c>
      <c r="AB206" s="96">
        <f>AB203</f>
        <v>960.0912935366481</v>
      </c>
      <c r="AC206" s="96">
        <f>AC203</f>
        <v>948.8238287006244</v>
      </c>
      <c r="AD206" s="96">
        <f>AD203</f>
        <v>937.55636386460071</v>
      </c>
      <c r="AE206" s="96">
        <f>AE203</f>
        <v>926.28889902857702</v>
      </c>
      <c r="AF206" s="96">
        <f>AF203</f>
        <v>915.02143419255333</v>
      </c>
      <c r="AG206" s="96">
        <f>AG203</f>
        <v>903.75396935652964</v>
      </c>
      <c r="AH206" s="96">
        <f>AH203</f>
        <v>892.48650452050595</v>
      </c>
      <c r="AI206" s="96">
        <f>AI203</f>
        <v>881.21903968448225</v>
      </c>
      <c r="AJ206" s="96">
        <f>AJ203</f>
        <v>869.95157484845856</v>
      </c>
      <c r="AK206" s="96">
        <f>AK203</f>
        <v>858.68411001243487</v>
      </c>
      <c r="AL206" s="96">
        <f>AL203</f>
        <v>847.41664517641118</v>
      </c>
      <c r="AM206" s="96">
        <f>AM203</f>
        <v>836.14918034038749</v>
      </c>
      <c r="AN206" s="96">
        <f>AN203</f>
        <v>824.8817155043638</v>
      </c>
      <c r="AO206" s="96">
        <f>AO203</f>
        <v>813.61425066834011</v>
      </c>
      <c r="AP206" s="96">
        <f>AP203</f>
        <v>802.34678583231641</v>
      </c>
      <c r="AQ206" s="96">
        <f>AQ203</f>
        <v>791.07932099629318</v>
      </c>
    </row>
    <row r="207" spans="7:91" ht="14.25" hidden="1" customHeight="1" thickBot="1" x14ac:dyDescent="0.35">
      <c r="G207" s="8"/>
      <c r="H207" s="92"/>
      <c r="J207" s="24"/>
      <c r="K207" s="17" t="s">
        <v>86</v>
      </c>
      <c r="L207" s="17" t="s">
        <v>62</v>
      </c>
      <c r="M207" s="95">
        <f>M204</f>
        <v>2743.3329999999996</v>
      </c>
      <c r="N207" s="95">
        <f>N204</f>
        <v>2650</v>
      </c>
      <c r="O207" s="95">
        <f>O204</f>
        <v>2609.4919276554911</v>
      </c>
      <c r="P207" s="95">
        <f>P204</f>
        <v>2568.9838553109821</v>
      </c>
      <c r="Q207" s="95">
        <f>Q204</f>
        <v>2528.4757829664732</v>
      </c>
      <c r="R207" s="95">
        <f>R204</f>
        <v>2487.9677106219642</v>
      </c>
      <c r="S207" s="95">
        <f>S204</f>
        <v>2447.4596382774553</v>
      </c>
      <c r="T207" s="95">
        <f>T204</f>
        <v>2406.9515659329463</v>
      </c>
      <c r="U207" s="95">
        <f>U204</f>
        <v>2366.4434935884374</v>
      </c>
      <c r="V207" s="95">
        <f>V204</f>
        <v>2325.9354212439284</v>
      </c>
      <c r="W207" s="95">
        <f>W204</f>
        <v>2285.4273488994199</v>
      </c>
      <c r="X207" s="95">
        <f>X204</f>
        <v>2221.9774123402872</v>
      </c>
      <c r="Y207" s="95">
        <f>Y204</f>
        <v>2158.5274757811544</v>
      </c>
      <c r="Z207" s="95">
        <f>Z204</f>
        <v>2095.0775392220216</v>
      </c>
      <c r="AA207" s="95">
        <f>AA204</f>
        <v>2031.6276026628889</v>
      </c>
      <c r="AB207" s="95">
        <f>AB204</f>
        <v>1968.1776661037561</v>
      </c>
      <c r="AC207" s="95">
        <f>AC204</f>
        <v>1904.7277295446233</v>
      </c>
      <c r="AD207" s="95">
        <f>AD204</f>
        <v>1841.2777929854906</v>
      </c>
      <c r="AE207" s="95">
        <f>AE204</f>
        <v>1777.8278564263578</v>
      </c>
      <c r="AF207" s="95">
        <f>AF204</f>
        <v>1714.377919867225</v>
      </c>
      <c r="AG207" s="95">
        <f>AG204</f>
        <v>1650.9279833080923</v>
      </c>
      <c r="AH207" s="95">
        <f>AH204</f>
        <v>1587.4780467489595</v>
      </c>
      <c r="AI207" s="95">
        <f>AI204</f>
        <v>1524.0281101898267</v>
      </c>
      <c r="AJ207" s="95">
        <f>AJ204</f>
        <v>1460.578173630694</v>
      </c>
      <c r="AK207" s="95">
        <f>AK204</f>
        <v>1397.1282370715612</v>
      </c>
      <c r="AL207" s="95">
        <f>AL204</f>
        <v>1333.6783005124285</v>
      </c>
      <c r="AM207" s="95">
        <f>AM204</f>
        <v>1270.2283639532957</v>
      </c>
      <c r="AN207" s="95">
        <f>AN204</f>
        <v>1206.7784273941629</v>
      </c>
      <c r="AO207" s="95">
        <f>AO204</f>
        <v>1143.3284908350302</v>
      </c>
      <c r="AP207" s="95">
        <f>AP204</f>
        <v>1079.8785542758974</v>
      </c>
      <c r="AQ207" s="95">
        <f>AQ204</f>
        <v>1016.4286177167666</v>
      </c>
    </row>
    <row r="208" spans="7:91" ht="14.25" hidden="1" customHeight="1" thickTop="1" x14ac:dyDescent="0.3">
      <c r="G208" s="8"/>
      <c r="H208" s="92"/>
      <c r="J208" s="24"/>
      <c r="K208" s="16" t="s">
        <v>85</v>
      </c>
      <c r="L208" s="16" t="s">
        <v>67</v>
      </c>
      <c r="M208" s="97">
        <f>M205</f>
        <v>2743.3329999999996</v>
      </c>
      <c r="N208" s="97">
        <f>N205</f>
        <v>2650</v>
      </c>
      <c r="O208" s="97">
        <f>O205</f>
        <v>2443.4532578884769</v>
      </c>
      <c r="P208" s="97">
        <f>P205</f>
        <v>2236.9065157769537</v>
      </c>
      <c r="Q208" s="97">
        <f>Q205</f>
        <v>2030.3597736654308</v>
      </c>
      <c r="R208" s="97">
        <f>R205</f>
        <v>1823.8130315539079</v>
      </c>
      <c r="S208" s="97">
        <f>S205</f>
        <v>1617.266289442385</v>
      </c>
      <c r="T208" s="97">
        <f>T205</f>
        <v>1410.719547330862</v>
      </c>
      <c r="U208" s="97">
        <f>U205</f>
        <v>1204.1728052193391</v>
      </c>
      <c r="V208" s="97">
        <f>V205</f>
        <v>997.62606310781609</v>
      </c>
      <c r="W208" s="97">
        <f>W205</f>
        <v>791.07932099629318</v>
      </c>
      <c r="X208" s="97">
        <f>X205</f>
        <v>779.04436405956324</v>
      </c>
      <c r="Y208" s="97">
        <f>Y205</f>
        <v>767.0094071228333</v>
      </c>
      <c r="Z208" s="97">
        <f>Z205</f>
        <v>754.97445018610335</v>
      </c>
      <c r="AA208" s="97">
        <f>AA205</f>
        <v>742.93949324937341</v>
      </c>
      <c r="AB208" s="97">
        <f>AB205</f>
        <v>730.90453631264347</v>
      </c>
      <c r="AC208" s="97">
        <f>AC205</f>
        <v>718.86957937591353</v>
      </c>
      <c r="AD208" s="97">
        <f>AD205</f>
        <v>706.83462243918359</v>
      </c>
      <c r="AE208" s="97">
        <f>AE205</f>
        <v>694.79966550245365</v>
      </c>
      <c r="AF208" s="97">
        <f>AF205</f>
        <v>682.76470856572371</v>
      </c>
      <c r="AG208" s="97">
        <f>AG205</f>
        <v>670.72975162899377</v>
      </c>
      <c r="AH208" s="97">
        <f>AH205</f>
        <v>658.69479469226383</v>
      </c>
      <c r="AI208" s="97">
        <f>AI205</f>
        <v>646.65983775553389</v>
      </c>
      <c r="AJ208" s="97">
        <f>AJ205</f>
        <v>634.62488081880394</v>
      </c>
      <c r="AK208" s="97">
        <f>AK205</f>
        <v>622.589923882074</v>
      </c>
      <c r="AL208" s="97">
        <f>AL205</f>
        <v>610.55496694534406</v>
      </c>
      <c r="AM208" s="97">
        <f>AM205</f>
        <v>598.52001000861412</v>
      </c>
      <c r="AN208" s="97">
        <f>AN205</f>
        <v>586.48505307188418</v>
      </c>
      <c r="AO208" s="97">
        <f>AO205</f>
        <v>574.45009613515424</v>
      </c>
      <c r="AP208" s="97">
        <f>AP205</f>
        <v>562.4151391984243</v>
      </c>
      <c r="AQ208" s="97">
        <f>AQ205</f>
        <v>550.38018226169538</v>
      </c>
    </row>
    <row r="209" spans="7:69" ht="14.25" hidden="1" customHeight="1" x14ac:dyDescent="0.3">
      <c r="G209" s="8"/>
      <c r="H209" s="92"/>
      <c r="J209" s="24"/>
      <c r="K209" s="6" t="s">
        <v>85</v>
      </c>
      <c r="L209" s="82" t="s">
        <v>66</v>
      </c>
      <c r="M209" s="96">
        <f>M206</f>
        <v>2743.3329999999996</v>
      </c>
      <c r="N209" s="96">
        <f>N206</f>
        <v>2650</v>
      </c>
      <c r="O209" s="96">
        <f>O206</f>
        <v>2468.4920686351961</v>
      </c>
      <c r="P209" s="96">
        <f>P206</f>
        <v>2286.9841372703922</v>
      </c>
      <c r="Q209" s="96">
        <f>Q206</f>
        <v>2105.4762059055884</v>
      </c>
      <c r="R209" s="96">
        <f>R206</f>
        <v>1923.9682745407847</v>
      </c>
      <c r="S209" s="96">
        <f>S206</f>
        <v>1742.4603431759811</v>
      </c>
      <c r="T209" s="96">
        <f>T206</f>
        <v>1560.9524118111774</v>
      </c>
      <c r="U209" s="96">
        <f>U206</f>
        <v>1379.4444804463737</v>
      </c>
      <c r="V209" s="96">
        <f>V206</f>
        <v>1197.9365490815701</v>
      </c>
      <c r="W209" s="96">
        <f>W206</f>
        <v>1016.4286177167666</v>
      </c>
      <c r="X209" s="96">
        <f>X206</f>
        <v>1005.1611528807429</v>
      </c>
      <c r="Y209" s="96">
        <f>Y206</f>
        <v>993.89368804471917</v>
      </c>
      <c r="Z209" s="96">
        <f>Z206</f>
        <v>982.62622320869548</v>
      </c>
      <c r="AA209" s="96">
        <f>AA206</f>
        <v>971.35875837267179</v>
      </c>
      <c r="AB209" s="96">
        <f>AB206</f>
        <v>960.0912935366481</v>
      </c>
      <c r="AC209" s="96">
        <f>AC206</f>
        <v>948.8238287006244</v>
      </c>
      <c r="AD209" s="96">
        <f>AD206</f>
        <v>937.55636386460071</v>
      </c>
      <c r="AE209" s="96">
        <f>AE206</f>
        <v>926.28889902857702</v>
      </c>
      <c r="AF209" s="96">
        <f>AF206</f>
        <v>915.02143419255333</v>
      </c>
      <c r="AG209" s="96">
        <f>AG206</f>
        <v>903.75396935652964</v>
      </c>
      <c r="AH209" s="96">
        <f>AH206</f>
        <v>892.48650452050595</v>
      </c>
      <c r="AI209" s="96">
        <f>AI206</f>
        <v>881.21903968448225</v>
      </c>
      <c r="AJ209" s="96">
        <f>AJ206</f>
        <v>869.95157484845856</v>
      </c>
      <c r="AK209" s="96">
        <f>AK206</f>
        <v>858.68411001243487</v>
      </c>
      <c r="AL209" s="96">
        <f>AL206</f>
        <v>847.41664517641118</v>
      </c>
      <c r="AM209" s="96">
        <f>AM206</f>
        <v>836.14918034038749</v>
      </c>
      <c r="AN209" s="96">
        <f>AN206</f>
        <v>824.8817155043638</v>
      </c>
      <c r="AO209" s="96">
        <f>AO206</f>
        <v>813.61425066834011</v>
      </c>
      <c r="AP209" s="96">
        <f>AP206</f>
        <v>802.34678583231641</v>
      </c>
      <c r="AQ209" s="96">
        <f>AQ206</f>
        <v>791.07932099629318</v>
      </c>
    </row>
    <row r="210" spans="7:69" ht="14.25" hidden="1" customHeight="1" thickBot="1" x14ac:dyDescent="0.35">
      <c r="G210" s="8"/>
      <c r="H210" s="92"/>
      <c r="J210" s="25"/>
      <c r="K210" s="17" t="s">
        <v>85</v>
      </c>
      <c r="L210" s="17" t="s">
        <v>62</v>
      </c>
      <c r="M210" s="95">
        <f>M207</f>
        <v>2743.3329999999996</v>
      </c>
      <c r="N210" s="95">
        <f>N207</f>
        <v>2650</v>
      </c>
      <c r="O210" s="95">
        <f>O207</f>
        <v>2609.4919276554911</v>
      </c>
      <c r="P210" s="95">
        <f>P207</f>
        <v>2568.9838553109821</v>
      </c>
      <c r="Q210" s="95">
        <f>Q207</f>
        <v>2528.4757829664732</v>
      </c>
      <c r="R210" s="95">
        <f>R207</f>
        <v>2487.9677106219642</v>
      </c>
      <c r="S210" s="95">
        <f>S207</f>
        <v>2447.4596382774553</v>
      </c>
      <c r="T210" s="95">
        <f>T207</f>
        <v>2406.9515659329463</v>
      </c>
      <c r="U210" s="95">
        <f>U207</f>
        <v>2366.4434935884374</v>
      </c>
      <c r="V210" s="95">
        <f>V207</f>
        <v>2325.9354212439284</v>
      </c>
      <c r="W210" s="95">
        <f>W207</f>
        <v>2285.4273488994199</v>
      </c>
      <c r="X210" s="95">
        <f>X207</f>
        <v>2221.9774123402872</v>
      </c>
      <c r="Y210" s="95">
        <f>Y207</f>
        <v>2158.5274757811544</v>
      </c>
      <c r="Z210" s="95">
        <f>Z207</f>
        <v>2095.0775392220216</v>
      </c>
      <c r="AA210" s="95">
        <f>AA207</f>
        <v>2031.6276026628889</v>
      </c>
      <c r="AB210" s="95">
        <f>AB207</f>
        <v>1968.1776661037561</v>
      </c>
      <c r="AC210" s="95">
        <f>AC207</f>
        <v>1904.7277295446233</v>
      </c>
      <c r="AD210" s="95">
        <f>AD207</f>
        <v>1841.2777929854906</v>
      </c>
      <c r="AE210" s="95">
        <f>AE207</f>
        <v>1777.8278564263578</v>
      </c>
      <c r="AF210" s="95">
        <f>AF207</f>
        <v>1714.377919867225</v>
      </c>
      <c r="AG210" s="95">
        <f>AG207</f>
        <v>1650.9279833080923</v>
      </c>
      <c r="AH210" s="95">
        <f>AH207</f>
        <v>1587.4780467489595</v>
      </c>
      <c r="AI210" s="95">
        <f>AI207</f>
        <v>1524.0281101898267</v>
      </c>
      <c r="AJ210" s="95">
        <f>AJ207</f>
        <v>1460.578173630694</v>
      </c>
      <c r="AK210" s="95">
        <f>AK207</f>
        <v>1397.1282370715612</v>
      </c>
      <c r="AL210" s="95">
        <f>AL207</f>
        <v>1333.6783005124285</v>
      </c>
      <c r="AM210" s="95">
        <f>AM207</f>
        <v>1270.2283639532957</v>
      </c>
      <c r="AN210" s="95">
        <f>AN207</f>
        <v>1206.7784273941629</v>
      </c>
      <c r="AO210" s="95">
        <f>AO207</f>
        <v>1143.3284908350302</v>
      </c>
      <c r="AP210" s="95">
        <f>AP207</f>
        <v>1079.8785542758974</v>
      </c>
      <c r="AQ210" s="95">
        <f>AQ207</f>
        <v>1016.4286177167666</v>
      </c>
    </row>
    <row r="211" spans="7:69" ht="14.25" hidden="1" customHeight="1" thickTop="1" x14ac:dyDescent="0.3">
      <c r="G211" s="8"/>
      <c r="H211" s="92"/>
      <c r="J211" s="94"/>
      <c r="K211" s="6"/>
      <c r="L211" s="6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98"/>
    </row>
    <row r="212" spans="7:69" ht="14.25" hidden="1" customHeight="1" x14ac:dyDescent="0.25">
      <c r="G212" s="8"/>
      <c r="H212" s="92"/>
      <c r="M212" s="15">
        <v>2020</v>
      </c>
      <c r="N212" s="15">
        <v>2021</v>
      </c>
      <c r="O212" s="15">
        <v>2022</v>
      </c>
      <c r="P212" s="15">
        <v>2023</v>
      </c>
      <c r="Q212" s="15">
        <v>2024</v>
      </c>
      <c r="R212" s="15">
        <v>2025</v>
      </c>
      <c r="S212" s="15">
        <v>2026</v>
      </c>
      <c r="T212" s="15">
        <v>2027</v>
      </c>
      <c r="U212" s="15">
        <v>2028</v>
      </c>
      <c r="V212" s="15">
        <v>2029</v>
      </c>
      <c r="W212" s="15">
        <v>2030</v>
      </c>
      <c r="X212" s="15">
        <v>2031</v>
      </c>
      <c r="Y212" s="15">
        <v>2032</v>
      </c>
      <c r="Z212" s="15">
        <v>2033</v>
      </c>
      <c r="AA212" s="15">
        <v>2034</v>
      </c>
      <c r="AB212" s="15">
        <v>2035</v>
      </c>
      <c r="AC212" s="15">
        <v>2036</v>
      </c>
      <c r="AD212" s="15">
        <v>2037</v>
      </c>
      <c r="AE212" s="15">
        <v>2038</v>
      </c>
      <c r="AF212" s="15">
        <v>2039</v>
      </c>
      <c r="AG212" s="15">
        <v>2040</v>
      </c>
      <c r="AH212" s="15">
        <v>2041</v>
      </c>
      <c r="AI212" s="15">
        <v>2042</v>
      </c>
      <c r="AJ212" s="15">
        <v>2043</v>
      </c>
      <c r="AK212" s="15">
        <v>2044</v>
      </c>
      <c r="AL212" s="15">
        <v>2045</v>
      </c>
      <c r="AM212" s="15">
        <v>2046</v>
      </c>
      <c r="AN212" s="15">
        <v>2047</v>
      </c>
      <c r="AO212" s="15">
        <v>2048</v>
      </c>
      <c r="AP212" s="15">
        <v>2049</v>
      </c>
      <c r="AQ212" s="15">
        <v>2050</v>
      </c>
    </row>
    <row r="213" spans="7:69" ht="14.25" hidden="1" customHeight="1" x14ac:dyDescent="0.3">
      <c r="G213" s="8"/>
      <c r="H213" s="92"/>
      <c r="J213" s="23" t="s">
        <v>101</v>
      </c>
      <c r="K213" s="16" t="s">
        <v>94</v>
      </c>
      <c r="L213" s="16" t="s">
        <v>67</v>
      </c>
      <c r="M213" s="97">
        <v>29.295961999999999</v>
      </c>
      <c r="N213" s="97">
        <v>28.973695854980193</v>
      </c>
      <c r="O213" s="97">
        <v>26.986999899631765</v>
      </c>
      <c r="P213" s="97">
        <v>25.000303944283338</v>
      </c>
      <c r="Q213" s="97">
        <v>23.013607988934911</v>
      </c>
      <c r="R213" s="97">
        <v>21.026912033586488</v>
      </c>
      <c r="S213" s="97">
        <v>19.040216078238061</v>
      </c>
      <c r="T213" s="97">
        <v>17.053520122889637</v>
      </c>
      <c r="U213" s="97">
        <v>15.06682416754121</v>
      </c>
      <c r="V213" s="97">
        <v>13.080128212192784</v>
      </c>
      <c r="W213" s="97">
        <v>11.093432256844359</v>
      </c>
      <c r="X213" s="97">
        <v>10.97767250181475</v>
      </c>
      <c r="Y213" s="97">
        <v>10.861912746785141</v>
      </c>
      <c r="Z213" s="97">
        <v>10.74615299175553</v>
      </c>
      <c r="AA213" s="97">
        <v>10.63039323672592</v>
      </c>
      <c r="AB213" s="97">
        <v>10.514633481696311</v>
      </c>
      <c r="AC213" s="97">
        <v>10.398873726666702</v>
      </c>
      <c r="AD213" s="97">
        <v>10.283113971637091</v>
      </c>
      <c r="AE213" s="97">
        <v>10.167354216607482</v>
      </c>
      <c r="AF213" s="97">
        <v>10.051594461577873</v>
      </c>
      <c r="AG213" s="97">
        <v>9.9358347065482633</v>
      </c>
      <c r="AH213" s="97">
        <v>9.8200749515186541</v>
      </c>
      <c r="AI213" s="97">
        <v>9.7043151964890431</v>
      </c>
      <c r="AJ213" s="97">
        <v>9.5885554414594338</v>
      </c>
      <c r="AK213" s="97">
        <v>9.4727956864298246</v>
      </c>
      <c r="AL213" s="97">
        <v>9.3570359314002154</v>
      </c>
      <c r="AM213" s="97">
        <v>9.2412761763706044</v>
      </c>
      <c r="AN213" s="97">
        <v>9.1255164213409952</v>
      </c>
      <c r="AO213" s="97">
        <v>9.0097566663113859</v>
      </c>
      <c r="AP213" s="97">
        <v>8.8939969112817767</v>
      </c>
      <c r="AQ213" s="97">
        <v>8.7782371562521764</v>
      </c>
    </row>
    <row r="214" spans="7:69" ht="14.25" hidden="1" customHeight="1" x14ac:dyDescent="0.3">
      <c r="G214" s="8"/>
      <c r="H214" s="92"/>
      <c r="J214" s="24"/>
      <c r="K214" s="6" t="s">
        <v>94</v>
      </c>
      <c r="L214" s="82" t="s">
        <v>66</v>
      </c>
      <c r="M214" s="96">
        <v>29.295961999999999</v>
      </c>
      <c r="N214" s="96">
        <v>28.973695854980193</v>
      </c>
      <c r="O214" s="96">
        <v>27.227838866776466</v>
      </c>
      <c r="P214" s="96">
        <v>25.481981878572736</v>
      </c>
      <c r="Q214" s="96">
        <v>23.736124890369009</v>
      </c>
      <c r="R214" s="96">
        <v>21.990267902165286</v>
      </c>
      <c r="S214" s="96">
        <v>20.244410913961559</v>
      </c>
      <c r="T214" s="96">
        <v>18.498553925757832</v>
      </c>
      <c r="U214" s="96">
        <v>16.752696937554106</v>
      </c>
      <c r="V214" s="96">
        <v>15.006839949350381</v>
      </c>
      <c r="W214" s="96">
        <v>13.260982961146656</v>
      </c>
      <c r="X214" s="96">
        <v>13.152605425931542</v>
      </c>
      <c r="Y214" s="96">
        <v>13.044227890716426</v>
      </c>
      <c r="Z214" s="96">
        <v>12.93585035550131</v>
      </c>
      <c r="AA214" s="96">
        <v>12.827472820286197</v>
      </c>
      <c r="AB214" s="96">
        <v>12.719095285071081</v>
      </c>
      <c r="AC214" s="96">
        <v>12.610717749855965</v>
      </c>
      <c r="AD214" s="96">
        <v>12.502340214640851</v>
      </c>
      <c r="AE214" s="96">
        <v>12.393962679425735</v>
      </c>
      <c r="AF214" s="96">
        <v>12.285585144210621</v>
      </c>
      <c r="AG214" s="96">
        <v>12.177207608995506</v>
      </c>
      <c r="AH214" s="96">
        <v>12.06883007378039</v>
      </c>
      <c r="AI214" s="96">
        <v>11.960452538565276</v>
      </c>
      <c r="AJ214" s="96">
        <v>11.85207500335016</v>
      </c>
      <c r="AK214" s="96">
        <v>11.743697468135045</v>
      </c>
      <c r="AL214" s="96">
        <v>11.635319932919931</v>
      </c>
      <c r="AM214" s="96">
        <v>11.526942397704815</v>
      </c>
      <c r="AN214" s="96">
        <v>11.418564862489701</v>
      </c>
      <c r="AO214" s="96">
        <v>11.310187327274585</v>
      </c>
      <c r="AP214" s="96">
        <v>11.201809792059469</v>
      </c>
      <c r="AQ214" s="96">
        <v>11.093432256844359</v>
      </c>
    </row>
    <row r="215" spans="7:69" ht="14.25" hidden="1" customHeight="1" thickBot="1" x14ac:dyDescent="0.35">
      <c r="G215" s="8"/>
      <c r="H215" s="92"/>
      <c r="J215" s="24"/>
      <c r="K215" s="17" t="s">
        <v>94</v>
      </c>
      <c r="L215" s="17" t="s">
        <v>62</v>
      </c>
      <c r="M215" s="95">
        <v>29.295961999999999</v>
      </c>
      <c r="N215" s="95">
        <v>28.973695854980193</v>
      </c>
      <c r="O215" s="95">
        <v>28.584063839180377</v>
      </c>
      <c r="P215" s="95">
        <v>28.194431823380562</v>
      </c>
      <c r="Q215" s="95">
        <v>27.804799807580746</v>
      </c>
      <c r="R215" s="95">
        <v>27.415167791780931</v>
      </c>
      <c r="S215" s="95">
        <v>27.025535775981115</v>
      </c>
      <c r="T215" s="95">
        <v>26.6359037601813</v>
      </c>
      <c r="U215" s="95">
        <v>26.246271744381485</v>
      </c>
      <c r="V215" s="95">
        <v>25.856639728581669</v>
      </c>
      <c r="W215" s="95">
        <v>25.467007712781857</v>
      </c>
      <c r="X215" s="95">
        <v>24.856706475200095</v>
      </c>
      <c r="Y215" s="95">
        <v>24.246405237618337</v>
      </c>
      <c r="Z215" s="95">
        <v>23.636104000036575</v>
      </c>
      <c r="AA215" s="95">
        <v>23.025802762454813</v>
      </c>
      <c r="AB215" s="95">
        <v>22.415501524873054</v>
      </c>
      <c r="AC215" s="95">
        <v>21.805200287291292</v>
      </c>
      <c r="AD215" s="95">
        <v>21.19489904970953</v>
      </c>
      <c r="AE215" s="95">
        <v>20.584597812127772</v>
      </c>
      <c r="AF215" s="95">
        <v>19.97429657454601</v>
      </c>
      <c r="AG215" s="95">
        <v>19.363995336964248</v>
      </c>
      <c r="AH215" s="95">
        <v>18.753694099382486</v>
      </c>
      <c r="AI215" s="95">
        <v>18.143392861800727</v>
      </c>
      <c r="AJ215" s="95">
        <v>17.533091624218965</v>
      </c>
      <c r="AK215" s="95">
        <v>16.922790386637203</v>
      </c>
      <c r="AL215" s="95">
        <v>16.312489149055445</v>
      </c>
      <c r="AM215" s="95">
        <v>15.702187911473681</v>
      </c>
      <c r="AN215" s="95">
        <v>15.091886673891921</v>
      </c>
      <c r="AO215" s="95">
        <v>14.48158543631016</v>
      </c>
      <c r="AP215" s="95">
        <v>13.871284198728398</v>
      </c>
      <c r="AQ215" s="95">
        <v>13.260982961146656</v>
      </c>
    </row>
    <row r="216" spans="7:69" ht="14.25" hidden="1" customHeight="1" thickTop="1" x14ac:dyDescent="0.35">
      <c r="G216" s="8"/>
      <c r="H216" s="92"/>
      <c r="J216" s="24"/>
      <c r="K216" s="16" t="s">
        <v>93</v>
      </c>
      <c r="L216" s="16" t="s">
        <v>67</v>
      </c>
      <c r="M216" s="97">
        <f>M213</f>
        <v>29.295961999999999</v>
      </c>
      <c r="N216" s="97">
        <f>N213</f>
        <v>28.973695854980193</v>
      </c>
      <c r="O216" s="97">
        <f>O213</f>
        <v>26.986999899631765</v>
      </c>
      <c r="P216" s="97">
        <f>P213</f>
        <v>25.000303944283338</v>
      </c>
      <c r="Q216" s="97">
        <f>Q213</f>
        <v>23.013607988934911</v>
      </c>
      <c r="R216" s="97">
        <f>R213</f>
        <v>21.026912033586488</v>
      </c>
      <c r="S216" s="97">
        <f>S213</f>
        <v>19.040216078238061</v>
      </c>
      <c r="T216" s="97">
        <f>T213</f>
        <v>17.053520122889637</v>
      </c>
      <c r="U216" s="97">
        <f>U213</f>
        <v>15.06682416754121</v>
      </c>
      <c r="V216" s="97">
        <f>V213</f>
        <v>13.080128212192784</v>
      </c>
      <c r="W216" s="97">
        <f>W213</f>
        <v>11.093432256844359</v>
      </c>
      <c r="X216" s="97">
        <f>X213</f>
        <v>10.97767250181475</v>
      </c>
      <c r="Y216" s="97">
        <f>Y213</f>
        <v>10.861912746785141</v>
      </c>
      <c r="Z216" s="97">
        <f>Z213</f>
        <v>10.74615299175553</v>
      </c>
      <c r="AA216" s="97">
        <f>AA213</f>
        <v>10.63039323672592</v>
      </c>
      <c r="AB216" s="97">
        <f>AB213</f>
        <v>10.514633481696311</v>
      </c>
      <c r="AC216" s="97">
        <f>AC213</f>
        <v>10.398873726666702</v>
      </c>
      <c r="AD216" s="97">
        <f>AD213</f>
        <v>10.283113971637091</v>
      </c>
      <c r="AE216" s="97">
        <f>AE213</f>
        <v>10.167354216607482</v>
      </c>
      <c r="AF216" s="97">
        <f>AF213</f>
        <v>10.051594461577873</v>
      </c>
      <c r="AG216" s="97">
        <f>AG213</f>
        <v>9.9358347065482633</v>
      </c>
      <c r="AH216" s="97">
        <f>AH213</f>
        <v>9.8200749515186541</v>
      </c>
      <c r="AI216" s="97">
        <f>AI213</f>
        <v>9.7043151964890431</v>
      </c>
      <c r="AJ216" s="97">
        <f>AJ213</f>
        <v>9.5885554414594338</v>
      </c>
      <c r="AK216" s="97">
        <f>AK213</f>
        <v>9.4727956864298246</v>
      </c>
      <c r="AL216" s="97">
        <f>AL213</f>
        <v>9.3570359314002154</v>
      </c>
      <c r="AM216" s="97">
        <f>AM213</f>
        <v>9.2412761763706044</v>
      </c>
      <c r="AN216" s="97">
        <f>AN213</f>
        <v>9.1255164213409952</v>
      </c>
      <c r="AO216" s="97">
        <f>AO213</f>
        <v>9.0097566663113859</v>
      </c>
      <c r="AP216" s="97">
        <f>AP213</f>
        <v>8.8939969112817767</v>
      </c>
      <c r="AQ216" s="97">
        <f>AQ213</f>
        <v>8.7782371562521764</v>
      </c>
      <c r="AR216"/>
      <c r="AS216"/>
    </row>
    <row r="217" spans="7:69" ht="14.25" hidden="1" customHeight="1" x14ac:dyDescent="0.3">
      <c r="G217" s="8"/>
      <c r="H217" s="92"/>
      <c r="J217" s="24"/>
      <c r="K217" s="6" t="s">
        <v>93</v>
      </c>
      <c r="L217" s="82" t="s">
        <v>66</v>
      </c>
      <c r="M217" s="96">
        <f>M214</f>
        <v>29.295961999999999</v>
      </c>
      <c r="N217" s="96">
        <f>N214</f>
        <v>28.973695854980193</v>
      </c>
      <c r="O217" s="96">
        <f>O214</f>
        <v>27.227838866776466</v>
      </c>
      <c r="P217" s="96">
        <f>P214</f>
        <v>25.481981878572736</v>
      </c>
      <c r="Q217" s="96">
        <f>Q214</f>
        <v>23.736124890369009</v>
      </c>
      <c r="R217" s="96">
        <f>R214</f>
        <v>21.990267902165286</v>
      </c>
      <c r="S217" s="96">
        <f>S214</f>
        <v>20.244410913961559</v>
      </c>
      <c r="T217" s="96">
        <f>T214</f>
        <v>18.498553925757832</v>
      </c>
      <c r="U217" s="96">
        <f>U214</f>
        <v>16.752696937554106</v>
      </c>
      <c r="V217" s="96">
        <f>V214</f>
        <v>15.006839949350381</v>
      </c>
      <c r="W217" s="96">
        <f>W214</f>
        <v>13.260982961146656</v>
      </c>
      <c r="X217" s="96">
        <f>X214</f>
        <v>13.152605425931542</v>
      </c>
      <c r="Y217" s="96">
        <f>Y214</f>
        <v>13.044227890716426</v>
      </c>
      <c r="Z217" s="96">
        <f>Z214</f>
        <v>12.93585035550131</v>
      </c>
      <c r="AA217" s="96">
        <f>AA214</f>
        <v>12.827472820286197</v>
      </c>
      <c r="AB217" s="96">
        <f>AB214</f>
        <v>12.719095285071081</v>
      </c>
      <c r="AC217" s="96">
        <f>AC214</f>
        <v>12.610717749855965</v>
      </c>
      <c r="AD217" s="96">
        <f>AD214</f>
        <v>12.502340214640851</v>
      </c>
      <c r="AE217" s="96">
        <f>AE214</f>
        <v>12.393962679425735</v>
      </c>
      <c r="AF217" s="96">
        <f>AF214</f>
        <v>12.285585144210621</v>
      </c>
      <c r="AG217" s="96">
        <f>AG214</f>
        <v>12.177207608995506</v>
      </c>
      <c r="AH217" s="96">
        <f>AH214</f>
        <v>12.06883007378039</v>
      </c>
      <c r="AI217" s="96">
        <f>AI214</f>
        <v>11.960452538565276</v>
      </c>
      <c r="AJ217" s="96">
        <f>AJ214</f>
        <v>11.85207500335016</v>
      </c>
      <c r="AK217" s="96">
        <f>AK214</f>
        <v>11.743697468135045</v>
      </c>
      <c r="AL217" s="96">
        <f>AL214</f>
        <v>11.635319932919931</v>
      </c>
      <c r="AM217" s="96">
        <f>AM214</f>
        <v>11.526942397704815</v>
      </c>
      <c r="AN217" s="96">
        <f>AN214</f>
        <v>11.418564862489701</v>
      </c>
      <c r="AO217" s="96">
        <f>AO214</f>
        <v>11.310187327274585</v>
      </c>
      <c r="AP217" s="96">
        <f>AP214</f>
        <v>11.201809792059469</v>
      </c>
      <c r="AQ217" s="96">
        <f>AQ214</f>
        <v>11.093432256844359</v>
      </c>
    </row>
    <row r="218" spans="7:69" ht="14.25" hidden="1" customHeight="1" thickBot="1" x14ac:dyDescent="0.4">
      <c r="G218" s="8"/>
      <c r="H218" s="92"/>
      <c r="J218" s="24"/>
      <c r="K218" s="17" t="s">
        <v>93</v>
      </c>
      <c r="L218" s="17" t="s">
        <v>62</v>
      </c>
      <c r="M218" s="95">
        <f>M215</f>
        <v>29.295961999999999</v>
      </c>
      <c r="N218" s="95">
        <f>N215</f>
        <v>28.973695854980193</v>
      </c>
      <c r="O218" s="95">
        <f>O215</f>
        <v>28.584063839180377</v>
      </c>
      <c r="P218" s="95">
        <f>P215</f>
        <v>28.194431823380562</v>
      </c>
      <c r="Q218" s="95">
        <f>Q215</f>
        <v>27.804799807580746</v>
      </c>
      <c r="R218" s="95">
        <f>R215</f>
        <v>27.415167791780931</v>
      </c>
      <c r="S218" s="95">
        <f>S215</f>
        <v>27.025535775981115</v>
      </c>
      <c r="T218" s="95">
        <f>T215</f>
        <v>26.6359037601813</v>
      </c>
      <c r="U218" s="95">
        <f>U215</f>
        <v>26.246271744381485</v>
      </c>
      <c r="V218" s="95">
        <f>V215</f>
        <v>25.856639728581669</v>
      </c>
      <c r="W218" s="95">
        <f>W215</f>
        <v>25.467007712781857</v>
      </c>
      <c r="X218" s="95">
        <f>X215</f>
        <v>24.856706475200095</v>
      </c>
      <c r="Y218" s="95">
        <f>Y215</f>
        <v>24.246405237618337</v>
      </c>
      <c r="Z218" s="95">
        <f>Z215</f>
        <v>23.636104000036575</v>
      </c>
      <c r="AA218" s="95">
        <f>AA215</f>
        <v>23.025802762454813</v>
      </c>
      <c r="AB218" s="95">
        <f>AB215</f>
        <v>22.415501524873054</v>
      </c>
      <c r="AC218" s="95">
        <f>AC215</f>
        <v>21.805200287291292</v>
      </c>
      <c r="AD218" s="95">
        <f>AD215</f>
        <v>21.19489904970953</v>
      </c>
      <c r="AE218" s="95">
        <f>AE215</f>
        <v>20.584597812127772</v>
      </c>
      <c r="AF218" s="95">
        <f>AF215</f>
        <v>19.97429657454601</v>
      </c>
      <c r="AG218" s="95">
        <f>AG215</f>
        <v>19.363995336964248</v>
      </c>
      <c r="AH218" s="95">
        <f>AH215</f>
        <v>18.753694099382486</v>
      </c>
      <c r="AI218" s="95">
        <f>AI215</f>
        <v>18.143392861800727</v>
      </c>
      <c r="AJ218" s="95">
        <f>AJ215</f>
        <v>17.533091624218965</v>
      </c>
      <c r="AK218" s="95">
        <f>AK215</f>
        <v>16.922790386637203</v>
      </c>
      <c r="AL218" s="95">
        <f>AL215</f>
        <v>16.312489149055445</v>
      </c>
      <c r="AM218" s="95">
        <f>AM215</f>
        <v>15.702187911473681</v>
      </c>
      <c r="AN218" s="95">
        <f>AN215</f>
        <v>15.091886673891921</v>
      </c>
      <c r="AO218" s="95">
        <f>AO215</f>
        <v>14.48158543631016</v>
      </c>
      <c r="AP218" s="95">
        <f>AP215</f>
        <v>13.871284198728398</v>
      </c>
      <c r="AQ218" s="95">
        <f>AQ215</f>
        <v>13.260982961146656</v>
      </c>
      <c r="BG218"/>
      <c r="BH218"/>
      <c r="BI218"/>
    </row>
    <row r="219" spans="7:69" ht="14.25" hidden="1" customHeight="1" thickTop="1" x14ac:dyDescent="0.35">
      <c r="G219" s="8"/>
      <c r="H219" s="92"/>
      <c r="J219" s="24"/>
      <c r="K219" s="16" t="s">
        <v>92</v>
      </c>
      <c r="L219" s="16" t="s">
        <v>67</v>
      </c>
      <c r="M219" s="97">
        <f>M216</f>
        <v>29.295961999999999</v>
      </c>
      <c r="N219" s="97">
        <f>N216</f>
        <v>28.973695854980193</v>
      </c>
      <c r="O219" s="97">
        <f>O216</f>
        <v>26.986999899631765</v>
      </c>
      <c r="P219" s="97">
        <f>P216</f>
        <v>25.000303944283338</v>
      </c>
      <c r="Q219" s="97">
        <f>Q216</f>
        <v>23.013607988934911</v>
      </c>
      <c r="R219" s="97">
        <f>R216</f>
        <v>21.026912033586488</v>
      </c>
      <c r="S219" s="97">
        <f>S216</f>
        <v>19.040216078238061</v>
      </c>
      <c r="T219" s="97">
        <f>T216</f>
        <v>17.053520122889637</v>
      </c>
      <c r="U219" s="97">
        <f>U216</f>
        <v>15.06682416754121</v>
      </c>
      <c r="V219" s="97">
        <f>V216</f>
        <v>13.080128212192784</v>
      </c>
      <c r="W219" s="97">
        <f>W216</f>
        <v>11.093432256844359</v>
      </c>
      <c r="X219" s="97">
        <f>X216</f>
        <v>10.97767250181475</v>
      </c>
      <c r="Y219" s="97">
        <f>Y216</f>
        <v>10.861912746785141</v>
      </c>
      <c r="Z219" s="97">
        <f>Z216</f>
        <v>10.74615299175553</v>
      </c>
      <c r="AA219" s="97">
        <f>AA216</f>
        <v>10.63039323672592</v>
      </c>
      <c r="AB219" s="97">
        <f>AB216</f>
        <v>10.514633481696311</v>
      </c>
      <c r="AC219" s="97">
        <f>AC216</f>
        <v>10.398873726666702</v>
      </c>
      <c r="AD219" s="97">
        <f>AD216</f>
        <v>10.283113971637091</v>
      </c>
      <c r="AE219" s="97">
        <f>AE216</f>
        <v>10.167354216607482</v>
      </c>
      <c r="AF219" s="97">
        <f>AF216</f>
        <v>10.051594461577873</v>
      </c>
      <c r="AG219" s="97">
        <f>AG216</f>
        <v>9.9358347065482633</v>
      </c>
      <c r="AH219" s="97">
        <f>AH216</f>
        <v>9.8200749515186541</v>
      </c>
      <c r="AI219" s="97">
        <f>AI216</f>
        <v>9.7043151964890431</v>
      </c>
      <c r="AJ219" s="97">
        <f>AJ216</f>
        <v>9.5885554414594338</v>
      </c>
      <c r="AK219" s="97">
        <f>AK216</f>
        <v>9.4727956864298246</v>
      </c>
      <c r="AL219" s="97">
        <f>AL216</f>
        <v>9.3570359314002154</v>
      </c>
      <c r="AM219" s="97">
        <f>AM216</f>
        <v>9.2412761763706044</v>
      </c>
      <c r="AN219" s="97">
        <f>AN216</f>
        <v>9.1255164213409952</v>
      </c>
      <c r="AO219" s="97">
        <f>AO216</f>
        <v>9.0097566663113859</v>
      </c>
      <c r="AP219" s="97">
        <f>AP216</f>
        <v>8.8939969112817767</v>
      </c>
      <c r="AQ219" s="97">
        <f>AQ216</f>
        <v>8.7782371562521764</v>
      </c>
      <c r="AV219"/>
      <c r="AW219"/>
      <c r="AX219"/>
      <c r="AY219"/>
      <c r="BB219"/>
      <c r="BC219"/>
      <c r="BD219"/>
      <c r="BE219"/>
      <c r="BF219"/>
      <c r="BJ219"/>
      <c r="BK219"/>
      <c r="BL219"/>
      <c r="BM219"/>
      <c r="BN219"/>
      <c r="BO219"/>
      <c r="BP219"/>
      <c r="BQ219"/>
    </row>
    <row r="220" spans="7:69" ht="14.25" hidden="1" customHeight="1" x14ac:dyDescent="0.35">
      <c r="G220" s="8"/>
      <c r="H220" s="92"/>
      <c r="J220" s="24"/>
      <c r="K220" s="6" t="s">
        <v>92</v>
      </c>
      <c r="L220" s="82" t="s">
        <v>66</v>
      </c>
      <c r="M220" s="96">
        <f>M217</f>
        <v>29.295961999999999</v>
      </c>
      <c r="N220" s="96">
        <f>N217</f>
        <v>28.973695854980193</v>
      </c>
      <c r="O220" s="96">
        <f>O217</f>
        <v>27.227838866776466</v>
      </c>
      <c r="P220" s="96">
        <f>P217</f>
        <v>25.481981878572736</v>
      </c>
      <c r="Q220" s="96">
        <f>Q217</f>
        <v>23.736124890369009</v>
      </c>
      <c r="R220" s="96">
        <f>R217</f>
        <v>21.990267902165286</v>
      </c>
      <c r="S220" s="96">
        <f>S217</f>
        <v>20.244410913961559</v>
      </c>
      <c r="T220" s="96">
        <f>T217</f>
        <v>18.498553925757832</v>
      </c>
      <c r="U220" s="96">
        <f>U217</f>
        <v>16.752696937554106</v>
      </c>
      <c r="V220" s="96">
        <f>V217</f>
        <v>15.006839949350381</v>
      </c>
      <c r="W220" s="96">
        <f>W217</f>
        <v>13.260982961146656</v>
      </c>
      <c r="X220" s="96">
        <f>X217</f>
        <v>13.152605425931542</v>
      </c>
      <c r="Y220" s="96">
        <f>Y217</f>
        <v>13.044227890716426</v>
      </c>
      <c r="Z220" s="96">
        <f>Z217</f>
        <v>12.93585035550131</v>
      </c>
      <c r="AA220" s="96">
        <f>AA217</f>
        <v>12.827472820286197</v>
      </c>
      <c r="AB220" s="96">
        <f>AB217</f>
        <v>12.719095285071081</v>
      </c>
      <c r="AC220" s="96">
        <f>AC217</f>
        <v>12.610717749855965</v>
      </c>
      <c r="AD220" s="96">
        <f>AD217</f>
        <v>12.502340214640851</v>
      </c>
      <c r="AE220" s="96">
        <f>AE217</f>
        <v>12.393962679425735</v>
      </c>
      <c r="AF220" s="96">
        <f>AF217</f>
        <v>12.285585144210621</v>
      </c>
      <c r="AG220" s="96">
        <f>AG217</f>
        <v>12.177207608995506</v>
      </c>
      <c r="AH220" s="96">
        <f>AH217</f>
        <v>12.06883007378039</v>
      </c>
      <c r="AI220" s="96">
        <f>AI217</f>
        <v>11.960452538565276</v>
      </c>
      <c r="AJ220" s="96">
        <f>AJ217</f>
        <v>11.85207500335016</v>
      </c>
      <c r="AK220" s="96">
        <f>AK217</f>
        <v>11.743697468135045</v>
      </c>
      <c r="AL220" s="96">
        <f>AL217</f>
        <v>11.635319932919931</v>
      </c>
      <c r="AM220" s="96">
        <f>AM217</f>
        <v>11.526942397704815</v>
      </c>
      <c r="AN220" s="96">
        <f>AN217</f>
        <v>11.418564862489701</v>
      </c>
      <c r="AO220" s="96">
        <f>AO217</f>
        <v>11.310187327274585</v>
      </c>
      <c r="AP220" s="96">
        <f>AP217</f>
        <v>11.201809792059469</v>
      </c>
      <c r="AQ220" s="96">
        <f>AQ217</f>
        <v>11.093432256844359</v>
      </c>
      <c r="AZ220"/>
      <c r="BA220"/>
    </row>
    <row r="221" spans="7:69" ht="14.25" hidden="1" customHeight="1" thickBot="1" x14ac:dyDescent="0.35">
      <c r="G221" s="8"/>
      <c r="H221" s="92"/>
      <c r="J221" s="24"/>
      <c r="K221" s="17" t="s">
        <v>92</v>
      </c>
      <c r="L221" s="17" t="s">
        <v>62</v>
      </c>
      <c r="M221" s="95">
        <f>M218</f>
        <v>29.295961999999999</v>
      </c>
      <c r="N221" s="95">
        <f>N218</f>
        <v>28.973695854980193</v>
      </c>
      <c r="O221" s="95">
        <f>O218</f>
        <v>28.584063839180377</v>
      </c>
      <c r="P221" s="95">
        <f>P218</f>
        <v>28.194431823380562</v>
      </c>
      <c r="Q221" s="95">
        <f>Q218</f>
        <v>27.804799807580746</v>
      </c>
      <c r="R221" s="95">
        <f>R218</f>
        <v>27.415167791780931</v>
      </c>
      <c r="S221" s="95">
        <f>S218</f>
        <v>27.025535775981115</v>
      </c>
      <c r="T221" s="95">
        <f>T218</f>
        <v>26.6359037601813</v>
      </c>
      <c r="U221" s="95">
        <f>U218</f>
        <v>26.246271744381485</v>
      </c>
      <c r="V221" s="95">
        <f>V218</f>
        <v>25.856639728581669</v>
      </c>
      <c r="W221" s="95">
        <f>W218</f>
        <v>25.467007712781857</v>
      </c>
      <c r="X221" s="95">
        <f>X218</f>
        <v>24.856706475200095</v>
      </c>
      <c r="Y221" s="95">
        <f>Y218</f>
        <v>24.246405237618337</v>
      </c>
      <c r="Z221" s="95">
        <f>Z218</f>
        <v>23.636104000036575</v>
      </c>
      <c r="AA221" s="95">
        <f>AA218</f>
        <v>23.025802762454813</v>
      </c>
      <c r="AB221" s="95">
        <f>AB218</f>
        <v>22.415501524873054</v>
      </c>
      <c r="AC221" s="95">
        <f>AC218</f>
        <v>21.805200287291292</v>
      </c>
      <c r="AD221" s="95">
        <f>AD218</f>
        <v>21.19489904970953</v>
      </c>
      <c r="AE221" s="95">
        <f>AE218</f>
        <v>20.584597812127772</v>
      </c>
      <c r="AF221" s="95">
        <f>AF218</f>
        <v>19.97429657454601</v>
      </c>
      <c r="AG221" s="95">
        <f>AG218</f>
        <v>19.363995336964248</v>
      </c>
      <c r="AH221" s="95">
        <f>AH218</f>
        <v>18.753694099382486</v>
      </c>
      <c r="AI221" s="95">
        <f>AI218</f>
        <v>18.143392861800727</v>
      </c>
      <c r="AJ221" s="95">
        <f>AJ218</f>
        <v>17.533091624218965</v>
      </c>
      <c r="AK221" s="95">
        <f>AK218</f>
        <v>16.922790386637203</v>
      </c>
      <c r="AL221" s="95">
        <f>AL218</f>
        <v>16.312489149055445</v>
      </c>
      <c r="AM221" s="95">
        <f>AM218</f>
        <v>15.702187911473681</v>
      </c>
      <c r="AN221" s="95">
        <f>AN218</f>
        <v>15.091886673891921</v>
      </c>
      <c r="AO221" s="95">
        <f>AO218</f>
        <v>14.48158543631016</v>
      </c>
      <c r="AP221" s="95">
        <f>AP218</f>
        <v>13.871284198728398</v>
      </c>
      <c r="AQ221" s="95">
        <f>AQ218</f>
        <v>13.260982961146656</v>
      </c>
    </row>
    <row r="222" spans="7:69" ht="14.25" hidden="1" customHeight="1" thickTop="1" x14ac:dyDescent="0.35">
      <c r="G222" s="8"/>
      <c r="H222" s="92"/>
      <c r="J222" s="24"/>
      <c r="K222" s="16" t="s">
        <v>91</v>
      </c>
      <c r="L222" s="16" t="s">
        <v>67</v>
      </c>
      <c r="M222" s="97">
        <f>M219</f>
        <v>29.295961999999999</v>
      </c>
      <c r="N222" s="97">
        <f>N219</f>
        <v>28.973695854980193</v>
      </c>
      <c r="O222" s="97">
        <f>O219</f>
        <v>26.986999899631765</v>
      </c>
      <c r="P222" s="97">
        <f>P219</f>
        <v>25.000303944283338</v>
      </c>
      <c r="Q222" s="97">
        <f>Q219</f>
        <v>23.013607988934911</v>
      </c>
      <c r="R222" s="97">
        <f>R219</f>
        <v>21.026912033586488</v>
      </c>
      <c r="S222" s="97">
        <f>S219</f>
        <v>19.040216078238061</v>
      </c>
      <c r="T222" s="97">
        <f>T219</f>
        <v>17.053520122889637</v>
      </c>
      <c r="U222" s="97">
        <f>U219</f>
        <v>15.06682416754121</v>
      </c>
      <c r="V222" s="97">
        <f>V219</f>
        <v>13.080128212192784</v>
      </c>
      <c r="W222" s="97">
        <f>W219</f>
        <v>11.093432256844359</v>
      </c>
      <c r="X222" s="97">
        <f>X219</f>
        <v>10.97767250181475</v>
      </c>
      <c r="Y222" s="97">
        <f>Y219</f>
        <v>10.861912746785141</v>
      </c>
      <c r="Z222" s="97">
        <f>Z219</f>
        <v>10.74615299175553</v>
      </c>
      <c r="AA222" s="97">
        <f>AA219</f>
        <v>10.63039323672592</v>
      </c>
      <c r="AB222" s="97">
        <f>AB219</f>
        <v>10.514633481696311</v>
      </c>
      <c r="AC222" s="97">
        <f>AC219</f>
        <v>10.398873726666702</v>
      </c>
      <c r="AD222" s="97">
        <f>AD219</f>
        <v>10.283113971637091</v>
      </c>
      <c r="AE222" s="97">
        <f>AE219</f>
        <v>10.167354216607482</v>
      </c>
      <c r="AF222" s="97">
        <f>AF219</f>
        <v>10.051594461577873</v>
      </c>
      <c r="AG222" s="97">
        <f>AG219</f>
        <v>9.9358347065482633</v>
      </c>
      <c r="AH222" s="97">
        <f>AH219</f>
        <v>9.8200749515186541</v>
      </c>
      <c r="AI222" s="97">
        <f>AI219</f>
        <v>9.7043151964890431</v>
      </c>
      <c r="AJ222" s="97">
        <f>AJ219</f>
        <v>9.5885554414594338</v>
      </c>
      <c r="AK222" s="97">
        <f>AK219</f>
        <v>9.4727956864298246</v>
      </c>
      <c r="AL222" s="97">
        <f>AL219</f>
        <v>9.3570359314002154</v>
      </c>
      <c r="AM222" s="97">
        <f>AM219</f>
        <v>9.2412761763706044</v>
      </c>
      <c r="AN222" s="97">
        <f>AN219</f>
        <v>9.1255164213409952</v>
      </c>
      <c r="AO222" s="97">
        <f>AO219</f>
        <v>9.0097566663113859</v>
      </c>
      <c r="AP222" s="97">
        <f>AP219</f>
        <v>8.8939969112817767</v>
      </c>
      <c r="AQ222" s="97">
        <f>AQ219</f>
        <v>8.7782371562521764</v>
      </c>
      <c r="AV222"/>
      <c r="AW222"/>
      <c r="AX222"/>
      <c r="AY222"/>
      <c r="BB222"/>
      <c r="BC222"/>
      <c r="BD222"/>
      <c r="BE222"/>
      <c r="BF222"/>
      <c r="BJ222"/>
      <c r="BK222"/>
      <c r="BL222"/>
      <c r="BM222"/>
      <c r="BN222"/>
      <c r="BO222"/>
      <c r="BP222"/>
      <c r="BQ222"/>
    </row>
    <row r="223" spans="7:69" ht="14.25" hidden="1" customHeight="1" x14ac:dyDescent="0.35">
      <c r="G223" s="8"/>
      <c r="H223" s="92"/>
      <c r="J223" s="24"/>
      <c r="K223" s="6" t="s">
        <v>91</v>
      </c>
      <c r="L223" s="82" t="s">
        <v>66</v>
      </c>
      <c r="M223" s="96">
        <f>M220</f>
        <v>29.295961999999999</v>
      </c>
      <c r="N223" s="96">
        <f>N220</f>
        <v>28.973695854980193</v>
      </c>
      <c r="O223" s="96">
        <f>O220</f>
        <v>27.227838866776466</v>
      </c>
      <c r="P223" s="96">
        <f>P220</f>
        <v>25.481981878572736</v>
      </c>
      <c r="Q223" s="96">
        <f>Q220</f>
        <v>23.736124890369009</v>
      </c>
      <c r="R223" s="96">
        <f>R220</f>
        <v>21.990267902165286</v>
      </c>
      <c r="S223" s="96">
        <f>S220</f>
        <v>20.244410913961559</v>
      </c>
      <c r="T223" s="96">
        <f>T220</f>
        <v>18.498553925757832</v>
      </c>
      <c r="U223" s="96">
        <f>U220</f>
        <v>16.752696937554106</v>
      </c>
      <c r="V223" s="96">
        <f>V220</f>
        <v>15.006839949350381</v>
      </c>
      <c r="W223" s="96">
        <f>W220</f>
        <v>13.260982961146656</v>
      </c>
      <c r="X223" s="96">
        <f>X220</f>
        <v>13.152605425931542</v>
      </c>
      <c r="Y223" s="96">
        <f>Y220</f>
        <v>13.044227890716426</v>
      </c>
      <c r="Z223" s="96">
        <f>Z220</f>
        <v>12.93585035550131</v>
      </c>
      <c r="AA223" s="96">
        <f>AA220</f>
        <v>12.827472820286197</v>
      </c>
      <c r="AB223" s="96">
        <f>AB220</f>
        <v>12.719095285071081</v>
      </c>
      <c r="AC223" s="96">
        <f>AC220</f>
        <v>12.610717749855965</v>
      </c>
      <c r="AD223" s="96">
        <f>AD220</f>
        <v>12.502340214640851</v>
      </c>
      <c r="AE223" s="96">
        <f>AE220</f>
        <v>12.393962679425735</v>
      </c>
      <c r="AF223" s="96">
        <f>AF220</f>
        <v>12.285585144210621</v>
      </c>
      <c r="AG223" s="96">
        <f>AG220</f>
        <v>12.177207608995506</v>
      </c>
      <c r="AH223" s="96">
        <f>AH220</f>
        <v>12.06883007378039</v>
      </c>
      <c r="AI223" s="96">
        <f>AI220</f>
        <v>11.960452538565276</v>
      </c>
      <c r="AJ223" s="96">
        <f>AJ220</f>
        <v>11.85207500335016</v>
      </c>
      <c r="AK223" s="96">
        <f>AK220</f>
        <v>11.743697468135045</v>
      </c>
      <c r="AL223" s="96">
        <f>AL220</f>
        <v>11.635319932919931</v>
      </c>
      <c r="AM223" s="96">
        <f>AM220</f>
        <v>11.526942397704815</v>
      </c>
      <c r="AN223" s="96">
        <f>AN220</f>
        <v>11.418564862489701</v>
      </c>
      <c r="AO223" s="96">
        <f>AO220</f>
        <v>11.310187327274585</v>
      </c>
      <c r="AP223" s="96">
        <f>AP220</f>
        <v>11.201809792059469</v>
      </c>
      <c r="AQ223" s="96">
        <f>AQ220</f>
        <v>11.093432256844359</v>
      </c>
      <c r="AZ223"/>
      <c r="BA223"/>
    </row>
    <row r="224" spans="7:69" ht="14.25" hidden="1" customHeight="1" thickBot="1" x14ac:dyDescent="0.35">
      <c r="G224" s="8"/>
      <c r="H224" s="92"/>
      <c r="J224" s="24"/>
      <c r="K224" s="17" t="s">
        <v>91</v>
      </c>
      <c r="L224" s="17" t="s">
        <v>62</v>
      </c>
      <c r="M224" s="95">
        <f>M221</f>
        <v>29.295961999999999</v>
      </c>
      <c r="N224" s="95">
        <f>N221</f>
        <v>28.973695854980193</v>
      </c>
      <c r="O224" s="95">
        <f>O221</f>
        <v>28.584063839180377</v>
      </c>
      <c r="P224" s="95">
        <f>P221</f>
        <v>28.194431823380562</v>
      </c>
      <c r="Q224" s="95">
        <f>Q221</f>
        <v>27.804799807580746</v>
      </c>
      <c r="R224" s="95">
        <f>R221</f>
        <v>27.415167791780931</v>
      </c>
      <c r="S224" s="95">
        <f>S221</f>
        <v>27.025535775981115</v>
      </c>
      <c r="T224" s="95">
        <f>T221</f>
        <v>26.6359037601813</v>
      </c>
      <c r="U224" s="95">
        <f>U221</f>
        <v>26.246271744381485</v>
      </c>
      <c r="V224" s="95">
        <f>V221</f>
        <v>25.856639728581669</v>
      </c>
      <c r="W224" s="95">
        <f>W221</f>
        <v>25.467007712781857</v>
      </c>
      <c r="X224" s="95">
        <f>X221</f>
        <v>24.856706475200095</v>
      </c>
      <c r="Y224" s="95">
        <f>Y221</f>
        <v>24.246405237618337</v>
      </c>
      <c r="Z224" s="95">
        <f>Z221</f>
        <v>23.636104000036575</v>
      </c>
      <c r="AA224" s="95">
        <f>AA221</f>
        <v>23.025802762454813</v>
      </c>
      <c r="AB224" s="95">
        <f>AB221</f>
        <v>22.415501524873054</v>
      </c>
      <c r="AC224" s="95">
        <f>AC221</f>
        <v>21.805200287291292</v>
      </c>
      <c r="AD224" s="95">
        <f>AD221</f>
        <v>21.19489904970953</v>
      </c>
      <c r="AE224" s="95">
        <f>AE221</f>
        <v>20.584597812127772</v>
      </c>
      <c r="AF224" s="95">
        <f>AF221</f>
        <v>19.97429657454601</v>
      </c>
      <c r="AG224" s="95">
        <f>AG221</f>
        <v>19.363995336964248</v>
      </c>
      <c r="AH224" s="95">
        <f>AH221</f>
        <v>18.753694099382486</v>
      </c>
      <c r="AI224" s="95">
        <f>AI221</f>
        <v>18.143392861800727</v>
      </c>
      <c r="AJ224" s="95">
        <f>AJ221</f>
        <v>17.533091624218965</v>
      </c>
      <c r="AK224" s="95">
        <f>AK221</f>
        <v>16.922790386637203</v>
      </c>
      <c r="AL224" s="95">
        <f>AL221</f>
        <v>16.312489149055445</v>
      </c>
      <c r="AM224" s="95">
        <f>AM221</f>
        <v>15.702187911473681</v>
      </c>
      <c r="AN224" s="95">
        <f>AN221</f>
        <v>15.091886673891921</v>
      </c>
      <c r="AO224" s="95">
        <f>AO221</f>
        <v>14.48158543631016</v>
      </c>
      <c r="AP224" s="95">
        <f>AP221</f>
        <v>13.871284198728398</v>
      </c>
      <c r="AQ224" s="95">
        <f>AQ221</f>
        <v>13.260982961146656</v>
      </c>
    </row>
    <row r="225" spans="7:69" ht="14.25" hidden="1" customHeight="1" thickTop="1" x14ac:dyDescent="0.35">
      <c r="G225" s="8"/>
      <c r="H225" s="92"/>
      <c r="J225" s="24"/>
      <c r="K225" s="16" t="s">
        <v>90</v>
      </c>
      <c r="L225" s="16" t="s">
        <v>67</v>
      </c>
      <c r="M225" s="97">
        <f>M222</f>
        <v>29.295961999999999</v>
      </c>
      <c r="N225" s="97">
        <f>N222</f>
        <v>28.973695854980193</v>
      </c>
      <c r="O225" s="97">
        <f>O222</f>
        <v>26.986999899631765</v>
      </c>
      <c r="P225" s="97">
        <f>P222</f>
        <v>25.000303944283338</v>
      </c>
      <c r="Q225" s="97">
        <f>Q222</f>
        <v>23.013607988934911</v>
      </c>
      <c r="R225" s="97">
        <f>R222</f>
        <v>21.026912033586488</v>
      </c>
      <c r="S225" s="97">
        <f>S222</f>
        <v>19.040216078238061</v>
      </c>
      <c r="T225" s="97">
        <f>T222</f>
        <v>17.053520122889637</v>
      </c>
      <c r="U225" s="97">
        <f>U222</f>
        <v>15.06682416754121</v>
      </c>
      <c r="V225" s="97">
        <f>V222</f>
        <v>13.080128212192784</v>
      </c>
      <c r="W225" s="97">
        <f>W222</f>
        <v>11.093432256844359</v>
      </c>
      <c r="X225" s="97">
        <f>X222</f>
        <v>10.97767250181475</v>
      </c>
      <c r="Y225" s="97">
        <f>Y222</f>
        <v>10.861912746785141</v>
      </c>
      <c r="Z225" s="97">
        <f>Z222</f>
        <v>10.74615299175553</v>
      </c>
      <c r="AA225" s="97">
        <f>AA222</f>
        <v>10.63039323672592</v>
      </c>
      <c r="AB225" s="97">
        <f>AB222</f>
        <v>10.514633481696311</v>
      </c>
      <c r="AC225" s="97">
        <f>AC222</f>
        <v>10.398873726666702</v>
      </c>
      <c r="AD225" s="97">
        <f>AD222</f>
        <v>10.283113971637091</v>
      </c>
      <c r="AE225" s="97">
        <f>AE222</f>
        <v>10.167354216607482</v>
      </c>
      <c r="AF225" s="97">
        <f>AF222</f>
        <v>10.051594461577873</v>
      </c>
      <c r="AG225" s="97">
        <f>AG222</f>
        <v>9.9358347065482633</v>
      </c>
      <c r="AH225" s="97">
        <f>AH222</f>
        <v>9.8200749515186541</v>
      </c>
      <c r="AI225" s="97">
        <f>AI222</f>
        <v>9.7043151964890431</v>
      </c>
      <c r="AJ225" s="97">
        <f>AJ222</f>
        <v>9.5885554414594338</v>
      </c>
      <c r="AK225" s="97">
        <f>AK222</f>
        <v>9.4727956864298246</v>
      </c>
      <c r="AL225" s="97">
        <f>AL222</f>
        <v>9.3570359314002154</v>
      </c>
      <c r="AM225" s="97">
        <f>AM222</f>
        <v>9.2412761763706044</v>
      </c>
      <c r="AN225" s="97">
        <f>AN222</f>
        <v>9.1255164213409952</v>
      </c>
      <c r="AO225" s="97">
        <f>AO222</f>
        <v>9.0097566663113859</v>
      </c>
      <c r="AP225" s="97">
        <f>AP222</f>
        <v>8.8939969112817767</v>
      </c>
      <c r="AQ225" s="97">
        <f>AQ222</f>
        <v>8.7782371562521764</v>
      </c>
      <c r="AV225"/>
      <c r="AW225"/>
      <c r="AX225"/>
      <c r="AY225"/>
      <c r="BB225"/>
      <c r="BC225"/>
      <c r="BD225"/>
      <c r="BE225"/>
      <c r="BF225"/>
      <c r="BJ225"/>
      <c r="BK225"/>
      <c r="BL225"/>
      <c r="BM225"/>
      <c r="BN225"/>
      <c r="BO225"/>
      <c r="BP225"/>
      <c r="BQ225"/>
    </row>
    <row r="226" spans="7:69" ht="14.25" hidden="1" customHeight="1" x14ac:dyDescent="0.35">
      <c r="G226" s="8"/>
      <c r="H226" s="92"/>
      <c r="J226" s="24"/>
      <c r="K226" s="6" t="s">
        <v>90</v>
      </c>
      <c r="L226" s="82" t="s">
        <v>66</v>
      </c>
      <c r="M226" s="96">
        <f>M223</f>
        <v>29.295961999999999</v>
      </c>
      <c r="N226" s="96">
        <f>N223</f>
        <v>28.973695854980193</v>
      </c>
      <c r="O226" s="96">
        <f>O223</f>
        <v>27.227838866776466</v>
      </c>
      <c r="P226" s="96">
        <f>P223</f>
        <v>25.481981878572736</v>
      </c>
      <c r="Q226" s="96">
        <f>Q223</f>
        <v>23.736124890369009</v>
      </c>
      <c r="R226" s="96">
        <f>R223</f>
        <v>21.990267902165286</v>
      </c>
      <c r="S226" s="96">
        <f>S223</f>
        <v>20.244410913961559</v>
      </c>
      <c r="T226" s="96">
        <f>T223</f>
        <v>18.498553925757832</v>
      </c>
      <c r="U226" s="96">
        <f>U223</f>
        <v>16.752696937554106</v>
      </c>
      <c r="V226" s="96">
        <f>V223</f>
        <v>15.006839949350381</v>
      </c>
      <c r="W226" s="96">
        <f>W223</f>
        <v>13.260982961146656</v>
      </c>
      <c r="X226" s="96">
        <f>X223</f>
        <v>13.152605425931542</v>
      </c>
      <c r="Y226" s="96">
        <f>Y223</f>
        <v>13.044227890716426</v>
      </c>
      <c r="Z226" s="96">
        <f>Z223</f>
        <v>12.93585035550131</v>
      </c>
      <c r="AA226" s="96">
        <f>AA223</f>
        <v>12.827472820286197</v>
      </c>
      <c r="AB226" s="96">
        <f>AB223</f>
        <v>12.719095285071081</v>
      </c>
      <c r="AC226" s="96">
        <f>AC223</f>
        <v>12.610717749855965</v>
      </c>
      <c r="AD226" s="96">
        <f>AD223</f>
        <v>12.502340214640851</v>
      </c>
      <c r="AE226" s="96">
        <f>AE223</f>
        <v>12.393962679425735</v>
      </c>
      <c r="AF226" s="96">
        <f>AF223</f>
        <v>12.285585144210621</v>
      </c>
      <c r="AG226" s="96">
        <f>AG223</f>
        <v>12.177207608995506</v>
      </c>
      <c r="AH226" s="96">
        <f>AH223</f>
        <v>12.06883007378039</v>
      </c>
      <c r="AI226" s="96">
        <f>AI223</f>
        <v>11.960452538565276</v>
      </c>
      <c r="AJ226" s="96">
        <f>AJ223</f>
        <v>11.85207500335016</v>
      </c>
      <c r="AK226" s="96">
        <f>AK223</f>
        <v>11.743697468135045</v>
      </c>
      <c r="AL226" s="96">
        <f>AL223</f>
        <v>11.635319932919931</v>
      </c>
      <c r="AM226" s="96">
        <f>AM223</f>
        <v>11.526942397704815</v>
      </c>
      <c r="AN226" s="96">
        <f>AN223</f>
        <v>11.418564862489701</v>
      </c>
      <c r="AO226" s="96">
        <f>AO223</f>
        <v>11.310187327274585</v>
      </c>
      <c r="AP226" s="96">
        <f>AP223</f>
        <v>11.201809792059469</v>
      </c>
      <c r="AQ226" s="96">
        <f>AQ223</f>
        <v>11.093432256844359</v>
      </c>
      <c r="AZ226"/>
      <c r="BA226"/>
    </row>
    <row r="227" spans="7:69" ht="14.25" hidden="1" customHeight="1" thickBot="1" x14ac:dyDescent="0.35">
      <c r="G227" s="8"/>
      <c r="H227" s="92"/>
      <c r="J227" s="24"/>
      <c r="K227" s="17" t="s">
        <v>90</v>
      </c>
      <c r="L227" s="17" t="s">
        <v>62</v>
      </c>
      <c r="M227" s="95">
        <f>M224</f>
        <v>29.295961999999999</v>
      </c>
      <c r="N227" s="95">
        <f>N224</f>
        <v>28.973695854980193</v>
      </c>
      <c r="O227" s="95">
        <f>O224</f>
        <v>28.584063839180377</v>
      </c>
      <c r="P227" s="95">
        <f>P224</f>
        <v>28.194431823380562</v>
      </c>
      <c r="Q227" s="95">
        <f>Q224</f>
        <v>27.804799807580746</v>
      </c>
      <c r="R227" s="95">
        <f>R224</f>
        <v>27.415167791780931</v>
      </c>
      <c r="S227" s="95">
        <f>S224</f>
        <v>27.025535775981115</v>
      </c>
      <c r="T227" s="95">
        <f>T224</f>
        <v>26.6359037601813</v>
      </c>
      <c r="U227" s="95">
        <f>U224</f>
        <v>26.246271744381485</v>
      </c>
      <c r="V227" s="95">
        <f>V224</f>
        <v>25.856639728581669</v>
      </c>
      <c r="W227" s="95">
        <f>W224</f>
        <v>25.467007712781857</v>
      </c>
      <c r="X227" s="95">
        <f>X224</f>
        <v>24.856706475200095</v>
      </c>
      <c r="Y227" s="95">
        <f>Y224</f>
        <v>24.246405237618337</v>
      </c>
      <c r="Z227" s="95">
        <f>Z224</f>
        <v>23.636104000036575</v>
      </c>
      <c r="AA227" s="95">
        <f>AA224</f>
        <v>23.025802762454813</v>
      </c>
      <c r="AB227" s="95">
        <f>AB224</f>
        <v>22.415501524873054</v>
      </c>
      <c r="AC227" s="95">
        <f>AC224</f>
        <v>21.805200287291292</v>
      </c>
      <c r="AD227" s="95">
        <f>AD224</f>
        <v>21.19489904970953</v>
      </c>
      <c r="AE227" s="95">
        <f>AE224</f>
        <v>20.584597812127772</v>
      </c>
      <c r="AF227" s="95">
        <f>AF224</f>
        <v>19.97429657454601</v>
      </c>
      <c r="AG227" s="95">
        <f>AG224</f>
        <v>19.363995336964248</v>
      </c>
      <c r="AH227" s="95">
        <f>AH224</f>
        <v>18.753694099382486</v>
      </c>
      <c r="AI227" s="95">
        <f>AI224</f>
        <v>18.143392861800727</v>
      </c>
      <c r="AJ227" s="95">
        <f>AJ224</f>
        <v>17.533091624218965</v>
      </c>
      <c r="AK227" s="95">
        <f>AK224</f>
        <v>16.922790386637203</v>
      </c>
      <c r="AL227" s="95">
        <f>AL224</f>
        <v>16.312489149055445</v>
      </c>
      <c r="AM227" s="95">
        <f>AM224</f>
        <v>15.702187911473681</v>
      </c>
      <c r="AN227" s="95">
        <f>AN224</f>
        <v>15.091886673891921</v>
      </c>
      <c r="AO227" s="95">
        <f>AO224</f>
        <v>14.48158543631016</v>
      </c>
      <c r="AP227" s="95">
        <f>AP224</f>
        <v>13.871284198728398</v>
      </c>
      <c r="AQ227" s="95">
        <f>AQ224</f>
        <v>13.260982961146656</v>
      </c>
    </row>
    <row r="228" spans="7:69" ht="14.25" hidden="1" customHeight="1" thickTop="1" x14ac:dyDescent="0.3">
      <c r="G228" s="8"/>
      <c r="H228" s="92"/>
      <c r="J228" s="24"/>
      <c r="K228" s="16" t="s">
        <v>89</v>
      </c>
      <c r="L228" s="16" t="s">
        <v>67</v>
      </c>
      <c r="M228" s="97">
        <f>M225</f>
        <v>29.295961999999999</v>
      </c>
      <c r="N228" s="97">
        <f>N225</f>
        <v>28.973695854980193</v>
      </c>
      <c r="O228" s="97">
        <f>O225</f>
        <v>26.986999899631765</v>
      </c>
      <c r="P228" s="97">
        <f>P225</f>
        <v>25.000303944283338</v>
      </c>
      <c r="Q228" s="97">
        <f>Q225</f>
        <v>23.013607988934911</v>
      </c>
      <c r="R228" s="97">
        <f>R225</f>
        <v>21.026912033586488</v>
      </c>
      <c r="S228" s="97">
        <f>S225</f>
        <v>19.040216078238061</v>
      </c>
      <c r="T228" s="97">
        <f>T225</f>
        <v>17.053520122889637</v>
      </c>
      <c r="U228" s="97">
        <f>U225</f>
        <v>15.06682416754121</v>
      </c>
      <c r="V228" s="97">
        <f>V225</f>
        <v>13.080128212192784</v>
      </c>
      <c r="W228" s="97">
        <f>W225</f>
        <v>11.093432256844359</v>
      </c>
      <c r="X228" s="97">
        <f>X225</f>
        <v>10.97767250181475</v>
      </c>
      <c r="Y228" s="97">
        <f>Y225</f>
        <v>10.861912746785141</v>
      </c>
      <c r="Z228" s="97">
        <f>Z225</f>
        <v>10.74615299175553</v>
      </c>
      <c r="AA228" s="97">
        <f>AA225</f>
        <v>10.63039323672592</v>
      </c>
      <c r="AB228" s="97">
        <f>AB225</f>
        <v>10.514633481696311</v>
      </c>
      <c r="AC228" s="97">
        <f>AC225</f>
        <v>10.398873726666702</v>
      </c>
      <c r="AD228" s="97">
        <f>AD225</f>
        <v>10.283113971637091</v>
      </c>
      <c r="AE228" s="97">
        <f>AE225</f>
        <v>10.167354216607482</v>
      </c>
      <c r="AF228" s="97">
        <f>AF225</f>
        <v>10.051594461577873</v>
      </c>
      <c r="AG228" s="97">
        <f>AG225</f>
        <v>9.9358347065482633</v>
      </c>
      <c r="AH228" s="97">
        <f>AH225</f>
        <v>9.8200749515186541</v>
      </c>
      <c r="AI228" s="97">
        <f>AI225</f>
        <v>9.7043151964890431</v>
      </c>
      <c r="AJ228" s="97">
        <f>AJ225</f>
        <v>9.5885554414594338</v>
      </c>
      <c r="AK228" s="97">
        <f>AK225</f>
        <v>9.4727956864298246</v>
      </c>
      <c r="AL228" s="97">
        <f>AL225</f>
        <v>9.3570359314002154</v>
      </c>
      <c r="AM228" s="97">
        <f>AM225</f>
        <v>9.2412761763706044</v>
      </c>
      <c r="AN228" s="97">
        <f>AN225</f>
        <v>9.1255164213409952</v>
      </c>
      <c r="AO228" s="97">
        <f>AO225</f>
        <v>9.0097566663113859</v>
      </c>
      <c r="AP228" s="97">
        <f>AP225</f>
        <v>8.8939969112817767</v>
      </c>
      <c r="AQ228" s="97">
        <f>AQ225</f>
        <v>8.7782371562521764</v>
      </c>
    </row>
    <row r="229" spans="7:69" ht="14.25" hidden="1" customHeight="1" x14ac:dyDescent="0.3">
      <c r="G229" s="8"/>
      <c r="H229" s="92"/>
      <c r="J229" s="24"/>
      <c r="K229" s="6" t="s">
        <v>89</v>
      </c>
      <c r="L229" s="82" t="s">
        <v>66</v>
      </c>
      <c r="M229" s="96">
        <f>M226</f>
        <v>29.295961999999999</v>
      </c>
      <c r="N229" s="96">
        <f>N226</f>
        <v>28.973695854980193</v>
      </c>
      <c r="O229" s="96">
        <f>O226</f>
        <v>27.227838866776466</v>
      </c>
      <c r="P229" s="96">
        <f>P226</f>
        <v>25.481981878572736</v>
      </c>
      <c r="Q229" s="96">
        <f>Q226</f>
        <v>23.736124890369009</v>
      </c>
      <c r="R229" s="96">
        <f>R226</f>
        <v>21.990267902165286</v>
      </c>
      <c r="S229" s="96">
        <f>S226</f>
        <v>20.244410913961559</v>
      </c>
      <c r="T229" s="96">
        <f>T226</f>
        <v>18.498553925757832</v>
      </c>
      <c r="U229" s="96">
        <f>U226</f>
        <v>16.752696937554106</v>
      </c>
      <c r="V229" s="96">
        <f>V226</f>
        <v>15.006839949350381</v>
      </c>
      <c r="W229" s="96">
        <f>W226</f>
        <v>13.260982961146656</v>
      </c>
      <c r="X229" s="96">
        <f>X226</f>
        <v>13.152605425931542</v>
      </c>
      <c r="Y229" s="96">
        <f>Y226</f>
        <v>13.044227890716426</v>
      </c>
      <c r="Z229" s="96">
        <f>Z226</f>
        <v>12.93585035550131</v>
      </c>
      <c r="AA229" s="96">
        <f>AA226</f>
        <v>12.827472820286197</v>
      </c>
      <c r="AB229" s="96">
        <f>AB226</f>
        <v>12.719095285071081</v>
      </c>
      <c r="AC229" s="96">
        <f>AC226</f>
        <v>12.610717749855965</v>
      </c>
      <c r="AD229" s="96">
        <f>AD226</f>
        <v>12.502340214640851</v>
      </c>
      <c r="AE229" s="96">
        <f>AE226</f>
        <v>12.393962679425735</v>
      </c>
      <c r="AF229" s="96">
        <f>AF226</f>
        <v>12.285585144210621</v>
      </c>
      <c r="AG229" s="96">
        <f>AG226</f>
        <v>12.177207608995506</v>
      </c>
      <c r="AH229" s="96">
        <f>AH226</f>
        <v>12.06883007378039</v>
      </c>
      <c r="AI229" s="96">
        <f>AI226</f>
        <v>11.960452538565276</v>
      </c>
      <c r="AJ229" s="96">
        <f>AJ226</f>
        <v>11.85207500335016</v>
      </c>
      <c r="AK229" s="96">
        <f>AK226</f>
        <v>11.743697468135045</v>
      </c>
      <c r="AL229" s="96">
        <f>AL226</f>
        <v>11.635319932919931</v>
      </c>
      <c r="AM229" s="96">
        <f>AM226</f>
        <v>11.526942397704815</v>
      </c>
      <c r="AN229" s="96">
        <f>AN226</f>
        <v>11.418564862489701</v>
      </c>
      <c r="AO229" s="96">
        <f>AO226</f>
        <v>11.310187327274585</v>
      </c>
      <c r="AP229" s="96">
        <f>AP226</f>
        <v>11.201809792059469</v>
      </c>
      <c r="AQ229" s="96">
        <f>AQ226</f>
        <v>11.093432256844359</v>
      </c>
    </row>
    <row r="230" spans="7:69" ht="14.25" hidden="1" customHeight="1" thickBot="1" x14ac:dyDescent="0.35">
      <c r="G230" s="8"/>
      <c r="H230" s="92"/>
      <c r="J230" s="24"/>
      <c r="K230" s="17" t="s">
        <v>89</v>
      </c>
      <c r="L230" s="17" t="s">
        <v>62</v>
      </c>
      <c r="M230" s="95">
        <f>M227</f>
        <v>29.295961999999999</v>
      </c>
      <c r="N230" s="95">
        <f>N227</f>
        <v>28.973695854980193</v>
      </c>
      <c r="O230" s="95">
        <f>O227</f>
        <v>28.584063839180377</v>
      </c>
      <c r="P230" s="95">
        <f>P227</f>
        <v>28.194431823380562</v>
      </c>
      <c r="Q230" s="95">
        <f>Q227</f>
        <v>27.804799807580746</v>
      </c>
      <c r="R230" s="95">
        <f>R227</f>
        <v>27.415167791780931</v>
      </c>
      <c r="S230" s="95">
        <f>S227</f>
        <v>27.025535775981115</v>
      </c>
      <c r="T230" s="95">
        <f>T227</f>
        <v>26.6359037601813</v>
      </c>
      <c r="U230" s="95">
        <f>U227</f>
        <v>26.246271744381485</v>
      </c>
      <c r="V230" s="95">
        <f>V227</f>
        <v>25.856639728581669</v>
      </c>
      <c r="W230" s="95">
        <f>W227</f>
        <v>25.467007712781857</v>
      </c>
      <c r="X230" s="95">
        <f>X227</f>
        <v>24.856706475200095</v>
      </c>
      <c r="Y230" s="95">
        <f>Y227</f>
        <v>24.246405237618337</v>
      </c>
      <c r="Z230" s="95">
        <f>Z227</f>
        <v>23.636104000036575</v>
      </c>
      <c r="AA230" s="95">
        <f>AA227</f>
        <v>23.025802762454813</v>
      </c>
      <c r="AB230" s="95">
        <f>AB227</f>
        <v>22.415501524873054</v>
      </c>
      <c r="AC230" s="95">
        <f>AC227</f>
        <v>21.805200287291292</v>
      </c>
      <c r="AD230" s="95">
        <f>AD227</f>
        <v>21.19489904970953</v>
      </c>
      <c r="AE230" s="95">
        <f>AE227</f>
        <v>20.584597812127772</v>
      </c>
      <c r="AF230" s="95">
        <f>AF227</f>
        <v>19.97429657454601</v>
      </c>
      <c r="AG230" s="95">
        <f>AG227</f>
        <v>19.363995336964248</v>
      </c>
      <c r="AH230" s="95">
        <f>AH227</f>
        <v>18.753694099382486</v>
      </c>
      <c r="AI230" s="95">
        <f>AI227</f>
        <v>18.143392861800727</v>
      </c>
      <c r="AJ230" s="95">
        <f>AJ227</f>
        <v>17.533091624218965</v>
      </c>
      <c r="AK230" s="95">
        <f>AK227</f>
        <v>16.922790386637203</v>
      </c>
      <c r="AL230" s="95">
        <f>AL227</f>
        <v>16.312489149055445</v>
      </c>
      <c r="AM230" s="95">
        <f>AM227</f>
        <v>15.702187911473681</v>
      </c>
      <c r="AN230" s="95">
        <f>AN227</f>
        <v>15.091886673891921</v>
      </c>
      <c r="AO230" s="95">
        <f>AO227</f>
        <v>14.48158543631016</v>
      </c>
      <c r="AP230" s="95">
        <f>AP227</f>
        <v>13.871284198728398</v>
      </c>
      <c r="AQ230" s="95">
        <f>AQ227</f>
        <v>13.260982961146656</v>
      </c>
    </row>
    <row r="231" spans="7:69" ht="14.25" hidden="1" customHeight="1" thickTop="1" x14ac:dyDescent="0.35">
      <c r="G231" s="8"/>
      <c r="H231" s="92"/>
      <c r="J231" s="24"/>
      <c r="K231" s="16" t="s">
        <v>88</v>
      </c>
      <c r="L231" s="16" t="s">
        <v>67</v>
      </c>
      <c r="M231" s="97">
        <f>M228</f>
        <v>29.295961999999999</v>
      </c>
      <c r="N231" s="97">
        <f>N228</f>
        <v>28.973695854980193</v>
      </c>
      <c r="O231" s="97">
        <f>O228</f>
        <v>26.986999899631765</v>
      </c>
      <c r="P231" s="97">
        <f>P228</f>
        <v>25.000303944283338</v>
      </c>
      <c r="Q231" s="97">
        <f>Q228</f>
        <v>23.013607988934911</v>
      </c>
      <c r="R231" s="97">
        <f>R228</f>
        <v>21.026912033586488</v>
      </c>
      <c r="S231" s="97">
        <f>S228</f>
        <v>19.040216078238061</v>
      </c>
      <c r="T231" s="97">
        <f>T228</f>
        <v>17.053520122889637</v>
      </c>
      <c r="U231" s="97">
        <f>U228</f>
        <v>15.06682416754121</v>
      </c>
      <c r="V231" s="97">
        <f>V228</f>
        <v>13.080128212192784</v>
      </c>
      <c r="W231" s="97">
        <f>W228</f>
        <v>11.093432256844359</v>
      </c>
      <c r="X231" s="97">
        <f>X228</f>
        <v>10.97767250181475</v>
      </c>
      <c r="Y231" s="97">
        <f>Y228</f>
        <v>10.861912746785141</v>
      </c>
      <c r="Z231" s="97">
        <f>Z228</f>
        <v>10.74615299175553</v>
      </c>
      <c r="AA231" s="97">
        <f>AA228</f>
        <v>10.63039323672592</v>
      </c>
      <c r="AB231" s="97">
        <f>AB228</f>
        <v>10.514633481696311</v>
      </c>
      <c r="AC231" s="97">
        <f>AC228</f>
        <v>10.398873726666702</v>
      </c>
      <c r="AD231" s="97">
        <f>AD228</f>
        <v>10.283113971637091</v>
      </c>
      <c r="AE231" s="97">
        <f>AE228</f>
        <v>10.167354216607482</v>
      </c>
      <c r="AF231" s="97">
        <f>AF228</f>
        <v>10.051594461577873</v>
      </c>
      <c r="AG231" s="97">
        <f>AG228</f>
        <v>9.9358347065482633</v>
      </c>
      <c r="AH231" s="97">
        <f>AH228</f>
        <v>9.8200749515186541</v>
      </c>
      <c r="AI231" s="97">
        <f>AI228</f>
        <v>9.7043151964890431</v>
      </c>
      <c r="AJ231" s="97">
        <f>AJ228</f>
        <v>9.5885554414594338</v>
      </c>
      <c r="AK231" s="97">
        <f>AK228</f>
        <v>9.4727956864298246</v>
      </c>
      <c r="AL231" s="97">
        <f>AL228</f>
        <v>9.3570359314002154</v>
      </c>
      <c r="AM231" s="97">
        <f>AM228</f>
        <v>9.2412761763706044</v>
      </c>
      <c r="AN231" s="97">
        <f>AN228</f>
        <v>9.1255164213409952</v>
      </c>
      <c r="AO231" s="97">
        <f>AO228</f>
        <v>9.0097566663113859</v>
      </c>
      <c r="AP231" s="97">
        <f>AP228</f>
        <v>8.8939969112817767</v>
      </c>
      <c r="AQ231" s="97">
        <f>AQ228</f>
        <v>8.7782371562521764</v>
      </c>
      <c r="AR231"/>
      <c r="AS231"/>
    </row>
    <row r="232" spans="7:69" ht="14.25" hidden="1" customHeight="1" x14ac:dyDescent="0.3">
      <c r="G232" s="8"/>
      <c r="H232" s="92"/>
      <c r="J232" s="24"/>
      <c r="K232" s="6" t="s">
        <v>88</v>
      </c>
      <c r="L232" s="82" t="s">
        <v>66</v>
      </c>
      <c r="M232" s="96">
        <f>M229</f>
        <v>29.295961999999999</v>
      </c>
      <c r="N232" s="96">
        <f>N229</f>
        <v>28.973695854980193</v>
      </c>
      <c r="O232" s="96">
        <f>O229</f>
        <v>27.227838866776466</v>
      </c>
      <c r="P232" s="96">
        <f>P229</f>
        <v>25.481981878572736</v>
      </c>
      <c r="Q232" s="96">
        <f>Q229</f>
        <v>23.736124890369009</v>
      </c>
      <c r="R232" s="96">
        <f>R229</f>
        <v>21.990267902165286</v>
      </c>
      <c r="S232" s="96">
        <f>S229</f>
        <v>20.244410913961559</v>
      </c>
      <c r="T232" s="96">
        <f>T229</f>
        <v>18.498553925757832</v>
      </c>
      <c r="U232" s="96">
        <f>U229</f>
        <v>16.752696937554106</v>
      </c>
      <c r="V232" s="96">
        <f>V229</f>
        <v>15.006839949350381</v>
      </c>
      <c r="W232" s="96">
        <f>W229</f>
        <v>13.260982961146656</v>
      </c>
      <c r="X232" s="96">
        <f>X229</f>
        <v>13.152605425931542</v>
      </c>
      <c r="Y232" s="96">
        <f>Y229</f>
        <v>13.044227890716426</v>
      </c>
      <c r="Z232" s="96">
        <f>Z229</f>
        <v>12.93585035550131</v>
      </c>
      <c r="AA232" s="96">
        <f>AA229</f>
        <v>12.827472820286197</v>
      </c>
      <c r="AB232" s="96">
        <f>AB229</f>
        <v>12.719095285071081</v>
      </c>
      <c r="AC232" s="96">
        <f>AC229</f>
        <v>12.610717749855965</v>
      </c>
      <c r="AD232" s="96">
        <f>AD229</f>
        <v>12.502340214640851</v>
      </c>
      <c r="AE232" s="96">
        <f>AE229</f>
        <v>12.393962679425735</v>
      </c>
      <c r="AF232" s="96">
        <f>AF229</f>
        <v>12.285585144210621</v>
      </c>
      <c r="AG232" s="96">
        <f>AG229</f>
        <v>12.177207608995506</v>
      </c>
      <c r="AH232" s="96">
        <f>AH229</f>
        <v>12.06883007378039</v>
      </c>
      <c r="AI232" s="96">
        <f>AI229</f>
        <v>11.960452538565276</v>
      </c>
      <c r="AJ232" s="96">
        <f>AJ229</f>
        <v>11.85207500335016</v>
      </c>
      <c r="AK232" s="96">
        <f>AK229</f>
        <v>11.743697468135045</v>
      </c>
      <c r="AL232" s="96">
        <f>AL229</f>
        <v>11.635319932919931</v>
      </c>
      <c r="AM232" s="96">
        <f>AM229</f>
        <v>11.526942397704815</v>
      </c>
      <c r="AN232" s="96">
        <f>AN229</f>
        <v>11.418564862489701</v>
      </c>
      <c r="AO232" s="96">
        <f>AO229</f>
        <v>11.310187327274585</v>
      </c>
      <c r="AP232" s="96">
        <f>AP229</f>
        <v>11.201809792059469</v>
      </c>
      <c r="AQ232" s="96">
        <f>AQ229</f>
        <v>11.093432256844359</v>
      </c>
    </row>
    <row r="233" spans="7:69" ht="14.25" hidden="1" customHeight="1" thickBot="1" x14ac:dyDescent="0.4">
      <c r="G233" s="8"/>
      <c r="H233" s="92"/>
      <c r="J233" s="24"/>
      <c r="K233" s="17" t="s">
        <v>88</v>
      </c>
      <c r="L233" s="17" t="s">
        <v>62</v>
      </c>
      <c r="M233" s="95">
        <f>M230</f>
        <v>29.295961999999999</v>
      </c>
      <c r="N233" s="95">
        <f>N230</f>
        <v>28.973695854980193</v>
      </c>
      <c r="O233" s="95">
        <f>O230</f>
        <v>28.584063839180377</v>
      </c>
      <c r="P233" s="95">
        <f>P230</f>
        <v>28.194431823380562</v>
      </c>
      <c r="Q233" s="95">
        <f>Q230</f>
        <v>27.804799807580746</v>
      </c>
      <c r="R233" s="95">
        <f>R230</f>
        <v>27.415167791780931</v>
      </c>
      <c r="S233" s="95">
        <f>S230</f>
        <v>27.025535775981115</v>
      </c>
      <c r="T233" s="95">
        <f>T230</f>
        <v>26.6359037601813</v>
      </c>
      <c r="U233" s="95">
        <f>U230</f>
        <v>26.246271744381485</v>
      </c>
      <c r="V233" s="95">
        <f>V230</f>
        <v>25.856639728581669</v>
      </c>
      <c r="W233" s="95">
        <f>W230</f>
        <v>25.467007712781857</v>
      </c>
      <c r="X233" s="95">
        <f>X230</f>
        <v>24.856706475200095</v>
      </c>
      <c r="Y233" s="95">
        <f>Y230</f>
        <v>24.246405237618337</v>
      </c>
      <c r="Z233" s="95">
        <f>Z230</f>
        <v>23.636104000036575</v>
      </c>
      <c r="AA233" s="95">
        <f>AA230</f>
        <v>23.025802762454813</v>
      </c>
      <c r="AB233" s="95">
        <f>AB230</f>
        <v>22.415501524873054</v>
      </c>
      <c r="AC233" s="95">
        <f>AC230</f>
        <v>21.805200287291292</v>
      </c>
      <c r="AD233" s="95">
        <f>AD230</f>
        <v>21.19489904970953</v>
      </c>
      <c r="AE233" s="95">
        <f>AE230</f>
        <v>20.584597812127772</v>
      </c>
      <c r="AF233" s="95">
        <f>AF230</f>
        <v>19.97429657454601</v>
      </c>
      <c r="AG233" s="95">
        <f>AG230</f>
        <v>19.363995336964248</v>
      </c>
      <c r="AH233" s="95">
        <f>AH230</f>
        <v>18.753694099382486</v>
      </c>
      <c r="AI233" s="95">
        <f>AI230</f>
        <v>18.143392861800727</v>
      </c>
      <c r="AJ233" s="95">
        <f>AJ230</f>
        <v>17.533091624218965</v>
      </c>
      <c r="AK233" s="95">
        <f>AK230</f>
        <v>16.922790386637203</v>
      </c>
      <c r="AL233" s="95">
        <f>AL230</f>
        <v>16.312489149055445</v>
      </c>
      <c r="AM233" s="95">
        <f>AM230</f>
        <v>15.702187911473681</v>
      </c>
      <c r="AN233" s="95">
        <f>AN230</f>
        <v>15.091886673891921</v>
      </c>
      <c r="AO233" s="95">
        <f>AO230</f>
        <v>14.48158543631016</v>
      </c>
      <c r="AP233" s="95">
        <f>AP230</f>
        <v>13.871284198728398</v>
      </c>
      <c r="AQ233" s="95">
        <f>AQ230</f>
        <v>13.260982961146656</v>
      </c>
      <c r="BG233"/>
      <c r="BH233"/>
      <c r="BI233"/>
    </row>
    <row r="234" spans="7:69" ht="14.25" hidden="1" customHeight="1" thickTop="1" x14ac:dyDescent="0.35">
      <c r="G234" s="8"/>
      <c r="H234" s="92"/>
      <c r="J234" s="24"/>
      <c r="K234" s="16" t="s">
        <v>87</v>
      </c>
      <c r="L234" s="16" t="s">
        <v>67</v>
      </c>
      <c r="M234" s="97">
        <f>M231</f>
        <v>29.295961999999999</v>
      </c>
      <c r="N234" s="97">
        <f>N231</f>
        <v>28.973695854980193</v>
      </c>
      <c r="O234" s="97">
        <f>O231</f>
        <v>26.986999899631765</v>
      </c>
      <c r="P234" s="97">
        <f>P231</f>
        <v>25.000303944283338</v>
      </c>
      <c r="Q234" s="97">
        <f>Q231</f>
        <v>23.013607988934911</v>
      </c>
      <c r="R234" s="97">
        <f>R231</f>
        <v>21.026912033586488</v>
      </c>
      <c r="S234" s="97">
        <f>S231</f>
        <v>19.040216078238061</v>
      </c>
      <c r="T234" s="97">
        <f>T231</f>
        <v>17.053520122889637</v>
      </c>
      <c r="U234" s="97">
        <f>U231</f>
        <v>15.06682416754121</v>
      </c>
      <c r="V234" s="97">
        <f>V231</f>
        <v>13.080128212192784</v>
      </c>
      <c r="W234" s="97">
        <f>W231</f>
        <v>11.093432256844359</v>
      </c>
      <c r="X234" s="97">
        <f>X231</f>
        <v>10.97767250181475</v>
      </c>
      <c r="Y234" s="97">
        <f>Y231</f>
        <v>10.861912746785141</v>
      </c>
      <c r="Z234" s="97">
        <f>Z231</f>
        <v>10.74615299175553</v>
      </c>
      <c r="AA234" s="97">
        <f>AA231</f>
        <v>10.63039323672592</v>
      </c>
      <c r="AB234" s="97">
        <f>AB231</f>
        <v>10.514633481696311</v>
      </c>
      <c r="AC234" s="97">
        <f>AC231</f>
        <v>10.398873726666702</v>
      </c>
      <c r="AD234" s="97">
        <f>AD231</f>
        <v>10.283113971637091</v>
      </c>
      <c r="AE234" s="97">
        <f>AE231</f>
        <v>10.167354216607482</v>
      </c>
      <c r="AF234" s="97">
        <f>AF231</f>
        <v>10.051594461577873</v>
      </c>
      <c r="AG234" s="97">
        <f>AG231</f>
        <v>9.9358347065482633</v>
      </c>
      <c r="AH234" s="97">
        <f>AH231</f>
        <v>9.8200749515186541</v>
      </c>
      <c r="AI234" s="97">
        <f>AI231</f>
        <v>9.7043151964890431</v>
      </c>
      <c r="AJ234" s="97">
        <f>AJ231</f>
        <v>9.5885554414594338</v>
      </c>
      <c r="AK234" s="97">
        <f>AK231</f>
        <v>9.4727956864298246</v>
      </c>
      <c r="AL234" s="97">
        <f>AL231</f>
        <v>9.3570359314002154</v>
      </c>
      <c r="AM234" s="97">
        <f>AM231</f>
        <v>9.2412761763706044</v>
      </c>
      <c r="AN234" s="97">
        <f>AN231</f>
        <v>9.1255164213409952</v>
      </c>
      <c r="AO234" s="97">
        <f>AO231</f>
        <v>9.0097566663113859</v>
      </c>
      <c r="AP234" s="97">
        <f>AP231</f>
        <v>8.8939969112817767</v>
      </c>
      <c r="AQ234" s="97">
        <f>AQ231</f>
        <v>8.7782371562521764</v>
      </c>
      <c r="AV234"/>
      <c r="AW234"/>
      <c r="AX234"/>
      <c r="AY234"/>
      <c r="BB234"/>
      <c r="BC234"/>
      <c r="BD234"/>
      <c r="BE234"/>
      <c r="BF234"/>
      <c r="BJ234"/>
      <c r="BK234"/>
      <c r="BL234"/>
      <c r="BM234"/>
      <c r="BN234"/>
      <c r="BO234"/>
      <c r="BP234"/>
      <c r="BQ234"/>
    </row>
    <row r="235" spans="7:69" ht="14.25" hidden="1" customHeight="1" x14ac:dyDescent="0.35">
      <c r="G235" s="8"/>
      <c r="H235" s="92"/>
      <c r="J235" s="24"/>
      <c r="K235" s="6" t="s">
        <v>87</v>
      </c>
      <c r="L235" s="82" t="s">
        <v>66</v>
      </c>
      <c r="M235" s="96">
        <f>M232</f>
        <v>29.295961999999999</v>
      </c>
      <c r="N235" s="96">
        <f>N232</f>
        <v>28.973695854980193</v>
      </c>
      <c r="O235" s="96">
        <f>O232</f>
        <v>27.227838866776466</v>
      </c>
      <c r="P235" s="96">
        <f>P232</f>
        <v>25.481981878572736</v>
      </c>
      <c r="Q235" s="96">
        <f>Q232</f>
        <v>23.736124890369009</v>
      </c>
      <c r="R235" s="96">
        <f>R232</f>
        <v>21.990267902165286</v>
      </c>
      <c r="S235" s="96">
        <f>S232</f>
        <v>20.244410913961559</v>
      </c>
      <c r="T235" s="96">
        <f>T232</f>
        <v>18.498553925757832</v>
      </c>
      <c r="U235" s="96">
        <f>U232</f>
        <v>16.752696937554106</v>
      </c>
      <c r="V235" s="96">
        <f>V232</f>
        <v>15.006839949350381</v>
      </c>
      <c r="W235" s="96">
        <f>W232</f>
        <v>13.260982961146656</v>
      </c>
      <c r="X235" s="96">
        <f>X232</f>
        <v>13.152605425931542</v>
      </c>
      <c r="Y235" s="96">
        <f>Y232</f>
        <v>13.044227890716426</v>
      </c>
      <c r="Z235" s="96">
        <f>Z232</f>
        <v>12.93585035550131</v>
      </c>
      <c r="AA235" s="96">
        <f>AA232</f>
        <v>12.827472820286197</v>
      </c>
      <c r="AB235" s="96">
        <f>AB232</f>
        <v>12.719095285071081</v>
      </c>
      <c r="AC235" s="96">
        <f>AC232</f>
        <v>12.610717749855965</v>
      </c>
      <c r="AD235" s="96">
        <f>AD232</f>
        <v>12.502340214640851</v>
      </c>
      <c r="AE235" s="96">
        <f>AE232</f>
        <v>12.393962679425735</v>
      </c>
      <c r="AF235" s="96">
        <f>AF232</f>
        <v>12.285585144210621</v>
      </c>
      <c r="AG235" s="96">
        <f>AG232</f>
        <v>12.177207608995506</v>
      </c>
      <c r="AH235" s="96">
        <f>AH232</f>
        <v>12.06883007378039</v>
      </c>
      <c r="AI235" s="96">
        <f>AI232</f>
        <v>11.960452538565276</v>
      </c>
      <c r="AJ235" s="96">
        <f>AJ232</f>
        <v>11.85207500335016</v>
      </c>
      <c r="AK235" s="96">
        <f>AK232</f>
        <v>11.743697468135045</v>
      </c>
      <c r="AL235" s="96">
        <f>AL232</f>
        <v>11.635319932919931</v>
      </c>
      <c r="AM235" s="96">
        <f>AM232</f>
        <v>11.526942397704815</v>
      </c>
      <c r="AN235" s="96">
        <f>AN232</f>
        <v>11.418564862489701</v>
      </c>
      <c r="AO235" s="96">
        <f>AO232</f>
        <v>11.310187327274585</v>
      </c>
      <c r="AP235" s="96">
        <f>AP232</f>
        <v>11.201809792059469</v>
      </c>
      <c r="AQ235" s="96">
        <f>AQ232</f>
        <v>11.093432256844359</v>
      </c>
      <c r="AZ235"/>
      <c r="BA235"/>
    </row>
    <row r="236" spans="7:69" ht="14.25" hidden="1" customHeight="1" thickBot="1" x14ac:dyDescent="0.35">
      <c r="G236" s="8"/>
      <c r="H236" s="92"/>
      <c r="J236" s="24"/>
      <c r="K236" s="17" t="s">
        <v>87</v>
      </c>
      <c r="L236" s="17" t="s">
        <v>62</v>
      </c>
      <c r="M236" s="95">
        <f>M233</f>
        <v>29.295961999999999</v>
      </c>
      <c r="N236" s="95">
        <f>N233</f>
        <v>28.973695854980193</v>
      </c>
      <c r="O236" s="95">
        <f>O233</f>
        <v>28.584063839180377</v>
      </c>
      <c r="P236" s="95">
        <f>P233</f>
        <v>28.194431823380562</v>
      </c>
      <c r="Q236" s="95">
        <f>Q233</f>
        <v>27.804799807580746</v>
      </c>
      <c r="R236" s="95">
        <f>R233</f>
        <v>27.415167791780931</v>
      </c>
      <c r="S236" s="95">
        <f>S233</f>
        <v>27.025535775981115</v>
      </c>
      <c r="T236" s="95">
        <f>T233</f>
        <v>26.6359037601813</v>
      </c>
      <c r="U236" s="95">
        <f>U233</f>
        <v>26.246271744381485</v>
      </c>
      <c r="V236" s="95">
        <f>V233</f>
        <v>25.856639728581669</v>
      </c>
      <c r="W236" s="95">
        <f>W233</f>
        <v>25.467007712781857</v>
      </c>
      <c r="X236" s="95">
        <f>X233</f>
        <v>24.856706475200095</v>
      </c>
      <c r="Y236" s="95">
        <f>Y233</f>
        <v>24.246405237618337</v>
      </c>
      <c r="Z236" s="95">
        <f>Z233</f>
        <v>23.636104000036575</v>
      </c>
      <c r="AA236" s="95">
        <f>AA233</f>
        <v>23.025802762454813</v>
      </c>
      <c r="AB236" s="95">
        <f>AB233</f>
        <v>22.415501524873054</v>
      </c>
      <c r="AC236" s="95">
        <f>AC233</f>
        <v>21.805200287291292</v>
      </c>
      <c r="AD236" s="95">
        <f>AD233</f>
        <v>21.19489904970953</v>
      </c>
      <c r="AE236" s="95">
        <f>AE233</f>
        <v>20.584597812127772</v>
      </c>
      <c r="AF236" s="95">
        <f>AF233</f>
        <v>19.97429657454601</v>
      </c>
      <c r="AG236" s="95">
        <f>AG233</f>
        <v>19.363995336964248</v>
      </c>
      <c r="AH236" s="95">
        <f>AH233</f>
        <v>18.753694099382486</v>
      </c>
      <c r="AI236" s="95">
        <f>AI233</f>
        <v>18.143392861800727</v>
      </c>
      <c r="AJ236" s="95">
        <f>AJ233</f>
        <v>17.533091624218965</v>
      </c>
      <c r="AK236" s="95">
        <f>AK233</f>
        <v>16.922790386637203</v>
      </c>
      <c r="AL236" s="95">
        <f>AL233</f>
        <v>16.312489149055445</v>
      </c>
      <c r="AM236" s="95">
        <f>AM233</f>
        <v>15.702187911473681</v>
      </c>
      <c r="AN236" s="95">
        <f>AN233</f>
        <v>15.091886673891921</v>
      </c>
      <c r="AO236" s="95">
        <f>AO233</f>
        <v>14.48158543631016</v>
      </c>
      <c r="AP236" s="95">
        <f>AP233</f>
        <v>13.871284198728398</v>
      </c>
      <c r="AQ236" s="95">
        <f>AQ233</f>
        <v>13.260982961146656</v>
      </c>
    </row>
    <row r="237" spans="7:69" ht="14.25" hidden="1" customHeight="1" thickTop="1" x14ac:dyDescent="0.35">
      <c r="G237" s="8"/>
      <c r="H237" s="92"/>
      <c r="J237" s="24"/>
      <c r="K237" s="16" t="s">
        <v>86</v>
      </c>
      <c r="L237" s="16" t="s">
        <v>67</v>
      </c>
      <c r="M237" s="97">
        <f>M234</f>
        <v>29.295961999999999</v>
      </c>
      <c r="N237" s="97">
        <f>N234</f>
        <v>28.973695854980193</v>
      </c>
      <c r="O237" s="97">
        <f>O234</f>
        <v>26.986999899631765</v>
      </c>
      <c r="P237" s="97">
        <f>P234</f>
        <v>25.000303944283338</v>
      </c>
      <c r="Q237" s="97">
        <f>Q234</f>
        <v>23.013607988934911</v>
      </c>
      <c r="R237" s="97">
        <f>R234</f>
        <v>21.026912033586488</v>
      </c>
      <c r="S237" s="97">
        <f>S234</f>
        <v>19.040216078238061</v>
      </c>
      <c r="T237" s="97">
        <f>T234</f>
        <v>17.053520122889637</v>
      </c>
      <c r="U237" s="97">
        <f>U234</f>
        <v>15.06682416754121</v>
      </c>
      <c r="V237" s="97">
        <f>V234</f>
        <v>13.080128212192784</v>
      </c>
      <c r="W237" s="97">
        <f>W234</f>
        <v>11.093432256844359</v>
      </c>
      <c r="X237" s="97">
        <f>X234</f>
        <v>10.97767250181475</v>
      </c>
      <c r="Y237" s="97">
        <f>Y234</f>
        <v>10.861912746785141</v>
      </c>
      <c r="Z237" s="97">
        <f>Z234</f>
        <v>10.74615299175553</v>
      </c>
      <c r="AA237" s="97">
        <f>AA234</f>
        <v>10.63039323672592</v>
      </c>
      <c r="AB237" s="97">
        <f>AB234</f>
        <v>10.514633481696311</v>
      </c>
      <c r="AC237" s="97">
        <f>AC234</f>
        <v>10.398873726666702</v>
      </c>
      <c r="AD237" s="97">
        <f>AD234</f>
        <v>10.283113971637091</v>
      </c>
      <c r="AE237" s="97">
        <f>AE234</f>
        <v>10.167354216607482</v>
      </c>
      <c r="AF237" s="97">
        <f>AF234</f>
        <v>10.051594461577873</v>
      </c>
      <c r="AG237" s="97">
        <f>AG234</f>
        <v>9.9358347065482633</v>
      </c>
      <c r="AH237" s="97">
        <f>AH234</f>
        <v>9.8200749515186541</v>
      </c>
      <c r="AI237" s="97">
        <f>AI234</f>
        <v>9.7043151964890431</v>
      </c>
      <c r="AJ237" s="97">
        <f>AJ234</f>
        <v>9.5885554414594338</v>
      </c>
      <c r="AK237" s="97">
        <f>AK234</f>
        <v>9.4727956864298246</v>
      </c>
      <c r="AL237" s="97">
        <f>AL234</f>
        <v>9.3570359314002154</v>
      </c>
      <c r="AM237" s="97">
        <f>AM234</f>
        <v>9.2412761763706044</v>
      </c>
      <c r="AN237" s="97">
        <f>AN234</f>
        <v>9.1255164213409952</v>
      </c>
      <c r="AO237" s="97">
        <f>AO234</f>
        <v>9.0097566663113859</v>
      </c>
      <c r="AP237" s="97">
        <f>AP234</f>
        <v>8.8939969112817767</v>
      </c>
      <c r="AQ237" s="97">
        <f>AQ234</f>
        <v>8.7782371562521764</v>
      </c>
      <c r="AV237"/>
      <c r="AW237"/>
      <c r="AX237"/>
      <c r="AY237"/>
      <c r="BB237"/>
      <c r="BC237"/>
      <c r="BD237"/>
      <c r="BE237"/>
      <c r="BF237"/>
      <c r="BJ237"/>
      <c r="BK237"/>
      <c r="BL237"/>
      <c r="BM237"/>
      <c r="BN237"/>
      <c r="BO237"/>
      <c r="BP237"/>
      <c r="BQ237"/>
    </row>
    <row r="238" spans="7:69" ht="14.25" hidden="1" customHeight="1" x14ac:dyDescent="0.35">
      <c r="G238" s="8"/>
      <c r="H238" s="92"/>
      <c r="J238" s="24"/>
      <c r="K238" s="6" t="s">
        <v>86</v>
      </c>
      <c r="L238" s="82" t="s">
        <v>66</v>
      </c>
      <c r="M238" s="96">
        <f>M235</f>
        <v>29.295961999999999</v>
      </c>
      <c r="N238" s="96">
        <f>N235</f>
        <v>28.973695854980193</v>
      </c>
      <c r="O238" s="96">
        <f>O235</f>
        <v>27.227838866776466</v>
      </c>
      <c r="P238" s="96">
        <f>P235</f>
        <v>25.481981878572736</v>
      </c>
      <c r="Q238" s="96">
        <f>Q235</f>
        <v>23.736124890369009</v>
      </c>
      <c r="R238" s="96">
        <f>R235</f>
        <v>21.990267902165286</v>
      </c>
      <c r="S238" s="96">
        <f>S235</f>
        <v>20.244410913961559</v>
      </c>
      <c r="T238" s="96">
        <f>T235</f>
        <v>18.498553925757832</v>
      </c>
      <c r="U238" s="96">
        <f>U235</f>
        <v>16.752696937554106</v>
      </c>
      <c r="V238" s="96">
        <f>V235</f>
        <v>15.006839949350381</v>
      </c>
      <c r="W238" s="96">
        <f>W235</f>
        <v>13.260982961146656</v>
      </c>
      <c r="X238" s="96">
        <f>X235</f>
        <v>13.152605425931542</v>
      </c>
      <c r="Y238" s="96">
        <f>Y235</f>
        <v>13.044227890716426</v>
      </c>
      <c r="Z238" s="96">
        <f>Z235</f>
        <v>12.93585035550131</v>
      </c>
      <c r="AA238" s="96">
        <f>AA235</f>
        <v>12.827472820286197</v>
      </c>
      <c r="AB238" s="96">
        <f>AB235</f>
        <v>12.719095285071081</v>
      </c>
      <c r="AC238" s="96">
        <f>AC235</f>
        <v>12.610717749855965</v>
      </c>
      <c r="AD238" s="96">
        <f>AD235</f>
        <v>12.502340214640851</v>
      </c>
      <c r="AE238" s="96">
        <f>AE235</f>
        <v>12.393962679425735</v>
      </c>
      <c r="AF238" s="96">
        <f>AF235</f>
        <v>12.285585144210621</v>
      </c>
      <c r="AG238" s="96">
        <f>AG235</f>
        <v>12.177207608995506</v>
      </c>
      <c r="AH238" s="96">
        <f>AH235</f>
        <v>12.06883007378039</v>
      </c>
      <c r="AI238" s="96">
        <f>AI235</f>
        <v>11.960452538565276</v>
      </c>
      <c r="AJ238" s="96">
        <f>AJ235</f>
        <v>11.85207500335016</v>
      </c>
      <c r="AK238" s="96">
        <f>AK235</f>
        <v>11.743697468135045</v>
      </c>
      <c r="AL238" s="96">
        <f>AL235</f>
        <v>11.635319932919931</v>
      </c>
      <c r="AM238" s="96">
        <f>AM235</f>
        <v>11.526942397704815</v>
      </c>
      <c r="AN238" s="96">
        <f>AN235</f>
        <v>11.418564862489701</v>
      </c>
      <c r="AO238" s="96">
        <f>AO235</f>
        <v>11.310187327274585</v>
      </c>
      <c r="AP238" s="96">
        <f>AP235</f>
        <v>11.201809792059469</v>
      </c>
      <c r="AQ238" s="96">
        <f>AQ235</f>
        <v>11.093432256844359</v>
      </c>
      <c r="AZ238"/>
      <c r="BA238"/>
    </row>
    <row r="239" spans="7:69" ht="14.25" hidden="1" customHeight="1" thickBot="1" x14ac:dyDescent="0.35">
      <c r="G239" s="8"/>
      <c r="H239" s="92"/>
      <c r="J239" s="24"/>
      <c r="K239" s="17" t="s">
        <v>86</v>
      </c>
      <c r="L239" s="17" t="s">
        <v>62</v>
      </c>
      <c r="M239" s="95">
        <f>M236</f>
        <v>29.295961999999999</v>
      </c>
      <c r="N239" s="95">
        <f>N236</f>
        <v>28.973695854980193</v>
      </c>
      <c r="O239" s="95">
        <f>O236</f>
        <v>28.584063839180377</v>
      </c>
      <c r="P239" s="95">
        <f>P236</f>
        <v>28.194431823380562</v>
      </c>
      <c r="Q239" s="95">
        <f>Q236</f>
        <v>27.804799807580746</v>
      </c>
      <c r="R239" s="95">
        <f>R236</f>
        <v>27.415167791780931</v>
      </c>
      <c r="S239" s="95">
        <f>S236</f>
        <v>27.025535775981115</v>
      </c>
      <c r="T239" s="95">
        <f>T236</f>
        <v>26.6359037601813</v>
      </c>
      <c r="U239" s="95">
        <f>U236</f>
        <v>26.246271744381485</v>
      </c>
      <c r="V239" s="95">
        <f>V236</f>
        <v>25.856639728581669</v>
      </c>
      <c r="W239" s="95">
        <f>W236</f>
        <v>25.467007712781857</v>
      </c>
      <c r="X239" s="95">
        <f>X236</f>
        <v>24.856706475200095</v>
      </c>
      <c r="Y239" s="95">
        <f>Y236</f>
        <v>24.246405237618337</v>
      </c>
      <c r="Z239" s="95">
        <f>Z236</f>
        <v>23.636104000036575</v>
      </c>
      <c r="AA239" s="95">
        <f>AA236</f>
        <v>23.025802762454813</v>
      </c>
      <c r="AB239" s="95">
        <f>AB236</f>
        <v>22.415501524873054</v>
      </c>
      <c r="AC239" s="95">
        <f>AC236</f>
        <v>21.805200287291292</v>
      </c>
      <c r="AD239" s="95">
        <f>AD236</f>
        <v>21.19489904970953</v>
      </c>
      <c r="AE239" s="95">
        <f>AE236</f>
        <v>20.584597812127772</v>
      </c>
      <c r="AF239" s="95">
        <f>AF236</f>
        <v>19.97429657454601</v>
      </c>
      <c r="AG239" s="95">
        <f>AG236</f>
        <v>19.363995336964248</v>
      </c>
      <c r="AH239" s="95">
        <f>AH236</f>
        <v>18.753694099382486</v>
      </c>
      <c r="AI239" s="95">
        <f>AI236</f>
        <v>18.143392861800727</v>
      </c>
      <c r="AJ239" s="95">
        <f>AJ236</f>
        <v>17.533091624218965</v>
      </c>
      <c r="AK239" s="95">
        <f>AK236</f>
        <v>16.922790386637203</v>
      </c>
      <c r="AL239" s="95">
        <f>AL236</f>
        <v>16.312489149055445</v>
      </c>
      <c r="AM239" s="95">
        <f>AM236</f>
        <v>15.702187911473681</v>
      </c>
      <c r="AN239" s="95">
        <f>AN236</f>
        <v>15.091886673891921</v>
      </c>
      <c r="AO239" s="95">
        <f>AO236</f>
        <v>14.48158543631016</v>
      </c>
      <c r="AP239" s="95">
        <f>AP236</f>
        <v>13.871284198728398</v>
      </c>
      <c r="AQ239" s="95">
        <f>AQ236</f>
        <v>13.260982961146656</v>
      </c>
    </row>
    <row r="240" spans="7:69" ht="14.25" hidden="1" customHeight="1" thickTop="1" x14ac:dyDescent="0.35">
      <c r="G240" s="8"/>
      <c r="H240" s="92"/>
      <c r="J240" s="24"/>
      <c r="K240" s="16" t="s">
        <v>85</v>
      </c>
      <c r="L240" s="16" t="s">
        <v>67</v>
      </c>
      <c r="M240" s="97">
        <f>M237</f>
        <v>29.295961999999999</v>
      </c>
      <c r="N240" s="97">
        <f>N237</f>
        <v>28.973695854980193</v>
      </c>
      <c r="O240" s="97">
        <f>O237</f>
        <v>26.986999899631765</v>
      </c>
      <c r="P240" s="97">
        <f>P237</f>
        <v>25.000303944283338</v>
      </c>
      <c r="Q240" s="97">
        <f>Q237</f>
        <v>23.013607988934911</v>
      </c>
      <c r="R240" s="97">
        <f>R237</f>
        <v>21.026912033586488</v>
      </c>
      <c r="S240" s="97">
        <f>S237</f>
        <v>19.040216078238061</v>
      </c>
      <c r="T240" s="97">
        <f>T237</f>
        <v>17.053520122889637</v>
      </c>
      <c r="U240" s="97">
        <f>U237</f>
        <v>15.06682416754121</v>
      </c>
      <c r="V240" s="97">
        <f>V237</f>
        <v>13.080128212192784</v>
      </c>
      <c r="W240" s="97">
        <f>W237</f>
        <v>11.093432256844359</v>
      </c>
      <c r="X240" s="97">
        <f>X237</f>
        <v>10.97767250181475</v>
      </c>
      <c r="Y240" s="97">
        <f>Y237</f>
        <v>10.861912746785141</v>
      </c>
      <c r="Z240" s="97">
        <f>Z237</f>
        <v>10.74615299175553</v>
      </c>
      <c r="AA240" s="97">
        <f>AA237</f>
        <v>10.63039323672592</v>
      </c>
      <c r="AB240" s="97">
        <f>AB237</f>
        <v>10.514633481696311</v>
      </c>
      <c r="AC240" s="97">
        <f>AC237</f>
        <v>10.398873726666702</v>
      </c>
      <c r="AD240" s="97">
        <f>AD237</f>
        <v>10.283113971637091</v>
      </c>
      <c r="AE240" s="97">
        <f>AE237</f>
        <v>10.167354216607482</v>
      </c>
      <c r="AF240" s="97">
        <f>AF237</f>
        <v>10.051594461577873</v>
      </c>
      <c r="AG240" s="97">
        <f>AG237</f>
        <v>9.9358347065482633</v>
      </c>
      <c r="AH240" s="97">
        <f>AH237</f>
        <v>9.8200749515186541</v>
      </c>
      <c r="AI240" s="97">
        <f>AI237</f>
        <v>9.7043151964890431</v>
      </c>
      <c r="AJ240" s="97">
        <f>AJ237</f>
        <v>9.5885554414594338</v>
      </c>
      <c r="AK240" s="97">
        <f>AK237</f>
        <v>9.4727956864298246</v>
      </c>
      <c r="AL240" s="97">
        <f>AL237</f>
        <v>9.3570359314002154</v>
      </c>
      <c r="AM240" s="97">
        <f>AM237</f>
        <v>9.2412761763706044</v>
      </c>
      <c r="AN240" s="97">
        <f>AN237</f>
        <v>9.1255164213409952</v>
      </c>
      <c r="AO240" s="97">
        <f>AO237</f>
        <v>9.0097566663113859</v>
      </c>
      <c r="AP240" s="97">
        <f>AP237</f>
        <v>8.8939969112817767</v>
      </c>
      <c r="AQ240" s="97">
        <f>AQ237</f>
        <v>8.7782371562521764</v>
      </c>
      <c r="AV240"/>
      <c r="AW240"/>
      <c r="AX240"/>
      <c r="AY240"/>
      <c r="BB240"/>
      <c r="BC240"/>
      <c r="BD240"/>
      <c r="BE240"/>
      <c r="BF240"/>
      <c r="BJ240"/>
      <c r="BK240"/>
      <c r="BL240"/>
      <c r="BM240"/>
      <c r="BN240"/>
      <c r="BO240"/>
      <c r="BP240"/>
      <c r="BQ240"/>
    </row>
    <row r="241" spans="1:99" ht="14.25" hidden="1" customHeight="1" x14ac:dyDescent="0.35">
      <c r="G241" s="8"/>
      <c r="H241" s="92"/>
      <c r="J241" s="24"/>
      <c r="K241" s="6" t="s">
        <v>85</v>
      </c>
      <c r="L241" s="82" t="s">
        <v>66</v>
      </c>
      <c r="M241" s="96">
        <f>M238</f>
        <v>29.295961999999999</v>
      </c>
      <c r="N241" s="96">
        <f>N238</f>
        <v>28.973695854980193</v>
      </c>
      <c r="O241" s="96">
        <f>O238</f>
        <v>27.227838866776466</v>
      </c>
      <c r="P241" s="96">
        <f>P238</f>
        <v>25.481981878572736</v>
      </c>
      <c r="Q241" s="96">
        <f>Q238</f>
        <v>23.736124890369009</v>
      </c>
      <c r="R241" s="96">
        <f>R238</f>
        <v>21.990267902165286</v>
      </c>
      <c r="S241" s="96">
        <f>S238</f>
        <v>20.244410913961559</v>
      </c>
      <c r="T241" s="96">
        <f>T238</f>
        <v>18.498553925757832</v>
      </c>
      <c r="U241" s="96">
        <f>U238</f>
        <v>16.752696937554106</v>
      </c>
      <c r="V241" s="96">
        <f>V238</f>
        <v>15.006839949350381</v>
      </c>
      <c r="W241" s="96">
        <f>W238</f>
        <v>13.260982961146656</v>
      </c>
      <c r="X241" s="96">
        <f>X238</f>
        <v>13.152605425931542</v>
      </c>
      <c r="Y241" s="96">
        <f>Y238</f>
        <v>13.044227890716426</v>
      </c>
      <c r="Z241" s="96">
        <f>Z238</f>
        <v>12.93585035550131</v>
      </c>
      <c r="AA241" s="96">
        <f>AA238</f>
        <v>12.827472820286197</v>
      </c>
      <c r="AB241" s="96">
        <f>AB238</f>
        <v>12.719095285071081</v>
      </c>
      <c r="AC241" s="96">
        <f>AC238</f>
        <v>12.610717749855965</v>
      </c>
      <c r="AD241" s="96">
        <f>AD238</f>
        <v>12.502340214640851</v>
      </c>
      <c r="AE241" s="96">
        <f>AE238</f>
        <v>12.393962679425735</v>
      </c>
      <c r="AF241" s="96">
        <f>AF238</f>
        <v>12.285585144210621</v>
      </c>
      <c r="AG241" s="96">
        <f>AG238</f>
        <v>12.177207608995506</v>
      </c>
      <c r="AH241" s="96">
        <f>AH238</f>
        <v>12.06883007378039</v>
      </c>
      <c r="AI241" s="96">
        <f>AI238</f>
        <v>11.960452538565276</v>
      </c>
      <c r="AJ241" s="96">
        <f>AJ238</f>
        <v>11.85207500335016</v>
      </c>
      <c r="AK241" s="96">
        <f>AK238</f>
        <v>11.743697468135045</v>
      </c>
      <c r="AL241" s="96">
        <f>AL238</f>
        <v>11.635319932919931</v>
      </c>
      <c r="AM241" s="96">
        <f>AM238</f>
        <v>11.526942397704815</v>
      </c>
      <c r="AN241" s="96">
        <f>AN238</f>
        <v>11.418564862489701</v>
      </c>
      <c r="AO241" s="96">
        <f>AO238</f>
        <v>11.310187327274585</v>
      </c>
      <c r="AP241" s="96">
        <f>AP238</f>
        <v>11.201809792059469</v>
      </c>
      <c r="AQ241" s="96">
        <f>AQ238</f>
        <v>11.093432256844359</v>
      </c>
      <c r="AZ241"/>
      <c r="BA241"/>
    </row>
    <row r="242" spans="1:99" ht="14.25" hidden="1" customHeight="1" thickBot="1" x14ac:dyDescent="0.35">
      <c r="G242" s="8"/>
      <c r="H242" s="92"/>
      <c r="J242" s="25"/>
      <c r="K242" s="17" t="s">
        <v>85</v>
      </c>
      <c r="L242" s="17" t="s">
        <v>62</v>
      </c>
      <c r="M242" s="95">
        <f>M239</f>
        <v>29.295961999999999</v>
      </c>
      <c r="N242" s="95">
        <f>N239</f>
        <v>28.973695854980193</v>
      </c>
      <c r="O242" s="95">
        <f>O239</f>
        <v>28.584063839180377</v>
      </c>
      <c r="P242" s="95">
        <f>P239</f>
        <v>28.194431823380562</v>
      </c>
      <c r="Q242" s="95">
        <f>Q239</f>
        <v>27.804799807580746</v>
      </c>
      <c r="R242" s="95">
        <f>R239</f>
        <v>27.415167791780931</v>
      </c>
      <c r="S242" s="95">
        <f>S239</f>
        <v>27.025535775981115</v>
      </c>
      <c r="T242" s="95">
        <f>T239</f>
        <v>26.6359037601813</v>
      </c>
      <c r="U242" s="95">
        <f>U239</f>
        <v>26.246271744381485</v>
      </c>
      <c r="V242" s="95">
        <f>V239</f>
        <v>25.856639728581669</v>
      </c>
      <c r="W242" s="95">
        <f>W239</f>
        <v>25.467007712781857</v>
      </c>
      <c r="X242" s="95">
        <f>X239</f>
        <v>24.856706475200095</v>
      </c>
      <c r="Y242" s="95">
        <f>Y239</f>
        <v>24.246405237618337</v>
      </c>
      <c r="Z242" s="95">
        <f>Z239</f>
        <v>23.636104000036575</v>
      </c>
      <c r="AA242" s="95">
        <f>AA239</f>
        <v>23.025802762454813</v>
      </c>
      <c r="AB242" s="95">
        <f>AB239</f>
        <v>22.415501524873054</v>
      </c>
      <c r="AC242" s="95">
        <f>AC239</f>
        <v>21.805200287291292</v>
      </c>
      <c r="AD242" s="95">
        <f>AD239</f>
        <v>21.19489904970953</v>
      </c>
      <c r="AE242" s="95">
        <f>AE239</f>
        <v>20.584597812127772</v>
      </c>
      <c r="AF242" s="95">
        <f>AF239</f>
        <v>19.97429657454601</v>
      </c>
      <c r="AG242" s="95">
        <f>AG239</f>
        <v>19.363995336964248</v>
      </c>
      <c r="AH242" s="95">
        <f>AH239</f>
        <v>18.753694099382486</v>
      </c>
      <c r="AI242" s="95">
        <f>AI239</f>
        <v>18.143392861800727</v>
      </c>
      <c r="AJ242" s="95">
        <f>AJ239</f>
        <v>17.533091624218965</v>
      </c>
      <c r="AK242" s="95">
        <f>AK239</f>
        <v>16.922790386637203</v>
      </c>
      <c r="AL242" s="95">
        <f>AL239</f>
        <v>16.312489149055445</v>
      </c>
      <c r="AM242" s="95">
        <f>AM239</f>
        <v>15.702187911473681</v>
      </c>
      <c r="AN242" s="95">
        <f>AN239</f>
        <v>15.091886673891921</v>
      </c>
      <c r="AO242" s="95">
        <f>AO239</f>
        <v>14.48158543631016</v>
      </c>
      <c r="AP242" s="95">
        <f>AP239</f>
        <v>13.871284198728398</v>
      </c>
      <c r="AQ242" s="95">
        <f>AQ239</f>
        <v>13.260982961146656</v>
      </c>
    </row>
    <row r="243" spans="1:99" ht="14.25" hidden="1" customHeight="1" thickTop="1" x14ac:dyDescent="0.3">
      <c r="G243" s="8"/>
      <c r="H243" s="92"/>
      <c r="J243" s="94"/>
      <c r="K243" s="6"/>
      <c r="L243" s="6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3"/>
      <c r="AQ243" s="93"/>
    </row>
    <row r="244" spans="1:99" ht="14.25" hidden="1" customHeight="1" x14ac:dyDescent="0.25">
      <c r="G244" s="8"/>
      <c r="H244" s="92"/>
      <c r="M244" s="15">
        <v>2020</v>
      </c>
      <c r="N244" s="15">
        <v>2021</v>
      </c>
      <c r="O244" s="15">
        <v>2022</v>
      </c>
      <c r="P244" s="15">
        <v>2023</v>
      </c>
      <c r="Q244" s="15">
        <v>2024</v>
      </c>
      <c r="R244" s="15">
        <v>2025</v>
      </c>
      <c r="S244" s="15">
        <v>2026</v>
      </c>
      <c r="T244" s="15">
        <v>2027</v>
      </c>
      <c r="U244" s="15">
        <v>2028</v>
      </c>
      <c r="V244" s="15">
        <v>2029</v>
      </c>
      <c r="W244" s="15">
        <v>2030</v>
      </c>
      <c r="X244" s="15">
        <v>2031</v>
      </c>
      <c r="Y244" s="15">
        <v>2032</v>
      </c>
      <c r="Z244" s="15">
        <v>2033</v>
      </c>
      <c r="AA244" s="15">
        <v>2034</v>
      </c>
      <c r="AB244" s="15">
        <v>2035</v>
      </c>
      <c r="AC244" s="15">
        <v>2036</v>
      </c>
      <c r="AD244" s="15">
        <v>2037</v>
      </c>
      <c r="AE244" s="15">
        <v>2038</v>
      </c>
      <c r="AF244" s="15">
        <v>2039</v>
      </c>
      <c r="AG244" s="15">
        <v>2040</v>
      </c>
      <c r="AH244" s="15">
        <v>2041</v>
      </c>
      <c r="AI244" s="15">
        <v>2042</v>
      </c>
      <c r="AJ244" s="15">
        <v>2043</v>
      </c>
      <c r="AK244" s="15">
        <v>2044</v>
      </c>
      <c r="AL244" s="15">
        <v>2045</v>
      </c>
      <c r="AM244" s="15">
        <v>2046</v>
      </c>
      <c r="AN244" s="15">
        <v>2047</v>
      </c>
      <c r="AO244" s="15">
        <v>2048</v>
      </c>
      <c r="AP244" s="15">
        <v>2049</v>
      </c>
      <c r="AQ244" s="15">
        <v>2050</v>
      </c>
    </row>
    <row r="245" spans="1:99" ht="14.25" hidden="1" customHeight="1" x14ac:dyDescent="0.35">
      <c r="G245" s="8"/>
      <c r="H245" s="92"/>
      <c r="J245" s="23" t="s">
        <v>100</v>
      </c>
      <c r="K245" s="16" t="s">
        <v>94</v>
      </c>
      <c r="L245" s="16" t="s">
        <v>67</v>
      </c>
      <c r="M245" s="90">
        <v>0</v>
      </c>
      <c r="N245" s="90">
        <v>0</v>
      </c>
      <c r="O245" s="90">
        <v>0</v>
      </c>
      <c r="P245" s="90">
        <v>0</v>
      </c>
      <c r="Q245" s="90">
        <v>0</v>
      </c>
      <c r="R245" s="90">
        <v>0</v>
      </c>
      <c r="S245" s="90">
        <v>0</v>
      </c>
      <c r="T245" s="90">
        <v>0</v>
      </c>
      <c r="U245" s="90">
        <v>0</v>
      </c>
      <c r="V245" s="90">
        <v>0</v>
      </c>
      <c r="W245" s="90">
        <v>0</v>
      </c>
      <c r="X245" s="90">
        <v>0</v>
      </c>
      <c r="Y245" s="90">
        <v>0</v>
      </c>
      <c r="Z245" s="90">
        <v>0</v>
      </c>
      <c r="AA245" s="90">
        <v>0</v>
      </c>
      <c r="AB245" s="90">
        <v>0</v>
      </c>
      <c r="AC245" s="90">
        <v>0</v>
      </c>
      <c r="AD245" s="90">
        <v>0</v>
      </c>
      <c r="AE245" s="90">
        <v>0</v>
      </c>
      <c r="AF245" s="90">
        <v>0</v>
      </c>
      <c r="AG245" s="90">
        <v>0</v>
      </c>
      <c r="AH245" s="90">
        <v>0</v>
      </c>
      <c r="AI245" s="90">
        <v>0</v>
      </c>
      <c r="AJ245" s="90">
        <v>0</v>
      </c>
      <c r="AK245" s="90">
        <v>0</v>
      </c>
      <c r="AL245" s="90">
        <v>0</v>
      </c>
      <c r="AM245" s="90">
        <v>0</v>
      </c>
      <c r="AN245" s="90">
        <v>0</v>
      </c>
      <c r="AO245" s="90">
        <v>0</v>
      </c>
      <c r="AP245" s="90">
        <v>0</v>
      </c>
      <c r="AQ245" s="90">
        <v>0</v>
      </c>
      <c r="AT245"/>
      <c r="AU245"/>
    </row>
    <row r="246" spans="1:99" ht="14.25" hidden="1" customHeight="1" x14ac:dyDescent="0.3">
      <c r="G246" s="8"/>
      <c r="H246" s="92"/>
      <c r="J246" s="24"/>
      <c r="K246" s="6" t="s">
        <v>94</v>
      </c>
      <c r="L246" s="82" t="s">
        <v>66</v>
      </c>
      <c r="M246" s="87">
        <v>0</v>
      </c>
      <c r="N246" s="87">
        <v>0</v>
      </c>
      <c r="O246" s="87">
        <v>0</v>
      </c>
      <c r="P246" s="87">
        <v>0</v>
      </c>
      <c r="Q246" s="87">
        <v>0</v>
      </c>
      <c r="R246" s="87">
        <v>0</v>
      </c>
      <c r="S246" s="87">
        <v>0</v>
      </c>
      <c r="T246" s="87">
        <v>0</v>
      </c>
      <c r="U246" s="87">
        <v>0</v>
      </c>
      <c r="V246" s="87">
        <v>0</v>
      </c>
      <c r="W246" s="87">
        <v>0</v>
      </c>
      <c r="X246" s="87">
        <v>0</v>
      </c>
      <c r="Y246" s="87">
        <v>0</v>
      </c>
      <c r="Z246" s="87">
        <v>0</v>
      </c>
      <c r="AA246" s="87">
        <v>0</v>
      </c>
      <c r="AB246" s="87">
        <v>0</v>
      </c>
      <c r="AC246" s="87">
        <v>0</v>
      </c>
      <c r="AD246" s="87">
        <v>0</v>
      </c>
      <c r="AE246" s="87">
        <v>0</v>
      </c>
      <c r="AF246" s="87">
        <v>0</v>
      </c>
      <c r="AG246" s="87">
        <v>0</v>
      </c>
      <c r="AH246" s="87">
        <v>0</v>
      </c>
      <c r="AI246" s="87">
        <v>0</v>
      </c>
      <c r="AJ246" s="87">
        <v>0</v>
      </c>
      <c r="AK246" s="87">
        <v>0</v>
      </c>
      <c r="AL246" s="87">
        <v>0</v>
      </c>
      <c r="AM246" s="87">
        <v>0</v>
      </c>
      <c r="AN246" s="87">
        <v>0</v>
      </c>
      <c r="AO246" s="87">
        <v>0</v>
      </c>
      <c r="AP246" s="87">
        <v>0</v>
      </c>
      <c r="AQ246" s="87">
        <v>0</v>
      </c>
    </row>
    <row r="247" spans="1:99" ht="14.25" hidden="1" customHeight="1" thickBot="1" x14ac:dyDescent="0.35">
      <c r="G247" s="8"/>
      <c r="H247" s="92"/>
      <c r="J247" s="24"/>
      <c r="K247" s="17" t="s">
        <v>94</v>
      </c>
      <c r="L247" s="17" t="s">
        <v>62</v>
      </c>
      <c r="M247" s="89">
        <v>0</v>
      </c>
      <c r="N247" s="89">
        <v>0</v>
      </c>
      <c r="O247" s="89">
        <v>0</v>
      </c>
      <c r="P247" s="89">
        <v>0</v>
      </c>
      <c r="Q247" s="89">
        <v>0</v>
      </c>
      <c r="R247" s="89">
        <v>0</v>
      </c>
      <c r="S247" s="89">
        <v>0</v>
      </c>
      <c r="T247" s="89">
        <v>0</v>
      </c>
      <c r="U247" s="89">
        <v>0</v>
      </c>
      <c r="V247" s="89">
        <v>0</v>
      </c>
      <c r="W247" s="89">
        <v>0</v>
      </c>
      <c r="X247" s="89">
        <v>0</v>
      </c>
      <c r="Y247" s="89">
        <v>0</v>
      </c>
      <c r="Z247" s="89">
        <v>0</v>
      </c>
      <c r="AA247" s="89">
        <v>0</v>
      </c>
      <c r="AB247" s="89">
        <v>0</v>
      </c>
      <c r="AC247" s="89">
        <v>0</v>
      </c>
      <c r="AD247" s="89">
        <v>0</v>
      </c>
      <c r="AE247" s="89">
        <v>0</v>
      </c>
      <c r="AF247" s="89">
        <v>0</v>
      </c>
      <c r="AG247" s="89">
        <v>0</v>
      </c>
      <c r="AH247" s="89">
        <v>0</v>
      </c>
      <c r="AI247" s="89">
        <v>0</v>
      </c>
      <c r="AJ247" s="89">
        <v>0</v>
      </c>
      <c r="AK247" s="89">
        <v>0</v>
      </c>
      <c r="AL247" s="89">
        <v>0</v>
      </c>
      <c r="AM247" s="89">
        <v>0</v>
      </c>
      <c r="AN247" s="89">
        <v>0</v>
      </c>
      <c r="AO247" s="89">
        <v>0</v>
      </c>
      <c r="AP247" s="89">
        <v>0</v>
      </c>
      <c r="AQ247" s="89">
        <v>0</v>
      </c>
    </row>
    <row r="248" spans="1:99" ht="14.25" hidden="1" customHeight="1" thickTop="1" x14ac:dyDescent="0.35">
      <c r="G248" s="8"/>
      <c r="H248" s="92"/>
      <c r="J248" s="24"/>
      <c r="K248" s="16" t="s">
        <v>93</v>
      </c>
      <c r="L248" s="16" t="s">
        <v>67</v>
      </c>
      <c r="M248" s="88">
        <v>0</v>
      </c>
      <c r="N248" s="88">
        <v>0</v>
      </c>
      <c r="O248" s="88">
        <v>0</v>
      </c>
      <c r="P248" s="88">
        <v>0</v>
      </c>
      <c r="Q248" s="88">
        <v>0</v>
      </c>
      <c r="R248" s="88">
        <v>0</v>
      </c>
      <c r="S248" s="88">
        <v>0</v>
      </c>
      <c r="T248" s="88">
        <v>0</v>
      </c>
      <c r="U248" s="88">
        <v>0</v>
      </c>
      <c r="V248" s="88">
        <v>0</v>
      </c>
      <c r="W248" s="88">
        <v>0</v>
      </c>
      <c r="X248" s="88">
        <v>0</v>
      </c>
      <c r="Y248" s="88">
        <v>0</v>
      </c>
      <c r="Z248" s="88">
        <v>0</v>
      </c>
      <c r="AA248" s="88">
        <v>0</v>
      </c>
      <c r="AB248" s="88">
        <v>0</v>
      </c>
      <c r="AC248" s="88">
        <v>0</v>
      </c>
      <c r="AD248" s="88">
        <v>0</v>
      </c>
      <c r="AE248" s="88">
        <v>0</v>
      </c>
      <c r="AF248" s="88">
        <v>0</v>
      </c>
      <c r="AG248" s="88">
        <v>0</v>
      </c>
      <c r="AH248" s="88">
        <v>0</v>
      </c>
      <c r="AI248" s="88">
        <v>0</v>
      </c>
      <c r="AJ248" s="88">
        <v>0</v>
      </c>
      <c r="AK248" s="88">
        <v>0</v>
      </c>
      <c r="AL248" s="88">
        <v>0</v>
      </c>
      <c r="AM248" s="88">
        <v>0</v>
      </c>
      <c r="AN248" s="88">
        <v>0</v>
      </c>
      <c r="AO248" s="88">
        <v>0</v>
      </c>
      <c r="AP248" s="88">
        <v>0</v>
      </c>
      <c r="AQ248" s="88">
        <v>0</v>
      </c>
      <c r="AR248"/>
      <c r="AS248"/>
    </row>
    <row r="249" spans="1:99" ht="14.25" hidden="1" customHeight="1" x14ac:dyDescent="0.35">
      <c r="G249" s="8"/>
      <c r="H249" s="92"/>
      <c r="J249" s="24"/>
      <c r="K249" s="6" t="s">
        <v>93</v>
      </c>
      <c r="L249" s="82" t="s">
        <v>66</v>
      </c>
      <c r="M249" s="87">
        <v>0</v>
      </c>
      <c r="N249" s="87">
        <v>0</v>
      </c>
      <c r="O249" s="87">
        <v>0</v>
      </c>
      <c r="P249" s="87">
        <v>0</v>
      </c>
      <c r="Q249" s="87">
        <v>0</v>
      </c>
      <c r="R249" s="87">
        <v>0</v>
      </c>
      <c r="S249" s="87">
        <v>0</v>
      </c>
      <c r="T249" s="87">
        <v>0</v>
      </c>
      <c r="U249" s="87">
        <v>0</v>
      </c>
      <c r="V249" s="87">
        <v>0</v>
      </c>
      <c r="W249" s="87">
        <v>0</v>
      </c>
      <c r="X249" s="87">
        <v>0</v>
      </c>
      <c r="Y249" s="87">
        <v>0</v>
      </c>
      <c r="Z249" s="87">
        <v>0</v>
      </c>
      <c r="AA249" s="87">
        <v>0</v>
      </c>
      <c r="AB249" s="87">
        <v>0</v>
      </c>
      <c r="AC249" s="87">
        <v>0</v>
      </c>
      <c r="AD249" s="87">
        <v>0</v>
      </c>
      <c r="AE249" s="87">
        <v>0</v>
      </c>
      <c r="AF249" s="87">
        <v>0</v>
      </c>
      <c r="AG249" s="87">
        <v>0</v>
      </c>
      <c r="AH249" s="87">
        <v>0</v>
      </c>
      <c r="AI249" s="87">
        <v>0</v>
      </c>
      <c r="AJ249" s="87">
        <v>0</v>
      </c>
      <c r="AK249" s="87">
        <v>0</v>
      </c>
      <c r="AL249" s="87">
        <v>0</v>
      </c>
      <c r="AM249" s="87">
        <v>0</v>
      </c>
      <c r="AN249" s="87">
        <v>0</v>
      </c>
      <c r="AO249" s="87">
        <v>0</v>
      </c>
      <c r="AP249" s="87">
        <v>0</v>
      </c>
      <c r="AQ249" s="87">
        <v>0</v>
      </c>
      <c r="CN249"/>
      <c r="CO249"/>
      <c r="CP249"/>
      <c r="CQ249"/>
      <c r="CR249"/>
      <c r="CS249"/>
      <c r="CT249"/>
      <c r="CU249"/>
    </row>
    <row r="250" spans="1:99" ht="14.25" hidden="1" customHeight="1" thickBot="1" x14ac:dyDescent="0.4">
      <c r="G250" s="8"/>
      <c r="H250" s="92"/>
      <c r="J250" s="24"/>
      <c r="K250" s="17" t="s">
        <v>93</v>
      </c>
      <c r="L250" s="17" t="s">
        <v>62</v>
      </c>
      <c r="M250" s="89">
        <v>0</v>
      </c>
      <c r="N250" s="89">
        <v>0</v>
      </c>
      <c r="O250" s="89">
        <v>0</v>
      </c>
      <c r="P250" s="89">
        <v>0</v>
      </c>
      <c r="Q250" s="89">
        <v>0</v>
      </c>
      <c r="R250" s="89">
        <v>0</v>
      </c>
      <c r="S250" s="89">
        <v>0</v>
      </c>
      <c r="T250" s="89">
        <v>0</v>
      </c>
      <c r="U250" s="89">
        <v>0</v>
      </c>
      <c r="V250" s="89">
        <v>0</v>
      </c>
      <c r="W250" s="89">
        <v>0</v>
      </c>
      <c r="X250" s="89">
        <v>0</v>
      </c>
      <c r="Y250" s="89">
        <v>0</v>
      </c>
      <c r="Z250" s="89">
        <v>0</v>
      </c>
      <c r="AA250" s="89">
        <v>0</v>
      </c>
      <c r="AB250" s="89">
        <v>0</v>
      </c>
      <c r="AC250" s="89">
        <v>0</v>
      </c>
      <c r="AD250" s="89">
        <v>0</v>
      </c>
      <c r="AE250" s="89">
        <v>0</v>
      </c>
      <c r="AF250" s="89">
        <v>0</v>
      </c>
      <c r="AG250" s="89">
        <v>0</v>
      </c>
      <c r="AH250" s="89">
        <v>0</v>
      </c>
      <c r="AI250" s="89">
        <v>0</v>
      </c>
      <c r="AJ250" s="89">
        <v>0</v>
      </c>
      <c r="AK250" s="89">
        <v>0</v>
      </c>
      <c r="AL250" s="89">
        <v>0</v>
      </c>
      <c r="AM250" s="89">
        <v>0</v>
      </c>
      <c r="AN250" s="89">
        <v>0</v>
      </c>
      <c r="AO250" s="89">
        <v>0</v>
      </c>
      <c r="AP250" s="89">
        <v>0</v>
      </c>
      <c r="AQ250" s="89">
        <v>0</v>
      </c>
      <c r="BG250"/>
      <c r="BH250"/>
      <c r="BI250"/>
    </row>
    <row r="251" spans="1:99" ht="14.25" hidden="1" customHeight="1" thickTop="1" x14ac:dyDescent="0.35">
      <c r="G251" s="8"/>
      <c r="H251" s="92"/>
      <c r="J251" s="24"/>
      <c r="K251" s="16" t="s">
        <v>92</v>
      </c>
      <c r="L251" s="16" t="s">
        <v>67</v>
      </c>
      <c r="M251" s="88">
        <v>0</v>
      </c>
      <c r="N251" s="88">
        <v>0</v>
      </c>
      <c r="O251" s="88">
        <v>0</v>
      </c>
      <c r="P251" s="88">
        <v>0</v>
      </c>
      <c r="Q251" s="88">
        <v>0</v>
      </c>
      <c r="R251" s="88">
        <v>0</v>
      </c>
      <c r="S251" s="88">
        <v>0</v>
      </c>
      <c r="T251" s="88">
        <v>0</v>
      </c>
      <c r="U251" s="88">
        <v>0</v>
      </c>
      <c r="V251" s="88">
        <v>0</v>
      </c>
      <c r="W251" s="88">
        <v>0</v>
      </c>
      <c r="X251" s="88">
        <v>0</v>
      </c>
      <c r="Y251" s="88">
        <v>0</v>
      </c>
      <c r="Z251" s="88">
        <v>0</v>
      </c>
      <c r="AA251" s="88">
        <v>0</v>
      </c>
      <c r="AB251" s="88">
        <v>0</v>
      </c>
      <c r="AC251" s="88">
        <v>0</v>
      </c>
      <c r="AD251" s="88">
        <v>0</v>
      </c>
      <c r="AE251" s="88">
        <v>0</v>
      </c>
      <c r="AF251" s="88">
        <v>0</v>
      </c>
      <c r="AG251" s="88">
        <v>0</v>
      </c>
      <c r="AH251" s="88">
        <v>0</v>
      </c>
      <c r="AI251" s="88">
        <v>0</v>
      </c>
      <c r="AJ251" s="88">
        <v>0</v>
      </c>
      <c r="AK251" s="88">
        <v>0</v>
      </c>
      <c r="AL251" s="88">
        <v>0</v>
      </c>
      <c r="AM251" s="88">
        <v>0</v>
      </c>
      <c r="AN251" s="88">
        <v>0</v>
      </c>
      <c r="AO251" s="88">
        <v>0</v>
      </c>
      <c r="AP251" s="88">
        <v>0</v>
      </c>
      <c r="AQ251" s="88">
        <v>0</v>
      </c>
      <c r="AV251"/>
      <c r="AW251"/>
      <c r="AX251"/>
      <c r="AY251"/>
      <c r="BB251"/>
      <c r="BC251"/>
      <c r="BD251"/>
      <c r="BE251"/>
      <c r="BF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</row>
    <row r="252" spans="1:99" ht="14.25" hidden="1" customHeight="1" x14ac:dyDescent="0.35">
      <c r="G252" s="8"/>
      <c r="H252" s="92"/>
      <c r="J252" s="24"/>
      <c r="K252" s="6" t="s">
        <v>92</v>
      </c>
      <c r="L252" s="82" t="s">
        <v>66</v>
      </c>
      <c r="M252" s="87">
        <v>0</v>
      </c>
      <c r="N252" s="87">
        <v>0</v>
      </c>
      <c r="O252" s="87">
        <v>0</v>
      </c>
      <c r="P252" s="87">
        <v>0</v>
      </c>
      <c r="Q252" s="87">
        <v>0</v>
      </c>
      <c r="R252" s="87">
        <v>0</v>
      </c>
      <c r="S252" s="87">
        <v>0</v>
      </c>
      <c r="T252" s="87">
        <v>0</v>
      </c>
      <c r="U252" s="87">
        <v>0</v>
      </c>
      <c r="V252" s="87">
        <v>0</v>
      </c>
      <c r="W252" s="87">
        <v>0</v>
      </c>
      <c r="X252" s="87">
        <v>0</v>
      </c>
      <c r="Y252" s="87">
        <v>0</v>
      </c>
      <c r="Z252" s="87">
        <v>0</v>
      </c>
      <c r="AA252" s="87">
        <v>0</v>
      </c>
      <c r="AB252" s="87">
        <v>0</v>
      </c>
      <c r="AC252" s="87">
        <v>0</v>
      </c>
      <c r="AD252" s="87">
        <v>0</v>
      </c>
      <c r="AE252" s="87">
        <v>0</v>
      </c>
      <c r="AF252" s="87">
        <v>0</v>
      </c>
      <c r="AG252" s="87">
        <v>0</v>
      </c>
      <c r="AH252" s="87">
        <v>0</v>
      </c>
      <c r="AI252" s="87">
        <v>0</v>
      </c>
      <c r="AJ252" s="87">
        <v>0</v>
      </c>
      <c r="AK252" s="87">
        <v>0</v>
      </c>
      <c r="AL252" s="87">
        <v>0</v>
      </c>
      <c r="AM252" s="87">
        <v>0</v>
      </c>
      <c r="AN252" s="87">
        <v>0</v>
      </c>
      <c r="AO252" s="87">
        <v>0</v>
      </c>
      <c r="AP252" s="87">
        <v>0</v>
      </c>
      <c r="AQ252" s="87">
        <v>0</v>
      </c>
      <c r="AZ252"/>
      <c r="BA252"/>
    </row>
    <row r="253" spans="1:99" ht="14.25" hidden="1" customHeight="1" thickBot="1" x14ac:dyDescent="0.35">
      <c r="A253" s="18" t="s">
        <v>99</v>
      </c>
      <c r="G253" s="8"/>
      <c r="H253" s="92"/>
      <c r="J253" s="24"/>
      <c r="K253" s="17" t="s">
        <v>92</v>
      </c>
      <c r="L253" s="17" t="s">
        <v>62</v>
      </c>
      <c r="M253" s="85">
        <v>0</v>
      </c>
      <c r="N253" s="85">
        <v>0</v>
      </c>
      <c r="O253" s="85">
        <v>0</v>
      </c>
      <c r="P253" s="85">
        <v>0</v>
      </c>
      <c r="Q253" s="85">
        <v>0</v>
      </c>
      <c r="R253" s="85">
        <v>0</v>
      </c>
      <c r="S253" s="85">
        <v>0</v>
      </c>
      <c r="T253" s="85">
        <v>0</v>
      </c>
      <c r="U253" s="85">
        <v>0</v>
      </c>
      <c r="V253" s="85">
        <v>0</v>
      </c>
      <c r="W253" s="85">
        <v>0</v>
      </c>
      <c r="X253" s="85">
        <v>0</v>
      </c>
      <c r="Y253" s="85">
        <v>0</v>
      </c>
      <c r="Z253" s="85">
        <v>0</v>
      </c>
      <c r="AA253" s="85">
        <v>0</v>
      </c>
      <c r="AB253" s="85">
        <v>0</v>
      </c>
      <c r="AC253" s="85">
        <v>0</v>
      </c>
      <c r="AD253" s="85">
        <v>0</v>
      </c>
      <c r="AE253" s="85">
        <v>0</v>
      </c>
      <c r="AF253" s="85">
        <v>0</v>
      </c>
      <c r="AG253" s="85">
        <v>0</v>
      </c>
      <c r="AH253" s="85">
        <v>0</v>
      </c>
      <c r="AI253" s="85">
        <v>0</v>
      </c>
      <c r="AJ253" s="85">
        <v>0</v>
      </c>
      <c r="AK253" s="85">
        <v>0</v>
      </c>
      <c r="AL253" s="85">
        <v>0</v>
      </c>
      <c r="AM253" s="85">
        <v>0</v>
      </c>
      <c r="AN253" s="85">
        <v>0</v>
      </c>
      <c r="AO253" s="85">
        <v>0</v>
      </c>
      <c r="AP253" s="85">
        <v>0</v>
      </c>
      <c r="AQ253" s="85">
        <v>0</v>
      </c>
    </row>
    <row r="254" spans="1:99" ht="14.25" hidden="1" customHeight="1" thickTop="1" x14ac:dyDescent="0.35">
      <c r="G254" s="8"/>
      <c r="H254" s="92"/>
      <c r="J254" s="24"/>
      <c r="K254" s="16" t="s">
        <v>91</v>
      </c>
      <c r="L254" s="16" t="s">
        <v>67</v>
      </c>
      <c r="M254" s="88">
        <v>0</v>
      </c>
      <c r="N254" s="88">
        <v>0</v>
      </c>
      <c r="O254" s="88">
        <v>0</v>
      </c>
      <c r="P254" s="88">
        <v>0</v>
      </c>
      <c r="Q254" s="88">
        <v>0</v>
      </c>
      <c r="R254" s="88">
        <v>0</v>
      </c>
      <c r="S254" s="88">
        <v>0</v>
      </c>
      <c r="T254" s="88">
        <v>0</v>
      </c>
      <c r="U254" s="88">
        <v>0</v>
      </c>
      <c r="V254" s="88">
        <v>0</v>
      </c>
      <c r="W254" s="88">
        <v>0</v>
      </c>
      <c r="X254" s="88">
        <v>0</v>
      </c>
      <c r="Y254" s="88">
        <v>0</v>
      </c>
      <c r="Z254" s="88">
        <v>0</v>
      </c>
      <c r="AA254" s="88">
        <v>0</v>
      </c>
      <c r="AB254" s="88">
        <v>0</v>
      </c>
      <c r="AC254" s="88">
        <v>0</v>
      </c>
      <c r="AD254" s="88">
        <v>0</v>
      </c>
      <c r="AE254" s="88">
        <v>0</v>
      </c>
      <c r="AF254" s="88">
        <v>0</v>
      </c>
      <c r="AG254" s="88">
        <v>0</v>
      </c>
      <c r="AH254" s="88">
        <v>0</v>
      </c>
      <c r="AI254" s="88">
        <v>0</v>
      </c>
      <c r="AJ254" s="88">
        <v>0</v>
      </c>
      <c r="AK254" s="88">
        <v>0</v>
      </c>
      <c r="AL254" s="88">
        <v>0</v>
      </c>
      <c r="AM254" s="88">
        <v>0</v>
      </c>
      <c r="AN254" s="88">
        <v>0</v>
      </c>
      <c r="AO254" s="88">
        <v>0</v>
      </c>
      <c r="AP254" s="88">
        <v>0</v>
      </c>
      <c r="AQ254" s="88">
        <v>0</v>
      </c>
      <c r="AV254"/>
      <c r="AW254"/>
      <c r="AX254"/>
      <c r="AY254"/>
      <c r="BB254"/>
      <c r="BC254"/>
      <c r="BD254"/>
      <c r="BE254"/>
      <c r="BF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</row>
    <row r="255" spans="1:99" ht="14.25" hidden="1" customHeight="1" x14ac:dyDescent="0.35">
      <c r="G255" s="8"/>
      <c r="H255" s="92"/>
      <c r="J255" s="24"/>
      <c r="K255" s="6" t="s">
        <v>91</v>
      </c>
      <c r="L255" s="82" t="s">
        <v>66</v>
      </c>
      <c r="M255" s="87">
        <v>0</v>
      </c>
      <c r="N255" s="87">
        <v>0</v>
      </c>
      <c r="O255" s="87">
        <v>0</v>
      </c>
      <c r="P255" s="87">
        <v>0</v>
      </c>
      <c r="Q255" s="87">
        <v>0</v>
      </c>
      <c r="R255" s="87">
        <v>0</v>
      </c>
      <c r="S255" s="87">
        <v>0</v>
      </c>
      <c r="T255" s="87">
        <v>0</v>
      </c>
      <c r="U255" s="87">
        <v>0</v>
      </c>
      <c r="V255" s="87">
        <v>0</v>
      </c>
      <c r="W255" s="87">
        <v>0</v>
      </c>
      <c r="X255" s="87">
        <v>0</v>
      </c>
      <c r="Y255" s="87">
        <v>0</v>
      </c>
      <c r="Z255" s="87">
        <v>0</v>
      </c>
      <c r="AA255" s="87">
        <v>0</v>
      </c>
      <c r="AB255" s="87">
        <v>0</v>
      </c>
      <c r="AC255" s="87">
        <v>0</v>
      </c>
      <c r="AD255" s="87">
        <v>0</v>
      </c>
      <c r="AE255" s="87">
        <v>0</v>
      </c>
      <c r="AF255" s="87">
        <v>0</v>
      </c>
      <c r="AG255" s="87">
        <v>0</v>
      </c>
      <c r="AH255" s="87">
        <v>0</v>
      </c>
      <c r="AI255" s="87">
        <v>0</v>
      </c>
      <c r="AJ255" s="87">
        <v>0</v>
      </c>
      <c r="AK255" s="87">
        <v>0</v>
      </c>
      <c r="AL255" s="87">
        <v>0</v>
      </c>
      <c r="AM255" s="87">
        <v>0</v>
      </c>
      <c r="AN255" s="87">
        <v>0</v>
      </c>
      <c r="AO255" s="87">
        <v>0</v>
      </c>
      <c r="AP255" s="87">
        <v>0</v>
      </c>
      <c r="AQ255" s="87">
        <v>0</v>
      </c>
      <c r="AZ255"/>
      <c r="BA255"/>
    </row>
    <row r="256" spans="1:99" ht="14.25" hidden="1" customHeight="1" thickBot="1" x14ac:dyDescent="0.35">
      <c r="A256" s="18" t="s">
        <v>99</v>
      </c>
      <c r="G256" s="8"/>
      <c r="H256" s="92"/>
      <c r="J256" s="24"/>
      <c r="K256" s="17" t="s">
        <v>91</v>
      </c>
      <c r="L256" s="17" t="s">
        <v>62</v>
      </c>
      <c r="M256" s="85">
        <v>0</v>
      </c>
      <c r="N256" s="85">
        <v>0</v>
      </c>
      <c r="O256" s="85">
        <v>0</v>
      </c>
      <c r="P256" s="85">
        <v>0</v>
      </c>
      <c r="Q256" s="85">
        <v>0</v>
      </c>
      <c r="R256" s="85">
        <v>0</v>
      </c>
      <c r="S256" s="85">
        <v>0</v>
      </c>
      <c r="T256" s="85">
        <v>0</v>
      </c>
      <c r="U256" s="85">
        <v>0</v>
      </c>
      <c r="V256" s="85">
        <v>0</v>
      </c>
      <c r="W256" s="85">
        <v>0</v>
      </c>
      <c r="X256" s="85">
        <v>0</v>
      </c>
      <c r="Y256" s="85">
        <v>0</v>
      </c>
      <c r="Z256" s="85">
        <v>0</v>
      </c>
      <c r="AA256" s="85">
        <v>0</v>
      </c>
      <c r="AB256" s="85">
        <v>0</v>
      </c>
      <c r="AC256" s="85">
        <v>0</v>
      </c>
      <c r="AD256" s="85">
        <v>0</v>
      </c>
      <c r="AE256" s="85">
        <v>0</v>
      </c>
      <c r="AF256" s="85">
        <v>0</v>
      </c>
      <c r="AG256" s="85">
        <v>0</v>
      </c>
      <c r="AH256" s="85">
        <v>0</v>
      </c>
      <c r="AI256" s="85">
        <v>0</v>
      </c>
      <c r="AJ256" s="85">
        <v>0</v>
      </c>
      <c r="AK256" s="85">
        <v>0</v>
      </c>
      <c r="AL256" s="85">
        <v>0</v>
      </c>
      <c r="AM256" s="85">
        <v>0</v>
      </c>
      <c r="AN256" s="85">
        <v>0</v>
      </c>
      <c r="AO256" s="85">
        <v>0</v>
      </c>
      <c r="AP256" s="85">
        <v>0</v>
      </c>
      <c r="AQ256" s="85">
        <v>0</v>
      </c>
    </row>
    <row r="257" spans="1:99" ht="14.25" hidden="1" customHeight="1" thickTop="1" x14ac:dyDescent="0.35">
      <c r="G257" s="8"/>
      <c r="H257" s="92"/>
      <c r="J257" s="24"/>
      <c r="K257" s="16" t="s">
        <v>90</v>
      </c>
      <c r="L257" s="16" t="s">
        <v>67</v>
      </c>
      <c r="M257" s="88">
        <v>0</v>
      </c>
      <c r="N257" s="88">
        <v>0</v>
      </c>
      <c r="O257" s="88">
        <v>0</v>
      </c>
      <c r="P257" s="88">
        <v>0</v>
      </c>
      <c r="Q257" s="88">
        <v>0</v>
      </c>
      <c r="R257" s="88">
        <v>0</v>
      </c>
      <c r="S257" s="88">
        <v>0</v>
      </c>
      <c r="T257" s="88">
        <v>0</v>
      </c>
      <c r="U257" s="88">
        <v>0</v>
      </c>
      <c r="V257" s="88">
        <v>0</v>
      </c>
      <c r="W257" s="88">
        <v>0</v>
      </c>
      <c r="X257" s="88">
        <v>0</v>
      </c>
      <c r="Y257" s="88">
        <v>0</v>
      </c>
      <c r="Z257" s="88">
        <v>0</v>
      </c>
      <c r="AA257" s="88">
        <v>0</v>
      </c>
      <c r="AB257" s="88">
        <v>0</v>
      </c>
      <c r="AC257" s="88">
        <v>0</v>
      </c>
      <c r="AD257" s="88">
        <v>0</v>
      </c>
      <c r="AE257" s="88">
        <v>0</v>
      </c>
      <c r="AF257" s="88">
        <v>0</v>
      </c>
      <c r="AG257" s="88">
        <v>0</v>
      </c>
      <c r="AH257" s="88">
        <v>0</v>
      </c>
      <c r="AI257" s="88">
        <v>0</v>
      </c>
      <c r="AJ257" s="88">
        <v>0</v>
      </c>
      <c r="AK257" s="88">
        <v>0</v>
      </c>
      <c r="AL257" s="88">
        <v>0</v>
      </c>
      <c r="AM257" s="88">
        <v>0</v>
      </c>
      <c r="AN257" s="88">
        <v>0</v>
      </c>
      <c r="AO257" s="88">
        <v>0</v>
      </c>
      <c r="AP257" s="88">
        <v>0</v>
      </c>
      <c r="AQ257" s="88">
        <v>0</v>
      </c>
      <c r="AV257"/>
      <c r="AW257"/>
      <c r="AX257"/>
      <c r="AY257"/>
      <c r="BB257"/>
      <c r="BC257"/>
      <c r="BD257"/>
      <c r="BE257"/>
      <c r="BF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</row>
    <row r="258" spans="1:99" ht="14.25" hidden="1" customHeight="1" x14ac:dyDescent="0.35">
      <c r="G258" s="8"/>
      <c r="H258" s="92"/>
      <c r="J258" s="24"/>
      <c r="K258" s="6" t="s">
        <v>90</v>
      </c>
      <c r="L258" s="82" t="s">
        <v>66</v>
      </c>
      <c r="M258" s="87">
        <v>0</v>
      </c>
      <c r="N258" s="87">
        <v>0</v>
      </c>
      <c r="O258" s="87">
        <v>0</v>
      </c>
      <c r="P258" s="87">
        <v>0</v>
      </c>
      <c r="Q258" s="87">
        <v>0</v>
      </c>
      <c r="R258" s="87">
        <v>0</v>
      </c>
      <c r="S258" s="87">
        <v>0</v>
      </c>
      <c r="T258" s="87">
        <v>0</v>
      </c>
      <c r="U258" s="87">
        <v>0</v>
      </c>
      <c r="V258" s="87">
        <v>0</v>
      </c>
      <c r="W258" s="87">
        <v>0</v>
      </c>
      <c r="X258" s="87">
        <v>0</v>
      </c>
      <c r="Y258" s="87">
        <v>0</v>
      </c>
      <c r="Z258" s="87">
        <v>0</v>
      </c>
      <c r="AA258" s="87">
        <v>0</v>
      </c>
      <c r="AB258" s="87">
        <v>0</v>
      </c>
      <c r="AC258" s="87">
        <v>0</v>
      </c>
      <c r="AD258" s="87">
        <v>0</v>
      </c>
      <c r="AE258" s="87">
        <v>0</v>
      </c>
      <c r="AF258" s="87">
        <v>0</v>
      </c>
      <c r="AG258" s="87">
        <v>0</v>
      </c>
      <c r="AH258" s="87">
        <v>0</v>
      </c>
      <c r="AI258" s="87">
        <v>0</v>
      </c>
      <c r="AJ258" s="87">
        <v>0</v>
      </c>
      <c r="AK258" s="87">
        <v>0</v>
      </c>
      <c r="AL258" s="87">
        <v>0</v>
      </c>
      <c r="AM258" s="87">
        <v>0</v>
      </c>
      <c r="AN258" s="87">
        <v>0</v>
      </c>
      <c r="AO258" s="87">
        <v>0</v>
      </c>
      <c r="AP258" s="87">
        <v>0</v>
      </c>
      <c r="AQ258" s="87">
        <v>0</v>
      </c>
      <c r="AZ258"/>
      <c r="BA258"/>
    </row>
    <row r="259" spans="1:99" ht="14.25" hidden="1" customHeight="1" x14ac:dyDescent="0.3">
      <c r="A259" s="18" t="s">
        <v>99</v>
      </c>
      <c r="G259" s="8"/>
      <c r="H259" s="92"/>
      <c r="J259" s="24"/>
      <c r="K259" s="17" t="s">
        <v>90</v>
      </c>
      <c r="L259" s="17" t="s">
        <v>62</v>
      </c>
      <c r="M259" s="85">
        <v>0</v>
      </c>
      <c r="N259" s="85">
        <v>0</v>
      </c>
      <c r="O259" s="85">
        <v>0</v>
      </c>
      <c r="P259" s="85">
        <v>0</v>
      </c>
      <c r="Q259" s="85">
        <v>0</v>
      </c>
      <c r="R259" s="85">
        <v>0</v>
      </c>
      <c r="S259" s="85">
        <v>0</v>
      </c>
      <c r="T259" s="85">
        <v>0</v>
      </c>
      <c r="U259" s="85">
        <v>0</v>
      </c>
      <c r="V259" s="85">
        <v>0</v>
      </c>
      <c r="W259" s="85">
        <v>0</v>
      </c>
      <c r="X259" s="85">
        <v>0</v>
      </c>
      <c r="Y259" s="85">
        <v>0</v>
      </c>
      <c r="Z259" s="85">
        <v>0</v>
      </c>
      <c r="AA259" s="85">
        <v>0</v>
      </c>
      <c r="AB259" s="85">
        <v>0</v>
      </c>
      <c r="AC259" s="85">
        <v>0</v>
      </c>
      <c r="AD259" s="85">
        <v>0</v>
      </c>
      <c r="AE259" s="85">
        <v>0</v>
      </c>
      <c r="AF259" s="85">
        <v>0</v>
      </c>
      <c r="AG259" s="85">
        <v>0</v>
      </c>
      <c r="AH259" s="85">
        <v>0</v>
      </c>
      <c r="AI259" s="85">
        <v>0</v>
      </c>
      <c r="AJ259" s="85">
        <v>0</v>
      </c>
      <c r="AK259" s="85">
        <v>0</v>
      </c>
      <c r="AL259" s="85">
        <v>0</v>
      </c>
      <c r="AM259" s="85">
        <v>0</v>
      </c>
      <c r="AN259" s="85">
        <v>0</v>
      </c>
      <c r="AO259" s="85">
        <v>0</v>
      </c>
      <c r="AP259" s="85">
        <v>0</v>
      </c>
      <c r="AQ259" s="85">
        <v>0</v>
      </c>
    </row>
    <row r="260" spans="1:99" ht="14.25" hidden="1" customHeight="1" x14ac:dyDescent="0.35">
      <c r="G260" s="8"/>
      <c r="H260" s="92"/>
      <c r="J260" s="24"/>
      <c r="K260" s="16" t="s">
        <v>89</v>
      </c>
      <c r="L260" s="16" t="s">
        <v>67</v>
      </c>
      <c r="M260" s="90">
        <v>0</v>
      </c>
      <c r="N260" s="90">
        <v>0</v>
      </c>
      <c r="O260" s="90">
        <v>0</v>
      </c>
      <c r="P260" s="90">
        <v>0</v>
      </c>
      <c r="Q260" s="90">
        <v>0</v>
      </c>
      <c r="R260" s="90">
        <v>0</v>
      </c>
      <c r="S260" s="90">
        <v>0</v>
      </c>
      <c r="T260" s="90">
        <v>0</v>
      </c>
      <c r="U260" s="90">
        <v>0</v>
      </c>
      <c r="V260" s="90">
        <v>0</v>
      </c>
      <c r="W260" s="90">
        <v>0</v>
      </c>
      <c r="X260" s="90">
        <v>0</v>
      </c>
      <c r="Y260" s="90">
        <v>0</v>
      </c>
      <c r="Z260" s="90">
        <v>0</v>
      </c>
      <c r="AA260" s="90">
        <v>0</v>
      </c>
      <c r="AB260" s="90">
        <v>0</v>
      </c>
      <c r="AC260" s="90">
        <v>0</v>
      </c>
      <c r="AD260" s="90">
        <v>0</v>
      </c>
      <c r="AE260" s="90">
        <v>0</v>
      </c>
      <c r="AF260" s="90">
        <v>0</v>
      </c>
      <c r="AG260" s="90">
        <v>0</v>
      </c>
      <c r="AH260" s="90">
        <v>0</v>
      </c>
      <c r="AI260" s="90">
        <v>0</v>
      </c>
      <c r="AJ260" s="90">
        <v>0</v>
      </c>
      <c r="AK260" s="90">
        <v>0</v>
      </c>
      <c r="AL260" s="90">
        <v>0</v>
      </c>
      <c r="AM260" s="90">
        <v>0</v>
      </c>
      <c r="AN260" s="90">
        <v>0</v>
      </c>
      <c r="AO260" s="90">
        <v>0</v>
      </c>
      <c r="AP260" s="90">
        <v>0</v>
      </c>
      <c r="AQ260" s="90">
        <v>0</v>
      </c>
      <c r="AT260"/>
      <c r="AU260"/>
    </row>
    <row r="261" spans="1:99" ht="14.25" hidden="1" customHeight="1" x14ac:dyDescent="0.3">
      <c r="G261" s="8"/>
      <c r="H261" s="92"/>
      <c r="J261" s="24"/>
      <c r="K261" s="6" t="s">
        <v>89</v>
      </c>
      <c r="L261" s="82" t="s">
        <v>66</v>
      </c>
      <c r="M261" s="87">
        <v>0</v>
      </c>
      <c r="N261" s="87">
        <v>0</v>
      </c>
      <c r="O261" s="87">
        <v>0</v>
      </c>
      <c r="P261" s="87">
        <v>0</v>
      </c>
      <c r="Q261" s="87">
        <v>0</v>
      </c>
      <c r="R261" s="87">
        <v>0</v>
      </c>
      <c r="S261" s="87">
        <v>0</v>
      </c>
      <c r="T261" s="87">
        <v>0</v>
      </c>
      <c r="U261" s="87">
        <v>0</v>
      </c>
      <c r="V261" s="87">
        <v>0</v>
      </c>
      <c r="W261" s="87">
        <v>0</v>
      </c>
      <c r="X261" s="87">
        <v>0</v>
      </c>
      <c r="Y261" s="87">
        <v>0</v>
      </c>
      <c r="Z261" s="87">
        <v>0</v>
      </c>
      <c r="AA261" s="87">
        <v>0</v>
      </c>
      <c r="AB261" s="87">
        <v>0</v>
      </c>
      <c r="AC261" s="87">
        <v>0</v>
      </c>
      <c r="AD261" s="87">
        <v>0</v>
      </c>
      <c r="AE261" s="87">
        <v>0</v>
      </c>
      <c r="AF261" s="87">
        <v>0</v>
      </c>
      <c r="AG261" s="87">
        <v>0</v>
      </c>
      <c r="AH261" s="87">
        <v>0</v>
      </c>
      <c r="AI261" s="87">
        <v>0</v>
      </c>
      <c r="AJ261" s="87">
        <v>0</v>
      </c>
      <c r="AK261" s="87">
        <v>0</v>
      </c>
      <c r="AL261" s="87">
        <v>0</v>
      </c>
      <c r="AM261" s="87">
        <v>0</v>
      </c>
      <c r="AN261" s="87">
        <v>0</v>
      </c>
      <c r="AO261" s="87">
        <v>0</v>
      </c>
      <c r="AP261" s="87">
        <v>0</v>
      </c>
      <c r="AQ261" s="87">
        <v>0</v>
      </c>
    </row>
    <row r="262" spans="1:99" ht="14.25" hidden="1" customHeight="1" thickBot="1" x14ac:dyDescent="0.35">
      <c r="G262" s="8"/>
      <c r="H262" s="92"/>
      <c r="J262" s="24"/>
      <c r="K262" s="17" t="s">
        <v>89</v>
      </c>
      <c r="L262" s="17" t="s">
        <v>62</v>
      </c>
      <c r="M262" s="89">
        <v>0</v>
      </c>
      <c r="N262" s="89">
        <v>0</v>
      </c>
      <c r="O262" s="89">
        <v>0</v>
      </c>
      <c r="P262" s="89">
        <v>0</v>
      </c>
      <c r="Q262" s="89">
        <v>0</v>
      </c>
      <c r="R262" s="89">
        <v>0</v>
      </c>
      <c r="S262" s="89">
        <v>0</v>
      </c>
      <c r="T262" s="89">
        <v>0</v>
      </c>
      <c r="U262" s="89">
        <v>0</v>
      </c>
      <c r="V262" s="89">
        <v>0</v>
      </c>
      <c r="W262" s="89">
        <v>0</v>
      </c>
      <c r="X262" s="89">
        <v>0</v>
      </c>
      <c r="Y262" s="89">
        <v>0</v>
      </c>
      <c r="Z262" s="89">
        <v>0</v>
      </c>
      <c r="AA262" s="89">
        <v>0</v>
      </c>
      <c r="AB262" s="89">
        <v>0</v>
      </c>
      <c r="AC262" s="89">
        <v>0</v>
      </c>
      <c r="AD262" s="89">
        <v>0</v>
      </c>
      <c r="AE262" s="89">
        <v>0</v>
      </c>
      <c r="AF262" s="89">
        <v>0</v>
      </c>
      <c r="AG262" s="89">
        <v>0</v>
      </c>
      <c r="AH262" s="89">
        <v>0</v>
      </c>
      <c r="AI262" s="89">
        <v>0</v>
      </c>
      <c r="AJ262" s="89">
        <v>0</v>
      </c>
      <c r="AK262" s="89">
        <v>0</v>
      </c>
      <c r="AL262" s="89">
        <v>0</v>
      </c>
      <c r="AM262" s="89">
        <v>0</v>
      </c>
      <c r="AN262" s="89">
        <v>0</v>
      </c>
      <c r="AO262" s="89">
        <v>0</v>
      </c>
      <c r="AP262" s="89">
        <v>0</v>
      </c>
      <c r="AQ262" s="89">
        <v>0</v>
      </c>
    </row>
    <row r="263" spans="1:99" ht="14.25" hidden="1" customHeight="1" thickTop="1" x14ac:dyDescent="0.35">
      <c r="G263" s="8"/>
      <c r="H263" s="92"/>
      <c r="J263" s="24"/>
      <c r="K263" s="16" t="s">
        <v>88</v>
      </c>
      <c r="L263" s="16" t="s">
        <v>67</v>
      </c>
      <c r="M263" s="88">
        <v>0</v>
      </c>
      <c r="N263" s="88">
        <v>0</v>
      </c>
      <c r="O263" s="88">
        <v>0</v>
      </c>
      <c r="P263" s="88">
        <v>0</v>
      </c>
      <c r="Q263" s="88">
        <v>0</v>
      </c>
      <c r="R263" s="88">
        <v>0</v>
      </c>
      <c r="S263" s="88">
        <v>0</v>
      </c>
      <c r="T263" s="88">
        <v>0</v>
      </c>
      <c r="U263" s="88">
        <v>0</v>
      </c>
      <c r="V263" s="88">
        <v>0</v>
      </c>
      <c r="W263" s="88">
        <v>0</v>
      </c>
      <c r="X263" s="88">
        <v>0</v>
      </c>
      <c r="Y263" s="88">
        <v>0</v>
      </c>
      <c r="Z263" s="88">
        <v>0</v>
      </c>
      <c r="AA263" s="88">
        <v>0</v>
      </c>
      <c r="AB263" s="88">
        <v>0</v>
      </c>
      <c r="AC263" s="88">
        <v>0</v>
      </c>
      <c r="AD263" s="88">
        <v>0</v>
      </c>
      <c r="AE263" s="88">
        <v>0</v>
      </c>
      <c r="AF263" s="88">
        <v>0</v>
      </c>
      <c r="AG263" s="88">
        <v>0</v>
      </c>
      <c r="AH263" s="88">
        <v>0</v>
      </c>
      <c r="AI263" s="88">
        <v>0</v>
      </c>
      <c r="AJ263" s="88">
        <v>0</v>
      </c>
      <c r="AK263" s="88">
        <v>0</v>
      </c>
      <c r="AL263" s="88">
        <v>0</v>
      </c>
      <c r="AM263" s="88">
        <v>0</v>
      </c>
      <c r="AN263" s="88">
        <v>0</v>
      </c>
      <c r="AO263" s="88">
        <v>0</v>
      </c>
      <c r="AP263" s="88">
        <v>0</v>
      </c>
      <c r="AQ263" s="88">
        <v>0</v>
      </c>
      <c r="AR263"/>
      <c r="AS263"/>
    </row>
    <row r="264" spans="1:99" ht="14.25" hidden="1" customHeight="1" x14ac:dyDescent="0.35">
      <c r="G264" s="8"/>
      <c r="H264" s="92"/>
      <c r="J264" s="24"/>
      <c r="K264" s="6" t="s">
        <v>88</v>
      </c>
      <c r="L264" s="82" t="s">
        <v>66</v>
      </c>
      <c r="M264" s="87">
        <v>0</v>
      </c>
      <c r="N264" s="87">
        <v>0</v>
      </c>
      <c r="O264" s="87">
        <v>0</v>
      </c>
      <c r="P264" s="87">
        <v>0</v>
      </c>
      <c r="Q264" s="87">
        <v>0</v>
      </c>
      <c r="R264" s="87">
        <v>0</v>
      </c>
      <c r="S264" s="87">
        <v>0</v>
      </c>
      <c r="T264" s="87">
        <v>0</v>
      </c>
      <c r="U264" s="87">
        <v>0</v>
      </c>
      <c r="V264" s="87">
        <v>0</v>
      </c>
      <c r="W264" s="87">
        <v>0</v>
      </c>
      <c r="X264" s="87">
        <v>0</v>
      </c>
      <c r="Y264" s="87">
        <v>0</v>
      </c>
      <c r="Z264" s="87">
        <v>0</v>
      </c>
      <c r="AA264" s="87">
        <v>0</v>
      </c>
      <c r="AB264" s="87">
        <v>0</v>
      </c>
      <c r="AC264" s="87">
        <v>0</v>
      </c>
      <c r="AD264" s="87">
        <v>0</v>
      </c>
      <c r="AE264" s="87">
        <v>0</v>
      </c>
      <c r="AF264" s="87">
        <v>0</v>
      </c>
      <c r="AG264" s="87">
        <v>0</v>
      </c>
      <c r="AH264" s="87">
        <v>0</v>
      </c>
      <c r="AI264" s="87">
        <v>0</v>
      </c>
      <c r="AJ264" s="87">
        <v>0</v>
      </c>
      <c r="AK264" s="87">
        <v>0</v>
      </c>
      <c r="AL264" s="87">
        <v>0</v>
      </c>
      <c r="AM264" s="87">
        <v>0</v>
      </c>
      <c r="AN264" s="87">
        <v>0</v>
      </c>
      <c r="AO264" s="87">
        <v>0</v>
      </c>
      <c r="AP264" s="87">
        <v>0</v>
      </c>
      <c r="AQ264" s="87">
        <v>0</v>
      </c>
      <c r="CN264"/>
      <c r="CO264"/>
      <c r="CP264"/>
      <c r="CQ264"/>
      <c r="CR264"/>
      <c r="CS264"/>
      <c r="CT264"/>
      <c r="CU264"/>
    </row>
    <row r="265" spans="1:99" ht="14.25" hidden="1" customHeight="1" thickBot="1" x14ac:dyDescent="0.4">
      <c r="G265" s="8"/>
      <c r="H265" s="92"/>
      <c r="J265" s="24"/>
      <c r="K265" s="17" t="s">
        <v>88</v>
      </c>
      <c r="L265" s="17" t="s">
        <v>62</v>
      </c>
      <c r="M265" s="89">
        <v>0</v>
      </c>
      <c r="N265" s="89">
        <v>0</v>
      </c>
      <c r="O265" s="89">
        <v>0</v>
      </c>
      <c r="P265" s="89">
        <v>0</v>
      </c>
      <c r="Q265" s="89">
        <v>0</v>
      </c>
      <c r="R265" s="89">
        <v>0</v>
      </c>
      <c r="S265" s="89">
        <v>0</v>
      </c>
      <c r="T265" s="89">
        <v>0</v>
      </c>
      <c r="U265" s="89">
        <v>0</v>
      </c>
      <c r="V265" s="89">
        <v>0</v>
      </c>
      <c r="W265" s="89">
        <v>0</v>
      </c>
      <c r="X265" s="89">
        <v>0</v>
      </c>
      <c r="Y265" s="89">
        <v>0</v>
      </c>
      <c r="Z265" s="89">
        <v>0</v>
      </c>
      <c r="AA265" s="89">
        <v>0</v>
      </c>
      <c r="AB265" s="89">
        <v>0</v>
      </c>
      <c r="AC265" s="89">
        <v>0</v>
      </c>
      <c r="AD265" s="89">
        <v>0</v>
      </c>
      <c r="AE265" s="89">
        <v>0</v>
      </c>
      <c r="AF265" s="89">
        <v>0</v>
      </c>
      <c r="AG265" s="89">
        <v>0</v>
      </c>
      <c r="AH265" s="89">
        <v>0</v>
      </c>
      <c r="AI265" s="89">
        <v>0</v>
      </c>
      <c r="AJ265" s="89">
        <v>0</v>
      </c>
      <c r="AK265" s="89">
        <v>0</v>
      </c>
      <c r="AL265" s="89">
        <v>0</v>
      </c>
      <c r="AM265" s="89">
        <v>0</v>
      </c>
      <c r="AN265" s="89">
        <v>0</v>
      </c>
      <c r="AO265" s="89">
        <v>0</v>
      </c>
      <c r="AP265" s="89">
        <v>0</v>
      </c>
      <c r="AQ265" s="89">
        <v>0</v>
      </c>
      <c r="BG265"/>
      <c r="BH265"/>
      <c r="BI265"/>
    </row>
    <row r="266" spans="1:99" ht="14.25" hidden="1" customHeight="1" thickTop="1" x14ac:dyDescent="0.35">
      <c r="G266" s="8"/>
      <c r="H266" s="92"/>
      <c r="J266" s="24"/>
      <c r="K266" s="16" t="s">
        <v>87</v>
      </c>
      <c r="L266" s="16" t="s">
        <v>67</v>
      </c>
      <c r="M266" s="88">
        <v>0</v>
      </c>
      <c r="N266" s="88">
        <v>0</v>
      </c>
      <c r="O266" s="88">
        <v>0</v>
      </c>
      <c r="P266" s="88">
        <v>0</v>
      </c>
      <c r="Q266" s="88">
        <v>0</v>
      </c>
      <c r="R266" s="88">
        <v>0</v>
      </c>
      <c r="S266" s="88">
        <v>0</v>
      </c>
      <c r="T266" s="88">
        <v>0</v>
      </c>
      <c r="U266" s="88">
        <v>0</v>
      </c>
      <c r="V266" s="88">
        <v>0</v>
      </c>
      <c r="W266" s="88">
        <v>0</v>
      </c>
      <c r="X266" s="88">
        <v>0</v>
      </c>
      <c r="Y266" s="88">
        <v>0</v>
      </c>
      <c r="Z266" s="88">
        <v>0</v>
      </c>
      <c r="AA266" s="88">
        <v>0</v>
      </c>
      <c r="AB266" s="88">
        <v>0</v>
      </c>
      <c r="AC266" s="88">
        <v>0</v>
      </c>
      <c r="AD266" s="88">
        <v>0</v>
      </c>
      <c r="AE266" s="88">
        <v>0</v>
      </c>
      <c r="AF266" s="88">
        <v>0</v>
      </c>
      <c r="AG266" s="88">
        <v>0</v>
      </c>
      <c r="AH266" s="88">
        <v>0</v>
      </c>
      <c r="AI266" s="88">
        <v>0</v>
      </c>
      <c r="AJ266" s="88">
        <v>0</v>
      </c>
      <c r="AK266" s="88">
        <v>0</v>
      </c>
      <c r="AL266" s="88">
        <v>0</v>
      </c>
      <c r="AM266" s="88">
        <v>0</v>
      </c>
      <c r="AN266" s="88">
        <v>0</v>
      </c>
      <c r="AO266" s="88">
        <v>0</v>
      </c>
      <c r="AP266" s="88">
        <v>0</v>
      </c>
      <c r="AQ266" s="88">
        <v>0</v>
      </c>
      <c r="AV266"/>
      <c r="AW266"/>
      <c r="AX266"/>
      <c r="AY266"/>
      <c r="BB266"/>
      <c r="BC266"/>
      <c r="BD266"/>
      <c r="BE266"/>
      <c r="BF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</row>
    <row r="267" spans="1:99" ht="14.25" hidden="1" customHeight="1" x14ac:dyDescent="0.35">
      <c r="G267" s="8"/>
      <c r="H267" s="92"/>
      <c r="J267" s="24"/>
      <c r="K267" s="6" t="s">
        <v>87</v>
      </c>
      <c r="L267" s="82" t="s">
        <v>66</v>
      </c>
      <c r="M267" s="87">
        <v>0</v>
      </c>
      <c r="N267" s="87">
        <v>0</v>
      </c>
      <c r="O267" s="87">
        <v>0</v>
      </c>
      <c r="P267" s="87">
        <v>0</v>
      </c>
      <c r="Q267" s="87">
        <v>0</v>
      </c>
      <c r="R267" s="87">
        <v>0</v>
      </c>
      <c r="S267" s="87">
        <v>0</v>
      </c>
      <c r="T267" s="87">
        <v>0</v>
      </c>
      <c r="U267" s="87">
        <v>0</v>
      </c>
      <c r="V267" s="87">
        <v>0</v>
      </c>
      <c r="W267" s="87">
        <v>0</v>
      </c>
      <c r="X267" s="87">
        <v>0</v>
      </c>
      <c r="Y267" s="87">
        <v>0</v>
      </c>
      <c r="Z267" s="87">
        <v>0</v>
      </c>
      <c r="AA267" s="87">
        <v>0</v>
      </c>
      <c r="AB267" s="87">
        <v>0</v>
      </c>
      <c r="AC267" s="87">
        <v>0</v>
      </c>
      <c r="AD267" s="87">
        <v>0</v>
      </c>
      <c r="AE267" s="87">
        <v>0</v>
      </c>
      <c r="AF267" s="87">
        <v>0</v>
      </c>
      <c r="AG267" s="87">
        <v>0</v>
      </c>
      <c r="AH267" s="87">
        <v>0</v>
      </c>
      <c r="AI267" s="87">
        <v>0</v>
      </c>
      <c r="AJ267" s="87">
        <v>0</v>
      </c>
      <c r="AK267" s="87">
        <v>0</v>
      </c>
      <c r="AL267" s="87">
        <v>0</v>
      </c>
      <c r="AM267" s="87">
        <v>0</v>
      </c>
      <c r="AN267" s="87">
        <v>0</v>
      </c>
      <c r="AO267" s="87">
        <v>0</v>
      </c>
      <c r="AP267" s="87">
        <v>0</v>
      </c>
      <c r="AQ267" s="87">
        <v>0</v>
      </c>
      <c r="AZ267"/>
      <c r="BA267"/>
    </row>
    <row r="268" spans="1:99" ht="14.25" hidden="1" customHeight="1" thickBot="1" x14ac:dyDescent="0.35">
      <c r="A268" s="18" t="s">
        <v>99</v>
      </c>
      <c r="G268" s="8"/>
      <c r="H268" s="92"/>
      <c r="J268" s="24"/>
      <c r="K268" s="17" t="s">
        <v>87</v>
      </c>
      <c r="L268" s="17" t="s">
        <v>62</v>
      </c>
      <c r="M268" s="85">
        <v>0</v>
      </c>
      <c r="N268" s="85">
        <v>0</v>
      </c>
      <c r="O268" s="85">
        <v>0</v>
      </c>
      <c r="P268" s="85">
        <v>0</v>
      </c>
      <c r="Q268" s="85">
        <v>0</v>
      </c>
      <c r="R268" s="85">
        <v>0</v>
      </c>
      <c r="S268" s="85">
        <v>0</v>
      </c>
      <c r="T268" s="85">
        <v>0</v>
      </c>
      <c r="U268" s="85">
        <v>0</v>
      </c>
      <c r="V268" s="85">
        <v>0</v>
      </c>
      <c r="W268" s="85">
        <v>0</v>
      </c>
      <c r="X268" s="85">
        <v>0</v>
      </c>
      <c r="Y268" s="85">
        <v>0</v>
      </c>
      <c r="Z268" s="85">
        <v>0</v>
      </c>
      <c r="AA268" s="85">
        <v>0</v>
      </c>
      <c r="AB268" s="85">
        <v>0</v>
      </c>
      <c r="AC268" s="85">
        <v>0</v>
      </c>
      <c r="AD268" s="85">
        <v>0</v>
      </c>
      <c r="AE268" s="85">
        <v>0</v>
      </c>
      <c r="AF268" s="85">
        <v>0</v>
      </c>
      <c r="AG268" s="85">
        <v>0</v>
      </c>
      <c r="AH268" s="85">
        <v>0</v>
      </c>
      <c r="AI268" s="85">
        <v>0</v>
      </c>
      <c r="AJ268" s="85">
        <v>0</v>
      </c>
      <c r="AK268" s="85">
        <v>0</v>
      </c>
      <c r="AL268" s="85">
        <v>0</v>
      </c>
      <c r="AM268" s="85">
        <v>0</v>
      </c>
      <c r="AN268" s="85">
        <v>0</v>
      </c>
      <c r="AO268" s="85">
        <v>0</v>
      </c>
      <c r="AP268" s="85">
        <v>0</v>
      </c>
      <c r="AQ268" s="85">
        <v>0</v>
      </c>
    </row>
    <row r="269" spans="1:99" ht="14.25" hidden="1" customHeight="1" thickTop="1" x14ac:dyDescent="0.35">
      <c r="G269" s="8"/>
      <c r="H269" s="92"/>
      <c r="J269" s="24"/>
      <c r="K269" s="16" t="s">
        <v>86</v>
      </c>
      <c r="L269" s="16" t="s">
        <v>67</v>
      </c>
      <c r="M269" s="88">
        <v>0</v>
      </c>
      <c r="N269" s="88">
        <v>0</v>
      </c>
      <c r="O269" s="88">
        <v>0</v>
      </c>
      <c r="P269" s="88">
        <v>0</v>
      </c>
      <c r="Q269" s="88">
        <v>0</v>
      </c>
      <c r="R269" s="88">
        <v>0</v>
      </c>
      <c r="S269" s="88">
        <v>0</v>
      </c>
      <c r="T269" s="88">
        <v>0</v>
      </c>
      <c r="U269" s="88">
        <v>0</v>
      </c>
      <c r="V269" s="88">
        <v>0</v>
      </c>
      <c r="W269" s="88">
        <v>0</v>
      </c>
      <c r="X269" s="88">
        <v>0</v>
      </c>
      <c r="Y269" s="88">
        <v>0</v>
      </c>
      <c r="Z269" s="88">
        <v>0</v>
      </c>
      <c r="AA269" s="88">
        <v>0</v>
      </c>
      <c r="AB269" s="88">
        <v>0</v>
      </c>
      <c r="AC269" s="88">
        <v>0</v>
      </c>
      <c r="AD269" s="88">
        <v>0</v>
      </c>
      <c r="AE269" s="88">
        <v>0</v>
      </c>
      <c r="AF269" s="88">
        <v>0</v>
      </c>
      <c r="AG269" s="88">
        <v>0</v>
      </c>
      <c r="AH269" s="88">
        <v>0</v>
      </c>
      <c r="AI269" s="88">
        <v>0</v>
      </c>
      <c r="AJ269" s="88">
        <v>0</v>
      </c>
      <c r="AK269" s="88">
        <v>0</v>
      </c>
      <c r="AL269" s="88">
        <v>0</v>
      </c>
      <c r="AM269" s="88">
        <v>0</v>
      </c>
      <c r="AN269" s="88">
        <v>0</v>
      </c>
      <c r="AO269" s="88">
        <v>0</v>
      </c>
      <c r="AP269" s="88">
        <v>0</v>
      </c>
      <c r="AQ269" s="88">
        <v>0</v>
      </c>
      <c r="AV269"/>
      <c r="AW269"/>
      <c r="AX269"/>
      <c r="AY269"/>
      <c r="BB269"/>
      <c r="BC269"/>
      <c r="BD269"/>
      <c r="BE269"/>
      <c r="BF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</row>
    <row r="270" spans="1:99" ht="14.25" hidden="1" customHeight="1" x14ac:dyDescent="0.35">
      <c r="G270" s="8"/>
      <c r="H270" s="92"/>
      <c r="J270" s="24"/>
      <c r="K270" s="6" t="s">
        <v>86</v>
      </c>
      <c r="L270" s="82" t="s">
        <v>66</v>
      </c>
      <c r="M270" s="87">
        <v>0</v>
      </c>
      <c r="N270" s="87">
        <v>0</v>
      </c>
      <c r="O270" s="87">
        <v>0</v>
      </c>
      <c r="P270" s="87">
        <v>0</v>
      </c>
      <c r="Q270" s="87">
        <v>0</v>
      </c>
      <c r="R270" s="87">
        <v>0</v>
      </c>
      <c r="S270" s="87">
        <v>0</v>
      </c>
      <c r="T270" s="87">
        <v>0</v>
      </c>
      <c r="U270" s="87">
        <v>0</v>
      </c>
      <c r="V270" s="87">
        <v>0</v>
      </c>
      <c r="W270" s="87">
        <v>0</v>
      </c>
      <c r="X270" s="87">
        <v>0</v>
      </c>
      <c r="Y270" s="87">
        <v>0</v>
      </c>
      <c r="Z270" s="87">
        <v>0</v>
      </c>
      <c r="AA270" s="87">
        <v>0</v>
      </c>
      <c r="AB270" s="87">
        <v>0</v>
      </c>
      <c r="AC270" s="87">
        <v>0</v>
      </c>
      <c r="AD270" s="87">
        <v>0</v>
      </c>
      <c r="AE270" s="87">
        <v>0</v>
      </c>
      <c r="AF270" s="87">
        <v>0</v>
      </c>
      <c r="AG270" s="87">
        <v>0</v>
      </c>
      <c r="AH270" s="87">
        <v>0</v>
      </c>
      <c r="AI270" s="87">
        <v>0</v>
      </c>
      <c r="AJ270" s="87">
        <v>0</v>
      </c>
      <c r="AK270" s="87">
        <v>0</v>
      </c>
      <c r="AL270" s="87">
        <v>0</v>
      </c>
      <c r="AM270" s="87">
        <v>0</v>
      </c>
      <c r="AN270" s="87">
        <v>0</v>
      </c>
      <c r="AO270" s="87">
        <v>0</v>
      </c>
      <c r="AP270" s="87">
        <v>0</v>
      </c>
      <c r="AQ270" s="87">
        <v>0</v>
      </c>
      <c r="AZ270"/>
      <c r="BA270"/>
    </row>
    <row r="271" spans="1:99" ht="14.25" hidden="1" customHeight="1" thickBot="1" x14ac:dyDescent="0.35">
      <c r="A271" s="18" t="s">
        <v>99</v>
      </c>
      <c r="G271" s="8"/>
      <c r="H271" s="92"/>
      <c r="J271" s="24"/>
      <c r="K271" s="17" t="s">
        <v>86</v>
      </c>
      <c r="L271" s="17" t="s">
        <v>62</v>
      </c>
      <c r="M271" s="85">
        <v>0</v>
      </c>
      <c r="N271" s="85">
        <v>0</v>
      </c>
      <c r="O271" s="85">
        <v>0</v>
      </c>
      <c r="P271" s="85">
        <v>0</v>
      </c>
      <c r="Q271" s="85">
        <v>0</v>
      </c>
      <c r="R271" s="85">
        <v>0</v>
      </c>
      <c r="S271" s="85">
        <v>0</v>
      </c>
      <c r="T271" s="85">
        <v>0</v>
      </c>
      <c r="U271" s="85">
        <v>0</v>
      </c>
      <c r="V271" s="85">
        <v>0</v>
      </c>
      <c r="W271" s="85">
        <v>0</v>
      </c>
      <c r="X271" s="85">
        <v>0</v>
      </c>
      <c r="Y271" s="85">
        <v>0</v>
      </c>
      <c r="Z271" s="85">
        <v>0</v>
      </c>
      <c r="AA271" s="85">
        <v>0</v>
      </c>
      <c r="AB271" s="85">
        <v>0</v>
      </c>
      <c r="AC271" s="85">
        <v>0</v>
      </c>
      <c r="AD271" s="85">
        <v>0</v>
      </c>
      <c r="AE271" s="85">
        <v>0</v>
      </c>
      <c r="AF271" s="85">
        <v>0</v>
      </c>
      <c r="AG271" s="85">
        <v>0</v>
      </c>
      <c r="AH271" s="85">
        <v>0</v>
      </c>
      <c r="AI271" s="85">
        <v>0</v>
      </c>
      <c r="AJ271" s="85">
        <v>0</v>
      </c>
      <c r="AK271" s="85">
        <v>0</v>
      </c>
      <c r="AL271" s="85">
        <v>0</v>
      </c>
      <c r="AM271" s="85">
        <v>0</v>
      </c>
      <c r="AN271" s="85">
        <v>0</v>
      </c>
      <c r="AO271" s="85">
        <v>0</v>
      </c>
      <c r="AP271" s="85">
        <v>0</v>
      </c>
      <c r="AQ271" s="85">
        <v>0</v>
      </c>
    </row>
    <row r="272" spans="1:99" ht="14.25" hidden="1" customHeight="1" thickTop="1" x14ac:dyDescent="0.35">
      <c r="G272" s="8"/>
      <c r="H272" s="92"/>
      <c r="J272" s="24"/>
      <c r="K272" s="16" t="s">
        <v>85</v>
      </c>
      <c r="L272" s="16" t="s">
        <v>67</v>
      </c>
      <c r="M272" s="88">
        <v>0</v>
      </c>
      <c r="N272" s="88">
        <v>0</v>
      </c>
      <c r="O272" s="88">
        <v>0</v>
      </c>
      <c r="P272" s="88">
        <v>0</v>
      </c>
      <c r="Q272" s="88">
        <v>0</v>
      </c>
      <c r="R272" s="88">
        <v>0</v>
      </c>
      <c r="S272" s="88">
        <v>0</v>
      </c>
      <c r="T272" s="88">
        <v>0</v>
      </c>
      <c r="U272" s="88">
        <v>0</v>
      </c>
      <c r="V272" s="88">
        <v>0</v>
      </c>
      <c r="W272" s="88">
        <v>0</v>
      </c>
      <c r="X272" s="88">
        <v>0</v>
      </c>
      <c r="Y272" s="88">
        <v>0</v>
      </c>
      <c r="Z272" s="88">
        <v>0</v>
      </c>
      <c r="AA272" s="88">
        <v>0</v>
      </c>
      <c r="AB272" s="88">
        <v>0</v>
      </c>
      <c r="AC272" s="88">
        <v>0</v>
      </c>
      <c r="AD272" s="88">
        <v>0</v>
      </c>
      <c r="AE272" s="88">
        <v>0</v>
      </c>
      <c r="AF272" s="88">
        <v>0</v>
      </c>
      <c r="AG272" s="88">
        <v>0</v>
      </c>
      <c r="AH272" s="88">
        <v>0</v>
      </c>
      <c r="AI272" s="88">
        <v>0</v>
      </c>
      <c r="AJ272" s="88">
        <v>0</v>
      </c>
      <c r="AK272" s="88">
        <v>0</v>
      </c>
      <c r="AL272" s="88">
        <v>0</v>
      </c>
      <c r="AM272" s="88">
        <v>0</v>
      </c>
      <c r="AN272" s="88">
        <v>0</v>
      </c>
      <c r="AO272" s="88">
        <v>0</v>
      </c>
      <c r="AP272" s="88">
        <v>0</v>
      </c>
      <c r="AQ272" s="88">
        <v>0</v>
      </c>
      <c r="AV272"/>
      <c r="AW272"/>
      <c r="AX272"/>
      <c r="AY272"/>
      <c r="BB272"/>
      <c r="BC272"/>
      <c r="BD272"/>
      <c r="BE272"/>
      <c r="BF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</row>
    <row r="273" spans="1:91" ht="14.25" hidden="1" customHeight="1" x14ac:dyDescent="0.35">
      <c r="G273" s="8"/>
      <c r="H273" s="92"/>
      <c r="J273" s="24"/>
      <c r="K273" s="6" t="s">
        <v>85</v>
      </c>
      <c r="L273" s="82" t="s">
        <v>66</v>
      </c>
      <c r="M273" s="87">
        <v>0</v>
      </c>
      <c r="N273" s="87">
        <v>0</v>
      </c>
      <c r="O273" s="87">
        <v>0</v>
      </c>
      <c r="P273" s="87">
        <v>0</v>
      </c>
      <c r="Q273" s="87">
        <v>0</v>
      </c>
      <c r="R273" s="87">
        <v>0</v>
      </c>
      <c r="S273" s="87">
        <v>0</v>
      </c>
      <c r="T273" s="87">
        <v>0</v>
      </c>
      <c r="U273" s="87">
        <v>0</v>
      </c>
      <c r="V273" s="87">
        <v>0</v>
      </c>
      <c r="W273" s="87">
        <v>0</v>
      </c>
      <c r="X273" s="87">
        <v>0</v>
      </c>
      <c r="Y273" s="87">
        <v>0</v>
      </c>
      <c r="Z273" s="87">
        <v>0</v>
      </c>
      <c r="AA273" s="87">
        <v>0</v>
      </c>
      <c r="AB273" s="87">
        <v>0</v>
      </c>
      <c r="AC273" s="87">
        <v>0</v>
      </c>
      <c r="AD273" s="87">
        <v>0</v>
      </c>
      <c r="AE273" s="87">
        <v>0</v>
      </c>
      <c r="AF273" s="87">
        <v>0</v>
      </c>
      <c r="AG273" s="87">
        <v>0</v>
      </c>
      <c r="AH273" s="87">
        <v>0</v>
      </c>
      <c r="AI273" s="87">
        <v>0</v>
      </c>
      <c r="AJ273" s="87">
        <v>0</v>
      </c>
      <c r="AK273" s="87">
        <v>0</v>
      </c>
      <c r="AL273" s="87">
        <v>0</v>
      </c>
      <c r="AM273" s="87">
        <v>0</v>
      </c>
      <c r="AN273" s="87">
        <v>0</v>
      </c>
      <c r="AO273" s="87">
        <v>0</v>
      </c>
      <c r="AP273" s="87">
        <v>0</v>
      </c>
      <c r="AQ273" s="87">
        <v>0</v>
      </c>
      <c r="AZ273"/>
      <c r="BA273"/>
    </row>
    <row r="274" spans="1:91" ht="14.25" hidden="1" customHeight="1" x14ac:dyDescent="0.3">
      <c r="A274" s="18" t="s">
        <v>99</v>
      </c>
      <c r="G274" s="8"/>
      <c r="H274" s="92"/>
      <c r="J274" s="25"/>
      <c r="K274" s="17" t="s">
        <v>85</v>
      </c>
      <c r="L274" s="17" t="s">
        <v>62</v>
      </c>
      <c r="M274" s="85">
        <v>0</v>
      </c>
      <c r="N274" s="85">
        <v>0</v>
      </c>
      <c r="O274" s="85">
        <v>0</v>
      </c>
      <c r="P274" s="85">
        <v>0</v>
      </c>
      <c r="Q274" s="85">
        <v>0</v>
      </c>
      <c r="R274" s="85">
        <v>0</v>
      </c>
      <c r="S274" s="85">
        <v>0</v>
      </c>
      <c r="T274" s="85">
        <v>0</v>
      </c>
      <c r="U274" s="85">
        <v>0</v>
      </c>
      <c r="V274" s="85">
        <v>0</v>
      </c>
      <c r="W274" s="85">
        <v>0</v>
      </c>
      <c r="X274" s="85">
        <v>0</v>
      </c>
      <c r="Y274" s="85">
        <v>0</v>
      </c>
      <c r="Z274" s="85">
        <v>0</v>
      </c>
      <c r="AA274" s="85">
        <v>0</v>
      </c>
      <c r="AB274" s="85">
        <v>0</v>
      </c>
      <c r="AC274" s="85">
        <v>0</v>
      </c>
      <c r="AD274" s="85">
        <v>0</v>
      </c>
      <c r="AE274" s="85">
        <v>0</v>
      </c>
      <c r="AF274" s="85">
        <v>0</v>
      </c>
      <c r="AG274" s="85">
        <v>0</v>
      </c>
      <c r="AH274" s="85">
        <v>0</v>
      </c>
      <c r="AI274" s="85">
        <v>0</v>
      </c>
      <c r="AJ274" s="85">
        <v>0</v>
      </c>
      <c r="AK274" s="85">
        <v>0</v>
      </c>
      <c r="AL274" s="85">
        <v>0</v>
      </c>
      <c r="AM274" s="85">
        <v>0</v>
      </c>
      <c r="AN274" s="85">
        <v>0</v>
      </c>
      <c r="AO274" s="85">
        <v>0</v>
      </c>
      <c r="AP274" s="85">
        <v>0</v>
      </c>
      <c r="AQ274" s="85">
        <v>0</v>
      </c>
    </row>
    <row r="275" spans="1:91" ht="14.25" hidden="1" customHeight="1" thickBot="1" x14ac:dyDescent="0.3">
      <c r="G275" s="8"/>
      <c r="H275" s="91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</row>
    <row r="276" spans="1:91" ht="14.25" hidden="1" customHeight="1" x14ac:dyDescent="0.35"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T276"/>
      <c r="AU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</row>
    <row r="277" spans="1:91" ht="14.25" hidden="1" customHeight="1" x14ac:dyDescent="0.25">
      <c r="G277" s="8"/>
      <c r="M277" s="15">
        <v>2020</v>
      </c>
      <c r="N277" s="15">
        <v>2021</v>
      </c>
      <c r="O277" s="15">
        <v>2022</v>
      </c>
      <c r="P277" s="15">
        <v>2023</v>
      </c>
      <c r="Q277" s="15">
        <v>2024</v>
      </c>
      <c r="R277" s="15">
        <v>2025</v>
      </c>
      <c r="S277" s="15">
        <v>2026</v>
      </c>
      <c r="T277" s="15">
        <v>2027</v>
      </c>
      <c r="U277" s="15">
        <v>2028</v>
      </c>
      <c r="V277" s="15">
        <v>2029</v>
      </c>
      <c r="W277" s="15">
        <v>2030</v>
      </c>
      <c r="X277" s="15">
        <v>2031</v>
      </c>
      <c r="Y277" s="15">
        <v>2032</v>
      </c>
      <c r="Z277" s="15">
        <v>2033</v>
      </c>
      <c r="AA277" s="15">
        <v>2034</v>
      </c>
      <c r="AB277" s="15">
        <v>2035</v>
      </c>
      <c r="AC277" s="15">
        <v>2036</v>
      </c>
      <c r="AD277" s="15">
        <v>2037</v>
      </c>
      <c r="AE277" s="15">
        <v>2038</v>
      </c>
      <c r="AF277" s="15">
        <v>2039</v>
      </c>
      <c r="AG277" s="15">
        <v>2040</v>
      </c>
      <c r="AH277" s="15">
        <v>2041</v>
      </c>
      <c r="AI277" s="15">
        <v>2042</v>
      </c>
      <c r="AJ277" s="15">
        <v>2043</v>
      </c>
      <c r="AK277" s="15">
        <v>2044</v>
      </c>
      <c r="AL277" s="15">
        <v>2045</v>
      </c>
      <c r="AM277" s="15">
        <v>2046</v>
      </c>
      <c r="AN277" s="15">
        <v>2047</v>
      </c>
      <c r="AO277" s="15">
        <v>2048</v>
      </c>
      <c r="AP277" s="15">
        <v>2049</v>
      </c>
      <c r="AQ277" s="15">
        <v>2050</v>
      </c>
    </row>
    <row r="278" spans="1:91" ht="14.25" hidden="1" customHeight="1" x14ac:dyDescent="0.3">
      <c r="G278" s="8"/>
      <c r="H278" s="86" t="s">
        <v>98</v>
      </c>
      <c r="J278" s="23" t="s">
        <v>97</v>
      </c>
      <c r="K278" s="16" t="s">
        <v>94</v>
      </c>
      <c r="L278" s="16" t="s">
        <v>67</v>
      </c>
      <c r="M278" s="90">
        <v>0</v>
      </c>
      <c r="N278" s="90">
        <v>0</v>
      </c>
      <c r="O278" s="90">
        <v>0</v>
      </c>
      <c r="P278" s="90">
        <v>0</v>
      </c>
      <c r="Q278" s="90">
        <v>0</v>
      </c>
      <c r="R278" s="90">
        <v>0</v>
      </c>
      <c r="S278" s="90">
        <v>0</v>
      </c>
      <c r="T278" s="90">
        <v>0</v>
      </c>
      <c r="U278" s="90">
        <v>0</v>
      </c>
      <c r="V278" s="90">
        <v>0</v>
      </c>
      <c r="W278" s="90">
        <v>0</v>
      </c>
      <c r="X278" s="90">
        <v>0</v>
      </c>
      <c r="Y278" s="90">
        <v>0</v>
      </c>
      <c r="Z278" s="90">
        <v>0</v>
      </c>
      <c r="AA278" s="90">
        <v>0</v>
      </c>
      <c r="AB278" s="90">
        <v>0</v>
      </c>
      <c r="AC278" s="90">
        <v>0</v>
      </c>
      <c r="AD278" s="90">
        <v>0</v>
      </c>
      <c r="AE278" s="90">
        <v>0</v>
      </c>
      <c r="AF278" s="90">
        <v>0</v>
      </c>
      <c r="AG278" s="90">
        <v>0</v>
      </c>
      <c r="AH278" s="90">
        <v>0</v>
      </c>
      <c r="AI278" s="90">
        <v>0</v>
      </c>
      <c r="AJ278" s="90">
        <v>0</v>
      </c>
      <c r="AK278" s="90">
        <v>0</v>
      </c>
      <c r="AL278" s="90">
        <v>0</v>
      </c>
      <c r="AM278" s="90">
        <v>0</v>
      </c>
      <c r="AN278" s="90">
        <v>0</v>
      </c>
      <c r="AO278" s="90">
        <v>0</v>
      </c>
      <c r="AP278" s="90">
        <v>0</v>
      </c>
      <c r="AQ278" s="90">
        <v>0</v>
      </c>
    </row>
    <row r="279" spans="1:91" ht="14.25" hidden="1" customHeight="1" x14ac:dyDescent="0.3">
      <c r="G279" s="8"/>
      <c r="H279" s="86"/>
      <c r="J279" s="24"/>
      <c r="K279" s="6" t="s">
        <v>94</v>
      </c>
      <c r="L279" s="82" t="s">
        <v>66</v>
      </c>
      <c r="M279" s="87">
        <v>0</v>
      </c>
      <c r="N279" s="87">
        <v>0</v>
      </c>
      <c r="O279" s="87">
        <v>0</v>
      </c>
      <c r="P279" s="87">
        <v>0</v>
      </c>
      <c r="Q279" s="87">
        <v>0</v>
      </c>
      <c r="R279" s="87">
        <v>0</v>
      </c>
      <c r="S279" s="87">
        <v>0</v>
      </c>
      <c r="T279" s="87">
        <v>0</v>
      </c>
      <c r="U279" s="87">
        <v>0</v>
      </c>
      <c r="V279" s="87">
        <v>0</v>
      </c>
      <c r="W279" s="87">
        <v>0</v>
      </c>
      <c r="X279" s="87">
        <v>0</v>
      </c>
      <c r="Y279" s="87">
        <v>0</v>
      </c>
      <c r="Z279" s="87">
        <v>0</v>
      </c>
      <c r="AA279" s="87">
        <v>0</v>
      </c>
      <c r="AB279" s="87">
        <v>0</v>
      </c>
      <c r="AC279" s="87">
        <v>0</v>
      </c>
      <c r="AD279" s="87">
        <v>0</v>
      </c>
      <c r="AE279" s="87">
        <v>0</v>
      </c>
      <c r="AF279" s="87">
        <v>0</v>
      </c>
      <c r="AG279" s="87">
        <v>0</v>
      </c>
      <c r="AH279" s="87">
        <v>0</v>
      </c>
      <c r="AI279" s="87">
        <v>0</v>
      </c>
      <c r="AJ279" s="87">
        <v>0</v>
      </c>
      <c r="AK279" s="87">
        <v>0</v>
      </c>
      <c r="AL279" s="87">
        <v>0</v>
      </c>
      <c r="AM279" s="87">
        <v>0</v>
      </c>
      <c r="AN279" s="87">
        <v>0</v>
      </c>
      <c r="AO279" s="87">
        <v>0</v>
      </c>
      <c r="AP279" s="87">
        <v>0</v>
      </c>
      <c r="AQ279" s="87">
        <v>0</v>
      </c>
    </row>
    <row r="280" spans="1:91" ht="14.25" hidden="1" customHeight="1" thickBot="1" x14ac:dyDescent="0.35">
      <c r="G280" s="8"/>
      <c r="H280" s="86"/>
      <c r="J280" s="24"/>
      <c r="K280" s="17" t="s">
        <v>94</v>
      </c>
      <c r="L280" s="17" t="s">
        <v>62</v>
      </c>
      <c r="M280" s="89">
        <v>0</v>
      </c>
      <c r="N280" s="89">
        <v>0</v>
      </c>
      <c r="O280" s="89">
        <v>0</v>
      </c>
      <c r="P280" s="89">
        <v>0</v>
      </c>
      <c r="Q280" s="89">
        <v>0</v>
      </c>
      <c r="R280" s="89">
        <v>0</v>
      </c>
      <c r="S280" s="89">
        <v>0</v>
      </c>
      <c r="T280" s="89">
        <v>0</v>
      </c>
      <c r="U280" s="89">
        <v>0</v>
      </c>
      <c r="V280" s="89">
        <v>0</v>
      </c>
      <c r="W280" s="89">
        <v>0</v>
      </c>
      <c r="X280" s="89">
        <v>0</v>
      </c>
      <c r="Y280" s="89">
        <v>0</v>
      </c>
      <c r="Z280" s="89">
        <v>0</v>
      </c>
      <c r="AA280" s="89">
        <v>0</v>
      </c>
      <c r="AB280" s="89">
        <v>0</v>
      </c>
      <c r="AC280" s="89">
        <v>0</v>
      </c>
      <c r="AD280" s="89">
        <v>0</v>
      </c>
      <c r="AE280" s="89">
        <v>0</v>
      </c>
      <c r="AF280" s="89">
        <v>0</v>
      </c>
      <c r="AG280" s="89">
        <v>0</v>
      </c>
      <c r="AH280" s="89">
        <v>0</v>
      </c>
      <c r="AI280" s="89">
        <v>0</v>
      </c>
      <c r="AJ280" s="89">
        <v>0</v>
      </c>
      <c r="AK280" s="89">
        <v>0</v>
      </c>
      <c r="AL280" s="89">
        <v>0</v>
      </c>
      <c r="AM280" s="89">
        <v>0</v>
      </c>
      <c r="AN280" s="89">
        <v>0</v>
      </c>
      <c r="AO280" s="89">
        <v>0</v>
      </c>
      <c r="AP280" s="89">
        <v>0</v>
      </c>
      <c r="AQ280" s="89">
        <v>0</v>
      </c>
    </row>
    <row r="281" spans="1:91" ht="14.25" hidden="1" customHeight="1" thickTop="1" x14ac:dyDescent="0.3">
      <c r="G281" s="8"/>
      <c r="H281" s="86"/>
      <c r="J281" s="24"/>
      <c r="K281" s="16" t="s">
        <v>93</v>
      </c>
      <c r="L281" s="16" t="s">
        <v>67</v>
      </c>
      <c r="M281" s="88">
        <v>0</v>
      </c>
      <c r="N281" s="88">
        <v>0</v>
      </c>
      <c r="O281" s="88">
        <v>0</v>
      </c>
      <c r="P281" s="88">
        <v>0</v>
      </c>
      <c r="Q281" s="88">
        <v>0</v>
      </c>
      <c r="R281" s="88">
        <v>0</v>
      </c>
      <c r="S281" s="88">
        <v>0</v>
      </c>
      <c r="T281" s="88">
        <v>0</v>
      </c>
      <c r="U281" s="88">
        <v>0</v>
      </c>
      <c r="V281" s="88">
        <v>0</v>
      </c>
      <c r="W281" s="88">
        <v>0</v>
      </c>
      <c r="X281" s="88">
        <v>0</v>
      </c>
      <c r="Y281" s="88">
        <v>0</v>
      </c>
      <c r="Z281" s="88">
        <v>0</v>
      </c>
      <c r="AA281" s="88">
        <v>0</v>
      </c>
      <c r="AB281" s="88">
        <v>0</v>
      </c>
      <c r="AC281" s="88">
        <v>0</v>
      </c>
      <c r="AD281" s="88">
        <v>0</v>
      </c>
      <c r="AE281" s="88">
        <v>0</v>
      </c>
      <c r="AF281" s="88">
        <v>0</v>
      </c>
      <c r="AG281" s="88">
        <v>0</v>
      </c>
      <c r="AH281" s="88">
        <v>0</v>
      </c>
      <c r="AI281" s="88">
        <v>0</v>
      </c>
      <c r="AJ281" s="88">
        <v>0</v>
      </c>
      <c r="AK281" s="88">
        <v>0</v>
      </c>
      <c r="AL281" s="88">
        <v>0</v>
      </c>
      <c r="AM281" s="88">
        <v>0</v>
      </c>
      <c r="AN281" s="88">
        <v>0</v>
      </c>
      <c r="AO281" s="88">
        <v>0</v>
      </c>
      <c r="AP281" s="88">
        <v>0</v>
      </c>
      <c r="AQ281" s="88">
        <v>0</v>
      </c>
    </row>
    <row r="282" spans="1:91" ht="14.25" hidden="1" customHeight="1" x14ac:dyDescent="0.3">
      <c r="G282" s="8"/>
      <c r="H282" s="86"/>
      <c r="J282" s="24"/>
      <c r="K282" s="6" t="s">
        <v>93</v>
      </c>
      <c r="L282" s="82" t="s">
        <v>66</v>
      </c>
      <c r="M282" s="87">
        <v>0</v>
      </c>
      <c r="N282" s="87">
        <v>0</v>
      </c>
      <c r="O282" s="87">
        <v>0</v>
      </c>
      <c r="P282" s="87">
        <v>0</v>
      </c>
      <c r="Q282" s="87">
        <v>0</v>
      </c>
      <c r="R282" s="87">
        <v>0</v>
      </c>
      <c r="S282" s="87">
        <v>0</v>
      </c>
      <c r="T282" s="87">
        <v>0</v>
      </c>
      <c r="U282" s="87">
        <v>0</v>
      </c>
      <c r="V282" s="87">
        <v>0</v>
      </c>
      <c r="W282" s="87">
        <v>0</v>
      </c>
      <c r="X282" s="87">
        <v>0</v>
      </c>
      <c r="Y282" s="87">
        <v>0</v>
      </c>
      <c r="Z282" s="87">
        <v>0</v>
      </c>
      <c r="AA282" s="87">
        <v>0</v>
      </c>
      <c r="AB282" s="87">
        <v>0</v>
      </c>
      <c r="AC282" s="87">
        <v>0</v>
      </c>
      <c r="AD282" s="87">
        <v>0</v>
      </c>
      <c r="AE282" s="87">
        <v>0</v>
      </c>
      <c r="AF282" s="87">
        <v>0</v>
      </c>
      <c r="AG282" s="87">
        <v>0</v>
      </c>
      <c r="AH282" s="87">
        <v>0</v>
      </c>
      <c r="AI282" s="87">
        <v>0</v>
      </c>
      <c r="AJ282" s="87">
        <v>0</v>
      </c>
      <c r="AK282" s="87">
        <v>0</v>
      </c>
      <c r="AL282" s="87">
        <v>0</v>
      </c>
      <c r="AM282" s="87">
        <v>0</v>
      </c>
      <c r="AN282" s="87">
        <v>0</v>
      </c>
      <c r="AO282" s="87">
        <v>0</v>
      </c>
      <c r="AP282" s="87">
        <v>0</v>
      </c>
      <c r="AQ282" s="87">
        <v>0</v>
      </c>
    </row>
    <row r="283" spans="1:91" ht="14.25" hidden="1" customHeight="1" thickBot="1" x14ac:dyDescent="0.35">
      <c r="G283" s="8"/>
      <c r="H283" s="86"/>
      <c r="J283" s="24"/>
      <c r="K283" s="17" t="s">
        <v>93</v>
      </c>
      <c r="L283" s="17" t="s">
        <v>62</v>
      </c>
      <c r="M283" s="89">
        <v>0</v>
      </c>
      <c r="N283" s="89">
        <v>0</v>
      </c>
      <c r="O283" s="89">
        <v>0</v>
      </c>
      <c r="P283" s="89">
        <v>0</v>
      </c>
      <c r="Q283" s="89">
        <v>0</v>
      </c>
      <c r="R283" s="89">
        <v>0</v>
      </c>
      <c r="S283" s="89">
        <v>0</v>
      </c>
      <c r="T283" s="89">
        <v>0</v>
      </c>
      <c r="U283" s="89">
        <v>0</v>
      </c>
      <c r="V283" s="89">
        <v>0</v>
      </c>
      <c r="W283" s="89">
        <v>0</v>
      </c>
      <c r="X283" s="89">
        <v>0</v>
      </c>
      <c r="Y283" s="89">
        <v>0</v>
      </c>
      <c r="Z283" s="89">
        <v>0</v>
      </c>
      <c r="AA283" s="89">
        <v>0</v>
      </c>
      <c r="AB283" s="89">
        <v>0</v>
      </c>
      <c r="AC283" s="89">
        <v>0</v>
      </c>
      <c r="AD283" s="89">
        <v>0</v>
      </c>
      <c r="AE283" s="89">
        <v>0</v>
      </c>
      <c r="AF283" s="89">
        <v>0</v>
      </c>
      <c r="AG283" s="89">
        <v>0</v>
      </c>
      <c r="AH283" s="89">
        <v>0</v>
      </c>
      <c r="AI283" s="89">
        <v>0</v>
      </c>
      <c r="AJ283" s="89">
        <v>0</v>
      </c>
      <c r="AK283" s="89">
        <v>0</v>
      </c>
      <c r="AL283" s="89">
        <v>0</v>
      </c>
      <c r="AM283" s="89">
        <v>0</v>
      </c>
      <c r="AN283" s="89">
        <v>0</v>
      </c>
      <c r="AO283" s="89">
        <v>0</v>
      </c>
      <c r="AP283" s="89">
        <v>0</v>
      </c>
      <c r="AQ283" s="89">
        <v>0</v>
      </c>
    </row>
    <row r="284" spans="1:91" ht="14.25" hidden="1" customHeight="1" thickTop="1" x14ac:dyDescent="0.3">
      <c r="G284" s="8"/>
      <c r="H284" s="86"/>
      <c r="J284" s="24"/>
      <c r="K284" s="16" t="s">
        <v>92</v>
      </c>
      <c r="L284" s="16" t="s">
        <v>67</v>
      </c>
      <c r="M284" s="88">
        <v>0</v>
      </c>
      <c r="N284" s="88">
        <v>0</v>
      </c>
      <c r="O284" s="88">
        <v>0</v>
      </c>
      <c r="P284" s="88">
        <v>0</v>
      </c>
      <c r="Q284" s="88">
        <v>0</v>
      </c>
      <c r="R284" s="88">
        <v>0</v>
      </c>
      <c r="S284" s="88">
        <v>0</v>
      </c>
      <c r="T284" s="88">
        <v>0</v>
      </c>
      <c r="U284" s="88">
        <v>0</v>
      </c>
      <c r="V284" s="88">
        <v>0</v>
      </c>
      <c r="W284" s="88">
        <v>0</v>
      </c>
      <c r="X284" s="88">
        <v>0</v>
      </c>
      <c r="Y284" s="88">
        <v>0</v>
      </c>
      <c r="Z284" s="88">
        <v>0</v>
      </c>
      <c r="AA284" s="88">
        <v>0</v>
      </c>
      <c r="AB284" s="88">
        <v>0</v>
      </c>
      <c r="AC284" s="88">
        <v>0</v>
      </c>
      <c r="AD284" s="88">
        <v>0</v>
      </c>
      <c r="AE284" s="88">
        <v>0</v>
      </c>
      <c r="AF284" s="88">
        <v>0</v>
      </c>
      <c r="AG284" s="88">
        <v>0</v>
      </c>
      <c r="AH284" s="88">
        <v>0</v>
      </c>
      <c r="AI284" s="88">
        <v>0</v>
      </c>
      <c r="AJ284" s="88">
        <v>0</v>
      </c>
      <c r="AK284" s="88">
        <v>0</v>
      </c>
      <c r="AL284" s="88">
        <v>0</v>
      </c>
      <c r="AM284" s="88">
        <v>0</v>
      </c>
      <c r="AN284" s="88">
        <v>0</v>
      </c>
      <c r="AO284" s="88">
        <v>0</v>
      </c>
      <c r="AP284" s="88">
        <v>0</v>
      </c>
      <c r="AQ284" s="88">
        <v>0</v>
      </c>
    </row>
    <row r="285" spans="1:91" ht="14.25" hidden="1" customHeight="1" x14ac:dyDescent="0.3">
      <c r="G285" s="8"/>
      <c r="H285" s="86"/>
      <c r="J285" s="24"/>
      <c r="K285" s="6" t="s">
        <v>92</v>
      </c>
      <c r="L285" s="82" t="s">
        <v>66</v>
      </c>
      <c r="M285" s="87">
        <v>0</v>
      </c>
      <c r="N285" s="87">
        <v>0</v>
      </c>
      <c r="O285" s="87">
        <v>0</v>
      </c>
      <c r="P285" s="87">
        <v>0</v>
      </c>
      <c r="Q285" s="87">
        <v>0</v>
      </c>
      <c r="R285" s="87">
        <v>0</v>
      </c>
      <c r="S285" s="87">
        <v>0</v>
      </c>
      <c r="T285" s="87">
        <v>0</v>
      </c>
      <c r="U285" s="87">
        <v>0</v>
      </c>
      <c r="V285" s="87">
        <v>0</v>
      </c>
      <c r="W285" s="87">
        <v>0</v>
      </c>
      <c r="X285" s="87">
        <v>0</v>
      </c>
      <c r="Y285" s="87">
        <v>0</v>
      </c>
      <c r="Z285" s="87">
        <v>0</v>
      </c>
      <c r="AA285" s="87">
        <v>0</v>
      </c>
      <c r="AB285" s="87">
        <v>0</v>
      </c>
      <c r="AC285" s="87">
        <v>0</v>
      </c>
      <c r="AD285" s="87">
        <v>0</v>
      </c>
      <c r="AE285" s="87">
        <v>0</v>
      </c>
      <c r="AF285" s="87">
        <v>0</v>
      </c>
      <c r="AG285" s="87">
        <v>0</v>
      </c>
      <c r="AH285" s="87">
        <v>0</v>
      </c>
      <c r="AI285" s="87">
        <v>0</v>
      </c>
      <c r="AJ285" s="87">
        <v>0</v>
      </c>
      <c r="AK285" s="87">
        <v>0</v>
      </c>
      <c r="AL285" s="87">
        <v>0</v>
      </c>
      <c r="AM285" s="87">
        <v>0</v>
      </c>
      <c r="AN285" s="87">
        <v>0</v>
      </c>
      <c r="AO285" s="87">
        <v>0</v>
      </c>
      <c r="AP285" s="87">
        <v>0</v>
      </c>
      <c r="AQ285" s="87">
        <v>0</v>
      </c>
    </row>
    <row r="286" spans="1:91" ht="14.25" hidden="1" customHeight="1" thickBot="1" x14ac:dyDescent="0.35">
      <c r="G286" s="8"/>
      <c r="H286" s="86"/>
      <c r="J286" s="24"/>
      <c r="K286" s="17" t="s">
        <v>92</v>
      </c>
      <c r="L286" s="17" t="s">
        <v>62</v>
      </c>
      <c r="M286" s="85">
        <v>0</v>
      </c>
      <c r="N286" s="85">
        <v>0</v>
      </c>
      <c r="O286" s="85">
        <v>0</v>
      </c>
      <c r="P286" s="85">
        <v>0</v>
      </c>
      <c r="Q286" s="85">
        <v>0</v>
      </c>
      <c r="R286" s="85">
        <v>0</v>
      </c>
      <c r="S286" s="85">
        <v>0</v>
      </c>
      <c r="T286" s="85">
        <v>0</v>
      </c>
      <c r="U286" s="85">
        <v>0</v>
      </c>
      <c r="V286" s="85">
        <v>0</v>
      </c>
      <c r="W286" s="85">
        <v>0</v>
      </c>
      <c r="X286" s="85">
        <v>0</v>
      </c>
      <c r="Y286" s="85">
        <v>0</v>
      </c>
      <c r="Z286" s="85">
        <v>0</v>
      </c>
      <c r="AA286" s="85">
        <v>0</v>
      </c>
      <c r="AB286" s="85">
        <v>0</v>
      </c>
      <c r="AC286" s="85">
        <v>0</v>
      </c>
      <c r="AD286" s="85">
        <v>0</v>
      </c>
      <c r="AE286" s="85">
        <v>0</v>
      </c>
      <c r="AF286" s="85">
        <v>0</v>
      </c>
      <c r="AG286" s="85">
        <v>0</v>
      </c>
      <c r="AH286" s="85">
        <v>0</v>
      </c>
      <c r="AI286" s="85">
        <v>0</v>
      </c>
      <c r="AJ286" s="85">
        <v>0</v>
      </c>
      <c r="AK286" s="85">
        <v>0</v>
      </c>
      <c r="AL286" s="85">
        <v>0</v>
      </c>
      <c r="AM286" s="85">
        <v>0</v>
      </c>
      <c r="AN286" s="85">
        <v>0</v>
      </c>
      <c r="AO286" s="85">
        <v>0</v>
      </c>
      <c r="AP286" s="85">
        <v>0</v>
      </c>
      <c r="AQ286" s="85">
        <v>0</v>
      </c>
    </row>
    <row r="287" spans="1:91" ht="14.25" hidden="1" customHeight="1" thickTop="1" x14ac:dyDescent="0.3">
      <c r="G287" s="8"/>
      <c r="H287" s="86"/>
      <c r="J287" s="24"/>
      <c r="K287" s="16" t="s">
        <v>91</v>
      </c>
      <c r="L287" s="16" t="s">
        <v>67</v>
      </c>
      <c r="M287" s="88">
        <v>0</v>
      </c>
      <c r="N287" s="88">
        <v>0</v>
      </c>
      <c r="O287" s="88">
        <v>0</v>
      </c>
      <c r="P287" s="88">
        <v>0</v>
      </c>
      <c r="Q287" s="88">
        <v>0</v>
      </c>
      <c r="R287" s="88">
        <v>0</v>
      </c>
      <c r="S287" s="88">
        <v>0</v>
      </c>
      <c r="T287" s="88">
        <v>0</v>
      </c>
      <c r="U287" s="88">
        <v>0</v>
      </c>
      <c r="V287" s="88">
        <v>0</v>
      </c>
      <c r="W287" s="88">
        <v>0</v>
      </c>
      <c r="X287" s="88">
        <v>0</v>
      </c>
      <c r="Y287" s="88">
        <v>0</v>
      </c>
      <c r="Z287" s="88">
        <v>0</v>
      </c>
      <c r="AA287" s="88">
        <v>0</v>
      </c>
      <c r="AB287" s="88">
        <v>0</v>
      </c>
      <c r="AC287" s="88">
        <v>0</v>
      </c>
      <c r="AD287" s="88">
        <v>0</v>
      </c>
      <c r="AE287" s="88">
        <v>0</v>
      </c>
      <c r="AF287" s="88">
        <v>0</v>
      </c>
      <c r="AG287" s="88">
        <v>0</v>
      </c>
      <c r="AH287" s="88">
        <v>0</v>
      </c>
      <c r="AI287" s="88">
        <v>0</v>
      </c>
      <c r="AJ287" s="88">
        <v>0</v>
      </c>
      <c r="AK287" s="88">
        <v>0</v>
      </c>
      <c r="AL287" s="88">
        <v>0</v>
      </c>
      <c r="AM287" s="88">
        <v>0</v>
      </c>
      <c r="AN287" s="88">
        <v>0</v>
      </c>
      <c r="AO287" s="88">
        <v>0</v>
      </c>
      <c r="AP287" s="88">
        <v>0</v>
      </c>
      <c r="AQ287" s="88">
        <v>0</v>
      </c>
    </row>
    <row r="288" spans="1:91" ht="14.25" hidden="1" customHeight="1" x14ac:dyDescent="0.3">
      <c r="G288" s="8"/>
      <c r="H288" s="86"/>
      <c r="J288" s="24"/>
      <c r="K288" s="6" t="s">
        <v>91</v>
      </c>
      <c r="L288" s="82" t="s">
        <v>66</v>
      </c>
      <c r="M288" s="87">
        <v>0</v>
      </c>
      <c r="N288" s="87">
        <v>0</v>
      </c>
      <c r="O288" s="87">
        <v>0</v>
      </c>
      <c r="P288" s="87">
        <v>0</v>
      </c>
      <c r="Q288" s="87">
        <v>0</v>
      </c>
      <c r="R288" s="87">
        <v>0</v>
      </c>
      <c r="S288" s="87">
        <v>0</v>
      </c>
      <c r="T288" s="87">
        <v>0</v>
      </c>
      <c r="U288" s="87">
        <v>0</v>
      </c>
      <c r="V288" s="87">
        <v>0</v>
      </c>
      <c r="W288" s="87">
        <v>0</v>
      </c>
      <c r="X288" s="87">
        <v>0</v>
      </c>
      <c r="Y288" s="87">
        <v>0</v>
      </c>
      <c r="Z288" s="87">
        <v>0</v>
      </c>
      <c r="AA288" s="87">
        <v>0</v>
      </c>
      <c r="AB288" s="87">
        <v>0</v>
      </c>
      <c r="AC288" s="87">
        <v>0</v>
      </c>
      <c r="AD288" s="87">
        <v>0</v>
      </c>
      <c r="AE288" s="87">
        <v>0</v>
      </c>
      <c r="AF288" s="87">
        <v>0</v>
      </c>
      <c r="AG288" s="87">
        <v>0</v>
      </c>
      <c r="AH288" s="87">
        <v>0</v>
      </c>
      <c r="AI288" s="87">
        <v>0</v>
      </c>
      <c r="AJ288" s="87">
        <v>0</v>
      </c>
      <c r="AK288" s="87">
        <v>0</v>
      </c>
      <c r="AL288" s="87">
        <v>0</v>
      </c>
      <c r="AM288" s="87">
        <v>0</v>
      </c>
      <c r="AN288" s="87">
        <v>0</v>
      </c>
      <c r="AO288" s="87">
        <v>0</v>
      </c>
      <c r="AP288" s="87">
        <v>0</v>
      </c>
      <c r="AQ288" s="87">
        <v>0</v>
      </c>
    </row>
    <row r="289" spans="7:43" ht="14.25" hidden="1" customHeight="1" thickBot="1" x14ac:dyDescent="0.35">
      <c r="G289" s="8"/>
      <c r="H289" s="86"/>
      <c r="J289" s="24"/>
      <c r="K289" s="17" t="s">
        <v>91</v>
      </c>
      <c r="L289" s="17" t="s">
        <v>62</v>
      </c>
      <c r="M289" s="85">
        <v>0</v>
      </c>
      <c r="N289" s="85">
        <v>0</v>
      </c>
      <c r="O289" s="85">
        <v>0</v>
      </c>
      <c r="P289" s="85">
        <v>0</v>
      </c>
      <c r="Q289" s="85">
        <v>0</v>
      </c>
      <c r="R289" s="85">
        <v>0</v>
      </c>
      <c r="S289" s="85">
        <v>0</v>
      </c>
      <c r="T289" s="85">
        <v>0</v>
      </c>
      <c r="U289" s="85">
        <v>0</v>
      </c>
      <c r="V289" s="85">
        <v>0</v>
      </c>
      <c r="W289" s="85">
        <v>0</v>
      </c>
      <c r="X289" s="85">
        <v>0</v>
      </c>
      <c r="Y289" s="85">
        <v>0</v>
      </c>
      <c r="Z289" s="85">
        <v>0</v>
      </c>
      <c r="AA289" s="85">
        <v>0</v>
      </c>
      <c r="AB289" s="85">
        <v>0</v>
      </c>
      <c r="AC289" s="85">
        <v>0</v>
      </c>
      <c r="AD289" s="85">
        <v>0</v>
      </c>
      <c r="AE289" s="85">
        <v>0</v>
      </c>
      <c r="AF289" s="85">
        <v>0</v>
      </c>
      <c r="AG289" s="85">
        <v>0</v>
      </c>
      <c r="AH289" s="85">
        <v>0</v>
      </c>
      <c r="AI289" s="85">
        <v>0</v>
      </c>
      <c r="AJ289" s="85">
        <v>0</v>
      </c>
      <c r="AK289" s="85">
        <v>0</v>
      </c>
      <c r="AL289" s="85">
        <v>0</v>
      </c>
      <c r="AM289" s="85">
        <v>0</v>
      </c>
      <c r="AN289" s="85">
        <v>0</v>
      </c>
      <c r="AO289" s="85">
        <v>0</v>
      </c>
      <c r="AP289" s="85">
        <v>0</v>
      </c>
      <c r="AQ289" s="85">
        <v>0</v>
      </c>
    </row>
    <row r="290" spans="7:43" ht="14.25" hidden="1" customHeight="1" thickTop="1" x14ac:dyDescent="0.3">
      <c r="G290" s="8"/>
      <c r="H290" s="86"/>
      <c r="J290" s="24"/>
      <c r="K290" s="16" t="s">
        <v>90</v>
      </c>
      <c r="L290" s="16" t="s">
        <v>67</v>
      </c>
      <c r="M290" s="88">
        <v>0</v>
      </c>
      <c r="N290" s="88">
        <v>0</v>
      </c>
      <c r="O290" s="88">
        <v>0</v>
      </c>
      <c r="P290" s="88">
        <v>0</v>
      </c>
      <c r="Q290" s="88">
        <v>0</v>
      </c>
      <c r="R290" s="88">
        <v>0</v>
      </c>
      <c r="S290" s="88">
        <v>0</v>
      </c>
      <c r="T290" s="88">
        <v>0</v>
      </c>
      <c r="U290" s="88">
        <v>0</v>
      </c>
      <c r="V290" s="88">
        <v>0</v>
      </c>
      <c r="W290" s="88">
        <v>0</v>
      </c>
      <c r="X290" s="88">
        <v>0</v>
      </c>
      <c r="Y290" s="88">
        <v>0</v>
      </c>
      <c r="Z290" s="88">
        <v>0</v>
      </c>
      <c r="AA290" s="88">
        <v>0</v>
      </c>
      <c r="AB290" s="88">
        <v>0</v>
      </c>
      <c r="AC290" s="88">
        <v>0</v>
      </c>
      <c r="AD290" s="88">
        <v>0</v>
      </c>
      <c r="AE290" s="88">
        <v>0</v>
      </c>
      <c r="AF290" s="88">
        <v>0</v>
      </c>
      <c r="AG290" s="88">
        <v>0</v>
      </c>
      <c r="AH290" s="88">
        <v>0</v>
      </c>
      <c r="AI290" s="88">
        <v>0</v>
      </c>
      <c r="AJ290" s="88">
        <v>0</v>
      </c>
      <c r="AK290" s="88">
        <v>0</v>
      </c>
      <c r="AL290" s="88">
        <v>0</v>
      </c>
      <c r="AM290" s="88">
        <v>0</v>
      </c>
      <c r="AN290" s="88">
        <v>0</v>
      </c>
      <c r="AO290" s="88">
        <v>0</v>
      </c>
      <c r="AP290" s="88">
        <v>0</v>
      </c>
      <c r="AQ290" s="88">
        <v>0</v>
      </c>
    </row>
    <row r="291" spans="7:43" ht="14.25" hidden="1" customHeight="1" x14ac:dyDescent="0.3">
      <c r="G291" s="8"/>
      <c r="H291" s="86"/>
      <c r="J291" s="24"/>
      <c r="K291" s="6" t="s">
        <v>90</v>
      </c>
      <c r="L291" s="82" t="s">
        <v>66</v>
      </c>
      <c r="M291" s="87">
        <v>0</v>
      </c>
      <c r="N291" s="87">
        <v>0</v>
      </c>
      <c r="O291" s="87">
        <v>0</v>
      </c>
      <c r="P291" s="87">
        <v>0</v>
      </c>
      <c r="Q291" s="87">
        <v>0</v>
      </c>
      <c r="R291" s="87">
        <v>0</v>
      </c>
      <c r="S291" s="87">
        <v>0</v>
      </c>
      <c r="T291" s="87">
        <v>0</v>
      </c>
      <c r="U291" s="87">
        <v>0</v>
      </c>
      <c r="V291" s="87">
        <v>0</v>
      </c>
      <c r="W291" s="87">
        <v>0</v>
      </c>
      <c r="X291" s="87">
        <v>0</v>
      </c>
      <c r="Y291" s="87">
        <v>0</v>
      </c>
      <c r="Z291" s="87">
        <v>0</v>
      </c>
      <c r="AA291" s="87">
        <v>0</v>
      </c>
      <c r="AB291" s="87">
        <v>0</v>
      </c>
      <c r="AC291" s="87">
        <v>0</v>
      </c>
      <c r="AD291" s="87">
        <v>0</v>
      </c>
      <c r="AE291" s="87">
        <v>0</v>
      </c>
      <c r="AF291" s="87">
        <v>0</v>
      </c>
      <c r="AG291" s="87">
        <v>0</v>
      </c>
      <c r="AH291" s="87">
        <v>0</v>
      </c>
      <c r="AI291" s="87">
        <v>0</v>
      </c>
      <c r="AJ291" s="87">
        <v>0</v>
      </c>
      <c r="AK291" s="87">
        <v>0</v>
      </c>
      <c r="AL291" s="87">
        <v>0</v>
      </c>
      <c r="AM291" s="87">
        <v>0</v>
      </c>
      <c r="AN291" s="87">
        <v>0</v>
      </c>
      <c r="AO291" s="87">
        <v>0</v>
      </c>
      <c r="AP291" s="87">
        <v>0</v>
      </c>
      <c r="AQ291" s="87">
        <v>0</v>
      </c>
    </row>
    <row r="292" spans="7:43" ht="14.25" hidden="1" customHeight="1" x14ac:dyDescent="0.3">
      <c r="G292" s="8"/>
      <c r="H292" s="86"/>
      <c r="J292" s="24"/>
      <c r="K292" s="17" t="s">
        <v>90</v>
      </c>
      <c r="L292" s="17" t="s">
        <v>62</v>
      </c>
      <c r="M292" s="85">
        <v>0</v>
      </c>
      <c r="N292" s="85">
        <v>0</v>
      </c>
      <c r="O292" s="85">
        <v>0</v>
      </c>
      <c r="P292" s="85">
        <v>0</v>
      </c>
      <c r="Q292" s="85">
        <v>0</v>
      </c>
      <c r="R292" s="85">
        <v>0</v>
      </c>
      <c r="S292" s="85">
        <v>0</v>
      </c>
      <c r="T292" s="85">
        <v>0</v>
      </c>
      <c r="U292" s="85">
        <v>0</v>
      </c>
      <c r="V292" s="85">
        <v>0</v>
      </c>
      <c r="W292" s="85">
        <v>0</v>
      </c>
      <c r="X292" s="85">
        <v>0</v>
      </c>
      <c r="Y292" s="85">
        <v>0</v>
      </c>
      <c r="Z292" s="85">
        <v>0</v>
      </c>
      <c r="AA292" s="85">
        <v>0</v>
      </c>
      <c r="AB292" s="85">
        <v>0</v>
      </c>
      <c r="AC292" s="85">
        <v>0</v>
      </c>
      <c r="AD292" s="85">
        <v>0</v>
      </c>
      <c r="AE292" s="85">
        <v>0</v>
      </c>
      <c r="AF292" s="85">
        <v>0</v>
      </c>
      <c r="AG292" s="85">
        <v>0</v>
      </c>
      <c r="AH292" s="85">
        <v>0</v>
      </c>
      <c r="AI292" s="85">
        <v>0</v>
      </c>
      <c r="AJ292" s="85">
        <v>0</v>
      </c>
      <c r="AK292" s="85">
        <v>0</v>
      </c>
      <c r="AL292" s="85">
        <v>0</v>
      </c>
      <c r="AM292" s="85">
        <v>0</v>
      </c>
      <c r="AN292" s="85">
        <v>0</v>
      </c>
      <c r="AO292" s="85">
        <v>0</v>
      </c>
      <c r="AP292" s="85">
        <v>0</v>
      </c>
      <c r="AQ292" s="85">
        <v>0</v>
      </c>
    </row>
    <row r="293" spans="7:43" ht="14.25" hidden="1" customHeight="1" x14ac:dyDescent="0.3">
      <c r="G293" s="8"/>
      <c r="H293" s="86"/>
      <c r="J293" s="24"/>
      <c r="K293" s="16" t="s">
        <v>89</v>
      </c>
      <c r="L293" s="16" t="s">
        <v>67</v>
      </c>
      <c r="M293" s="90">
        <v>0</v>
      </c>
      <c r="N293" s="90">
        <v>0</v>
      </c>
      <c r="O293" s="90">
        <v>0</v>
      </c>
      <c r="P293" s="90">
        <v>0</v>
      </c>
      <c r="Q293" s="90">
        <v>0</v>
      </c>
      <c r="R293" s="90">
        <v>0</v>
      </c>
      <c r="S293" s="90">
        <v>0</v>
      </c>
      <c r="T293" s="90">
        <v>0</v>
      </c>
      <c r="U293" s="90">
        <v>0</v>
      </c>
      <c r="V293" s="90">
        <v>0</v>
      </c>
      <c r="W293" s="90">
        <v>0</v>
      </c>
      <c r="X293" s="90">
        <v>0</v>
      </c>
      <c r="Y293" s="90">
        <v>0</v>
      </c>
      <c r="Z293" s="90">
        <v>0</v>
      </c>
      <c r="AA293" s="90">
        <v>0</v>
      </c>
      <c r="AB293" s="90">
        <v>0</v>
      </c>
      <c r="AC293" s="90">
        <v>0</v>
      </c>
      <c r="AD293" s="90">
        <v>0</v>
      </c>
      <c r="AE293" s="90">
        <v>0</v>
      </c>
      <c r="AF293" s="90">
        <v>0</v>
      </c>
      <c r="AG293" s="90">
        <v>0</v>
      </c>
      <c r="AH293" s="90">
        <v>0</v>
      </c>
      <c r="AI293" s="90">
        <v>0</v>
      </c>
      <c r="AJ293" s="90">
        <v>0</v>
      </c>
      <c r="AK293" s="90">
        <v>0</v>
      </c>
      <c r="AL293" s="90">
        <v>0</v>
      </c>
      <c r="AM293" s="90">
        <v>0</v>
      </c>
      <c r="AN293" s="90">
        <v>0</v>
      </c>
      <c r="AO293" s="90">
        <v>0</v>
      </c>
      <c r="AP293" s="90">
        <v>0</v>
      </c>
      <c r="AQ293" s="90">
        <v>0</v>
      </c>
    </row>
    <row r="294" spans="7:43" ht="14.25" hidden="1" customHeight="1" x14ac:dyDescent="0.3">
      <c r="G294" s="8"/>
      <c r="H294" s="86"/>
      <c r="J294" s="24"/>
      <c r="K294" s="6" t="s">
        <v>89</v>
      </c>
      <c r="L294" s="82" t="s">
        <v>66</v>
      </c>
      <c r="M294" s="87">
        <v>0</v>
      </c>
      <c r="N294" s="87">
        <v>0</v>
      </c>
      <c r="O294" s="87">
        <v>0</v>
      </c>
      <c r="P294" s="87">
        <v>0</v>
      </c>
      <c r="Q294" s="87">
        <v>0</v>
      </c>
      <c r="R294" s="87">
        <v>0</v>
      </c>
      <c r="S294" s="87">
        <v>0</v>
      </c>
      <c r="T294" s="87">
        <v>0</v>
      </c>
      <c r="U294" s="87">
        <v>0</v>
      </c>
      <c r="V294" s="87">
        <v>0</v>
      </c>
      <c r="W294" s="87">
        <v>0</v>
      </c>
      <c r="X294" s="87">
        <v>0</v>
      </c>
      <c r="Y294" s="87">
        <v>0</v>
      </c>
      <c r="Z294" s="87">
        <v>0</v>
      </c>
      <c r="AA294" s="87">
        <v>0</v>
      </c>
      <c r="AB294" s="87">
        <v>0</v>
      </c>
      <c r="AC294" s="87">
        <v>0</v>
      </c>
      <c r="AD294" s="87">
        <v>0</v>
      </c>
      <c r="AE294" s="87">
        <v>0</v>
      </c>
      <c r="AF294" s="87">
        <v>0</v>
      </c>
      <c r="AG294" s="87">
        <v>0</v>
      </c>
      <c r="AH294" s="87">
        <v>0</v>
      </c>
      <c r="AI294" s="87">
        <v>0</v>
      </c>
      <c r="AJ294" s="87">
        <v>0</v>
      </c>
      <c r="AK294" s="87">
        <v>0</v>
      </c>
      <c r="AL294" s="87">
        <v>0</v>
      </c>
      <c r="AM294" s="87">
        <v>0</v>
      </c>
      <c r="AN294" s="87">
        <v>0</v>
      </c>
      <c r="AO294" s="87">
        <v>0</v>
      </c>
      <c r="AP294" s="87">
        <v>0</v>
      </c>
      <c r="AQ294" s="87">
        <v>0</v>
      </c>
    </row>
    <row r="295" spans="7:43" ht="14.25" hidden="1" customHeight="1" thickBot="1" x14ac:dyDescent="0.35">
      <c r="G295" s="8"/>
      <c r="H295" s="86"/>
      <c r="J295" s="24"/>
      <c r="K295" s="17" t="s">
        <v>89</v>
      </c>
      <c r="L295" s="17" t="s">
        <v>62</v>
      </c>
      <c r="M295" s="89">
        <v>0</v>
      </c>
      <c r="N295" s="89">
        <v>0</v>
      </c>
      <c r="O295" s="89">
        <v>0</v>
      </c>
      <c r="P295" s="89">
        <v>0</v>
      </c>
      <c r="Q295" s="89">
        <v>0</v>
      </c>
      <c r="R295" s="89">
        <v>0</v>
      </c>
      <c r="S295" s="89">
        <v>0</v>
      </c>
      <c r="T295" s="89">
        <v>0</v>
      </c>
      <c r="U295" s="89">
        <v>0</v>
      </c>
      <c r="V295" s="89">
        <v>0</v>
      </c>
      <c r="W295" s="89">
        <v>0</v>
      </c>
      <c r="X295" s="89">
        <v>0</v>
      </c>
      <c r="Y295" s="89">
        <v>0</v>
      </c>
      <c r="Z295" s="89">
        <v>0</v>
      </c>
      <c r="AA295" s="89">
        <v>0</v>
      </c>
      <c r="AB295" s="89">
        <v>0</v>
      </c>
      <c r="AC295" s="89">
        <v>0</v>
      </c>
      <c r="AD295" s="89">
        <v>0</v>
      </c>
      <c r="AE295" s="89">
        <v>0</v>
      </c>
      <c r="AF295" s="89">
        <v>0</v>
      </c>
      <c r="AG295" s="89">
        <v>0</v>
      </c>
      <c r="AH295" s="89">
        <v>0</v>
      </c>
      <c r="AI295" s="89">
        <v>0</v>
      </c>
      <c r="AJ295" s="89">
        <v>0</v>
      </c>
      <c r="AK295" s="89">
        <v>0</v>
      </c>
      <c r="AL295" s="89">
        <v>0</v>
      </c>
      <c r="AM295" s="89">
        <v>0</v>
      </c>
      <c r="AN295" s="89">
        <v>0</v>
      </c>
      <c r="AO295" s="89">
        <v>0</v>
      </c>
      <c r="AP295" s="89">
        <v>0</v>
      </c>
      <c r="AQ295" s="89">
        <v>0</v>
      </c>
    </row>
    <row r="296" spans="7:43" ht="14.25" hidden="1" customHeight="1" thickTop="1" x14ac:dyDescent="0.3">
      <c r="G296" s="8"/>
      <c r="H296" s="86"/>
      <c r="J296" s="24"/>
      <c r="K296" s="16" t="s">
        <v>88</v>
      </c>
      <c r="L296" s="16" t="s">
        <v>67</v>
      </c>
      <c r="M296" s="88">
        <v>0</v>
      </c>
      <c r="N296" s="88">
        <v>0</v>
      </c>
      <c r="O296" s="88">
        <v>0</v>
      </c>
      <c r="P296" s="88">
        <v>0</v>
      </c>
      <c r="Q296" s="88">
        <v>0</v>
      </c>
      <c r="R296" s="88">
        <v>0</v>
      </c>
      <c r="S296" s="88">
        <v>0</v>
      </c>
      <c r="T296" s="88">
        <v>0</v>
      </c>
      <c r="U296" s="88">
        <v>0</v>
      </c>
      <c r="V296" s="88">
        <v>0</v>
      </c>
      <c r="W296" s="88">
        <v>0</v>
      </c>
      <c r="X296" s="88">
        <v>0</v>
      </c>
      <c r="Y296" s="88">
        <v>0</v>
      </c>
      <c r="Z296" s="88">
        <v>0</v>
      </c>
      <c r="AA296" s="88">
        <v>0</v>
      </c>
      <c r="AB296" s="88">
        <v>0</v>
      </c>
      <c r="AC296" s="88">
        <v>0</v>
      </c>
      <c r="AD296" s="88">
        <v>0</v>
      </c>
      <c r="AE296" s="88">
        <v>0</v>
      </c>
      <c r="AF296" s="88">
        <v>0</v>
      </c>
      <c r="AG296" s="88">
        <v>0</v>
      </c>
      <c r="AH296" s="88">
        <v>0</v>
      </c>
      <c r="AI296" s="88">
        <v>0</v>
      </c>
      <c r="AJ296" s="88">
        <v>0</v>
      </c>
      <c r="AK296" s="88">
        <v>0</v>
      </c>
      <c r="AL296" s="88">
        <v>0</v>
      </c>
      <c r="AM296" s="88">
        <v>0</v>
      </c>
      <c r="AN296" s="88">
        <v>0</v>
      </c>
      <c r="AO296" s="88">
        <v>0</v>
      </c>
      <c r="AP296" s="88">
        <v>0</v>
      </c>
      <c r="AQ296" s="88">
        <v>0</v>
      </c>
    </row>
    <row r="297" spans="7:43" ht="14.25" hidden="1" customHeight="1" x14ac:dyDescent="0.3">
      <c r="G297" s="8"/>
      <c r="H297" s="86"/>
      <c r="J297" s="24"/>
      <c r="K297" s="6" t="s">
        <v>88</v>
      </c>
      <c r="L297" s="82" t="s">
        <v>66</v>
      </c>
      <c r="M297" s="87">
        <v>0</v>
      </c>
      <c r="N297" s="87">
        <v>0</v>
      </c>
      <c r="O297" s="87">
        <v>0</v>
      </c>
      <c r="P297" s="87">
        <v>0</v>
      </c>
      <c r="Q297" s="87">
        <v>0</v>
      </c>
      <c r="R297" s="87">
        <v>0</v>
      </c>
      <c r="S297" s="87">
        <v>0</v>
      </c>
      <c r="T297" s="87">
        <v>0</v>
      </c>
      <c r="U297" s="87">
        <v>0</v>
      </c>
      <c r="V297" s="87">
        <v>0</v>
      </c>
      <c r="W297" s="87">
        <v>0</v>
      </c>
      <c r="X297" s="87">
        <v>0</v>
      </c>
      <c r="Y297" s="87">
        <v>0</v>
      </c>
      <c r="Z297" s="87">
        <v>0</v>
      </c>
      <c r="AA297" s="87">
        <v>0</v>
      </c>
      <c r="AB297" s="87">
        <v>0</v>
      </c>
      <c r="AC297" s="87">
        <v>0</v>
      </c>
      <c r="AD297" s="87">
        <v>0</v>
      </c>
      <c r="AE297" s="87">
        <v>0</v>
      </c>
      <c r="AF297" s="87">
        <v>0</v>
      </c>
      <c r="AG297" s="87">
        <v>0</v>
      </c>
      <c r="AH297" s="87">
        <v>0</v>
      </c>
      <c r="AI297" s="87">
        <v>0</v>
      </c>
      <c r="AJ297" s="87">
        <v>0</v>
      </c>
      <c r="AK297" s="87">
        <v>0</v>
      </c>
      <c r="AL297" s="87">
        <v>0</v>
      </c>
      <c r="AM297" s="87">
        <v>0</v>
      </c>
      <c r="AN297" s="87">
        <v>0</v>
      </c>
      <c r="AO297" s="87">
        <v>0</v>
      </c>
      <c r="AP297" s="87">
        <v>0</v>
      </c>
      <c r="AQ297" s="87">
        <v>0</v>
      </c>
    </row>
    <row r="298" spans="7:43" ht="14.25" hidden="1" customHeight="1" thickBot="1" x14ac:dyDescent="0.35">
      <c r="G298" s="8"/>
      <c r="H298" s="86"/>
      <c r="J298" s="24"/>
      <c r="K298" s="17" t="s">
        <v>88</v>
      </c>
      <c r="L298" s="17" t="s">
        <v>62</v>
      </c>
      <c r="M298" s="89">
        <v>0</v>
      </c>
      <c r="N298" s="89">
        <v>0</v>
      </c>
      <c r="O298" s="89">
        <v>0</v>
      </c>
      <c r="P298" s="89">
        <v>0</v>
      </c>
      <c r="Q298" s="89">
        <v>0</v>
      </c>
      <c r="R298" s="89">
        <v>0</v>
      </c>
      <c r="S298" s="89">
        <v>0</v>
      </c>
      <c r="T298" s="89">
        <v>0</v>
      </c>
      <c r="U298" s="89">
        <v>0</v>
      </c>
      <c r="V298" s="89">
        <v>0</v>
      </c>
      <c r="W298" s="89">
        <v>0</v>
      </c>
      <c r="X298" s="89">
        <v>0</v>
      </c>
      <c r="Y298" s="89">
        <v>0</v>
      </c>
      <c r="Z298" s="89">
        <v>0</v>
      </c>
      <c r="AA298" s="89">
        <v>0</v>
      </c>
      <c r="AB298" s="89">
        <v>0</v>
      </c>
      <c r="AC298" s="89">
        <v>0</v>
      </c>
      <c r="AD298" s="89">
        <v>0</v>
      </c>
      <c r="AE298" s="89">
        <v>0</v>
      </c>
      <c r="AF298" s="89">
        <v>0</v>
      </c>
      <c r="AG298" s="89">
        <v>0</v>
      </c>
      <c r="AH298" s="89">
        <v>0</v>
      </c>
      <c r="AI298" s="89">
        <v>0</v>
      </c>
      <c r="AJ298" s="89">
        <v>0</v>
      </c>
      <c r="AK298" s="89">
        <v>0</v>
      </c>
      <c r="AL298" s="89">
        <v>0</v>
      </c>
      <c r="AM298" s="89">
        <v>0</v>
      </c>
      <c r="AN298" s="89">
        <v>0</v>
      </c>
      <c r="AO298" s="89">
        <v>0</v>
      </c>
      <c r="AP298" s="89">
        <v>0</v>
      </c>
      <c r="AQ298" s="89">
        <v>0</v>
      </c>
    </row>
    <row r="299" spans="7:43" ht="14.25" hidden="1" customHeight="1" thickTop="1" x14ac:dyDescent="0.3">
      <c r="G299" s="8"/>
      <c r="H299" s="86"/>
      <c r="J299" s="24"/>
      <c r="K299" s="16" t="s">
        <v>87</v>
      </c>
      <c r="L299" s="16" t="s">
        <v>67</v>
      </c>
      <c r="M299" s="88">
        <v>0</v>
      </c>
      <c r="N299" s="88">
        <v>0</v>
      </c>
      <c r="O299" s="88">
        <v>0</v>
      </c>
      <c r="P299" s="88">
        <v>0</v>
      </c>
      <c r="Q299" s="88">
        <v>0</v>
      </c>
      <c r="R299" s="88">
        <v>0</v>
      </c>
      <c r="S299" s="88">
        <v>0</v>
      </c>
      <c r="T299" s="88">
        <v>0</v>
      </c>
      <c r="U299" s="88">
        <v>0</v>
      </c>
      <c r="V299" s="88">
        <v>0</v>
      </c>
      <c r="W299" s="88">
        <v>0</v>
      </c>
      <c r="X299" s="88">
        <v>0</v>
      </c>
      <c r="Y299" s="88">
        <v>0</v>
      </c>
      <c r="Z299" s="88">
        <v>0</v>
      </c>
      <c r="AA299" s="88">
        <v>0</v>
      </c>
      <c r="AB299" s="88">
        <v>0</v>
      </c>
      <c r="AC299" s="88">
        <v>0</v>
      </c>
      <c r="AD299" s="88">
        <v>0</v>
      </c>
      <c r="AE299" s="88">
        <v>0</v>
      </c>
      <c r="AF299" s="88">
        <v>0</v>
      </c>
      <c r="AG299" s="88">
        <v>0</v>
      </c>
      <c r="AH299" s="88">
        <v>0</v>
      </c>
      <c r="AI299" s="88">
        <v>0</v>
      </c>
      <c r="AJ299" s="88">
        <v>0</v>
      </c>
      <c r="AK299" s="88">
        <v>0</v>
      </c>
      <c r="AL299" s="88">
        <v>0</v>
      </c>
      <c r="AM299" s="88">
        <v>0</v>
      </c>
      <c r="AN299" s="88">
        <v>0</v>
      </c>
      <c r="AO299" s="88">
        <v>0</v>
      </c>
      <c r="AP299" s="88">
        <v>0</v>
      </c>
      <c r="AQ299" s="88">
        <v>0</v>
      </c>
    </row>
    <row r="300" spans="7:43" ht="14.25" hidden="1" customHeight="1" x14ac:dyDescent="0.3">
      <c r="G300" s="8"/>
      <c r="H300" s="86"/>
      <c r="J300" s="24"/>
      <c r="K300" s="6" t="s">
        <v>87</v>
      </c>
      <c r="L300" s="82" t="s">
        <v>66</v>
      </c>
      <c r="M300" s="87">
        <v>0</v>
      </c>
      <c r="N300" s="87">
        <v>0</v>
      </c>
      <c r="O300" s="87">
        <v>0</v>
      </c>
      <c r="P300" s="87">
        <v>0</v>
      </c>
      <c r="Q300" s="87">
        <v>0</v>
      </c>
      <c r="R300" s="87">
        <v>0</v>
      </c>
      <c r="S300" s="87">
        <v>0</v>
      </c>
      <c r="T300" s="87">
        <v>0</v>
      </c>
      <c r="U300" s="87">
        <v>0</v>
      </c>
      <c r="V300" s="87">
        <v>0</v>
      </c>
      <c r="W300" s="87">
        <v>0</v>
      </c>
      <c r="X300" s="87">
        <v>0</v>
      </c>
      <c r="Y300" s="87">
        <v>0</v>
      </c>
      <c r="Z300" s="87">
        <v>0</v>
      </c>
      <c r="AA300" s="87">
        <v>0</v>
      </c>
      <c r="AB300" s="87">
        <v>0</v>
      </c>
      <c r="AC300" s="87">
        <v>0</v>
      </c>
      <c r="AD300" s="87">
        <v>0</v>
      </c>
      <c r="AE300" s="87">
        <v>0</v>
      </c>
      <c r="AF300" s="87">
        <v>0</v>
      </c>
      <c r="AG300" s="87">
        <v>0</v>
      </c>
      <c r="AH300" s="87">
        <v>0</v>
      </c>
      <c r="AI300" s="87">
        <v>0</v>
      </c>
      <c r="AJ300" s="87">
        <v>0</v>
      </c>
      <c r="AK300" s="87">
        <v>0</v>
      </c>
      <c r="AL300" s="87">
        <v>0</v>
      </c>
      <c r="AM300" s="87">
        <v>0</v>
      </c>
      <c r="AN300" s="87">
        <v>0</v>
      </c>
      <c r="AO300" s="87">
        <v>0</v>
      </c>
      <c r="AP300" s="87">
        <v>0</v>
      </c>
      <c r="AQ300" s="87">
        <v>0</v>
      </c>
    </row>
    <row r="301" spans="7:43" ht="14.25" hidden="1" customHeight="1" thickBot="1" x14ac:dyDescent="0.35">
      <c r="G301" s="8"/>
      <c r="H301" s="86"/>
      <c r="J301" s="24"/>
      <c r="K301" s="17" t="s">
        <v>87</v>
      </c>
      <c r="L301" s="17" t="s">
        <v>62</v>
      </c>
      <c r="M301" s="85">
        <v>0</v>
      </c>
      <c r="N301" s="85">
        <v>0</v>
      </c>
      <c r="O301" s="85">
        <v>0</v>
      </c>
      <c r="P301" s="85">
        <v>0</v>
      </c>
      <c r="Q301" s="85">
        <v>0</v>
      </c>
      <c r="R301" s="85">
        <v>0</v>
      </c>
      <c r="S301" s="85">
        <v>0</v>
      </c>
      <c r="T301" s="85">
        <v>0</v>
      </c>
      <c r="U301" s="85">
        <v>0</v>
      </c>
      <c r="V301" s="85">
        <v>0</v>
      </c>
      <c r="W301" s="85">
        <v>0</v>
      </c>
      <c r="X301" s="85">
        <v>0</v>
      </c>
      <c r="Y301" s="85">
        <v>0</v>
      </c>
      <c r="Z301" s="85">
        <v>0</v>
      </c>
      <c r="AA301" s="85">
        <v>0</v>
      </c>
      <c r="AB301" s="85">
        <v>0</v>
      </c>
      <c r="AC301" s="85">
        <v>0</v>
      </c>
      <c r="AD301" s="85">
        <v>0</v>
      </c>
      <c r="AE301" s="85">
        <v>0</v>
      </c>
      <c r="AF301" s="85">
        <v>0</v>
      </c>
      <c r="AG301" s="85">
        <v>0</v>
      </c>
      <c r="AH301" s="85">
        <v>0</v>
      </c>
      <c r="AI301" s="85">
        <v>0</v>
      </c>
      <c r="AJ301" s="85">
        <v>0</v>
      </c>
      <c r="AK301" s="85">
        <v>0</v>
      </c>
      <c r="AL301" s="85">
        <v>0</v>
      </c>
      <c r="AM301" s="85">
        <v>0</v>
      </c>
      <c r="AN301" s="85">
        <v>0</v>
      </c>
      <c r="AO301" s="85">
        <v>0</v>
      </c>
      <c r="AP301" s="85">
        <v>0</v>
      </c>
      <c r="AQ301" s="85">
        <v>0</v>
      </c>
    </row>
    <row r="302" spans="7:43" ht="14.25" hidden="1" customHeight="1" thickTop="1" x14ac:dyDescent="0.3">
      <c r="G302" s="8"/>
      <c r="H302" s="86"/>
      <c r="J302" s="24"/>
      <c r="K302" s="16" t="s">
        <v>86</v>
      </c>
      <c r="L302" s="16" t="s">
        <v>67</v>
      </c>
      <c r="M302" s="88">
        <v>0</v>
      </c>
      <c r="N302" s="88">
        <v>0</v>
      </c>
      <c r="O302" s="88">
        <v>0</v>
      </c>
      <c r="P302" s="88">
        <v>0</v>
      </c>
      <c r="Q302" s="88">
        <v>0</v>
      </c>
      <c r="R302" s="88">
        <v>0</v>
      </c>
      <c r="S302" s="88">
        <v>0</v>
      </c>
      <c r="T302" s="88">
        <v>0</v>
      </c>
      <c r="U302" s="88">
        <v>0</v>
      </c>
      <c r="V302" s="88">
        <v>0</v>
      </c>
      <c r="W302" s="88">
        <v>0</v>
      </c>
      <c r="X302" s="88">
        <v>0</v>
      </c>
      <c r="Y302" s="88">
        <v>0</v>
      </c>
      <c r="Z302" s="88">
        <v>0</v>
      </c>
      <c r="AA302" s="88">
        <v>0</v>
      </c>
      <c r="AB302" s="88">
        <v>0</v>
      </c>
      <c r="AC302" s="88">
        <v>0</v>
      </c>
      <c r="AD302" s="88">
        <v>0</v>
      </c>
      <c r="AE302" s="88">
        <v>0</v>
      </c>
      <c r="AF302" s="88">
        <v>0</v>
      </c>
      <c r="AG302" s="88">
        <v>0</v>
      </c>
      <c r="AH302" s="88">
        <v>0</v>
      </c>
      <c r="AI302" s="88">
        <v>0</v>
      </c>
      <c r="AJ302" s="88">
        <v>0</v>
      </c>
      <c r="AK302" s="88">
        <v>0</v>
      </c>
      <c r="AL302" s="88">
        <v>0</v>
      </c>
      <c r="AM302" s="88">
        <v>0</v>
      </c>
      <c r="AN302" s="88">
        <v>0</v>
      </c>
      <c r="AO302" s="88">
        <v>0</v>
      </c>
      <c r="AP302" s="88">
        <v>0</v>
      </c>
      <c r="AQ302" s="88">
        <v>0</v>
      </c>
    </row>
    <row r="303" spans="7:43" ht="14.25" hidden="1" customHeight="1" x14ac:dyDescent="0.3">
      <c r="G303" s="8"/>
      <c r="H303" s="86"/>
      <c r="J303" s="24"/>
      <c r="K303" s="6" t="s">
        <v>86</v>
      </c>
      <c r="L303" s="82" t="s">
        <v>66</v>
      </c>
      <c r="M303" s="87">
        <v>0</v>
      </c>
      <c r="N303" s="87">
        <v>0</v>
      </c>
      <c r="O303" s="87">
        <v>0</v>
      </c>
      <c r="P303" s="87">
        <v>0</v>
      </c>
      <c r="Q303" s="87">
        <v>0</v>
      </c>
      <c r="R303" s="87">
        <v>0</v>
      </c>
      <c r="S303" s="87">
        <v>0</v>
      </c>
      <c r="T303" s="87">
        <v>0</v>
      </c>
      <c r="U303" s="87">
        <v>0</v>
      </c>
      <c r="V303" s="87">
        <v>0</v>
      </c>
      <c r="W303" s="87">
        <v>0</v>
      </c>
      <c r="X303" s="87">
        <v>0</v>
      </c>
      <c r="Y303" s="87">
        <v>0</v>
      </c>
      <c r="Z303" s="87">
        <v>0</v>
      </c>
      <c r="AA303" s="87">
        <v>0</v>
      </c>
      <c r="AB303" s="87">
        <v>0</v>
      </c>
      <c r="AC303" s="87">
        <v>0</v>
      </c>
      <c r="AD303" s="87">
        <v>0</v>
      </c>
      <c r="AE303" s="87">
        <v>0</v>
      </c>
      <c r="AF303" s="87">
        <v>0</v>
      </c>
      <c r="AG303" s="87">
        <v>0</v>
      </c>
      <c r="AH303" s="87">
        <v>0</v>
      </c>
      <c r="AI303" s="87">
        <v>0</v>
      </c>
      <c r="AJ303" s="87">
        <v>0</v>
      </c>
      <c r="AK303" s="87">
        <v>0</v>
      </c>
      <c r="AL303" s="87">
        <v>0</v>
      </c>
      <c r="AM303" s="87">
        <v>0</v>
      </c>
      <c r="AN303" s="87">
        <v>0</v>
      </c>
      <c r="AO303" s="87">
        <v>0</v>
      </c>
      <c r="AP303" s="87">
        <v>0</v>
      </c>
      <c r="AQ303" s="87">
        <v>0</v>
      </c>
    </row>
    <row r="304" spans="7:43" ht="14.25" hidden="1" customHeight="1" thickBot="1" x14ac:dyDescent="0.35">
      <c r="G304" s="8"/>
      <c r="H304" s="86"/>
      <c r="J304" s="24"/>
      <c r="K304" s="17" t="s">
        <v>86</v>
      </c>
      <c r="L304" s="17" t="s">
        <v>62</v>
      </c>
      <c r="M304" s="85">
        <v>0</v>
      </c>
      <c r="N304" s="85">
        <v>0</v>
      </c>
      <c r="O304" s="85">
        <v>0</v>
      </c>
      <c r="P304" s="85">
        <v>0</v>
      </c>
      <c r="Q304" s="85">
        <v>0</v>
      </c>
      <c r="R304" s="85">
        <v>0</v>
      </c>
      <c r="S304" s="85">
        <v>0</v>
      </c>
      <c r="T304" s="85">
        <v>0</v>
      </c>
      <c r="U304" s="85">
        <v>0</v>
      </c>
      <c r="V304" s="85">
        <v>0</v>
      </c>
      <c r="W304" s="85">
        <v>0</v>
      </c>
      <c r="X304" s="85">
        <v>0</v>
      </c>
      <c r="Y304" s="85">
        <v>0</v>
      </c>
      <c r="Z304" s="85">
        <v>0</v>
      </c>
      <c r="AA304" s="85">
        <v>0</v>
      </c>
      <c r="AB304" s="85">
        <v>0</v>
      </c>
      <c r="AC304" s="85">
        <v>0</v>
      </c>
      <c r="AD304" s="85">
        <v>0</v>
      </c>
      <c r="AE304" s="85">
        <v>0</v>
      </c>
      <c r="AF304" s="85">
        <v>0</v>
      </c>
      <c r="AG304" s="85">
        <v>0</v>
      </c>
      <c r="AH304" s="85">
        <v>0</v>
      </c>
      <c r="AI304" s="85">
        <v>0</v>
      </c>
      <c r="AJ304" s="85">
        <v>0</v>
      </c>
      <c r="AK304" s="85">
        <v>0</v>
      </c>
      <c r="AL304" s="85">
        <v>0</v>
      </c>
      <c r="AM304" s="85">
        <v>0</v>
      </c>
      <c r="AN304" s="85">
        <v>0</v>
      </c>
      <c r="AO304" s="85">
        <v>0</v>
      </c>
      <c r="AP304" s="85">
        <v>0</v>
      </c>
      <c r="AQ304" s="85">
        <v>0</v>
      </c>
    </row>
    <row r="305" spans="7:43" ht="14.25" hidden="1" customHeight="1" thickTop="1" x14ac:dyDescent="0.3">
      <c r="G305" s="8"/>
      <c r="H305" s="86"/>
      <c r="J305" s="24"/>
      <c r="K305" s="16" t="s">
        <v>85</v>
      </c>
      <c r="L305" s="16" t="s">
        <v>67</v>
      </c>
      <c r="M305" s="88">
        <v>0</v>
      </c>
      <c r="N305" s="88">
        <v>0</v>
      </c>
      <c r="O305" s="88">
        <v>0</v>
      </c>
      <c r="P305" s="88">
        <v>0</v>
      </c>
      <c r="Q305" s="88">
        <v>0</v>
      </c>
      <c r="R305" s="88">
        <v>0</v>
      </c>
      <c r="S305" s="88">
        <v>0</v>
      </c>
      <c r="T305" s="88">
        <v>0</v>
      </c>
      <c r="U305" s="88">
        <v>0</v>
      </c>
      <c r="V305" s="88">
        <v>0</v>
      </c>
      <c r="W305" s="88">
        <v>0</v>
      </c>
      <c r="X305" s="88">
        <v>0</v>
      </c>
      <c r="Y305" s="88">
        <v>0</v>
      </c>
      <c r="Z305" s="88">
        <v>0</v>
      </c>
      <c r="AA305" s="88">
        <v>0</v>
      </c>
      <c r="AB305" s="88">
        <v>0</v>
      </c>
      <c r="AC305" s="88">
        <v>0</v>
      </c>
      <c r="AD305" s="88">
        <v>0</v>
      </c>
      <c r="AE305" s="88">
        <v>0</v>
      </c>
      <c r="AF305" s="88">
        <v>0</v>
      </c>
      <c r="AG305" s="88">
        <v>0</v>
      </c>
      <c r="AH305" s="88">
        <v>0</v>
      </c>
      <c r="AI305" s="88">
        <v>0</v>
      </c>
      <c r="AJ305" s="88">
        <v>0</v>
      </c>
      <c r="AK305" s="88">
        <v>0</v>
      </c>
      <c r="AL305" s="88">
        <v>0</v>
      </c>
      <c r="AM305" s="88">
        <v>0</v>
      </c>
      <c r="AN305" s="88">
        <v>0</v>
      </c>
      <c r="AO305" s="88">
        <v>0</v>
      </c>
      <c r="AP305" s="88">
        <v>0</v>
      </c>
      <c r="AQ305" s="88">
        <v>0</v>
      </c>
    </row>
    <row r="306" spans="7:43" ht="14.25" hidden="1" customHeight="1" x14ac:dyDescent="0.3">
      <c r="G306" s="8"/>
      <c r="H306" s="86"/>
      <c r="J306" s="24"/>
      <c r="K306" s="6" t="s">
        <v>85</v>
      </c>
      <c r="L306" s="82" t="s">
        <v>66</v>
      </c>
      <c r="M306" s="87">
        <v>0</v>
      </c>
      <c r="N306" s="87">
        <v>0</v>
      </c>
      <c r="O306" s="87">
        <v>0</v>
      </c>
      <c r="P306" s="87">
        <v>0</v>
      </c>
      <c r="Q306" s="87">
        <v>0</v>
      </c>
      <c r="R306" s="87">
        <v>0</v>
      </c>
      <c r="S306" s="87">
        <v>0</v>
      </c>
      <c r="T306" s="87">
        <v>0</v>
      </c>
      <c r="U306" s="87">
        <v>0</v>
      </c>
      <c r="V306" s="87">
        <v>0</v>
      </c>
      <c r="W306" s="87">
        <v>0</v>
      </c>
      <c r="X306" s="87">
        <v>0</v>
      </c>
      <c r="Y306" s="87">
        <v>0</v>
      </c>
      <c r="Z306" s="87">
        <v>0</v>
      </c>
      <c r="AA306" s="87">
        <v>0</v>
      </c>
      <c r="AB306" s="87">
        <v>0</v>
      </c>
      <c r="AC306" s="87">
        <v>0</v>
      </c>
      <c r="AD306" s="87">
        <v>0</v>
      </c>
      <c r="AE306" s="87">
        <v>0</v>
      </c>
      <c r="AF306" s="87">
        <v>0</v>
      </c>
      <c r="AG306" s="87">
        <v>0</v>
      </c>
      <c r="AH306" s="87">
        <v>0</v>
      </c>
      <c r="AI306" s="87">
        <v>0</v>
      </c>
      <c r="AJ306" s="87">
        <v>0</v>
      </c>
      <c r="AK306" s="87">
        <v>0</v>
      </c>
      <c r="AL306" s="87">
        <v>0</v>
      </c>
      <c r="AM306" s="87">
        <v>0</v>
      </c>
      <c r="AN306" s="87">
        <v>0</v>
      </c>
      <c r="AO306" s="87">
        <v>0</v>
      </c>
      <c r="AP306" s="87">
        <v>0</v>
      </c>
      <c r="AQ306" s="87">
        <v>0</v>
      </c>
    </row>
    <row r="307" spans="7:43" ht="14.25" hidden="1" customHeight="1" x14ac:dyDescent="0.3">
      <c r="G307" s="8"/>
      <c r="H307" s="86"/>
      <c r="J307" s="25"/>
      <c r="K307" s="17" t="s">
        <v>85</v>
      </c>
      <c r="L307" s="17" t="s">
        <v>62</v>
      </c>
      <c r="M307" s="85">
        <v>0</v>
      </c>
      <c r="N307" s="85">
        <v>0</v>
      </c>
      <c r="O307" s="85">
        <v>0</v>
      </c>
      <c r="P307" s="85">
        <v>0</v>
      </c>
      <c r="Q307" s="85">
        <v>0</v>
      </c>
      <c r="R307" s="85">
        <v>0</v>
      </c>
      <c r="S307" s="85">
        <v>0</v>
      </c>
      <c r="T307" s="85">
        <v>0</v>
      </c>
      <c r="U307" s="85">
        <v>0</v>
      </c>
      <c r="V307" s="85">
        <v>0</v>
      </c>
      <c r="W307" s="85">
        <v>0</v>
      </c>
      <c r="X307" s="85">
        <v>0</v>
      </c>
      <c r="Y307" s="85">
        <v>0</v>
      </c>
      <c r="Z307" s="85">
        <v>0</v>
      </c>
      <c r="AA307" s="85">
        <v>0</v>
      </c>
      <c r="AB307" s="85">
        <v>0</v>
      </c>
      <c r="AC307" s="85">
        <v>0</v>
      </c>
      <c r="AD307" s="85">
        <v>0</v>
      </c>
      <c r="AE307" s="85">
        <v>0</v>
      </c>
      <c r="AF307" s="85">
        <v>0</v>
      </c>
      <c r="AG307" s="85">
        <v>0</v>
      </c>
      <c r="AH307" s="85">
        <v>0</v>
      </c>
      <c r="AI307" s="85">
        <v>0</v>
      </c>
      <c r="AJ307" s="85">
        <v>0</v>
      </c>
      <c r="AK307" s="85">
        <v>0</v>
      </c>
      <c r="AL307" s="85">
        <v>0</v>
      </c>
      <c r="AM307" s="85">
        <v>0</v>
      </c>
      <c r="AN307" s="85">
        <v>0</v>
      </c>
      <c r="AO307" s="85">
        <v>0</v>
      </c>
      <c r="AP307" s="85">
        <v>0</v>
      </c>
      <c r="AQ307" s="85">
        <v>0</v>
      </c>
    </row>
    <row r="308" spans="7:43" ht="14.25" hidden="1" customHeight="1" thickBot="1" x14ac:dyDescent="0.3">
      <c r="G308" s="8"/>
      <c r="H308" s="84"/>
      <c r="I308" s="84"/>
    </row>
    <row r="309" spans="7:43" ht="14.25" hidden="1" customHeight="1" x14ac:dyDescent="0.25">
      <c r="G309" s="8"/>
      <c r="H309" s="78"/>
      <c r="I309" s="78"/>
      <c r="M309" s="15">
        <v>2020</v>
      </c>
      <c r="N309" s="15">
        <v>2021</v>
      </c>
      <c r="O309" s="15">
        <v>2022</v>
      </c>
      <c r="P309" s="15">
        <v>2023</v>
      </c>
      <c r="Q309" s="15">
        <v>2024</v>
      </c>
      <c r="R309" s="15">
        <v>2025</v>
      </c>
      <c r="S309" s="15">
        <v>2026</v>
      </c>
      <c r="T309" s="15">
        <v>2027</v>
      </c>
      <c r="U309" s="15">
        <v>2028</v>
      </c>
      <c r="V309" s="15">
        <v>2029</v>
      </c>
      <c r="W309" s="15">
        <v>2030</v>
      </c>
      <c r="X309" s="15">
        <v>2031</v>
      </c>
      <c r="Y309" s="15">
        <v>2032</v>
      </c>
      <c r="Z309" s="15">
        <v>2033</v>
      </c>
      <c r="AA309" s="15">
        <v>2034</v>
      </c>
      <c r="AB309" s="15">
        <v>2035</v>
      </c>
      <c r="AC309" s="15">
        <v>2036</v>
      </c>
      <c r="AD309" s="15">
        <v>2037</v>
      </c>
      <c r="AE309" s="15">
        <v>2038</v>
      </c>
      <c r="AF309" s="15">
        <v>2039</v>
      </c>
      <c r="AG309" s="15">
        <v>2040</v>
      </c>
      <c r="AH309" s="15">
        <v>2041</v>
      </c>
      <c r="AI309" s="15">
        <v>2042</v>
      </c>
      <c r="AJ309" s="15">
        <v>2043</v>
      </c>
      <c r="AK309" s="15">
        <v>2044</v>
      </c>
      <c r="AL309" s="15">
        <v>2045</v>
      </c>
      <c r="AM309" s="15">
        <v>2046</v>
      </c>
      <c r="AN309" s="15">
        <v>2047</v>
      </c>
      <c r="AO309" s="15">
        <v>2048</v>
      </c>
      <c r="AP309" s="15">
        <v>2049</v>
      </c>
      <c r="AQ309" s="15">
        <v>2050</v>
      </c>
    </row>
    <row r="310" spans="7:43" ht="14.25" hidden="1" customHeight="1" x14ac:dyDescent="0.3">
      <c r="G310" s="8"/>
      <c r="H310" s="80" t="s">
        <v>96</v>
      </c>
      <c r="J310" s="23" t="s">
        <v>95</v>
      </c>
      <c r="K310" s="16" t="s">
        <v>94</v>
      </c>
      <c r="L310" s="16" t="s">
        <v>67</v>
      </c>
      <c r="M310" s="83">
        <f xml:space="preserve"> ((M$75 * M$350 *M$376 * (M181 * 1 + M278) +M213) * 1000 / (M85 * 8760)) + M245 + 0</f>
        <v>120.61802847536711</v>
      </c>
      <c r="N310" s="83">
        <f xml:space="preserve"> ((N$75 * N$350 *N$376 * (N181 * 1 + N278) +N213) * 1000 / (N85 * 8760)) + N245 + 0</f>
        <v>116.69789567411001</v>
      </c>
      <c r="O310" s="83">
        <f xml:space="preserve"> ((O$75 * O$350 *O$376 * (O181 * 1 + O278) +O213) * 1000 / (O85 * 8760)) + O245 + 0</f>
        <v>107.43981856183093</v>
      </c>
      <c r="P310" s="83">
        <f xml:space="preserve"> ((P$75 * P$350 *P$376 * (P181 * 1 + P278) +P213) * 1000 / (P85 * 8760)) + P245 + 0</f>
        <v>98.253469206911888</v>
      </c>
      <c r="Q310" s="83">
        <f xml:space="preserve"> ((Q$75 * Q$350 *Q$376 * (Q181 * 1 + Q278) +Q213) * 1000 / (Q85 * 8760)) + Q245 + 0</f>
        <v>92.173819782053187</v>
      </c>
      <c r="R310" s="83">
        <f xml:space="preserve"> ((R$75 * R$350 *R$376 * (R181 * 1 + R278) +R213) * 1000 / (R85 * 8760)) + R245 + 0</f>
        <v>82.809135553390291</v>
      </c>
      <c r="S310" s="83">
        <f xml:space="preserve"> ((S$75 * S$350 *S$376 * (S181 * 1 + S278) +S213) * 1000 / (S85 * 8760)) + S245 + 0</f>
        <v>82.606162247423342</v>
      </c>
      <c r="T310" s="83">
        <f xml:space="preserve"> ((T$75 * T$350 *T$376 * (T181 * 1 + T278) +T213) * 1000 / (T85 * 8760)) + T245 + 0</f>
        <v>73.156164211237851</v>
      </c>
      <c r="U310" s="83">
        <f xml:space="preserve"> ((U$75 * U$350 *U$376 * (U181 * 1 + U278) +U213) * 1000 / (U85 * 8760)) + U245 + 0</f>
        <v>63.497485809059548</v>
      </c>
      <c r="V310" s="83">
        <f xml:space="preserve"> ((V$75 * V$350 *V$376 * (V181 * 1 + V278) +V213) * 1000 / (V85 * 8760)) + V245 + 0</f>
        <v>53.632048973925798</v>
      </c>
      <c r="W310" s="83">
        <f xml:space="preserve"> ((W$75 * W$350 *W$376 * (W181 * 1 + W278) +W213) * 1000 / (W85 * 8760)) + W245 + 0</f>
        <v>43.561914459371636</v>
      </c>
      <c r="X310" s="83">
        <f xml:space="preserve"> ((X$75 * X$350 *X$376 * (X181 * 1 + X278) +X213) * 1000 / (X85 * 8760)) + X245 + 0</f>
        <v>42.947663955771915</v>
      </c>
      <c r="Y310" s="83">
        <f xml:space="preserve"> ((Y$75 * Y$350 *Y$376 * (Y181 * 1 + Y278) +Y213) * 1000 / (Y85 * 8760)) + Y245 + 0</f>
        <v>42.333413452172181</v>
      </c>
      <c r="Z310" s="83">
        <f xml:space="preserve"> ((Z$75 * Z$350 *Z$376 * (Z181 * 1 + Z278) +Z213) * 1000 / (Z85 * 8760)) + Z245 + 0</f>
        <v>41.719162948572453</v>
      </c>
      <c r="AA310" s="83">
        <f xml:space="preserve"> ((AA$75 * AA$350 *AA$376 * (AA181 * 1 + AA278) +AA213) * 1000 / (AA85 * 8760)) + AA245 + 0</f>
        <v>41.104912444972733</v>
      </c>
      <c r="AB310" s="83">
        <f xml:space="preserve"> ((AB$75 * AB$350 *AB$376 * (AB181 * 1 + AB278) +AB213) * 1000 / (AB85 * 8760)) + AB245 + 0</f>
        <v>40.490661941372991</v>
      </c>
      <c r="AC310" s="83">
        <f xml:space="preserve"> ((AC$75 * AC$350 *AC$376 * (AC181 * 1 + AC278) +AC213) * 1000 / (AC85 * 8760)) + AC245 + 0</f>
        <v>39.876411437773271</v>
      </c>
      <c r="AD310" s="83">
        <f xml:space="preserve"> ((AD$75 * AD$350 *AD$376 * (AD181 * 1 + AD278) +AD213) * 1000 / (AD85 * 8760)) + AD245 + 0</f>
        <v>39.262160934173544</v>
      </c>
      <c r="AE310" s="83">
        <f xml:space="preserve"> ((AE$75 * AE$350 *AE$376 * (AE181 * 1 + AE278) +AE213) * 1000 / (AE85 * 8760)) + AE245 + 0</f>
        <v>38.647910430573809</v>
      </c>
      <c r="AF310" s="83">
        <f xml:space="preserve"> ((AF$75 * AF$350 *AF$376 * (AF181 * 1 + AF278) +AF213) * 1000 / (AF85 * 8760)) + AF245 + 0</f>
        <v>38.033659926974082</v>
      </c>
      <c r="AG310" s="83">
        <f xml:space="preserve"> ((AG$75 * AG$350 *AG$376 * (AG181 * 1 + AG278) +AG213) * 1000 / (AG85 * 8760)) + AG245 + 0</f>
        <v>37.419409423374354</v>
      </c>
      <c r="AH310" s="83">
        <f xml:space="preserve"> ((AH$75 * AH$350 *AH$376 * (AH181 * 1 + AH278) +AH213) * 1000 / (AH85 * 8760)) + AH245 + 0</f>
        <v>36.805158919774634</v>
      </c>
      <c r="AI310" s="83">
        <f xml:space="preserve"> ((AI$75 * AI$350 *AI$376 * (AI181 * 1 + AI278) +AI213) * 1000 / (AI85 * 8760)) + AI245 + 0</f>
        <v>36.190908416174899</v>
      </c>
      <c r="AJ310" s="83">
        <f xml:space="preserve"> ((AJ$75 * AJ$350 *AJ$376 * (AJ181 * 1 + AJ278) +AJ213) * 1000 / (AJ85 * 8760)) + AJ245 + 0</f>
        <v>35.576657912575165</v>
      </c>
      <c r="AK310" s="83">
        <f xml:space="preserve"> ((AK$75 * AK$350 *AK$376 * (AK181 * 1 + AK278) +AK213) * 1000 / (AK85 * 8760)) + AK245 + 0</f>
        <v>34.962407408975444</v>
      </c>
      <c r="AL310" s="83">
        <f xml:space="preserve"> ((AL$75 * AL$350 *AL$376 * (AL181 * 1 + AL278) +AL213) * 1000 / (AL85 * 8760)) + AL245 + 0</f>
        <v>34.34815690537571</v>
      </c>
      <c r="AM310" s="83">
        <f xml:space="preserve"> ((AM$75 * AM$350 *AM$376 * (AM181 * 1 + AM278) +AM213) * 1000 / (AM85 * 8760)) + AM245 + 0</f>
        <v>33.73390640177599</v>
      </c>
      <c r="AN310" s="83">
        <f xml:space="preserve"> ((AN$75 * AN$350 *AN$376 * (AN181 * 1 + AN278) +AN213) * 1000 / (AN85 * 8760)) + AN245 + 0</f>
        <v>33.119655898176262</v>
      </c>
      <c r="AO310" s="83">
        <f xml:space="preserve"> ((AO$75 * AO$350 *AO$376 * (AO181 * 1 + AO278) +AO213) * 1000 / (AO85 * 8760)) + AO245 + 0</f>
        <v>32.50540539457652</v>
      </c>
      <c r="AP310" s="83">
        <f xml:space="preserve"> ((AP$75 * AP$350 *AP$376 * (AP181 * 1 + AP278) +AP213) * 1000 / (AP85 * 8760)) + AP245 + 0</f>
        <v>31.8911548909768</v>
      </c>
      <c r="AQ310" s="83">
        <f xml:space="preserve"> ((AQ$75 * AQ$350 *AQ$376 * (AQ181 * 1 + AQ278) +AQ213) * 1000 / (AQ85 * 8760)) + AQ245 + 0</f>
        <v>31.276904387377122</v>
      </c>
    </row>
    <row r="311" spans="7:43" ht="14.25" hidden="1" customHeight="1" x14ac:dyDescent="0.3">
      <c r="G311" s="8"/>
      <c r="H311" s="80"/>
      <c r="J311" s="24"/>
      <c r="K311" s="6" t="s">
        <v>94</v>
      </c>
      <c r="L311" s="82" t="s">
        <v>66</v>
      </c>
      <c r="M311" s="81">
        <f xml:space="preserve"> ((M$76 * M$351 *M$377 * (M182 * 1 + M279) +M214) * 1000 / (M86 * 8760)) + M246 + 0</f>
        <v>120.90557025983605</v>
      </c>
      <c r="N311" s="81">
        <f xml:space="preserve"> ((N$76 * N$351 *N$377 * (N182 * 1 + N279) +N214) * 1000 / (N86 * 8760)) + N246 + 0</f>
        <v>117.25343062367263</v>
      </c>
      <c r="O311" s="81">
        <f xml:space="preserve"> ((O$76 * O$351 *O$377 * (O182 * 1 + O279) +O214) * 1000 / (O86 * 8760)) + O246 + 0</f>
        <v>109.2807436893587</v>
      </c>
      <c r="P311" s="81">
        <f xml:space="preserve"> ((P$76 * P$351 *P$377 * (P182 * 1 + P279) +P214) * 1000 / (P86 * 8760)) + P246 + 0</f>
        <v>101.33257524013698</v>
      </c>
      <c r="Q311" s="81">
        <f xml:space="preserve"> ((Q$76 * Q$351 *Q$377 * (Q182 * 1 + Q279) +Q214) * 1000 / (Q86 * 8760)) + Q246 + 0</f>
        <v>96.594222884866852</v>
      </c>
      <c r="R311" s="81">
        <f xml:space="preserve"> ((R$76 * R$351 *R$377 * (R182 * 1 + R279) +R214) * 1000 / (R86 * 8760)) + R246 + 0</f>
        <v>88.415684802879525</v>
      </c>
      <c r="S311" s="81">
        <f xml:space="preserve"> ((S$76 * S$351 *S$377 * (S182 * 1 + S279) +S214) * 1000 / (S86 * 8760)) + S246 + 0</f>
        <v>90.217766978292985</v>
      </c>
      <c r="T311" s="81">
        <f xml:space="preserve"> ((T$76 * T$351 *T$377 * (T182 * 1 + T279) +T214) * 1000 / (T86 * 8760)) + T246 + 0</f>
        <v>82.124421569060772</v>
      </c>
      <c r="U311" s="81">
        <f xml:space="preserve"> ((U$76 * U$351 *U$377 * (U182 * 1 + U279) +U214) * 1000 / (U86 * 8760)) + U246 + 0</f>
        <v>73.804183203173295</v>
      </c>
      <c r="V311" s="81">
        <f xml:space="preserve"> ((V$76 * V$351 *V$377 * (V182 * 1 + V279) +V214) * 1000 / (V86 * 8760)) + V246 + 0</f>
        <v>65.257619488841982</v>
      </c>
      <c r="W311" s="81">
        <f xml:space="preserve"> ((W$76 * W$351 *W$377 * (W182 * 1 + W279) +W214) * 1000 / (W86 * 8760)) + W246 + 0</f>
        <v>56.485446520945288</v>
      </c>
      <c r="X311" s="81">
        <f xml:space="preserve"> ((X$76 * X$351 *X$377 * (X182 * 1 + X279) +X214) * 1000 / (X86 * 8760)) + X246 + 0</f>
        <v>55.823437827867508</v>
      </c>
      <c r="Y311" s="81">
        <f xml:space="preserve"> ((Y$76 * Y$351 *Y$377 * (Y182 * 1 + Y279) +Y214) * 1000 / (Y86 * 8760)) + Y246 + 0</f>
        <v>55.16313430379779</v>
      </c>
      <c r="Z311" s="81">
        <f xml:space="preserve"> ((Z$76 * Z$351 *Z$377 * (Z182 * 1 + Z279) +Z214) * 1000 / (Z86 * 8760)) + Z246 + 0</f>
        <v>54.504529369075854</v>
      </c>
      <c r="AA311" s="81">
        <f xml:space="preserve"> ((AA$76 * AA$351 *AA$377 * (AA182 * 1 + AA279) +AA214) * 1000 / (AA86 * 8760)) + AA246 + 0</f>
        <v>53.847616477849456</v>
      </c>
      <c r="AB311" s="81">
        <f xml:space="preserve"> ((AB$76 * AB$351 *AB$377 * (AB182 * 1 + AB279) +AB214) * 1000 / (AB86 * 8760)) + AB246 + 0</f>
        <v>53.192389117857545</v>
      </c>
      <c r="AC311" s="81">
        <f xml:space="preserve"> ((AC$76 * AC$351 *AC$377 * (AC182 * 1 + AC279) +AC214) * 1000 / (AC86 * 8760)) + AC246 + 0</f>
        <v>52.538840810215035</v>
      </c>
      <c r="AD311" s="81">
        <f xml:space="preserve"> ((AD$76 * AD$351 *AD$377 * (AD182 * 1 + AD279) +AD214) * 1000 / (AD86 * 8760)) + AD246 + 0</f>
        <v>51.886965109199274</v>
      </c>
      <c r="AE311" s="81">
        <f xml:space="preserve"> ((AE$76 * AE$351 *AE$377 * (AE182 * 1 + AE279) +AE214) * 1000 / (AE86 * 8760)) + AE246 + 0</f>
        <v>51.236755602038123</v>
      </c>
      <c r="AF311" s="81">
        <f xml:space="preserve"> ((AF$76 * AF$351 *AF$377 * (AF182 * 1 + AF279) +AF214) * 1000 / (AF86 * 8760)) + AF246 + 0</f>
        <v>50.588205908699727</v>
      </c>
      <c r="AG311" s="81">
        <f xml:space="preserve"> ((AG$76 * AG$351 *AG$377 * (AG182 * 1 + AG279) +AG214) * 1000 / (AG86 * 8760)) + AG246 + 0</f>
        <v>49.941309681683741</v>
      </c>
      <c r="AH311" s="81">
        <f xml:space="preserve"> ((AH$76 * AH$351 *AH$377 * (AH182 * 1 + AH279) +AH214) * 1000 / (AH86 * 8760)) + AH246 + 0</f>
        <v>49.29606060581434</v>
      </c>
      <c r="AI311" s="81">
        <f xml:space="preserve"> ((AI$76 * AI$351 *AI$377 * (AI182 * 1 + AI279) +AI214) * 1000 / (AI86 * 8760)) + AI246 + 0</f>
        <v>48.652452398034661</v>
      </c>
      <c r="AJ311" s="81">
        <f xml:space="preserve"> ((AJ$76 * AJ$351 *AJ$377 * (AJ182 * 1 + AJ279) +AJ214) * 1000 / (AJ86 * 8760)) + AJ246 + 0</f>
        <v>48.01047880720288</v>
      </c>
      <c r="AK311" s="81">
        <f xml:space="preserve"> ((AK$76 * AK$351 *AK$377 * (AK182 * 1 + AK279) +AK214) * 1000 / (AK86 * 8760)) + AK246 + 0</f>
        <v>47.370133613889834</v>
      </c>
      <c r="AL311" s="81">
        <f xml:space="preserve"> ((AL$76 * AL$351 *AL$377 * (AL182 * 1 + AL279) +AL214) * 1000 / (AL86 * 8760)) + AL246 + 0</f>
        <v>46.731410630178168</v>
      </c>
      <c r="AM311" s="81">
        <f xml:space="preserve"> ((AM$76 * AM$351 *AM$377 * (AM182 * 1 + AM279) +AM214) * 1000 / (AM86 * 8760)) + AM246 + 0</f>
        <v>46.094303699463012</v>
      </c>
      <c r="AN311" s="81">
        <f xml:space="preserve"> ((AN$76 * AN$351 *AN$377 * (AN182 * 1 + AN279) +AN214) * 1000 / (AN86 * 8760)) + AN246 + 0</f>
        <v>45.458806696254186</v>
      </c>
      <c r="AO311" s="81">
        <f xml:space="preserve"> ((AO$76 * AO$351 *AO$377 * (AO182 * 1 + AO279) +AO214) * 1000 / (AO86 * 8760)) + AO246 + 0</f>
        <v>44.824913525979838</v>
      </c>
      <c r="AP311" s="81">
        <f xml:space="preserve"> ((AP$76 * AP$351 *AP$377 * (AP182 * 1 + AP279) +AP214) * 1000 / (AP86 * 8760)) + AP246 + 0</f>
        <v>44.192618124791693</v>
      </c>
      <c r="AQ311" s="81">
        <f xml:space="preserve"> ((AQ$76 * AQ$351 *AQ$377 * (AQ182 * 1 + AQ279) +AQ214) * 1000 / (AQ86 * 8760)) + AQ246 + 0</f>
        <v>43.561914459371636</v>
      </c>
    </row>
    <row r="312" spans="7:43" ht="14.25" hidden="1" customHeight="1" thickBot="1" x14ac:dyDescent="0.35">
      <c r="G312" s="8"/>
      <c r="H312" s="80"/>
      <c r="J312" s="24"/>
      <c r="K312" s="17" t="s">
        <v>94</v>
      </c>
      <c r="L312" s="17" t="s">
        <v>62</v>
      </c>
      <c r="M312" s="79">
        <f xml:space="preserve"> ((M$77 * M$352 *M$378 * (M183 * 1 + M280) +M215) * 1000 / (M87 * 8760)) + M247 + 0</f>
        <v>121.09263186877895</v>
      </c>
      <c r="N312" s="79">
        <f xml:space="preserve"> ((N$77 * N$352 *N$378 * (N183 * 1 + N280) +N215) * 1000 / (N87 * 8760)) + N247 + 0</f>
        <v>117.61625287147147</v>
      </c>
      <c r="O312" s="79">
        <f xml:space="preserve"> ((O$77 * O$352 *O$378 * (O183 * 1 + O280) +O215) * 1000 / (O87 * 8760)) + O247 + 0</f>
        <v>115.86917451229394</v>
      </c>
      <c r="P312" s="79">
        <f xml:space="preserve"> ((P$77 * P$352 *P$378 * (P183 * 1 + P280) +P215) * 1000 / (P87 * 8760)) + P247 + 0</f>
        <v>114.12209615311642</v>
      </c>
      <c r="Q312" s="79">
        <f xml:space="preserve"> ((Q$77 * Q$352 *Q$378 * (Q183 * 1 + Q280) +Q215) * 1000 / (Q87 * 8760)) + Q247 + 0</f>
        <v>116.22998408094314</v>
      </c>
      <c r="R312" s="79">
        <f xml:space="preserve"> ((R$77 * R$352 *R$378 * (R183 * 1 + R280) +R215) * 1000 / (R87 * 8760)) + R247 + 0</f>
        <v>114.42114627985535</v>
      </c>
      <c r="S312" s="79">
        <f xml:space="preserve"> ((S$77 * S$352 *S$378 * (S183 * 1 + S280) +S215) * 1000 / (S87 * 8760)) + S247 + 0</f>
        <v>126.74736643626147</v>
      </c>
      <c r="T312" s="79">
        <f xml:space="preserve"> ((T$77 * T$352 *T$378 * (T183 * 1 + T280) +T215) * 1000 / (T87 * 8760)) + T247 + 0</f>
        <v>126.3997581652249</v>
      </c>
      <c r="U312" s="79">
        <f xml:space="preserve"> ((U$77 * U$352 *U$378 * (U183 * 1 + U280) +U215) * 1000 / (U87 * 8760)) + U247 + 0</f>
        <v>125.99607048414931</v>
      </c>
      <c r="V312" s="79">
        <f xml:space="preserve"> ((V$77 * V$352 *V$378 * (V183 * 1 + V280) +V215) * 1000 / (V87 * 8760)) + V247 + 0</f>
        <v>125.53576488366311</v>
      </c>
      <c r="W312" s="79">
        <f xml:space="preserve"> ((W$77 * W$352 *W$378 * (W183 * 1 + W280) +W215) * 1000 / (W87 * 8760)) + W247 + 0</f>
        <v>125.01834164797923</v>
      </c>
      <c r="X312" s="79">
        <f xml:space="preserve"> ((X$77 * X$352 *X$378 * (X183 * 1 + X280) +X215) * 1000 / (X87 * 8760)) + X247 + 0</f>
        <v>121.53634221398985</v>
      </c>
      <c r="Y312" s="79">
        <f xml:space="preserve"> ((Y$77 * Y$352 *Y$378 * (Y183 * 1 + Y280) +Y215) * 1000 / (Y87 * 8760)) + Y247 + 0</f>
        <v>118.06025868572624</v>
      </c>
      <c r="Z312" s="79">
        <f xml:space="preserve"> ((Z$77 * Z$352 *Z$378 * (Z183 * 1 + Z280) +Z215) * 1000 / (Z87 * 8760)) + Z247 + 0</f>
        <v>114.59007599932823</v>
      </c>
      <c r="AA312" s="79">
        <f xml:space="preserve"> ((AA$77 * AA$352 *AA$378 * (AA183 * 1 + AA280) +AA215) * 1000 / (AA87 * 8760)) + AA247 + 0</f>
        <v>111.12577914203567</v>
      </c>
      <c r="AB312" s="79">
        <f xml:space="preserve"> ((AB$77 * AB$352 *AB$378 * (AB183 * 1 + AB280) +AB215) * 1000 / (AB87 * 8760)) + AB247 + 0</f>
        <v>107.66735315197209</v>
      </c>
      <c r="AC312" s="79">
        <f xml:space="preserve"> ((AC$77 * AC$352 *AC$378 * (AC183 * 1 + AC280) +AC215) * 1000 / (AC87 * 8760)) + AC247 + 0</f>
        <v>104.21478311792917</v>
      </c>
      <c r="AD312" s="79">
        <f xml:space="preserve"> ((AD$77 * AD$352 *AD$378 * (AD183 * 1 + AD280) +AD215) * 1000 / (AD87 * 8760)) + AD247 + 0</f>
        <v>100.7680541791524</v>
      </c>
      <c r="AE312" s="79">
        <f xml:space="preserve"> ((AE$77 * AE$352 *AE$378 * (AE183 * 1 + AE280) +AE215) * 1000 / (AE87 * 8760)) + AE247 + 0</f>
        <v>97.327151525128002</v>
      </c>
      <c r="AF312" s="79">
        <f xml:space="preserve"> ((AF$77 * AF$352 *AF$378 * (AF183 * 1 + AF280) +AF215) * 1000 / (AF87 * 8760)) + AF247 + 0</f>
        <v>93.892060395370805</v>
      </c>
      <c r="AG312" s="79">
        <f xml:space="preserve"> ((AG$77 * AG$352 *AG$378 * (AG183 * 1 + AG280) +AG215) * 1000 / (AG87 * 8760)) + AG247 + 0</f>
        <v>90.462766079212997</v>
      </c>
      <c r="AH312" s="79">
        <f xml:space="preserve"> ((AH$77 * AH$352 *AH$378 * (AH183 * 1 + AH280) +AH215) * 1000 / (AH87 * 8760)) + AH247 + 0</f>
        <v>87.039253915594301</v>
      </c>
      <c r="AI312" s="79">
        <f xml:space="preserve"> ((AI$77 * AI$352 *AI$378 * (AI183 * 1 + AI280) +AI215) * 1000 / (AI87 * 8760)) + AI247 + 0</f>
        <v>83.621509292852963</v>
      </c>
      <c r="AJ312" s="79">
        <f xml:space="preserve"> ((AJ$77 * AJ$352 *AJ$378 * (AJ183 * 1 + AJ280) +AJ215) * 1000 / (AJ87 * 8760)) + AJ247 + 0</f>
        <v>80.209517648517959</v>
      </c>
      <c r="AK312" s="79">
        <f xml:space="preserve"> ((AK$77 * AK$352 *AK$378 * (AK183 * 1 + AK280) +AK215) * 1000 / (AK87 * 8760)) + AK247 + 0</f>
        <v>76.803264469102004</v>
      </c>
      <c r="AL312" s="79">
        <f xml:space="preserve"> ((AL$77 * AL$352 *AL$378 * (AL183 * 1 + AL280) +AL215) * 1000 / (AL87 * 8760)) + AL247 + 0</f>
        <v>73.402735289895986</v>
      </c>
      <c r="AM312" s="79">
        <f xml:space="preserve"> ((AM$77 * AM$352 *AM$378 * (AM183 * 1 + AM280) +AM215) * 1000 / (AM87 * 8760)) + AM247 + 0</f>
        <v>70.007915694763966</v>
      </c>
      <c r="AN312" s="79">
        <f xml:space="preserve"> ((AN$77 * AN$352 *AN$378 * (AN183 * 1 + AN280) +AN215) * 1000 / (AN87 * 8760)) + AN247 + 0</f>
        <v>66.618791315939731</v>
      </c>
      <c r="AO312" s="79">
        <f xml:space="preserve"> ((AO$77 * AO$352 *AO$378 * (AO183 * 1 + AO280) +AO215) * 1000 / (AO87 * 8760)) + AO247 + 0</f>
        <v>63.23534783382388</v>
      </c>
      <c r="AP312" s="79">
        <f xml:space="preserve"> ((AP$77 * AP$352 *AP$378 * (AP183 * 1 + AP280) +AP215) * 1000 / (AP87 * 8760)) + AP247 + 0</f>
        <v>59.857570976782242</v>
      </c>
      <c r="AQ312" s="79">
        <f xml:space="preserve"> ((AQ$77 * AQ$352 *AQ$378 * (AQ183 * 1 + AQ280) +AQ215) * 1000 / (AQ87 * 8760)) + AQ247 + 0</f>
        <v>56.485446520945288</v>
      </c>
    </row>
    <row r="313" spans="7:43" ht="14.25" hidden="1" customHeight="1" thickTop="1" x14ac:dyDescent="0.3">
      <c r="G313" s="8"/>
      <c r="H313" s="80"/>
      <c r="J313" s="24"/>
      <c r="K313" s="16" t="s">
        <v>93</v>
      </c>
      <c r="L313" s="16" t="s">
        <v>67</v>
      </c>
      <c r="M313" s="83">
        <f xml:space="preserve"> ((M$75 * M$350 *M$376 * (M184 * 1 + M281) +M216) * 1000 / (M88 * 8760)) + M248 + 0</f>
        <v>110.11920886446487</v>
      </c>
      <c r="N313" s="83">
        <f xml:space="preserve"> ((N$75 * N$350 *N$376 * (N184 * 1 + N281) +N216) * 1000 / (N88 * 8760)) + N248 + 0</f>
        <v>106.54029178072038</v>
      </c>
      <c r="O313" s="83">
        <f xml:space="preserve"> ((O$75 * O$350 *O$376 * (O184 * 1 + O281) +O216) * 1000 / (O88 * 8760)) + O248 + 0</f>
        <v>98.088055078654037</v>
      </c>
      <c r="P313" s="83">
        <f xml:space="preserve"> ((P$75 * P$350 *P$376 * (P184 * 1 + P281) +P216) * 1000 / (P88 * 8760)) + P248 + 0</f>
        <v>89.701302815306761</v>
      </c>
      <c r="Q313" s="83">
        <f xml:space="preserve"> ((Q$75 * Q$350 *Q$376 * (Q184 * 1 + Q281) +Q216) * 1000 / (Q88 * 8760)) + Q248 + 0</f>
        <v>84.150837488513076</v>
      </c>
      <c r="R313" s="83">
        <f xml:space="preserve"> ((R$75 * R$350 *R$376 * (R184 * 1 + R281) +R216) * 1000 / (R88 * 8760)) + R248 + 0</f>
        <v>75.601272953585436</v>
      </c>
      <c r="S313" s="83">
        <f xml:space="preserve"> ((S$75 * S$350 *S$376 * (S184 * 1 + S281) +S216) * 1000 / (S88 * 8760)) + S248 + 0</f>
        <v>75.415966825171566</v>
      </c>
      <c r="T313" s="83">
        <f xml:space="preserve"> ((T$75 * T$350 *T$376 * (T184 * 1 + T281) +T216) * 1000 / (T88 * 8760)) + T248 + 0</f>
        <v>66.788514356670873</v>
      </c>
      <c r="U313" s="83">
        <f xml:space="preserve"> ((U$75 * U$350 *U$376 * (U184 * 1 + U281) +U216) * 1000 / (U88 * 8760)) + U248 + 0</f>
        <v>57.970545452947817</v>
      </c>
      <c r="V313" s="83">
        <f xml:space="preserve"> ((V$75 * V$350 *V$376 * (V184 * 1 + V281) +V216) * 1000 / (V88 * 8760)) + V248 + 0</f>
        <v>48.963814758380551</v>
      </c>
      <c r="W313" s="83">
        <f xml:space="preserve"> ((W$75 * W$350 *W$376 * (W184 * 1 + W281) +W216) * 1000 / (W88 * 8760)) + W248 + 0</f>
        <v>39.770203654648128</v>
      </c>
      <c r="X313" s="83">
        <f xml:space="preserve"> ((X$75 * X$350 *X$376 * (X184 * 1 + X281) +X216) * 1000 / (X88 * 8760)) + X248 + 0</f>
        <v>39.209418667892898</v>
      </c>
      <c r="Y313" s="83">
        <f xml:space="preserve"> ((Y$75 * Y$350 *Y$376 * (Y184 * 1 + Y281) +Y216) * 1000 / (Y88 * 8760)) + Y248 + 0</f>
        <v>38.64863368113766</v>
      </c>
      <c r="Z313" s="83">
        <f xml:space="preserve"> ((Z$75 * Z$350 *Z$376 * (Z184 * 1 + Z281) +Z216) * 1000 / (Z88 * 8760)) + Z248 + 0</f>
        <v>38.087848694382423</v>
      </c>
      <c r="AA313" s="83">
        <f xml:space="preserve"> ((AA$75 * AA$350 *AA$376 * (AA184 * 1 + AA281) +AA216) * 1000 / (AA88 * 8760)) + AA248 + 0</f>
        <v>37.527063707627192</v>
      </c>
      <c r="AB313" s="83">
        <f xml:space="preserve"> ((AB$75 * AB$350 *AB$376 * (AB184 * 1 + AB281) +AB216) * 1000 / (AB88 * 8760)) + AB248 + 0</f>
        <v>36.966278720871955</v>
      </c>
      <c r="AC313" s="83">
        <f xml:space="preserve"> ((AC$75 * AC$350 *AC$376 * (AC184 * 1 + AC281) +AC216) * 1000 / (AC88 * 8760)) + AC248 + 0</f>
        <v>36.405493734116725</v>
      </c>
      <c r="AD313" s="83">
        <f xml:space="preserve"> ((AD$75 * AD$350 *AD$376 * (AD184 * 1 + AD281) +AD216) * 1000 / (AD88 * 8760)) + AD248 + 0</f>
        <v>35.844708747361487</v>
      </c>
      <c r="AE313" s="83">
        <f xml:space="preserve"> ((AE$75 * AE$350 *AE$376 * (AE184 * 1 + AE281) +AE216) * 1000 / (AE88 * 8760)) + AE248 + 0</f>
        <v>35.28392376060625</v>
      </c>
      <c r="AF313" s="83">
        <f xml:space="preserve"> ((AF$75 * AF$350 *AF$376 * (AF184 * 1 + AF281) +AF216) * 1000 / (AF88 * 8760)) + AF248 + 0</f>
        <v>34.723138773851019</v>
      </c>
      <c r="AG313" s="83">
        <f xml:space="preserve"> ((AG$75 * AG$350 *AG$376 * (AG184 * 1 + AG281) +AG216) * 1000 / (AG88 * 8760)) + AG248 + 0</f>
        <v>34.162353787095789</v>
      </c>
      <c r="AH313" s="83">
        <f xml:space="preserve"> ((AH$75 * AH$350 *AH$376 * (AH184 * 1 + AH281) +AH216) * 1000 / (AH88 * 8760)) + AH248 + 0</f>
        <v>33.601568800340559</v>
      </c>
      <c r="AI313" s="83">
        <f xml:space="preserve"> ((AI$75 * AI$350 *AI$376 * (AI184 * 1 + AI281) +AI216) * 1000 / (AI88 * 8760)) + AI248 + 0</f>
        <v>33.040783813585314</v>
      </c>
      <c r="AJ313" s="83">
        <f xml:space="preserve"> ((AJ$75 * AJ$350 *AJ$376 * (AJ184 * 1 + AJ281) +AJ216) * 1000 / (AJ88 * 8760)) + AJ248 + 0</f>
        <v>32.479998826830077</v>
      </c>
      <c r="AK313" s="83">
        <f xml:space="preserve"> ((AK$75 * AK$350 *AK$376 * (AK184 * 1 + AK281) +AK216) * 1000 / (AK88 * 8760)) + AK248 + 0</f>
        <v>31.91921384007485</v>
      </c>
      <c r="AL313" s="83">
        <f xml:space="preserve"> ((AL$75 * AL$350 *AL$376 * (AL184 * 1 + AL281) +AL216) * 1000 / (AL88 * 8760)) + AL248 + 0</f>
        <v>31.358428853319612</v>
      </c>
      <c r="AM313" s="83">
        <f xml:space="preserve"> ((AM$75 * AM$350 *AM$376 * (AM184 * 1 + AM281) +AM216) * 1000 / (AM88 * 8760)) + AM248 + 0</f>
        <v>30.797643866564385</v>
      </c>
      <c r="AN313" s="83">
        <f xml:space="preserve"> ((AN$75 * AN$350 *AN$376 * (AN184 * 1 + AN281) +AN216) * 1000 / (AN88 * 8760)) + AN248 + 0</f>
        <v>30.236858879809148</v>
      </c>
      <c r="AO313" s="83">
        <f xml:space="preserve"> ((AO$75 * AO$350 *AO$376 * (AO184 * 1 + AO281) +AO216) * 1000 / (AO88 * 8760)) + AO248 + 0</f>
        <v>29.676073893053907</v>
      </c>
      <c r="AP313" s="83">
        <f xml:space="preserve"> ((AP$75 * AP$350 *AP$376 * (AP184 * 1 + AP281) +AP216) * 1000 / (AP88 * 8760)) + AP248 + 0</f>
        <v>29.115288906298677</v>
      </c>
      <c r="AQ313" s="83">
        <f xml:space="preserve"> ((AQ$75 * AQ$350 *AQ$376 * (AQ184 * 1 + AQ281) +AQ216) * 1000 / (AQ88 * 8760)) + AQ248 + 0</f>
        <v>28.554503919543489</v>
      </c>
    </row>
    <row r="314" spans="7:43" ht="14.25" hidden="1" customHeight="1" x14ac:dyDescent="0.3">
      <c r="G314" s="8"/>
      <c r="H314" s="80"/>
      <c r="J314" s="24"/>
      <c r="K314" s="6" t="s">
        <v>93</v>
      </c>
      <c r="L314" s="82" t="s">
        <v>66</v>
      </c>
      <c r="M314" s="81">
        <f xml:space="preserve"> ((M$76 * M$351 *M$377 * (M185 * 1 + M282) +M217) * 1000 / (M89 * 8760)) + M249 + 0</f>
        <v>110.38172247226821</v>
      </c>
      <c r="N314" s="81">
        <f xml:space="preserve"> ((N$76 * N$351 *N$377 * (N185 * 1 + N282) +N217) * 1000 / (N89 * 8760)) + N249 + 0</f>
        <v>107.04747192547698</v>
      </c>
      <c r="O314" s="81">
        <f xml:space="preserve"> ((O$76 * O$351 *O$377 * (O185 * 1 + O282) +O217) * 1000 / (O89 * 8760)) + O249 + 0</f>
        <v>99.768742627476527</v>
      </c>
      <c r="P314" s="81">
        <f xml:space="preserve"> ((P$76 * P$351 *P$377 * (P185 * 1 + P282) +P217) * 1000 / (P89 * 8760)) + P249 + 0</f>
        <v>92.512397679602145</v>
      </c>
      <c r="Q314" s="81">
        <f xml:space="preserve"> ((Q$76 * Q$351 *Q$377 * (Q185 * 1 + Q282) +Q217) * 1000 / (Q89 * 8760)) + Q249 + 0</f>
        <v>88.186480407707919</v>
      </c>
      <c r="R314" s="81">
        <f xml:space="preserve"> ((R$76 * R$351 *R$377 * (R185 * 1 + R282) +R217) * 1000 / (R89 * 8760)) + R249 + 0</f>
        <v>80.719817632331299</v>
      </c>
      <c r="S314" s="81">
        <f xml:space="preserve"> ((S$76 * S$351 *S$377 * (S185 * 1 + S282) +S217) * 1000 / (S89 * 8760)) + S249 + 0</f>
        <v>82.365043192503748</v>
      </c>
      <c r="T314" s="81">
        <f xml:space="preserve"> ((T$76 * T$351 *T$377 * (T185 * 1 + T282) +T217) * 1000 / (T89 * 8760)) + T249 + 0</f>
        <v>74.976157759730242</v>
      </c>
      <c r="U314" s="81">
        <f xml:space="preserve"> ((U$76 * U$351 *U$377 * (U185 * 1 + U282) +U217) * 1000 / (U89 * 8760)) + U249 + 0</f>
        <v>67.38012855915008</v>
      </c>
      <c r="V314" s="81">
        <f xml:space="preserve"> ((V$76 * V$351 *V$377 * (V185 * 1 + V282) +V217) * 1000 / (V89 * 8760)) + V249 + 0</f>
        <v>59.57747379329053</v>
      </c>
      <c r="W314" s="81">
        <f xml:space="preserve"> ((W$76 * W$351 *W$377 * (W185 * 1 + W282) +W217) * 1000 / (W89 * 8760)) + W249 + 0</f>
        <v>51.568847226787682</v>
      </c>
      <c r="X314" s="81">
        <f xml:space="preserve"> ((X$76 * X$351 *X$377 * (X185 * 1 + X282) +X217) * 1000 / (X89 * 8760)) + X249 + 0</f>
        <v>50.964461013013597</v>
      </c>
      <c r="Y314" s="81">
        <f xml:space="preserve"> ((Y$76 * Y$351 *Y$377 * (Y185 * 1 + Y282) +Y217) * 1000 / (Y89 * 8760)) + Y249 + 0</f>
        <v>50.361631547136319</v>
      </c>
      <c r="Z314" s="81">
        <f xml:space="preserve"> ((Z$76 * Z$351 *Z$377 * (Z185 * 1 + Z282) +Z217) * 1000 / (Z89 * 8760)) + Z249 + 0</f>
        <v>49.760352822201575</v>
      </c>
      <c r="AA314" s="81">
        <f xml:space="preserve"> ((AA$76 * AA$351 *AA$377 * (AA185 * 1 + AA282) +AA217) * 1000 / (AA89 * 8760)) + AA249 + 0</f>
        <v>49.16061886212038</v>
      </c>
      <c r="AB314" s="81">
        <f xml:space="preserve"> ((AB$76 * AB$351 *AB$377 * (AB185 * 1 + AB282) +AB217) * 1000 / (AB89 * 8760)) + AB249 + 0</f>
        <v>48.562423721471113</v>
      </c>
      <c r="AC314" s="81">
        <f xml:space="preserve"> ((AC$76 * AC$351 *AC$377 * (AC185 * 1 + AC282) +AC217) * 1000 / (AC89 * 8760)) + AC249 + 0</f>
        <v>47.965761485302984</v>
      </c>
      <c r="AD314" s="81">
        <f xml:space="preserve"> ((AD$76 * AD$351 *AD$377 * (AD185 * 1 + AD282) +AD217) * 1000 / (AD89 * 8760)) + AD249 + 0</f>
        <v>47.370626268941166</v>
      </c>
      <c r="AE314" s="81">
        <f xml:space="preserve"> ((AE$76 * AE$351 *AE$377 * (AE185 * 1 + AE282) +AE217) * 1000 / (AE89 * 8760)) + AE249 + 0</f>
        <v>46.777012217793235</v>
      </c>
      <c r="AF314" s="81">
        <f xml:space="preserve"> ((AF$76 * AF$351 *AF$377 * (AF185 * 1 + AF282) +AF217) * 1000 / (AF89 * 8760)) + AF249 + 0</f>
        <v>46.184913507157283</v>
      </c>
      <c r="AG314" s="81">
        <f xml:space="preserve"> ((AG$76 * AG$351 *AG$377 * (AG185 * 1 + AG282) +AG217) * 1000 / (AG89 * 8760)) + AG249 + 0</f>
        <v>45.594324342031321</v>
      </c>
      <c r="AH314" s="81">
        <f xml:space="preserve"> ((AH$76 * AH$351 *AH$377 * (AH185 * 1 + AH282) +AH217) * 1000 / (AH89 * 8760)) + AH249 + 0</f>
        <v>45.005238956924273</v>
      </c>
      <c r="AI314" s="81">
        <f xml:space="preserve"> ((AI$76 * AI$351 *AI$377 * (AI185 * 1 + AI282) +AI217) * 1000 / (AI89 * 8760)) + AI249 + 0</f>
        <v>44.417651615668319</v>
      </c>
      <c r="AJ314" s="81">
        <f xml:space="preserve"> ((AJ$76 * AJ$351 *AJ$377 * (AJ185 * 1 + AJ282) +AJ217) * 1000 / (AJ89 * 8760)) + AJ249 + 0</f>
        <v>43.831556611232791</v>
      </c>
      <c r="AK314" s="81">
        <f xml:space="preserve"> ((AK$76 * AK$351 *AK$377 * (AK185 * 1 + AK282) +AK217) * 1000 / (AK89 * 8760)) + AK249 + 0</f>
        <v>43.246948265539302</v>
      </c>
      <c r="AL314" s="81">
        <f xml:space="preserve"> ((AL$76 * AL$351 *AL$377 * (AL185 * 1 + AL282) +AL217) * 1000 / (AL89 * 8760)) + AL249 + 0</f>
        <v>42.663820929278437</v>
      </c>
      <c r="AM314" s="81">
        <f xml:space="preserve"> ((AM$76 * AM$351 *AM$377 * (AM185 * 1 + AM282) +AM217) * 1000 / (AM89 * 8760)) + AM249 + 0</f>
        <v>42.082168981727754</v>
      </c>
      <c r="AN314" s="81">
        <f xml:space="preserve"> ((AN$76 * AN$351 *AN$377 * (AN185 * 1 + AN282) +AN217) * 1000 / (AN89 * 8760)) + AN249 + 0</f>
        <v>41.501986830571262</v>
      </c>
      <c r="AO314" s="81">
        <f xml:space="preserve"> ((AO$76 * AO$351 *AO$377 * (AO185 * 1 + AO282) +AO217) * 1000 / (AO89 * 8760)) + AO249 + 0</f>
        <v>40.923268911720072</v>
      </c>
      <c r="AP314" s="81">
        <f xml:space="preserve"> ((AP$76 * AP$351 *AP$377 * (AP185 * 1 + AP282) +AP217) * 1000 / (AP89 * 8760)) + AP249 + 0</f>
        <v>40.346009689134632</v>
      </c>
      <c r="AQ314" s="81">
        <f xml:space="preserve"> ((AQ$76 * AQ$351 *AQ$377 * (AQ185 * 1 + AQ282) +AQ217) * 1000 / (AQ89 * 8760)) + AQ249 + 0</f>
        <v>39.770203654648128</v>
      </c>
    </row>
    <row r="315" spans="7:43" ht="14.25" hidden="1" customHeight="1" thickBot="1" x14ac:dyDescent="0.35">
      <c r="G315" s="8"/>
      <c r="H315" s="80"/>
      <c r="J315" s="24"/>
      <c r="K315" s="17" t="s">
        <v>93</v>
      </c>
      <c r="L315" s="17" t="s">
        <v>62</v>
      </c>
      <c r="M315" s="79">
        <f xml:space="preserve"> ((M$77 * M$352 *M$378 * (M186 * 1 + M283) +M218) * 1000 / (M90 * 8760)) + M250 + 0</f>
        <v>110.55250188763489</v>
      </c>
      <c r="N315" s="79">
        <f xml:space="preserve"> ((N$77 * N$352 *N$378 * (N186 * 1 + N283) +N218) * 1000 / (N90 * 8760)) + N250 + 0</f>
        <v>107.37871344377285</v>
      </c>
      <c r="O315" s="79">
        <f xml:space="preserve"> ((O$77 * O$352 *O$378 * (O186 * 1 + O283) +O218) * 1000 / (O90 * 8760)) + O250 + 0</f>
        <v>105.78370406442333</v>
      </c>
      <c r="P315" s="79">
        <f xml:space="preserve"> ((P$77 * P$352 *P$378 * (P186 * 1 + P283) +P218) * 1000 / (P90 * 8760)) + P250 + 0</f>
        <v>104.18869468507383</v>
      </c>
      <c r="Q315" s="79">
        <f xml:space="preserve"> ((Q$77 * Q$352 *Q$378 * (Q186 * 1 + Q283) +Q218) * 1000 / (Q90 * 8760)) + Q250 + 0</f>
        <v>106.11310809094076</v>
      </c>
      <c r="R315" s="79">
        <f xml:space="preserve"> ((R$77 * R$352 *R$378 * (R186 * 1 + R283) +R218) * 1000 / (R90 * 8760)) + R250 + 0</f>
        <v>104.46171492743366</v>
      </c>
      <c r="S315" s="79">
        <f xml:space="preserve"> ((S$77 * S$352 *S$378 * (S186 * 1 + S283) +S218) * 1000 / (S90 * 8760)) + S250 + 0</f>
        <v>115.71503774384716</v>
      </c>
      <c r="T315" s="79">
        <f xml:space="preserve"> ((T$77 * T$352 *T$378 * (T186 * 1 + T283) +T218) * 1000 / (T90 * 8760)) + T250 + 0</f>
        <v>115.39768594921799</v>
      </c>
      <c r="U315" s="79">
        <f xml:space="preserve"> ((U$77 * U$352 *U$378 * (U186 * 1 + U283) +U218) * 1000 / (U90 * 8760)) + U250 + 0</f>
        <v>115.02913600166637</v>
      </c>
      <c r="V315" s="79">
        <f xml:space="preserve"> ((V$77 * V$352 *V$378 * (V186 * 1 + V283) +V218) * 1000 / (V90 * 8760)) + V250 + 0</f>
        <v>114.60889626468729</v>
      </c>
      <c r="W315" s="79">
        <f xml:space="preserve"> ((W$77 * W$352 *W$378 * (W186 * 1 + W283) +W218) * 1000 / (W90 * 8760)) + W250 + 0</f>
        <v>114.13651051869381</v>
      </c>
      <c r="X315" s="79">
        <f xml:space="preserve"> ((X$77 * X$352 *X$378 * (X186 * 1 + X283) +X218) * 1000 / (X90 * 8760)) + X250 + 0</f>
        <v>110.95759085150883</v>
      </c>
      <c r="Y315" s="79">
        <f xml:space="preserve"> ((Y$77 * Y$352 *Y$378 * (Y186 * 1 + Y283) +Y218) * 1000 / (Y90 * 8760)) + Y250 + 0</f>
        <v>107.78407215851045</v>
      </c>
      <c r="Z315" s="79">
        <f xml:space="preserve"> ((Z$77 * Z$352 *Z$378 * (Z186 * 1 + Z283) +Z218) * 1000 / (Z90 * 8760)) + Z250 + 0</f>
        <v>104.61594068702524</v>
      </c>
      <c r="AA315" s="79">
        <f xml:space="preserve"> ((AA$77 * AA$352 *AA$378 * (AA186 * 1 + AA283) +AA218) * 1000 / (AA90 * 8760)) + AA250 + 0</f>
        <v>101.4531827310318</v>
      </c>
      <c r="AB315" s="79">
        <f xml:space="preserve"> ((AB$77 * AB$352 *AB$378 * (AB186 * 1 + AB283) +AB218) * 1000 / (AB90 * 8760)) + AB250 + 0</f>
        <v>98.295784630963553</v>
      </c>
      <c r="AC315" s="79">
        <f xml:space="preserve"> ((AC$77 * AC$352 *AC$378 * (AC186 * 1 + AC283) +AC218) * 1000 / (AC90 * 8760)) + AC250 + 0</f>
        <v>95.143732773511644</v>
      </c>
      <c r="AD315" s="79">
        <f xml:space="preserve"> ((AD$77 * AD$352 *AD$378 * (AD186 * 1 + AD283) +AD218) * 1000 / (AD90 * 8760)) + AD250 + 0</f>
        <v>91.997013591429621</v>
      </c>
      <c r="AE315" s="79">
        <f xml:space="preserve"> ((AE$77 * AE$352 *AE$378 * (AE186 * 1 + AE283) +AE218) * 1000 / (AE90 * 8760)) + AE250 + 0</f>
        <v>88.855613563338579</v>
      </c>
      <c r="AF315" s="79">
        <f xml:space="preserve"> ((AF$77 * AF$352 *AF$378 * (AF186 * 1 + AF283) +AF218) * 1000 / (AF90 * 8760)) + AF250 + 0</f>
        <v>85.719519213533701</v>
      </c>
      <c r="AG315" s="79">
        <f xml:space="preserve"> ((AG$77 * AG$352 *AG$378 * (AG186 * 1 + AG283) +AG218) * 1000 / (AG90 * 8760)) + AG250 + 0</f>
        <v>82.588717111791297</v>
      </c>
      <c r="AH315" s="79">
        <f xml:space="preserve"> ((AH$77 * AH$352 *AH$378 * (AH186 * 1 + AH283) +AH218) * 1000 / (AH90 * 8760)) + AH250 + 0</f>
        <v>79.463193873177332</v>
      </c>
      <c r="AI315" s="79">
        <f xml:space="preserve"> ((AI$77 * AI$352 *AI$378 * (AI186 * 1 + AI283) +AI218) * 1000 / (AI90 * 8760)) + AI250 + 0</f>
        <v>76.342936157856471</v>
      </c>
      <c r="AJ315" s="79">
        <f xml:space="preserve"> ((AJ$77 * AJ$352 *AJ$378 * (AJ186 * 1 + AJ283) +AJ218) * 1000 / (AJ90 * 8760)) + AJ250 + 0</f>
        <v>73.227930670902524</v>
      </c>
      <c r="AK315" s="79">
        <f xml:space="preserve"> ((AK$77 * AK$352 *AK$378 * (AK186 * 1 + AK283) +AK218) * 1000 / (AK90 * 8760)) + AK250 + 0</f>
        <v>70.11816416210938</v>
      </c>
      <c r="AL315" s="79">
        <f xml:space="preserve"> ((AL$77 * AL$352 *AL$378 * (AL186 * 1 + AL283) +AL218) * 1000 / (AL90 * 8760)) + AL250 + 0</f>
        <v>67.013623425803388</v>
      </c>
      <c r="AM315" s="79">
        <f xml:space="preserve"> ((AM$77 * AM$352 *AM$378 * (AM186 * 1 + AM283) +AM218) * 1000 / (AM90 * 8760)) + AM250 + 0</f>
        <v>63.914295300656107</v>
      </c>
      <c r="AN315" s="79">
        <f xml:space="preserve"> ((AN$77 * AN$352 *AN$378 * (AN186 * 1 + AN283) +AN218) * 1000 / (AN90 * 8760)) + AN250 + 0</f>
        <v>60.820166669498676</v>
      </c>
      <c r="AO315" s="79">
        <f xml:space="preserve"> ((AO$77 * AO$352 *AO$378 * (AO186 * 1 + AO283) +AO218) * 1000 / (AO90 * 8760)) + AO250 + 0</f>
        <v>57.731224459136506</v>
      </c>
      <c r="AP315" s="79">
        <f xml:space="preserve"> ((AP$77 * AP$352 *AP$378 * (AP186 * 1 + AP283) +AP218) * 1000 / (AP90 * 8760)) + AP250 + 0</f>
        <v>54.647455640165255</v>
      </c>
      <c r="AQ315" s="79">
        <f xml:space="preserve"> ((AQ$77 * AQ$352 *AQ$378 * (AQ186 * 1 + AQ283) +AQ218) * 1000 / (AQ90 * 8760)) + AQ250 + 0</f>
        <v>51.568847226787682</v>
      </c>
    </row>
    <row r="316" spans="7:43" ht="14.25" hidden="1" customHeight="1" thickTop="1" x14ac:dyDescent="0.3">
      <c r="G316" s="8"/>
      <c r="H316" s="80"/>
      <c r="J316" s="24"/>
      <c r="K316" s="16" t="s">
        <v>92</v>
      </c>
      <c r="L316" s="16" t="s">
        <v>67</v>
      </c>
      <c r="M316" s="83">
        <f xml:space="preserve"> ((M$75 * M$350 *M$376 * (M187 * 1 + M284) +M219) * 1000 / (M91 * 8760)) + M251 + 0</f>
        <v>105.7358627342898</v>
      </c>
      <c r="N316" s="83">
        <f xml:space="preserve"> ((N$75 * N$350 *N$376 * (N187 * 1 + N284) +N219) * 1000 / (N91 * 8760)) + N251 + 0</f>
        <v>102.29940610327664</v>
      </c>
      <c r="O316" s="83">
        <f xml:space="preserve"> ((O$75 * O$350 *O$376 * (O187 * 1 + O284) +O219) * 1000 / (O91 * 8760)) + O251 + 0</f>
        <v>94.183614599294913</v>
      </c>
      <c r="P316" s="83">
        <f xml:space="preserve"> ((P$75 * P$350 *P$376 * (P187 * 1 + P284) +P219) * 1000 / (P91 * 8760)) + P251 + 0</f>
        <v>86.130700895608257</v>
      </c>
      <c r="Q316" s="83">
        <f xml:space="preserve"> ((Q$75 * Q$350 *Q$376 * (Q187 * 1 + Q284) +Q219) * 1000 / (Q91 * 8760)) + Q251 + 0</f>
        <v>80.8011744128342</v>
      </c>
      <c r="R316" s="83">
        <f xml:space="preserve"> ((R$75 * R$350 *R$376 * (R187 * 1 + R284) +R219) * 1000 / (R91 * 8760)) + R251 + 0</f>
        <v>72.591929255472948</v>
      </c>
      <c r="S316" s="83">
        <f xml:space="preserve"> ((S$75 * S$350 *S$376 * (S187 * 1 + S284) +S219) * 1000 / (S91 * 8760)) + S251 + 0</f>
        <v>72.413999323358127</v>
      </c>
      <c r="T316" s="83">
        <f xml:space="preserve"> ((T$75 * T$350 *T$376 * (T187 * 1 + T284) +T219) * 1000 / (T91 * 8760)) + T251 + 0</f>
        <v>64.129966597707352</v>
      </c>
      <c r="U316" s="83">
        <f xml:space="preserve"> ((U$75 * U$350 *U$376 * (U187 * 1 + U284) +U219) * 1000 / (U91 * 8760)) + U251 + 0</f>
        <v>55.663001031809877</v>
      </c>
      <c r="V316" s="83">
        <f xml:space="preserve"> ((V$75 * V$350 *V$376 * (V187 * 1 + V284) +V219) * 1000 / (V91 * 8760)) + V251 + 0</f>
        <v>47.014787425611381</v>
      </c>
      <c r="W316" s="83">
        <f xml:space="preserve"> ((W$75 * W$350 *W$376 * (W187 * 1 + W284) +W219) * 1000 / (W91 * 8760)) + W251 + 0</f>
        <v>38.18713227152152</v>
      </c>
      <c r="X316" s="83">
        <f xml:space="preserve"> ((X$75 * X$350 *X$376 * (X187 * 1 + X284) +X219) * 1000 / (X91 * 8760)) + X251 + 0</f>
        <v>37.648669590991524</v>
      </c>
      <c r="Y316" s="83">
        <f xml:space="preserve"> ((Y$75 * Y$350 *Y$376 * (Y187 * 1 + Y284) +Y219) * 1000 / (Y91 * 8760)) + Y251 + 0</f>
        <v>37.110206910461535</v>
      </c>
      <c r="Z316" s="83">
        <f xml:space="preserve"> ((Z$75 * Z$350 *Z$376 * (Z187 * 1 + Z284) +Z219) * 1000 / (Z91 * 8760)) + Z251 + 0</f>
        <v>36.571744229931539</v>
      </c>
      <c r="AA316" s="83">
        <f xml:space="preserve"> ((AA$75 * AA$350 *AA$376 * (AA187 * 1 + AA284) +AA219) * 1000 / (AA91 * 8760)) + AA251 + 0</f>
        <v>36.033281549401551</v>
      </c>
      <c r="AB316" s="83">
        <f xml:space="preserve"> ((AB$75 * AB$350 *AB$376 * (AB187 * 1 + AB284) +AB219) * 1000 / (AB91 * 8760)) + AB251 + 0</f>
        <v>35.494818868871548</v>
      </c>
      <c r="AC316" s="83">
        <f xml:space="preserve"> ((AC$75 * AC$350 *AC$376 * (AC187 * 1 + AC284) +AC219) * 1000 / (AC91 * 8760)) + AC251 + 0</f>
        <v>34.956356188341559</v>
      </c>
      <c r="AD316" s="83">
        <f xml:space="preserve"> ((AD$75 * AD$350 *AD$376 * (AD187 * 1 + AD284) +AD219) * 1000 / (AD91 * 8760)) + AD251 + 0</f>
        <v>34.417893507811563</v>
      </c>
      <c r="AE316" s="83">
        <f xml:space="preserve"> ((AE$75 * AE$350 *AE$376 * (AE187 * 1 + AE284) +AE219) * 1000 / (AE91 * 8760)) + AE251 + 0</f>
        <v>33.879430827281567</v>
      </c>
      <c r="AF316" s="83">
        <f xml:space="preserve"> ((AF$75 * AF$350 *AF$376 * (AF187 * 1 + AF284) +AF219) * 1000 / (AF91 * 8760)) + AF251 + 0</f>
        <v>33.340968146751571</v>
      </c>
      <c r="AG316" s="83">
        <f xml:space="preserve"> ((AG$75 * AG$350 *AG$376 * (AG187 * 1 + AG284) +AG219) * 1000 / (AG91 * 8760)) + AG251 + 0</f>
        <v>32.802505466221582</v>
      </c>
      <c r="AH316" s="83">
        <f xml:space="preserve"> ((AH$75 * AH$350 *AH$376 * (AH187 * 1 + AH284) +AH219) * 1000 / (AH91 * 8760)) + AH251 + 0</f>
        <v>32.264042785691593</v>
      </c>
      <c r="AI316" s="83">
        <f xml:space="preserve"> ((AI$75 * AI$350 *AI$376 * (AI187 * 1 + AI284) +AI219) * 1000 / (AI91 * 8760)) + AI251 + 0</f>
        <v>31.725580105161594</v>
      </c>
      <c r="AJ316" s="83">
        <f xml:space="preserve"> ((AJ$75 * AJ$350 *AJ$376 * (AJ187 * 1 + AJ284) +AJ219) * 1000 / (AJ91 * 8760)) + AJ251 + 0</f>
        <v>31.187117424631602</v>
      </c>
      <c r="AK316" s="83">
        <f xml:space="preserve"> ((AK$75 * AK$350 *AK$376 * (AK187 * 1 + AK284) +AK219) * 1000 / (AK91 * 8760)) + AK251 + 0</f>
        <v>30.648654744101613</v>
      </c>
      <c r="AL316" s="83">
        <f xml:space="preserve"> ((AL$75 * AL$350 *AL$376 * (AL187 * 1 + AL284) +AL219) * 1000 / (AL91 * 8760)) + AL251 + 0</f>
        <v>30.110192063571617</v>
      </c>
      <c r="AM316" s="83">
        <f xml:space="preserve"> ((AM$75 * AM$350 *AM$376 * (AM187 * 1 + AM284) +AM219) * 1000 / (AM91 * 8760)) + AM251 + 0</f>
        <v>29.571729383041628</v>
      </c>
      <c r="AN316" s="83">
        <f xml:space="preserve"> ((AN$75 * AN$350 *AN$376 * (AN187 * 1 + AN284) +AN219) * 1000 / (AN91 * 8760)) + AN251 + 0</f>
        <v>29.033266702511632</v>
      </c>
      <c r="AO316" s="83">
        <f xml:space="preserve"> ((AO$75 * AO$350 *AO$376 * (AO187 * 1 + AO284) +AO219) * 1000 / (AO91 * 8760)) + AO251 + 0</f>
        <v>28.494804021981633</v>
      </c>
      <c r="AP316" s="83">
        <f xml:space="preserve"> ((AP$75 * AP$350 *AP$376 * (AP187 * 1 + AP284) +AP219) * 1000 / (AP91 * 8760)) + AP251 + 0</f>
        <v>27.956341341451644</v>
      </c>
      <c r="AQ316" s="83">
        <f xml:space="preserve"> ((AQ$75 * AQ$350 *AQ$376 * (AQ187 * 1 + AQ284) +AQ219) * 1000 / (AQ91 * 8760)) + AQ251 + 0</f>
        <v>27.417878660921694</v>
      </c>
    </row>
    <row r="317" spans="7:43" ht="14.25" hidden="1" customHeight="1" x14ac:dyDescent="0.3">
      <c r="G317" s="8"/>
      <c r="H317" s="80"/>
      <c r="J317" s="24"/>
      <c r="K317" s="6" t="s">
        <v>92</v>
      </c>
      <c r="L317" s="82" t="s">
        <v>66</v>
      </c>
      <c r="M317" s="81">
        <f xml:space="preserve"> ((M$76 * M$351 *M$377 * (M188 * 1 + M285) +M220) * 1000 / (M92 * 8760)) + M252 + 0</f>
        <v>105.9879268663046</v>
      </c>
      <c r="N317" s="81">
        <f xml:space="preserve"> ((N$76 * N$351 *N$377 * (N188 * 1 + N285) +N220) * 1000 / (N92 * 8760)) + N252 + 0</f>
        <v>102.78639770738042</v>
      </c>
      <c r="O317" s="81">
        <f xml:space="preserve"> ((O$76 * O$351 *O$377 * (O188 * 1 + O285) +O220) * 1000 / (O92 * 8760)) + O252 + 0</f>
        <v>95.797401601526758</v>
      </c>
      <c r="P317" s="81">
        <f xml:space="preserve"> ((P$76 * P$351 *P$377 * (P188 * 1 + P285) +P220) * 1000 / (P92 * 8760)) + P252 + 0</f>
        <v>88.829898826371135</v>
      </c>
      <c r="Q317" s="81">
        <f xml:space="preserve"> ((Q$76 * Q$351 *Q$377 * (Q188 * 1 + Q285) +Q220) * 1000 / (Q92 * 8760)) + Q252 + 0</f>
        <v>84.676176695803733</v>
      </c>
      <c r="R317" s="81">
        <f xml:space="preserve"> ((R$76 * R$351 *R$377 * (R188 * 1 + R285) +R220) * 1000 / (R92 * 8760)) + R252 + 0</f>
        <v>77.506727891715741</v>
      </c>
      <c r="S317" s="81">
        <f xml:space="preserve"> ((S$76 * S$351 *S$377 * (S188 * 1 + S285) +S220) * 1000 / (S92 * 8760)) + S252 + 0</f>
        <v>79.086464486186301</v>
      </c>
      <c r="T317" s="81">
        <f xml:space="preserve"> ((T$76 * T$351 *T$377 * (T188 * 1 + T285) +T220) * 1000 / (T92 * 8760)) + T252 + 0</f>
        <v>71.991697061542666</v>
      </c>
      <c r="U317" s="81">
        <f xml:space="preserve"> ((U$76 * U$351 *U$377 * (U188 * 1 + U285) +U220) * 1000 / (U92 * 8760)) + U252 + 0</f>
        <v>64.698031322745464</v>
      </c>
      <c r="V317" s="81">
        <f xml:space="preserve"> ((V$76 * V$351 *V$377 * (V188 * 1 + V285) +V220) * 1000 / (V92 * 8760)) + V252 + 0</f>
        <v>57.205964845030238</v>
      </c>
      <c r="W317" s="81">
        <f xml:space="preserve"> ((W$76 * W$351 *W$377 * (W188 * 1 + W285) +W220) * 1000 / (W92 * 8760)) + W252 + 0</f>
        <v>49.516125369628824</v>
      </c>
      <c r="X317" s="81">
        <f xml:space="preserve"> ((X$76 * X$351 *X$377 * (X188 * 1 + X285) +X220) * 1000 / (X92 * 8760)) + X252 + 0</f>
        <v>48.935797029123123</v>
      </c>
      <c r="Y317" s="81">
        <f xml:space="preserve"> ((Y$76 * Y$351 *Y$377 * (Y188 * 1 + Y285) +Y220) * 1000 / (Y92 * 8760)) + Y252 + 0</f>
        <v>48.356963469442931</v>
      </c>
      <c r="Z317" s="81">
        <f xml:space="preserve"> ((Z$76 * Z$351 *Z$377 * (Z188 * 1 + Z285) +Z220) * 1000 / (Z92 * 8760)) + Z252 + 0</f>
        <v>47.779618922743552</v>
      </c>
      <c r="AA317" s="81">
        <f xml:space="preserve"> ((AA$76 * AA$351 *AA$377 * (AA188 * 1 + AA285) +AA220) * 1000 / (AA92 * 8760)) + AA252 + 0</f>
        <v>47.203757650816975</v>
      </c>
      <c r="AB317" s="81">
        <f xml:space="preserve"> ((AB$76 * AB$351 *AB$377 * (AB188 * 1 + AB285) +AB220) * 1000 / (AB92 * 8760)) + AB252 + 0</f>
        <v>46.629373944901864</v>
      </c>
      <c r="AC317" s="81">
        <f xml:space="preserve"> ((AC$76 * AC$351 *AC$377 * (AC188 * 1 + AC285) +AC220) * 1000 / (AC92 * 8760)) + AC252 + 0</f>
        <v>46.056462125494804</v>
      </c>
      <c r="AD317" s="81">
        <f xml:space="preserve"> ((AD$76 * AD$351 *AD$377 * (AD188 * 1 + AD285) +AD220) * 1000 / (AD92 * 8760)) + AD252 + 0</f>
        <v>45.48501654216313</v>
      </c>
      <c r="AE317" s="81">
        <f xml:space="preserve"> ((AE$76 * AE$351 *AE$377 * (AE188 * 1 + AE285) +AE220) * 1000 / (AE92 * 8760)) + AE252 + 0</f>
        <v>44.915031573359215</v>
      </c>
      <c r="AF317" s="81">
        <f xml:space="preserve"> ((AF$76 * AF$351 *AF$377 * (AF188 * 1 + AF285) +AF220) * 1000 / (AF92 * 8760)) + AF252 + 0</f>
        <v>44.346501626236098</v>
      </c>
      <c r="AG317" s="81">
        <f xml:space="preserve"> ((AG$76 * AG$351 *AG$377 * (AG188 * 1 + AG285) +AG220) * 1000 / (AG92 * 8760)) + AG252 + 0</f>
        <v>43.779421136464535</v>
      </c>
      <c r="AH317" s="81">
        <f xml:space="preserve"> ((AH$76 * AH$351 *AH$377 * (AH188 * 1 + AH285) +AH220) * 1000 / (AH92 * 8760)) + AH252 + 0</f>
        <v>43.213784568051487</v>
      </c>
      <c r="AI317" s="81">
        <f xml:space="preserve"> ((AI$76 * AI$351 *AI$377 * (AI188 * 1 + AI285) +AI220) * 1000 / (AI92 * 8760)) + AI252 + 0</f>
        <v>42.649586413159952</v>
      </c>
      <c r="AJ317" s="81">
        <f xml:space="preserve"> ((AJ$76 * AJ$351 *AJ$377 * (AJ188 * 1 + AJ285) +AJ220) * 1000 / (AJ92 * 8760)) + AJ252 + 0</f>
        <v>42.086821191930269</v>
      </c>
      <c r="AK317" s="81">
        <f xml:space="preserve"> ((AK$76 * AK$351 *AK$377 * (AK188 * 1 + AK285) +AK220) * 1000 / (AK92 * 8760)) + AK252 + 0</f>
        <v>41.525483452302581</v>
      </c>
      <c r="AL317" s="81">
        <f xml:space="preserve"> ((AL$76 * AL$351 *AL$377 * (AL188 * 1 + AL285) +AL220) * 1000 / (AL92 * 8760)) + AL252 + 0</f>
        <v>40.96556776984086</v>
      </c>
      <c r="AM317" s="81">
        <f xml:space="preserve"> ((AM$76 * AM$351 *AM$377 * (AM188 * 1 + AM285) +AM220) * 1000 / (AM92 * 8760)) + AM252 + 0</f>
        <v>40.407068747558135</v>
      </c>
      <c r="AN317" s="81">
        <f xml:space="preserve"> ((AN$76 * AN$351 *AN$377 * (AN188 * 1 + AN285) +AN220) * 1000 / (AN92 * 8760)) + AN252 + 0</f>
        <v>39.849981015743118</v>
      </c>
      <c r="AO317" s="81">
        <f xml:space="preserve"> ((AO$76 * AO$351 *AO$377 * (AO188 * 1 + AO285) +AO220) * 1000 / (AO92 * 8760)) + AO252 + 0</f>
        <v>39.294299231788074</v>
      </c>
      <c r="AP317" s="81">
        <f xml:space="preserve"> ((AP$76 * AP$351 *AP$377 * (AP188 * 1 + AP285) +AP220) * 1000 / (AP92 * 8760)) + AP252 + 0</f>
        <v>38.740018080018075</v>
      </c>
      <c r="AQ317" s="81">
        <f xml:space="preserve"> ((AQ$76 * AQ$351 *AQ$377 * (AQ188 * 1 + AQ285) +AQ220) * 1000 / (AQ92 * 8760)) + AQ252 + 0</f>
        <v>38.18713227152152</v>
      </c>
    </row>
    <row r="318" spans="7:43" ht="14.25" hidden="1" customHeight="1" thickBot="1" x14ac:dyDescent="0.35">
      <c r="G318" s="8"/>
      <c r="H318" s="80"/>
      <c r="J318" s="24"/>
      <c r="K318" s="17" t="s">
        <v>92</v>
      </c>
      <c r="L318" s="17" t="s">
        <v>62</v>
      </c>
      <c r="M318" s="79">
        <f xml:space="preserve"> ((M$77 * M$352 *M$378 * (M189 * 1 + M286) +M221) * 1000 / (M93 * 8760)) + M253 + 0</f>
        <v>106.15190832791571</v>
      </c>
      <c r="N318" s="79">
        <f xml:space="preserve"> ((N$77 * N$352 *N$378 * (N189 * 1 + N286) +N221) * 1000 / (N93 * 8760)) + N253 + 0</f>
        <v>103.104454003567</v>
      </c>
      <c r="O318" s="79">
        <f xml:space="preserve"> ((O$77 * O$352 *O$378 * (O189 * 1 + O286) +O221) * 1000 / (O93 * 8760)) + O253 + 0</f>
        <v>101.57293471157517</v>
      </c>
      <c r="P318" s="79">
        <f xml:space="preserve"> ((P$77 * P$352 *P$378 * (P189 * 1 + P286) +P221) * 1000 / (P93 * 8760)) + P253 + 0</f>
        <v>100.04141541958336</v>
      </c>
      <c r="Q318" s="79">
        <f xml:space="preserve"> ((Q$77 * Q$352 *Q$378 * (Q189 * 1 + Q286) +Q221) * 1000 / (Q93 * 8760)) + Q253 + 0</f>
        <v>101.88922665819493</v>
      </c>
      <c r="R318" s="79">
        <f xml:space="preserve"> ((R$77 * R$352 *R$378 * (R189 * 1 + R286) +R221) * 1000 / (R93 * 8760)) + R253 + 0</f>
        <v>100.3035679646981</v>
      </c>
      <c r="S318" s="79">
        <f xml:space="preserve"> ((S$77 * S$352 *S$378 * (S189 * 1 + S286) +S221) * 1000 / (S93 * 8760)) + S253 + 0</f>
        <v>111.10894705242347</v>
      </c>
      <c r="T318" s="79">
        <f xml:space="preserve"> ((T$77 * T$352 *T$378 * (T189 * 1 + T286) +T221) * 1000 / (T93 * 8760)) + T253 + 0</f>
        <v>110.8042275930175</v>
      </c>
      <c r="U318" s="79">
        <f xml:space="preserve"> ((U$77 * U$352 *U$378 * (U189 * 1 + U286) +U221) * 1000 / (U93 * 8760)) + U253 + 0</f>
        <v>110.45034794688775</v>
      </c>
      <c r="V318" s="79">
        <f xml:space="preserve"> ((V$77 * V$352 *V$378 * (V189 * 1 + V286) +V221) * 1000 / (V93 * 8760)) + V253 + 0</f>
        <v>110.04683604734799</v>
      </c>
      <c r="W318" s="79">
        <f xml:space="preserve"> ((W$77 * W$352 *W$378 * (W189 * 1 + W286) +W221) * 1000 / (W93 * 8760)) + W253 + 0</f>
        <v>109.59325383484338</v>
      </c>
      <c r="X318" s="79">
        <f xml:space="preserve"> ((X$77 * X$352 *X$378 * (X189 * 1 + X286) +X221) * 1000 / (X93 * 8760)) + X253 + 0</f>
        <v>106.54087253789351</v>
      </c>
      <c r="Y318" s="79">
        <f xml:space="preserve"> ((Y$77 * Y$352 *Y$378 * (Y189 * 1 + Y286) +Y221) * 1000 / (Y93 * 8760)) + Y253 + 0</f>
        <v>103.49367722685035</v>
      </c>
      <c r="Z318" s="79">
        <f xml:space="preserve"> ((Z$77 * Z$352 *Z$378 * (Z189 * 1 + Z286) +Z221) * 1000 / (Z93 * 8760)) + Z253 + 0</f>
        <v>100.45165469647198</v>
      </c>
      <c r="AA318" s="79">
        <f xml:space="preserve"> ((AA$77 * AA$352 *AA$378 * (AA189 * 1 + AA286) +AA221) * 1000 / (AA93 * 8760)) + AA253 + 0</f>
        <v>97.414791786311511</v>
      </c>
      <c r="AB318" s="79">
        <f xml:space="preserve"> ((AB$77 * AB$352 *AB$378 * (AB189 * 1 + AB286) +AB221) * 1000 / (AB93 * 8760)) + AB253 + 0</f>
        <v>94.383075380527757</v>
      </c>
      <c r="AC318" s="79">
        <f xml:space="preserve"> ((AC$77 * AC$352 *AC$378 * (AC189 * 1 + AC286) +AC221) * 1000 / (AC93 * 8760)) + AC253 + 0</f>
        <v>91.356492407695967</v>
      </c>
      <c r="AD318" s="79">
        <f xml:space="preserve"> ((AD$77 * AD$352 *AD$378 * (AD189 * 1 + AD286) +AD221) * 1000 / (AD93 * 8760)) + AD253 + 0</f>
        <v>88.335029840620152</v>
      </c>
      <c r="AE318" s="79">
        <f xml:space="preserve"> ((AE$77 * AE$352 *AE$378 * (AE189 * 1 + AE286) +AE221) * 1000 / (AE93 * 8760)) + AE253 + 0</f>
        <v>85.318674696146218</v>
      </c>
      <c r="AF318" s="79">
        <f xml:space="preserve"> ((AF$77 * AF$352 *AF$378 * (AF189 * 1 + AF286) +AF221) * 1000 / (AF93 * 8760)) + AF253 + 0</f>
        <v>82.307414034975992</v>
      </c>
      <c r="AG318" s="79">
        <f xml:space="preserve"> ((AG$77 * AG$352 *AG$378 * (AG189 * 1 + AG286) +AG221) * 1000 / (AG93 * 8760)) + AG253 + 0</f>
        <v>79.301234961482066</v>
      </c>
      <c r="AH318" s="79">
        <f xml:space="preserve"> ((AH$77 * AH$352 *AH$378 * (AH189 * 1 + AH286) +AH221) * 1000 / (AH93 * 8760)) + AH253 + 0</f>
        <v>76.300124623523885</v>
      </c>
      <c r="AI318" s="79">
        <f xml:space="preserve"> ((AI$77 * AI$352 *AI$378 * (AI189 * 1 + AI286) +AI221) * 1000 / (AI93 * 8760)) + AI253 + 0</f>
        <v>73.304070212264492</v>
      </c>
      <c r="AJ318" s="79">
        <f xml:space="preserve"> ((AJ$77 * AJ$352 *AJ$378 * (AJ189 * 1 + AJ286) +AJ221) * 1000 / (AJ93 * 8760)) + AJ253 + 0</f>
        <v>70.313058961988347</v>
      </c>
      <c r="AK318" s="79">
        <f xml:space="preserve"> ((AK$77 * AK$352 *AK$378 * (AK189 * 1 + AK286) +AK221) * 1000 / (AK93 * 8760)) + AK253 + 0</f>
        <v>67.327078149919956</v>
      </c>
      <c r="AL318" s="79">
        <f xml:space="preserve"> ((AL$77 * AL$352 *AL$378 * (AL189 * 1 + AL286) +AL221) * 1000 / (AL93 * 8760)) + AL253 + 0</f>
        <v>64.346115096043604</v>
      </c>
      <c r="AM318" s="79">
        <f xml:space="preserve"> ((AM$77 * AM$352 *AM$378 * (AM189 * 1 + AM286) +AM221) * 1000 / (AM93 * 8760)) + AM253 + 0</f>
        <v>61.370157162923675</v>
      </c>
      <c r="AN318" s="79">
        <f xml:space="preserve"> ((AN$77 * AN$352 *AN$378 * (AN189 * 1 + AN286) +AN221) * 1000 / (AN93 * 8760)) + AN253 + 0</f>
        <v>58.399191755526225</v>
      </c>
      <c r="AO318" s="79">
        <f xml:space="preserve"> ((AO$77 * AO$352 *AO$378 * (AO189 * 1 + AO286) +AO221) * 1000 / (AO93 * 8760)) + AO253 + 0</f>
        <v>55.43320632104129</v>
      </c>
      <c r="AP318" s="79">
        <f xml:space="preserve"> ((AP$77 * AP$352 *AP$378 * (AP189 * 1 + AP286) +AP221) * 1000 / (AP93 * 8760)) + AP253 + 0</f>
        <v>52.472188348705977</v>
      </c>
      <c r="AQ318" s="79">
        <f xml:space="preserve"> ((AQ$77 * AQ$352 *AQ$378 * (AQ189 * 1 + AQ286) +AQ221) * 1000 / (AQ93 * 8760)) + AQ253 + 0</f>
        <v>49.516125369628824</v>
      </c>
    </row>
    <row r="319" spans="7:43" ht="14.25" hidden="1" customHeight="1" thickTop="1" x14ac:dyDescent="0.3">
      <c r="G319" s="8"/>
      <c r="H319" s="80"/>
      <c r="J319" s="24"/>
      <c r="K319" s="16" t="s">
        <v>91</v>
      </c>
      <c r="L319" s="16" t="s">
        <v>67</v>
      </c>
      <c r="M319" s="83">
        <f xml:space="preserve"> ((M$75 * M$350 *M$376 * (M190 * 1 + M287) +M222) * 1000 / (M94 * 8760)) + M254 + 0</f>
        <v>100.72414397007527</v>
      </c>
      <c r="N319" s="83">
        <f xml:space="preserve"> ((N$75 * N$350 *N$376 * (N190 * 1 + N287) +N222) * 1000 / (N94 * 8760)) + N254 + 0</f>
        <v>97.450570146604321</v>
      </c>
      <c r="O319" s="83">
        <f xml:space="preserve"> ((O$75 * O$350 *O$376 * (O190 * 1 + O287) +O222) * 1000 / (O94 * 8760)) + O254 + 0</f>
        <v>89.719454792371039</v>
      </c>
      <c r="P319" s="83">
        <f xml:space="preserve"> ((P$75 * P$350 *P$376 * (P190 * 1 + P287) +P222) * 1000 / (P94 * 8760)) + P254 + 0</f>
        <v>82.048236926517447</v>
      </c>
      <c r="Q319" s="83">
        <f xml:space="preserve"> ((Q$75 * Q$350 *Q$376 * (Q190 * 1 + Q287) +Q222) * 1000 / (Q94 * 8760)) + Q254 + 0</f>
        <v>76.971321877436608</v>
      </c>
      <c r="R319" s="83">
        <f xml:space="preserve"> ((R$75 * R$350 *R$376 * (R190 * 1 + R287) +R222) * 1000 / (R94 * 8760)) + R254 + 0</f>
        <v>69.151182430581301</v>
      </c>
      <c r="S319" s="83">
        <f xml:space="preserve"> ((S$75 * S$350 *S$376 * (S190 * 1 + S287) +S222) * 1000 / (S94 * 8760)) + S254 + 0</f>
        <v>68.981686106103808</v>
      </c>
      <c r="T319" s="83">
        <f xml:space="preserve"> ((T$75 * T$350 *T$376 * (T190 * 1 + T287) +T222) * 1000 / (T94 * 8760)) + T254 + 0</f>
        <v>61.09030390772817</v>
      </c>
      <c r="U319" s="83">
        <f xml:space="preserve"> ((U$75 * U$350 *U$376 * (U190 * 1 + U287) +U222) * 1000 / (U94 * 8760)) + U254 + 0</f>
        <v>53.024659606964761</v>
      </c>
      <c r="V319" s="83">
        <f xml:space="preserve"> ((V$75 * V$350 *V$376 * (V190 * 1 + V287) +V222) * 1000 / (V94 * 8760)) + V254 + 0</f>
        <v>44.786358146809263</v>
      </c>
      <c r="W319" s="83">
        <f xml:space="preserve"> ((W$75 * W$350 *W$376 * (W190 * 1 + W287) +W222) * 1000 / (W94 * 8760)) + W254 + 0</f>
        <v>36.377120394683999</v>
      </c>
      <c r="X319" s="83">
        <f xml:space="preserve"> ((X$75 * X$350 *X$376 * (X190 * 1 + X287) +X222) * 1000 / (X94 * 8760)) + X254 + 0</f>
        <v>35.86418002465544</v>
      </c>
      <c r="Y319" s="83">
        <f xml:space="preserve"> ((Y$75 * Y$350 *Y$376 * (Y190 * 1 + Y287) +Y222) * 1000 / (Y94 * 8760)) + Y254 + 0</f>
        <v>35.35123965462688</v>
      </c>
      <c r="Z319" s="83">
        <f xml:space="preserve"> ((Z$75 * Z$350 *Z$376 * (Z190 * 1 + Z287) +Z222) * 1000 / (Z94 * 8760)) + Z254 + 0</f>
        <v>34.838299284598314</v>
      </c>
      <c r="AA319" s="83">
        <f xml:space="preserve"> ((AA$75 * AA$350 *AA$376 * (AA190 * 1 + AA287) +AA222) * 1000 / (AA94 * 8760)) + AA254 + 0</f>
        <v>34.325358914569762</v>
      </c>
      <c r="AB319" s="83">
        <f xml:space="preserve"> ((AB$75 * AB$350 *AB$376 * (AB190 * 1 + AB287) +AB222) * 1000 / (AB94 * 8760)) + AB254 + 0</f>
        <v>33.812418544541188</v>
      </c>
      <c r="AC319" s="83">
        <f xml:space="preserve"> ((AC$75 * AC$350 *AC$376 * (AC190 * 1 + AC287) +AC222) * 1000 / (AC94 * 8760)) + AC254 + 0</f>
        <v>33.299478174512636</v>
      </c>
      <c r="AD319" s="83">
        <f xml:space="preserve"> ((AD$75 * AD$350 *AD$376 * (AD190 * 1 + AD287) +AD222) * 1000 / (AD94 * 8760)) + AD254 + 0</f>
        <v>32.78653780448407</v>
      </c>
      <c r="AE319" s="83">
        <f xml:space="preserve"> ((AE$75 * AE$350 *AE$376 * (AE190 * 1 + AE287) +AE222) * 1000 / (AE94 * 8760)) + AE254 + 0</f>
        <v>32.27359743445551</v>
      </c>
      <c r="AF319" s="83">
        <f xml:space="preserve"> ((AF$75 * AF$350 *AF$376 * (AF190 * 1 + AF287) +AF222) * 1000 / (AF94 * 8760)) + AF254 + 0</f>
        <v>31.760657064426947</v>
      </c>
      <c r="AG319" s="83">
        <f xml:space="preserve"> ((AG$75 * AG$350 *AG$376 * (AG190 * 1 + AG287) +AG222) * 1000 / (AG94 * 8760)) + AG254 + 0</f>
        <v>31.247716694398392</v>
      </c>
      <c r="AH319" s="83">
        <f xml:space="preserve"> ((AH$75 * AH$350 *AH$376 * (AH190 * 1 + AH287) +AH222) * 1000 / (AH94 * 8760)) + AH254 + 0</f>
        <v>30.734776324369836</v>
      </c>
      <c r="AI319" s="83">
        <f xml:space="preserve"> ((AI$75 * AI$350 *AI$376 * (AI190 * 1 + AI287) +AI222) * 1000 / (AI94 * 8760)) + AI254 + 0</f>
        <v>30.221835954341266</v>
      </c>
      <c r="AJ319" s="83">
        <f xml:space="preserve"> ((AJ$75 * AJ$350 *AJ$376 * (AJ190 * 1 + AJ287) +AJ222) * 1000 / (AJ94 * 8760)) + AJ254 + 0</f>
        <v>29.708895584312707</v>
      </c>
      <c r="AK319" s="83">
        <f xml:space="preserve"> ((AK$75 * AK$350 *AK$376 * (AK190 * 1 + AK287) +AK222) * 1000 / (AK94 * 8760)) + AK254 + 0</f>
        <v>29.195955214284147</v>
      </c>
      <c r="AL319" s="83">
        <f xml:space="preserve"> ((AL$75 * AL$350 *AL$376 * (AL190 * 1 + AL287) +AL222) * 1000 / (AL94 * 8760)) + AL254 + 0</f>
        <v>28.683014844255588</v>
      </c>
      <c r="AM319" s="83">
        <f xml:space="preserve"> ((AM$75 * AM$350 *AM$376 * (AM190 * 1 + AM287) +AM222) * 1000 / (AM94 * 8760)) + AM254 + 0</f>
        <v>28.170074474227029</v>
      </c>
      <c r="AN319" s="83">
        <f xml:space="preserve"> ((AN$75 * AN$350 *AN$376 * (AN190 * 1 + AN287) +AN222) * 1000 / (AN94 * 8760)) + AN254 + 0</f>
        <v>27.65713410419847</v>
      </c>
      <c r="AO319" s="83">
        <f xml:space="preserve"> ((AO$75 * AO$350 *AO$376 * (AO190 * 1 + AO287) +AO222) * 1000 / (AO94 * 8760)) + AO254 + 0</f>
        <v>27.1441937341699</v>
      </c>
      <c r="AP319" s="83">
        <f xml:space="preserve"> ((AP$75 * AP$350 *AP$376 * (AP190 * 1 + AP287) +AP222) * 1000 / (AP94 * 8760)) + AP254 + 0</f>
        <v>26.631253364141344</v>
      </c>
      <c r="AQ319" s="83">
        <f xml:space="preserve"> ((AQ$75 * AQ$350 *AQ$376 * (AQ190 * 1 + AQ287) +AQ222) * 1000 / (AQ94 * 8760)) + AQ254 + 0</f>
        <v>26.118312994112827</v>
      </c>
    </row>
    <row r="320" spans="7:43" ht="14.25" hidden="1" customHeight="1" x14ac:dyDescent="0.3">
      <c r="G320" s="8"/>
      <c r="H320" s="80"/>
      <c r="J320" s="24"/>
      <c r="K320" s="6" t="s">
        <v>91</v>
      </c>
      <c r="L320" s="82" t="s">
        <v>66</v>
      </c>
      <c r="M320" s="81">
        <f xml:space="preserve"> ((M$76 * M$351 *M$377 * (M191 * 1 + M288) +M223) * 1000 / (M95 * 8760)) + M255 + 0</f>
        <v>100.96426064634956</v>
      </c>
      <c r="N320" s="81">
        <f xml:space="preserve"> ((N$76 * N$351 *N$377 * (N191 * 1 + N288) +N223) * 1000 / (N95 * 8760)) + N255 + 0</f>
        <v>97.91447909079325</v>
      </c>
      <c r="O320" s="81">
        <f xml:space="preserve"> ((O$76 * O$351 *O$377 * (O191 * 1 + O288) +O223) * 1000 / (O95 * 8760)) + O255 + 0</f>
        <v>91.256750749924407</v>
      </c>
      <c r="P320" s="81">
        <f xml:space="preserve"> ((P$76 * P$351 *P$377 * (P191 * 1 + P288) +P223) * 1000 / (P95 * 8760)) + P255 + 0</f>
        <v>84.619496988631909</v>
      </c>
      <c r="Q320" s="81">
        <f xml:space="preserve"> ((Q$76 * Q$351 *Q$377 * (Q191 * 1 + Q288) +Q223) * 1000 / (Q95 * 8760)) + Q255 + 0</f>
        <v>80.662654957254802</v>
      </c>
      <c r="R320" s="81">
        <f xml:space="preserve"> ((R$76 * R$351 *R$377 * (R191 * 1 + R288) +R223) * 1000 / (R95 * 8760)) + R255 + 0</f>
        <v>73.833027101058605</v>
      </c>
      <c r="S320" s="81">
        <f xml:space="preserve"> ((S$76 * S$351 *S$377 * (S191 * 1 + S288) +S223) * 1000 / (S95 * 8760)) + S255 + 0</f>
        <v>75.337886588289578</v>
      </c>
      <c r="T320" s="81">
        <f xml:space="preserve"> ((T$76 * T$351 *T$377 * (T191 * 1 + T288) +T223) * 1000 / (T95 * 8760)) + T255 + 0</f>
        <v>68.579400327957984</v>
      </c>
      <c r="U320" s="81">
        <f xml:space="preserve"> ((U$76 * U$351 *U$377 * (U191 * 1 + U288) +U223) * 1000 / (U95 * 8760)) + U255 + 0</f>
        <v>61.631443230465358</v>
      </c>
      <c r="V320" s="81">
        <f xml:space="preserve"> ((V$76 * V$351 *V$377 * (V191 * 1 + V288) +V223) * 1000 / (V95 * 8760)) + V255 + 0</f>
        <v>54.494489286739338</v>
      </c>
      <c r="W320" s="81">
        <f xml:space="preserve"> ((W$76 * W$351 *W$377 * (W191 * 1 + W288) +W223) * 1000 / (W95 * 8760)) + W255 + 0</f>
        <v>47.16913648403392</v>
      </c>
      <c r="X320" s="81">
        <f xml:space="preserve"> ((X$76 * X$351 *X$377 * (X191 * 1 + X288) +X223) * 1000 / (X95 * 8760)) + X255 + 0</f>
        <v>46.616314822514013</v>
      </c>
      <c r="Y320" s="81">
        <f xml:space="preserve"> ((Y$76 * Y$351 *Y$377 * (Y191 * 1 + Y288) +Y223) * 1000 / (Y95 * 8760)) + Y255 + 0</f>
        <v>46.064917091486365</v>
      </c>
      <c r="Z320" s="81">
        <f xml:space="preserve"> ((Z$76 * Z$351 *Z$377 * (Z191 * 1 + Z288) +Z223) * 1000 / (Z95 * 8760)) + Z255 + 0</f>
        <v>45.514937796493314</v>
      </c>
      <c r="AA320" s="81">
        <f xml:space="preserve"> ((AA$76 * AA$351 *AA$377 * (AA191 * 1 + AA288) +AA223) * 1000 / (AA95 * 8760)) + AA255 + 0</f>
        <v>44.966371471309195</v>
      </c>
      <c r="AB320" s="81">
        <f xml:space="preserve"> ((AB$76 * AB$351 *AB$377 * (AB191 * 1 + AB288) +AB223) * 1000 / (AB95 * 8760)) + AB255 + 0</f>
        <v>44.419212677759226</v>
      </c>
      <c r="AC320" s="81">
        <f xml:space="preserve"> ((AC$76 * AC$351 *AC$377 * (AC191 * 1 + AC288) +AC223) * 1000 / (AC95 * 8760)) + AC255 + 0</f>
        <v>43.873456005539815</v>
      </c>
      <c r="AD320" s="81">
        <f xml:space="preserve"> ((AD$76 * AD$351 *AD$377 * (AD191 * 1 + AD288) +AD223) * 1000 / (AD95 * 8760)) + AD255 + 0</f>
        <v>43.329096072040201</v>
      </c>
      <c r="AE320" s="81">
        <f xml:space="preserve"> ((AE$76 * AE$351 *AE$377 * (AE191 * 1 + AE288) +AE223) * 1000 / (AE95 * 8760)) + AE255 + 0</f>
        <v>42.786127522165543</v>
      </c>
      <c r="AF320" s="81">
        <f xml:space="preserve"> ((AF$76 * AF$351 *AF$377 * (AF191 * 1 + AF288) +AF223) * 1000 / (AF95 * 8760)) + AF255 + 0</f>
        <v>42.244545028161298</v>
      </c>
      <c r="AG320" s="81">
        <f xml:space="preserve"> ((AG$76 * AG$351 *AG$377 * (AG191 * 1 + AG288) +AG223) * 1000 / (AG95 * 8760)) + AG255 + 0</f>
        <v>41.704343289438938</v>
      </c>
      <c r="AH320" s="81">
        <f xml:space="preserve"> ((AH$76 * AH$351 *AH$377 * (AH191 * 1 + AH288) +AH223) * 1000 / (AH95 * 8760)) + AH255 + 0</f>
        <v>41.165517032403073</v>
      </c>
      <c r="AI320" s="81">
        <f xml:space="preserve"> ((AI$76 * AI$351 *AI$377 * (AI191 * 1 + AI288) +AI223) * 1000 / (AI95 * 8760)) + AI255 + 0</f>
        <v>40.628061010279794</v>
      </c>
      <c r="AJ320" s="81">
        <f xml:space="preserve"> ((AJ$76 * AJ$351 *AJ$377 * (AJ191 * 1 + AJ288) +AJ223) * 1000 / (AJ95 * 8760)) + AJ255 + 0</f>
        <v>40.091970002946404</v>
      </c>
      <c r="AK320" s="81">
        <f xml:space="preserve"> ((AK$76 * AK$351 *AK$377 * (AK191 * 1 + AK288) +AK223) * 1000 / (AK95 * 8760)) + AK255 + 0</f>
        <v>39.557238816762407</v>
      </c>
      <c r="AL320" s="81">
        <f xml:space="preserve"> ((AL$76 * AL$351 *AL$377 * (AL191 * 1 + AL288) +AL223) * 1000 / (AL95 * 8760)) + AL255 + 0</f>
        <v>39.023862284401751</v>
      </c>
      <c r="AM320" s="81">
        <f xml:space="preserve"> ((AM$76 * AM$351 *AM$377 * (AM191 * 1 + AM288) +AM223) * 1000 / (AM95 * 8760)) + AM255 + 0</f>
        <v>38.491835264686443</v>
      </c>
      <c r="AN320" s="81">
        <f xml:space="preserve"> ((AN$76 * AN$351 *AN$377 * (AN191 * 1 + AN288) +AN223) * 1000 / (AN95 * 8760)) + AN255 + 0</f>
        <v>37.961152642421318</v>
      </c>
      <c r="AO320" s="81">
        <f xml:space="preserve"> ((AO$76 * AO$351 *AO$377 * (AO191 * 1 + AO288) +AO223) * 1000 / (AO95 * 8760)) + AO255 + 0</f>
        <v>37.431809328230109</v>
      </c>
      <c r="AP320" s="81">
        <f xml:space="preserve"> ((AP$76 * AP$351 *AP$377 * (AP191 * 1 + AP288) +AP223) * 1000 / (AP95 * 8760)) + AP255 + 0</f>
        <v>36.903800258392778</v>
      </c>
      <c r="AQ320" s="81">
        <f xml:space="preserve"> ((AQ$76 * AQ$351 *AQ$377 * (AQ191 * 1 + AQ288) +AQ223) * 1000 / (AQ95 * 8760)) + AQ255 + 0</f>
        <v>36.377120394683999</v>
      </c>
    </row>
    <row r="321" spans="7:43" ht="14.25" hidden="1" customHeight="1" thickBot="1" x14ac:dyDescent="0.35">
      <c r="G321" s="8"/>
      <c r="H321" s="80"/>
      <c r="J321" s="24"/>
      <c r="K321" s="17" t="s">
        <v>91</v>
      </c>
      <c r="L321" s="17" t="s">
        <v>62</v>
      </c>
      <c r="M321" s="79">
        <f xml:space="preserve"> ((M$77 * M$352 *M$378 * (M192 * 1 + M289) +M224) * 1000 / (M96 * 8760)) + M256 + 0</f>
        <v>101.12046963656931</v>
      </c>
      <c r="N321" s="79">
        <f xml:space="preserve"> ((N$77 * N$352 *N$378 * (N192 * 1 + N289) +N224) * 1000 / (N96 * 8760)) + N256 + 0</f>
        <v>98.217460003222058</v>
      </c>
      <c r="O321" s="79">
        <f xml:space="preserve"> ((O$77 * O$352 *O$378 * (O192 * 1 + O289) +O224) * 1000 / (O96 * 8760)) + O256 + 0</f>
        <v>96.758532391809979</v>
      </c>
      <c r="P321" s="79">
        <f xml:space="preserve"> ((P$77 * P$352 *P$378 * (P192 * 1 + P289) +P224) * 1000 / (P96 * 8760)) + P256 + 0</f>
        <v>95.299604780397914</v>
      </c>
      <c r="Q321" s="79">
        <f xml:space="preserve"> ((Q$77 * Q$352 *Q$378 * (Q192 * 1 + Q289) +Q224) * 1000 / (Q96 * 8760)) + Q256 + 0</f>
        <v>97.059832582152794</v>
      </c>
      <c r="R321" s="79">
        <f xml:space="preserve"> ((R$77 * R$352 *R$378 * (R192 * 1 + R289) +R224) * 1000 / (R96 * 8760)) + R256 + 0</f>
        <v>95.549331694364781</v>
      </c>
      <c r="S321" s="79">
        <f xml:space="preserve"> ((S$77 * S$352 *S$378 * (S192 * 1 + S289) +S224) * 1000 / (S96 * 8760)) + S256 + 0</f>
        <v>105.84255227949686</v>
      </c>
      <c r="T321" s="79">
        <f xml:space="preserve"> ((T$77 * T$352 *T$378 * (T192 * 1 + T289) +T224) * 1000 / (T96 * 8760)) + T256 + 0</f>
        <v>105.55227605810904</v>
      </c>
      <c r="U321" s="79">
        <f xml:space="preserve"> ((U$77 * U$352 *U$378 * (U192 * 1 + U289) +U224) * 1000 / (U96 * 8760)) + U256 + 0</f>
        <v>105.21516976793363</v>
      </c>
      <c r="V321" s="79">
        <f xml:space="preserve"> ((V$77 * V$352 *V$378 * (V192 * 1 + V289) +V224) * 1000 / (V96 * 8760)) + V256 + 0</f>
        <v>104.83078371752596</v>
      </c>
      <c r="W321" s="79">
        <f xml:space="preserve"> ((W$77 * W$352 *W$378 * (W192 * 1 + W289) +W224) * 1000 / (W96 * 8760)) + W256 + 0</f>
        <v>104.39870061068652</v>
      </c>
      <c r="X321" s="79">
        <f xml:space="preserve"> ((X$77 * X$352 *X$378 * (X192 * 1 + X289) +X224) * 1000 / (X96 * 8760)) + X256 + 0</f>
        <v>101.4909975357313</v>
      </c>
      <c r="Y321" s="79">
        <f xml:space="preserve"> ((Y$77 * Y$352 *Y$378 * (Y192 * 1 + Y289) +Y224) * 1000 / (Y96 * 8760)) + Y256 + 0</f>
        <v>98.588234638853621</v>
      </c>
      <c r="Z321" s="79">
        <f xml:space="preserve"> ((Z$77 * Z$352 *Z$378 * (Z192 * 1 + Z289) +Z224) * 1000 / (Z96 * 8760)) + Z256 + 0</f>
        <v>95.690399340719921</v>
      </c>
      <c r="AA321" s="79">
        <f xml:space="preserve"> ((AA$77 * AA$352 *AA$378 * (AA192 * 1 + AA289) +AA224) * 1000 / (AA96 * 8760)) + AA256 + 0</f>
        <v>92.797479104668511</v>
      </c>
      <c r="AB321" s="79">
        <f xml:space="preserve"> ((AB$77 * AB$352 *AB$378 * (AB192 * 1 + AB289) +AB224) * 1000 / (AB96 * 8760)) + AB256 + 0</f>
        <v>89.909461436529028</v>
      </c>
      <c r="AC321" s="79">
        <f xml:space="preserve"> ((AC$77 * AC$352 *AC$378 * (AC192 * 1 + AC289) +AC224) * 1000 / (AC96 * 8760)) + AC256 + 0</f>
        <v>87.026333884442323</v>
      </c>
      <c r="AD321" s="79">
        <f xml:space="preserve"> ((AD$77 * AD$352 *AD$378 * (AD192 * 1 + AD289) +AD224) * 1000 / (AD96 * 8760)) + AD256 + 0</f>
        <v>84.148084038681716</v>
      </c>
      <c r="AE321" s="79">
        <f xml:space="preserve"> ((AE$77 * AE$352 *AE$378 * (AE192 * 1 + AE289) +AE224) * 1000 / (AE96 * 8760)) + AE256 + 0</f>
        <v>81.274699531474766</v>
      </c>
      <c r="AF321" s="79">
        <f xml:space="preserve"> ((AF$77 * AF$352 *AF$378 * (AF192 * 1 + AF289) +AF224) * 1000 / (AF96 * 8760)) + AF256 + 0</f>
        <v>78.40616803682633</v>
      </c>
      <c r="AG321" s="79">
        <f xml:space="preserve"> ((AG$77 * AG$352 *AG$378 * (AG192 * 1 + AG289) +AG224) * 1000 / (AG96 * 8760)) + AG256 + 0</f>
        <v>75.542477270342118</v>
      </c>
      <c r="AH321" s="79">
        <f xml:space="preserve"> ((AH$77 * AH$352 *AH$378 * (AH192 * 1 + AH289) +AH224) * 1000 / (AH96 * 8760)) + AH256 + 0</f>
        <v>72.683614989053424</v>
      </c>
      <c r="AI321" s="79">
        <f xml:space="preserve"> ((AI$77 * AI$352 *AI$378 * (AI192 * 1 + AI289) +AI224) * 1000 / (AI96 * 8760)) + AI256 + 0</f>
        <v>69.829568991242638</v>
      </c>
      <c r="AJ321" s="79">
        <f xml:space="preserve"> ((AJ$77 * AJ$352 *AJ$378 * (AJ192 * 1 + AJ289) +AJ224) * 1000 / (AJ96 * 8760)) + AJ256 + 0</f>
        <v>66.980327116269706</v>
      </c>
      <c r="AK321" s="79">
        <f xml:space="preserve"> ((AK$77 * AK$352 *AK$378 * (AK192 * 1 + AK289) +AK224) * 1000 / (AK96 * 8760)) + AK256 + 0</f>
        <v>64.135877244399296</v>
      </c>
      <c r="AL321" s="79">
        <f xml:space="preserve"> ((AL$77 * AL$352 *AL$378 * (AL192 * 1 + AL289) +AL224) * 1000 / (AL96 * 8760)) + AL256 + 0</f>
        <v>61.296207296629106</v>
      </c>
      <c r="AM321" s="79">
        <f xml:space="preserve"> ((AM$77 * AM$352 *AM$378 * (AM192 * 1 + AM289) +AM224) * 1000 / (AM96 * 8760)) + AM256 + 0</f>
        <v>58.461305234518711</v>
      </c>
      <c r="AN321" s="79">
        <f xml:space="preserve"> ((AN$77 * AN$352 *AN$378 * (AN192 * 1 + AN289) +AN224) * 1000 / (AN96 * 8760)) + AN256 + 0</f>
        <v>55.631159060019598</v>
      </c>
      <c r="AO321" s="79">
        <f xml:space="preserve"> ((AO$77 * AO$352 *AO$378 * (AO192 * 1 + AO289) +AO224) * 1000 / (AO96 * 8760)) + AO256 + 0</f>
        <v>52.805756815305848</v>
      </c>
      <c r="AP321" s="79">
        <f xml:space="preserve"> ((AP$77 * AP$352 *AP$378 * (AP192 * 1 + AP289) +AP224) * 1000 / (AP96 * 8760)) + AP256 + 0</f>
        <v>49.985086582605675</v>
      </c>
      <c r="AQ321" s="79">
        <f xml:space="preserve"> ((AQ$77 * AQ$352 *AQ$378 * (AQ192 * 1 + AQ289) +AQ224) * 1000 / (AQ96 * 8760)) + AQ256 + 0</f>
        <v>47.16913648403392</v>
      </c>
    </row>
    <row r="322" spans="7:43" ht="14.25" hidden="1" customHeight="1" thickTop="1" x14ac:dyDescent="0.3">
      <c r="G322" s="8"/>
      <c r="H322" s="80"/>
      <c r="J322" s="24"/>
      <c r="K322" s="16" t="s">
        <v>90</v>
      </c>
      <c r="L322" s="16" t="s">
        <v>67</v>
      </c>
      <c r="M322" s="83">
        <f xml:space="preserve"> ((M$75 * M$350 *M$376 * (M193 * 1 + M290) +M225) * 1000 / (M97 * 8760)) + M257 + 0</f>
        <v>96.283551294326756</v>
      </c>
      <c r="N322" s="83">
        <f xml:space="preserve"> ((N$75 * N$350 *N$376 * (N193 * 1 + N290) +N225) * 1000 / (N97 * 8760)) + N257 + 0</f>
        <v>93.154298458566018</v>
      </c>
      <c r="O322" s="83">
        <f xml:space="preserve"> ((O$75 * O$350 *O$376 * (O193 * 1 + O290) +O225) * 1000 / (O97 * 8760)) + O257 + 0</f>
        <v>85.76402228016704</v>
      </c>
      <c r="P322" s="83">
        <f xml:space="preserve"> ((P$75 * P$350 *P$376 * (P193 * 1 + P290) +P225) * 1000 / (P97 * 8760)) + P257 + 0</f>
        <v>78.431002908999105</v>
      </c>
      <c r="Q322" s="83">
        <f xml:space="preserve"> ((Q$75 * Q$350 *Q$376 * (Q193 * 1 + Q290) +Q225) * 1000 / (Q97 * 8760)) + Q257 + 0</f>
        <v>73.577912167514683</v>
      </c>
      <c r="R322" s="83">
        <f xml:space="preserve"> ((R$75 * R$350 *R$376 * (R193 * 1 + R290) +R225) * 1000 / (R97 * 8760)) + R257 + 0</f>
        <v>66.102536672799346</v>
      </c>
      <c r="S322" s="83">
        <f xml:space="preserve"> ((S$75 * S$350 *S$376 * (S193 * 1 + S290) +S225) * 1000 / (S97 * 8760)) + S257 + 0</f>
        <v>65.940512877820481</v>
      </c>
      <c r="T322" s="83">
        <f xml:space="preserve"> ((T$75 * T$350 *T$376 * (T193 * 1 + T290) +T225) * 1000 / (T97 * 8760)) + T257 + 0</f>
        <v>58.39703548767087</v>
      </c>
      <c r="U322" s="83">
        <f xml:space="preserve"> ((U$75 * U$350 *U$376 * (U193 * 1 + U290) +U225) * 1000 / (U97 * 8760)) + U257 + 0</f>
        <v>50.686978631937556</v>
      </c>
      <c r="V322" s="83">
        <f xml:space="preserve"> ((V$75 * V$350 *V$376 * (V193 * 1 + V290) +V225) * 1000 / (V97 * 8760)) + V257 + 0</f>
        <v>42.811876497014765</v>
      </c>
      <c r="W322" s="83">
        <f xml:space="preserve"> ((W$75 * W$350 *W$376 * (W193 * 1 + W290) +W225) * 1000 / (W97 * 8760)) + W257 + 0</f>
        <v>34.773374083000803</v>
      </c>
      <c r="X322" s="83">
        <f xml:space="preserve"> ((X$75 * X$350 *X$376 * (X193 * 1 + X290) +X225) * 1000 / (X97 * 8760)) + X257 + 0</f>
        <v>34.283047548746531</v>
      </c>
      <c r="Y322" s="83">
        <f xml:space="preserve"> ((Y$75 * Y$350 *Y$376 * (Y193 * 1 + Y290) +Y225) * 1000 / (Y97 * 8760)) + Y257 + 0</f>
        <v>33.792721014492251</v>
      </c>
      <c r="Z322" s="83">
        <f xml:space="preserve"> ((Z$75 * Z$350 *Z$376 * (Z193 * 1 + Z290) +Z225) * 1000 / (Z97 * 8760)) + Z257 + 0</f>
        <v>33.302394480237972</v>
      </c>
      <c r="AA322" s="83">
        <f xml:space="preserve"> ((AA$75 * AA$350 *AA$376 * (AA193 * 1 + AA290) +AA225) * 1000 / (AA97 * 8760)) + AA257 + 0</f>
        <v>32.812067945983699</v>
      </c>
      <c r="AB322" s="83">
        <f xml:space="preserve"> ((AB$75 * AB$350 *AB$376 * (AB193 * 1 + AB290) +AB225) * 1000 / (AB97 * 8760)) + AB257 + 0</f>
        <v>32.321741411729413</v>
      </c>
      <c r="AC322" s="83">
        <f xml:space="preserve"> ((AC$75 * AC$350 *AC$376 * (AC193 * 1 + AC290) +AC225) * 1000 / (AC97 * 8760)) + AC257 + 0</f>
        <v>31.83141487747514</v>
      </c>
      <c r="AD322" s="83">
        <f xml:space="preserve"> ((AD$75 * AD$350 *AD$376 * (AD193 * 1 + AD290) +AD225) * 1000 / (AD97 * 8760)) + AD257 + 0</f>
        <v>31.341088343220861</v>
      </c>
      <c r="AE322" s="83">
        <f xml:space="preserve"> ((AE$75 * AE$350 *AE$376 * (AE193 * 1 + AE290) +AE225) * 1000 / (AE97 * 8760)) + AE257 + 0</f>
        <v>30.850761808966585</v>
      </c>
      <c r="AF322" s="83">
        <f xml:space="preserve"> ((AF$75 * AF$350 *AF$376 * (AF193 * 1 + AF290) +AF225) * 1000 / (AF97 * 8760)) + AF257 + 0</f>
        <v>30.360435274712305</v>
      </c>
      <c r="AG322" s="83">
        <f xml:space="preserve"> ((AG$75 * AG$350 *AG$376 * (AG193 * 1 + AG290) +AG225) * 1000 / (AG97 * 8760)) + AG257 + 0</f>
        <v>29.870108740458033</v>
      </c>
      <c r="AH322" s="83">
        <f xml:space="preserve"> ((AH$75 * AH$350 *AH$376 * (AH193 * 1 + AH290) +AH225) * 1000 / (AH97 * 8760)) + AH257 + 0</f>
        <v>29.379782206203757</v>
      </c>
      <c r="AI322" s="83">
        <f xml:space="preserve"> ((AI$75 * AI$350 *AI$376 * (AI193 * 1 + AI290) +AI225) * 1000 / (AI97 * 8760)) + AI257 + 0</f>
        <v>28.889455671949474</v>
      </c>
      <c r="AJ322" s="83">
        <f xml:space="preserve"> ((AJ$75 * AJ$350 *AJ$376 * (AJ193 * 1 + AJ290) +AJ225) * 1000 / (AJ97 * 8760)) + AJ257 + 0</f>
        <v>28.399129137695194</v>
      </c>
      <c r="AK322" s="83">
        <f xml:space="preserve"> ((AK$75 * AK$350 *AK$376 * (AK193 * 1 + AK290) +AK225) * 1000 / (AK97 * 8760)) + AK257 + 0</f>
        <v>27.908802603440922</v>
      </c>
      <c r="AL322" s="83">
        <f xml:space="preserve"> ((AL$75 * AL$350 *AL$376 * (AL193 * 1 + AL290) +AL225) * 1000 / (AL97 * 8760)) + AL257 + 0</f>
        <v>27.418476069186642</v>
      </c>
      <c r="AM322" s="83">
        <f xml:space="preserve"> ((AM$75 * AM$350 *AM$376 * (AM193 * 1 + AM290) +AM225) * 1000 / (AM97 * 8760)) + AM257 + 0</f>
        <v>26.92814953493237</v>
      </c>
      <c r="AN322" s="83">
        <f xml:space="preserve"> ((AN$75 * AN$350 *AN$376 * (AN193 * 1 + AN290) +AN225) * 1000 / (AN97 * 8760)) + AN257 + 0</f>
        <v>26.43782300067809</v>
      </c>
      <c r="AO322" s="83">
        <f xml:space="preserve"> ((AO$75 * AO$350 *AO$376 * (AO193 * 1 + AO290) +AO225) * 1000 / (AO97 * 8760)) + AO257 + 0</f>
        <v>25.947496466423807</v>
      </c>
      <c r="AP322" s="83">
        <f xml:space="preserve"> ((AP$75 * AP$350 *AP$376 * (AP193 * 1 + AP290) +AP225) * 1000 / (AP97 * 8760)) + AP257 + 0</f>
        <v>25.457169932169535</v>
      </c>
      <c r="AQ322" s="83">
        <f xml:space="preserve"> ((AQ$75 * AQ$350 *AQ$376 * (AQ193 * 1 + AQ290) +AQ225) * 1000 / (AQ97 * 8760)) + AQ257 + 0</f>
        <v>24.966843397915298</v>
      </c>
    </row>
    <row r="323" spans="7:43" ht="14.25" hidden="1" customHeight="1" x14ac:dyDescent="0.3">
      <c r="G323" s="8"/>
      <c r="H323" s="80"/>
      <c r="J323" s="24"/>
      <c r="K323" s="6" t="s">
        <v>90</v>
      </c>
      <c r="L323" s="82" t="s">
        <v>66</v>
      </c>
      <c r="M323" s="81">
        <f xml:space="preserve"> ((M$76 * M$351 *M$377 * (M194 * 1 + M291) +M226) * 1000 / (M98 * 8760)) + M258 + 0</f>
        <v>96.513082024551139</v>
      </c>
      <c r="N323" s="81">
        <f xml:space="preserve"> ((N$76 * N$351 *N$377 * (N194 * 1 + N291) +N226) * 1000 / (N98 * 8760)) + N258 + 0</f>
        <v>93.597755199553347</v>
      </c>
      <c r="O323" s="81">
        <f xml:space="preserve"> ((O$76 * O$351 *O$377 * (O194 * 1 + O291) +O226) * 1000 / (O98 * 8760)) + O258 + 0</f>
        <v>87.233543969302701</v>
      </c>
      <c r="P323" s="81">
        <f xml:space="preserve"> ((P$76 * P$351 *P$377 * (P194 * 1 + P291) +P226) * 1000 / (P98 * 8760)) + P258 + 0</f>
        <v>80.888904662477387</v>
      </c>
      <c r="Q323" s="81">
        <f xml:space="preserve"> ((Q$76 * Q$351 *Q$377 * (Q194 * 1 + Q291) +Q226) * 1000 / (Q98 * 8760)) + Q258 + 0</f>
        <v>77.10650664274506</v>
      </c>
      <c r="R323" s="81">
        <f xml:space="preserve"> ((R$76 * R$351 *R$377 * (R194 * 1 + R291) +R226) * 1000 / (R98 * 8760)) + R258 + 0</f>
        <v>70.577974375361435</v>
      </c>
      <c r="S323" s="81">
        <f xml:space="preserve"> ((S$76 * S$351 *S$377 * (S194 * 1 + S291) +S226) * 1000 / (S98 * 8760)) + S258 + 0</f>
        <v>72.016489610324427</v>
      </c>
      <c r="T323" s="81">
        <f xml:space="preserve"> ((T$76 * T$351 *T$377 * (T194 * 1 + T291) +T226) * 1000 / (T98 * 8760)) + T258 + 0</f>
        <v>65.555962542335948</v>
      </c>
      <c r="U323" s="81">
        <f xml:space="preserve"> ((U$76 * U$351 *U$377 * (U194 * 1 + U291) +U226) * 1000 / (U98 * 8760)) + U258 + 0</f>
        <v>58.914317776549076</v>
      </c>
      <c r="V323" s="81">
        <f xml:space="preserve"> ((V$76 * V$351 *V$377 * (V194 * 1 + V291) +V226) * 1000 / (V98 * 8760)) + V258 + 0</f>
        <v>52.092008407207125</v>
      </c>
      <c r="W323" s="81">
        <f xml:space="preserve"> ((W$76 * W$351 *W$377 * (W194 * 1 + W291) +W226) * 1000 / (W98 * 8760)) + W258 + 0</f>
        <v>45.089606058293967</v>
      </c>
      <c r="X323" s="81">
        <f xml:space="preserve"> ((X$76 * X$351 *X$377 * (X194 * 1 + X291) +X226) * 1000 / (X98 * 8760)) + X258 + 0</f>
        <v>44.561156466114952</v>
      </c>
      <c r="Y323" s="81">
        <f xml:space="preserve"> ((Y$76 * Y$351 *Y$377 * (Y194 * 1 + Y291) +Y226) * 1000 / (Y98 * 8760)) + Y258 + 0</f>
        <v>44.034068028066294</v>
      </c>
      <c r="Z323" s="81">
        <f xml:space="preserve"> ((Z$76 * Z$351 *Z$377 * (Z194 * 1 + Z291) +Z226) * 1000 / (Z98 * 8760)) + Z258 + 0</f>
        <v>43.508335491922686</v>
      </c>
      <c r="AA323" s="81">
        <f xml:space="preserve"> ((AA$76 * AA$351 *AA$377 * (AA194 * 1 + AA291) +AA226) * 1000 / (AA98 * 8760)) + AA258 + 0</f>
        <v>42.983953632446202</v>
      </c>
      <c r="AB323" s="81">
        <f xml:space="preserve"> ((AB$76 * AB$351 *AB$377 * (AB194 * 1 + AB291) +AB226) * 1000 / (AB98 * 8760)) + AB258 + 0</f>
        <v>42.460917251213104</v>
      </c>
      <c r="AC323" s="81">
        <f xml:space="preserve"> ((AC$76 * AC$351 *AC$377 * (AC194 * 1 + AC291) +AC226) * 1000 / (AC98 * 8760)) + AC258 + 0</f>
        <v>41.939221176442082</v>
      </c>
      <c r="AD323" s="81">
        <f xml:space="preserve"> ((AD$76 * AD$351 *AD$377 * (AD194 * 1 + AD291) +AD226) * 1000 / (AD98 * 8760)) + AD258 + 0</f>
        <v>41.418860262823827</v>
      </c>
      <c r="AE323" s="81">
        <f xml:space="preserve"> ((AE$76 * AE$351 *AE$377 * (AE194 * 1 + AE291) +AE226) * 1000 / (AE98 * 8760)) + AE258 + 0</f>
        <v>40.89982939135178</v>
      </c>
      <c r="AF323" s="81">
        <f xml:space="preserve"> ((AF$76 * AF$351 *AF$377 * (AF194 * 1 + AF291) +AF226) * 1000 / (AF98 * 8760)) + AF258 + 0</f>
        <v>40.382123469154422</v>
      </c>
      <c r="AG323" s="81">
        <f xml:space="preserve"> ((AG$76 * AG$351 *AG$377 * (AG194 * 1 + AG291) +AG226) * 1000 / (AG98 * 8760)) + AG258 + 0</f>
        <v>39.865737429328554</v>
      </c>
      <c r="AH323" s="81">
        <f xml:space="preserve"> ((AH$76 * AH$351 *AH$377 * (AH194 * 1 + AH291) +AH226) * 1000 / (AH98 * 8760)) + AH258 + 0</f>
        <v>39.350666230774046</v>
      </c>
      <c r="AI323" s="81">
        <f xml:space="preserve"> ((AI$76 * AI$351 *AI$377 * (AI194 * 1 + AI291) +AI226) * 1000 / (AI98 * 8760)) + AI258 + 0</f>
        <v>38.83690485802984</v>
      </c>
      <c r="AJ323" s="81">
        <f xml:space="preserve"> ((AJ$76 * AJ$351 *AJ$377 * (AJ194 * 1 + AJ291) +AJ226) * 1000 / (AJ98 * 8760)) + AJ258 + 0</f>
        <v>38.324448321111085</v>
      </c>
      <c r="AK323" s="81">
        <f xml:space="preserve"> ((AK$76 * AK$351 *AK$377 * (AK194 * 1 + AK291) +AK226) * 1000 / (AK98 * 8760)) + AK258 + 0</f>
        <v>37.813291655347612</v>
      </c>
      <c r="AL323" s="81">
        <f xml:space="preserve"> ((AL$76 * AL$351 *AL$377 * (AL194 * 1 + AL291) +AL226) * 1000 / (AL98 * 8760)) + AL258 + 0</f>
        <v>37.303429921223625</v>
      </c>
      <c r="AM323" s="81">
        <f xml:space="preserve"> ((AM$76 * AM$351 *AM$377 * (AM194 * 1 + AM291) +AM226) * 1000 / (AM98 * 8760)) + AM258 + 0</f>
        <v>36.794858204218556</v>
      </c>
      <c r="AN323" s="81">
        <f xml:space="preserve"> ((AN$76 * AN$351 *AN$377 * (AN194 * 1 + AN291) +AN226) * 1000 / (AN98 * 8760)) + AN258 + 0</f>
        <v>36.28757161464921</v>
      </c>
      <c r="AO323" s="81">
        <f xml:space="preserve"> ((AO$76 * AO$351 *AO$377 * (AO194 * 1 + AO291) +AO226) * 1000 / (AO98 * 8760)) + AO258 + 0</f>
        <v>35.781565287512983</v>
      </c>
      <c r="AP323" s="81">
        <f xml:space="preserve"> ((AP$76 * AP$351 *AP$377 * (AP194 * 1 + AP291) +AP226) * 1000 / (AP98 * 8760)) + AP258 + 0</f>
        <v>35.276834382332432</v>
      </c>
      <c r="AQ323" s="81">
        <f xml:space="preserve"> ((AQ$76 * AQ$351 *AQ$377 * (AQ194 * 1 + AQ291) +AQ226) * 1000 / (AQ98 * 8760)) + AQ258 + 0</f>
        <v>34.773374083000803</v>
      </c>
    </row>
    <row r="324" spans="7:43" ht="14.25" hidden="1" customHeight="1" thickBot="1" x14ac:dyDescent="0.35">
      <c r="G324" s="8"/>
      <c r="H324" s="80"/>
      <c r="J324" s="24"/>
      <c r="K324" s="17" t="s">
        <v>90</v>
      </c>
      <c r="L324" s="17" t="s">
        <v>62</v>
      </c>
      <c r="M324" s="79">
        <f xml:space="preserve"> ((M$77 * M$352 *M$378 * (M195 * 1 + M292) +M227) * 1000 / (M99 * 8760)) + M259 + 0</f>
        <v>96.662404279669332</v>
      </c>
      <c r="N324" s="79">
        <f xml:space="preserve"> ((N$77 * N$352 *N$378 * (N195 * 1 + N292) +N227) * 1000 / (N99 * 8760)) + N259 + 0</f>
        <v>93.887378690736483</v>
      </c>
      <c r="O324" s="79">
        <f xml:space="preserve"> ((O$77 * O$352 *O$378 * (O195 * 1 + O292) +O227) * 1000 / (O99 * 8760)) + O259 + 0</f>
        <v>92.492770347876416</v>
      </c>
      <c r="P324" s="79">
        <f xml:space="preserve"> ((P$77 * P$352 *P$378 * (P195 * 1 + P292) +P227) * 1000 / (P99 * 8760)) + P259 + 0</f>
        <v>91.098162005016377</v>
      </c>
      <c r="Q324" s="79">
        <f xml:space="preserve"> ((Q$77 * Q$352 *Q$378 * (Q195 * 1 + Q292) +Q227) * 1000 / (Q99 * 8760)) + Q259 + 0</f>
        <v>92.780787214423142</v>
      </c>
      <c r="R324" s="79">
        <f xml:space="preserve"> ((R$77 * R$352 *R$378 * (R195 * 1 + R292) +R227) * 1000 / (R99 * 8760)) + R259 + 0</f>
        <v>91.336879289500288</v>
      </c>
      <c r="S324" s="79">
        <f xml:space="preserve"> ((S$77 * S$352 *S$378 * (S195 * 1 + S292) +S227) * 1000 / (S99 * 8760)) + S259 + 0</f>
        <v>101.17630599623732</v>
      </c>
      <c r="T324" s="79">
        <f xml:space="preserve"> ((T$77 * T$352 *T$378 * (T195 * 1 + T292) +T227) * 1000 / (T99 * 8760)) + T259 + 0</f>
        <v>100.89882708850075</v>
      </c>
      <c r="U324" s="79">
        <f xml:space="preserve"> ((U$77 * U$352 *U$378 * (U195 * 1 + U292) +U227) * 1000 / (U99 * 8760)) + U259 + 0</f>
        <v>100.57658269403474</v>
      </c>
      <c r="V324" s="79">
        <f xml:space="preserve"> ((V$77 * V$352 *V$378 * (V195 * 1 + V292) +V227) * 1000 / (V99 * 8760)) + V259 + 0</f>
        <v>100.20914294679554</v>
      </c>
      <c r="W324" s="79">
        <f xml:space="preserve"> ((W$77 * W$352 *W$378 * (W195 * 1 + W292) +W227) * 1000 / (W99 * 8760)) + W259 + 0</f>
        <v>99.796108947785854</v>
      </c>
      <c r="X324" s="79">
        <f xml:space="preserve"> ((X$77 * X$352 *X$378 * (X195 * 1 + X292) +X227) * 1000 / (X99 * 8760)) + X259 + 0</f>
        <v>97.016596835483327</v>
      </c>
      <c r="Y324" s="79">
        <f xml:space="preserve"> ((Y$77 * Y$352 *Y$378 * (Y195 * 1 + Y292) +Y227) * 1000 / (Y99 * 8760)) + Y259 + 0</f>
        <v>94.241807105229313</v>
      </c>
      <c r="Z324" s="79">
        <f xml:space="preserve"> ((Z$77 * Z$352 *Z$378 * (Z195 * 1 + Z292) +Z227) * 1000 / (Z99 * 8760)) + Z259 + 0</f>
        <v>91.471727732271205</v>
      </c>
      <c r="AA324" s="79">
        <f xml:space="preserve"> ((AA$77 * AA$352 *AA$378 * (AA195 * 1 + AA292) +AA227) * 1000 / (AA99 * 8760)) + AA259 + 0</f>
        <v>88.706346732647063</v>
      </c>
      <c r="AB324" s="79">
        <f xml:space="preserve"> ((AB$77 * AB$352 *AB$378 * (AB195 * 1 + AB292) +AB227) * 1000 / (AB99 * 8760)) + AB259 + 0</f>
        <v>85.945652163012952</v>
      </c>
      <c r="AC324" s="79">
        <f xml:space="preserve"> ((AC$77 * AC$352 *AC$378 * (AC195 * 1 + AC292) +AC227) * 1000 / (AC99 * 8760)) + AC259 + 0</f>
        <v>83.189632120470819</v>
      </c>
      <c r="AD324" s="79">
        <f xml:space="preserve"> ((AD$77 * AD$352 *AD$378 * (AD195 * 1 + AD292) +AD227) * 1000 / (AD99 * 8760)) + AD259 + 0</f>
        <v>80.438274742397525</v>
      </c>
      <c r="AE324" s="79">
        <f xml:space="preserve"> ((AE$77 * AE$352 *AE$378 * (AE195 * 1 + AE292) +AE227) * 1000 / (AE99 * 8760)) + AE259 + 0</f>
        <v>77.691568206274681</v>
      </c>
      <c r="AF324" s="79">
        <f xml:space="preserve"> ((AF$77 * AF$352 *AF$378 * (AF195 * 1 + AF292) +AF227) * 1000 / (AF99 * 8760)) + AF259 + 0</f>
        <v>74.949500729519244</v>
      </c>
      <c r="AG324" s="79">
        <f xml:space="preserve"> ((AG$77 * AG$352 *AG$378 * (AG195 * 1 + AG292) +AG227) * 1000 / (AG99 * 8760)) + AG259 + 0</f>
        <v>72.212060569315057</v>
      </c>
      <c r="AH324" s="79">
        <f xml:space="preserve"> ((AH$77 * AH$352 *AH$378 * (AH195 * 1 + AH292) +AH227) * 1000 / (AH99 * 8760)) + AH259 + 0</f>
        <v>69.479236022445178</v>
      </c>
      <c r="AI324" s="79">
        <f xml:space="preserve"> ((AI$77 * AI$352 *AI$378 * (AI195 * 1 + AI292) +AI227) * 1000 / (AI99 * 8760)) + AI259 + 0</f>
        <v>66.751015425125189</v>
      </c>
      <c r="AJ324" s="79">
        <f xml:space="preserve"> ((AJ$77 * AJ$352 *AJ$378 * (AJ195 * 1 + AJ292) +AJ227) * 1000 / (AJ99 * 8760)) + AJ259 + 0</f>
        <v>64.027387152837221</v>
      </c>
      <c r="AK324" s="79">
        <f xml:space="preserve"> ((AK$77 * AK$352 *AK$378 * (AK195 * 1 + AK292) +AK227) * 1000 / (AK99 * 8760)) + AK259 + 0</f>
        <v>61.308339620164787</v>
      </c>
      <c r="AL324" s="79">
        <f xml:space="preserve"> ((AL$77 * AL$352 *AL$378 * (AL195 * 1 + AL292) +AL227) * 1000 / (AL99 * 8760)) + AL259 + 0</f>
        <v>58.593861280628644</v>
      </c>
      <c r="AM324" s="79">
        <f xml:space="preserve"> ((AM$77 * AM$352 *AM$378 * (AM195 * 1 + AM292) +AM227) * 1000 / (AM99 * 8760)) + AM259 + 0</f>
        <v>55.883940626523177</v>
      </c>
      <c r="AN324" s="79">
        <f xml:space="preserve"> ((AN$77 * AN$352 *AN$378 * (AN195 * 1 + AN292) +AN227) * 1000 / (AN99 * 8760)) + AN259 + 0</f>
        <v>53.178566188753969</v>
      </c>
      <c r="AO324" s="79">
        <f xml:space="preserve"> ((AO$77 * AO$352 *AO$378 * (AO195 * 1 + AO292) +AO227) * 1000 / (AO99 * 8760)) + AO259 + 0</f>
        <v>50.477726536675867</v>
      </c>
      <c r="AP324" s="79">
        <f xml:space="preserve"> ((AP$77 * AP$352 *AP$378 * (AP195 * 1 + AP292) +AP227) * 1000 / (AP99 * 8760)) + AP259 + 0</f>
        <v>47.781410277932039</v>
      </c>
      <c r="AQ324" s="79">
        <f xml:space="preserve"> ((AQ$77 * AQ$352 *AQ$378 * (AQ195 * 1 + AQ292) +AQ227) * 1000 / (AQ99 * 8760)) + AQ259 + 0</f>
        <v>45.089606058293967</v>
      </c>
    </row>
    <row r="325" spans="7:43" ht="14.25" hidden="1" customHeight="1" thickTop="1" x14ac:dyDescent="0.3">
      <c r="G325" s="8"/>
      <c r="H325" s="80"/>
      <c r="J325" s="24"/>
      <c r="K325" s="16" t="s">
        <v>89</v>
      </c>
      <c r="L325" s="16" t="s">
        <v>67</v>
      </c>
      <c r="M325" s="83">
        <f xml:space="preserve"> ((M$75 * M$350 *M$376 * (M196 * 1 + M293) +M228) * 1000 / (M100 * 8760)) + M260 + 0</f>
        <v>95.088754812787499</v>
      </c>
      <c r="N325" s="83">
        <f xml:space="preserve"> ((N$75 * N$350 *N$376 * (N196 * 1 + N293) +N228) * 1000 / (N100 * 8760)) + N260 + 0</f>
        <v>91.998333327010769</v>
      </c>
      <c r="O325" s="83">
        <f xml:space="preserve"> ((O$75 * O$350 *O$376 * (O196 * 1 + O293) +O228) * 1000 / (O100 * 8760)) + O260 + 0</f>
        <v>84.699764152111911</v>
      </c>
      <c r="P325" s="83">
        <f xml:space="preserve"> ((P$75 * P$350 *P$376 * (P196 * 1 + P293) +P228) * 1000 / (P100 * 8760)) + P260 + 0</f>
        <v>77.457741276461135</v>
      </c>
      <c r="Q325" s="83">
        <f xml:space="preserve"> ((Q$75 * Q$350 *Q$376 * (Q196 * 1 + Q293) +Q228) * 1000 / (Q100 * 8760)) + Q260 + 0</f>
        <v>72.664873238279299</v>
      </c>
      <c r="R325" s="83">
        <f xml:space="preserve"> ((R$75 * R$350 *R$376 * (R196 * 1 + R293) +R228) * 1000 / (R100 * 8760)) + R260 + 0</f>
        <v>65.282260756759925</v>
      </c>
      <c r="S325" s="83">
        <f xml:space="preserve"> ((S$75 * S$350 *S$376 * (S196 * 1 + S293) +S228) * 1000 / (S100 * 8760)) + S260 + 0</f>
        <v>65.12224753843266</v>
      </c>
      <c r="T325" s="83">
        <f xml:space="preserve"> ((T$75 * T$350 *T$376 * (T196 * 1 + T293) +T228) * 1000 / (T100 * 8760)) + T260 + 0</f>
        <v>57.672378247726449</v>
      </c>
      <c r="U325" s="83">
        <f xml:space="preserve"> ((U$75 * U$350 *U$376 * (U196 * 1 + U293) +U228) * 1000 / (U100 * 8760)) + U260 + 0</f>
        <v>50.057996600062033</v>
      </c>
      <c r="V325" s="83">
        <f xml:space="preserve"> ((V$75 * V$350 *V$376 * (V196 * 1 + V293) +V228) * 1000 / (V100 * 8760)) + V260 + 0</f>
        <v>42.28061774389333</v>
      </c>
      <c r="W325" s="83">
        <f xml:space="preserve"> ((W$75 * W$350 *W$376 * (W196 * 1 + W293) +W228) * 1000 / (W100 * 8760)) + W260 + 0</f>
        <v>34.341866266275041</v>
      </c>
      <c r="X325" s="83">
        <f xml:space="preserve"> ((X$75 * X$350 *X$376 * (X196 * 1 + X293) +X228) * 1000 / (X100 * 8760)) + X260 + 0</f>
        <v>33.857624264737488</v>
      </c>
      <c r="Y325" s="83">
        <f xml:space="preserve"> ((Y$75 * Y$350 *Y$376 * (Y196 * 1 + Y293) +Y228) * 1000 / (Y100 * 8760)) + Y260 + 0</f>
        <v>33.373382263199929</v>
      </c>
      <c r="Z325" s="83">
        <f xml:space="preserve"> ((Z$75 * Z$350 *Z$376 * (Z196 * 1 + Z293) +Z228) * 1000 / (Z100 * 8760)) + Z260 + 0</f>
        <v>32.889140261662369</v>
      </c>
      <c r="AA325" s="83">
        <f xml:space="preserve"> ((AA$75 * AA$350 *AA$376 * (AA196 * 1 + AA293) +AA228) * 1000 / (AA100 * 8760)) + AA260 + 0</f>
        <v>32.404898260124817</v>
      </c>
      <c r="AB325" s="83">
        <f xml:space="preserve"> ((AB$75 * AB$350 *AB$376 * (AB196 * 1 + AB293) +AB228) * 1000 / (AB100 * 8760)) + AB260 + 0</f>
        <v>31.920656258587254</v>
      </c>
      <c r="AC325" s="83">
        <f xml:space="preserve"> ((AC$75 * AC$350 *AC$376 * (AC196 * 1 + AC293) +AC228) * 1000 / (AC100 * 8760)) + AC260 + 0</f>
        <v>31.436414257049702</v>
      </c>
      <c r="AD325" s="83">
        <f xml:space="preserve"> ((AD$75 * AD$350 *AD$376 * (AD196 * 1 + AD293) +AD228) * 1000 / (AD100 * 8760)) + AD260 + 0</f>
        <v>30.952172255512142</v>
      </c>
      <c r="AE325" s="83">
        <f xml:space="preserve"> ((AE$75 * AE$350 *AE$376 * (AE196 * 1 + AE293) +AE228) * 1000 / (AE100 * 8760)) + AE260 + 0</f>
        <v>30.467930253974583</v>
      </c>
      <c r="AF325" s="83">
        <f xml:space="preserve"> ((AF$75 * AF$350 *AF$376 * (AF196 * 1 + AF293) +AF228) * 1000 / (AF100 * 8760)) + AF260 + 0</f>
        <v>29.983688252437027</v>
      </c>
      <c r="AG325" s="83">
        <f xml:space="preserve"> ((AG$75 * AG$350 *AG$376 * (AG196 * 1 + AG293) +AG228) * 1000 / (AG100 * 8760)) + AG260 + 0</f>
        <v>29.499446250899471</v>
      </c>
      <c r="AH325" s="83">
        <f xml:space="preserve"> ((AH$75 * AH$350 *AH$376 * (AH196 * 1 + AH293) +AH228) * 1000 / (AH100 * 8760)) + AH260 + 0</f>
        <v>29.015204249361918</v>
      </c>
      <c r="AI325" s="83">
        <f xml:space="preserve"> ((AI$75 * AI$350 *AI$376 * (AI196 * 1 + AI293) +AI228) * 1000 / (AI100 * 8760)) + AI260 + 0</f>
        <v>28.530962247824355</v>
      </c>
      <c r="AJ325" s="83">
        <f xml:space="preserve"> ((AJ$75 * AJ$350 *AJ$376 * (AJ196 * 1 + AJ293) +AJ228) * 1000 / (AJ100 * 8760)) + AJ260 + 0</f>
        <v>28.046720246286796</v>
      </c>
      <c r="AK325" s="83">
        <f xml:space="preserve"> ((AK$75 * AK$350 *AK$376 * (AK196 * 1 + AK293) +AK228) * 1000 / (AK100 * 8760)) + AK260 + 0</f>
        <v>27.562478244749244</v>
      </c>
      <c r="AL325" s="83">
        <f xml:space="preserve"> ((AL$75 * AL$350 *AL$376 * (AL196 * 1 + AL293) +AL228) * 1000 / (AL100 * 8760)) + AL260 + 0</f>
        <v>27.078236243211688</v>
      </c>
      <c r="AM325" s="83">
        <f xml:space="preserve"> ((AM$75 * AM$350 *AM$376 * (AM196 * 1 + AM293) +AM228) * 1000 / (AM100 * 8760)) + AM260 + 0</f>
        <v>26.593994241674132</v>
      </c>
      <c r="AN325" s="83">
        <f xml:space="preserve"> ((AN$75 * AN$350 *AN$376 * (AN196 * 1 + AN293) +AN228) * 1000 / (AN100 * 8760)) + AN260 + 0</f>
        <v>26.109752240136576</v>
      </c>
      <c r="AO325" s="83">
        <f xml:space="preserve"> ((AO$75 * AO$350 *AO$376 * (AO196 * 1 + AO293) +AO228) * 1000 / (AO100 * 8760)) + AO260 + 0</f>
        <v>25.625510238599013</v>
      </c>
      <c r="AP325" s="83">
        <f xml:space="preserve"> ((AP$75 * AP$350 *AP$376 * (AP196 * 1 + AP293) +AP228) * 1000 / (AP100 * 8760)) + AP260 + 0</f>
        <v>25.141268237061457</v>
      </c>
      <c r="AQ325" s="83">
        <f xml:space="preserve"> ((AQ$75 * AQ$350 *AQ$376 * (AQ196 * 1 + AQ293) +AQ228) * 1000 / (AQ100 * 8760)) + AQ260 + 0</f>
        <v>24.65702623552394</v>
      </c>
    </row>
    <row r="326" spans="7:43" ht="14.25" hidden="1" customHeight="1" x14ac:dyDescent="0.3">
      <c r="G326" s="8"/>
      <c r="H326" s="80"/>
      <c r="J326" s="24"/>
      <c r="K326" s="6" t="s">
        <v>89</v>
      </c>
      <c r="L326" s="82" t="s">
        <v>66</v>
      </c>
      <c r="M326" s="81">
        <f xml:space="preserve"> ((M$76 * M$351 *M$377 * (M197 * 1 + M294) +M229) * 1000 / (M101 * 8760)) + M261 + 0</f>
        <v>95.315437263059707</v>
      </c>
      <c r="N326" s="81">
        <f xml:space="preserve"> ((N$76 * N$351 *N$377 * (N197 * 1 + N294) +N229) * 1000 / (N101 * 8760)) + N261 + 0</f>
        <v>92.43628714930928</v>
      </c>
      <c r="O326" s="81">
        <f xml:space="preserve"> ((O$76 * O$351 *O$377 * (O197 * 1 + O294) +O229) * 1000 / (O101 * 8760)) + O261 + 0</f>
        <v>86.151050334558022</v>
      </c>
      <c r="P326" s="81">
        <f xml:space="preserve"> ((P$76 * P$351 *P$377 * (P197 * 1 + P294) +P229) * 1000 / (P101 * 8760)) + P261 + 0</f>
        <v>79.885142572410146</v>
      </c>
      <c r="Q326" s="81">
        <f xml:space="preserve"> ((Q$76 * Q$351 *Q$377 * (Q197 * 1 + Q294) +Q229) * 1000 / (Q101 * 8760)) + Q261 + 0</f>
        <v>76.14968087549731</v>
      </c>
      <c r="R326" s="81">
        <f xml:space="preserve"> ((R$76 * R$351 *R$377 * (R197 * 1 + R294) +R229) * 1000 / (R101 * 8760)) + R261 + 0</f>
        <v>69.702162107074088</v>
      </c>
      <c r="S326" s="81">
        <f xml:space="preserve"> ((S$76 * S$351 *S$377 * (S197 * 1 + S294) +S229) * 1000 / (S101 * 8760)) + S261 + 0</f>
        <v>71.122826598911502</v>
      </c>
      <c r="T326" s="81">
        <f xml:space="preserve"> ((T$76 * T$351 *T$377 * (T197 * 1 + T294) +T229) * 1000 / (T101 * 8760)) + T261 + 0</f>
        <v>64.742469143551091</v>
      </c>
      <c r="U326" s="81">
        <f xml:space="preserve"> ((U$76 * U$351 *U$377 * (U197 * 1 + U294) +U229) * 1000 / (U101 * 8760)) + U261 + 0</f>
        <v>58.183241506039217</v>
      </c>
      <c r="V326" s="81">
        <f xml:space="preserve"> ((V$76 * V$351 *V$377 * (V197 * 1 + V294) +V229) * 1000 / (V101 * 8760)) + V261 + 0</f>
        <v>51.445591158107312</v>
      </c>
      <c r="W326" s="81">
        <f xml:space="preserve"> ((W$76 * W$351 *W$377 * (W197 * 1 + W294) +W229) * 1000 / (W101 * 8760)) + W261 + 0</f>
        <v>44.530082630374707</v>
      </c>
      <c r="X326" s="81">
        <f xml:space="preserve"> ((X$76 * X$351 *X$377 * (X197 * 1 + X294) +X229) * 1000 / (X101 * 8760)) + X261 + 0</f>
        <v>44.008190645439285</v>
      </c>
      <c r="Y326" s="81">
        <f xml:space="preserve"> ((Y$76 * Y$351 *Y$377 * (Y197 * 1 + Y294) +Y229) * 1000 / (Y101 * 8760)) + Y261 + 0</f>
        <v>43.487642923876187</v>
      </c>
      <c r="Z326" s="81">
        <f xml:space="preserve"> ((Z$76 * Z$351 *Z$377 * (Z197 * 1 + Z294) +Z229) * 1000 / (Z101 * 8760)) + Z261 + 0</f>
        <v>42.968434278635776</v>
      </c>
      <c r="AA326" s="81">
        <f xml:space="preserve"> ((AA$76 * AA$351 *AA$377 * (AA197 * 1 + AA294) +AA229) * 1000 / (AA101 * 8760)) + AA261 + 0</f>
        <v>42.450559549320801</v>
      </c>
      <c r="AB326" s="81">
        <f xml:space="preserve"> ((AB$76 * AB$351 *AB$377 * (AB197 * 1 + AB294) +AB229) * 1000 / (AB101 * 8760)) + AB261 + 0</f>
        <v>41.93401360201554</v>
      </c>
      <c r="AC326" s="81">
        <f xml:space="preserve"> ((AC$76 * AC$351 *AC$377 * (AC197 * 1 + AC294) +AC229) * 1000 / (AC101 * 8760)) + AC261 + 0</f>
        <v>41.418791329116083</v>
      </c>
      <c r="AD326" s="81">
        <f xml:space="preserve"> ((AD$76 * AD$351 *AD$377 * (AD197 * 1 + AD294) +AD229) * 1000 / (AD101 * 8760)) + AD261 + 0</f>
        <v>40.904887649161964</v>
      </c>
      <c r="AE326" s="81">
        <f xml:space="preserve"> ((AE$76 * AE$351 *AE$377 * (AE197 * 1 + AE294) +AE229) * 1000 / (AE101 * 8760)) + AE261 + 0</f>
        <v>40.392297506669159</v>
      </c>
      <c r="AF326" s="81">
        <f xml:space="preserve"> ((AF$76 * AF$351 *AF$377 * (AF197 * 1 + AF294) +AF229) * 1000 / (AF101 * 8760)) + AF261 + 0</f>
        <v>39.881015871964294</v>
      </c>
      <c r="AG326" s="81">
        <f xml:space="preserve"> ((AG$76 * AG$351 *AG$377 * (AG197 * 1 + AG294) +AG229) * 1000 / (AG101 * 8760)) + AG261 + 0</f>
        <v>39.37103774102011</v>
      </c>
      <c r="AH326" s="81">
        <f xml:space="preserve"> ((AH$76 * AH$351 *AH$377 * (AH197 * 1 + AH294) +AH229) * 1000 / (AH101 * 8760)) + AH261 + 0</f>
        <v>38.86235813529224</v>
      </c>
      <c r="AI326" s="81">
        <f xml:space="preserve"> ((AI$76 * AI$351 *AI$377 * (AI197 * 1 + AI294) +AI229) * 1000 / (AI101 * 8760)) + AI261 + 0</f>
        <v>38.354972101557166</v>
      </c>
      <c r="AJ326" s="81">
        <f xml:space="preserve"> ((AJ$76 * AJ$351 *AJ$377 * (AJ197 * 1 + AJ294) +AJ229) * 1000 / (AJ101 * 8760)) + AJ261 + 0</f>
        <v>37.848874711751506</v>
      </c>
      <c r="AK326" s="81">
        <f xml:space="preserve"> ((AK$76 * AK$351 *AK$377 * (AK197 * 1 + AK294) +AK229) * 1000 / (AK101 * 8760)) + AK261 + 0</f>
        <v>37.344061062812401</v>
      </c>
      <c r="AL326" s="81">
        <f xml:space="preserve"> ((AL$76 * AL$351 *AL$377 * (AL197 * 1 + AL294) +AL229) * 1000 / (AL101 * 8760)) + AL261 + 0</f>
        <v>36.840526276519199</v>
      </c>
      <c r="AM326" s="81">
        <f xml:space="preserve"> ((AM$76 * AM$351 *AM$377 * (AM197 * 1 + AM294) +AM229) * 1000 / (AM101 * 8760)) + AM261 + 0</f>
        <v>36.338265499336352</v>
      </c>
      <c r="AN326" s="81">
        <f xml:space="preserve"> ((AN$76 * AN$351 *AN$377 * (AN197 * 1 + AN294) +AN229) * 1000 / (AN101 * 8760)) + AN261 + 0</f>
        <v>35.837273902257429</v>
      </c>
      <c r="AO326" s="81">
        <f xml:space="preserve"> ((AO$76 * AO$351 *AO$377 * (AO197 * 1 + AO294) +AO229) * 1000 / (AO101 * 8760)) + AO261 + 0</f>
        <v>35.337546680650362</v>
      </c>
      <c r="AP326" s="81">
        <f xml:space="preserve"> ((AP$76 * AP$351 *AP$377 * (AP197 * 1 + AP294) +AP229) * 1000 / (AP101 * 8760)) + AP261 + 0</f>
        <v>34.83907905410387</v>
      </c>
      <c r="AQ326" s="81">
        <f xml:space="preserve"> ((AQ$76 * AQ$351 *AQ$377 * (AQ197 * 1 + AQ294) +AQ229) * 1000 / (AQ101 * 8760)) + AQ261 + 0</f>
        <v>34.341866266275041</v>
      </c>
    </row>
    <row r="327" spans="7:43" ht="14.25" hidden="1" customHeight="1" thickBot="1" x14ac:dyDescent="0.35">
      <c r="G327" s="8"/>
      <c r="H327" s="80"/>
      <c r="J327" s="24"/>
      <c r="K327" s="17" t="s">
        <v>89</v>
      </c>
      <c r="L327" s="17" t="s">
        <v>62</v>
      </c>
      <c r="M327" s="79">
        <f xml:space="preserve"> ((M$77 * M$352 *M$378 * (M198 * 1 + M295) +M230) * 1000 / (M102 * 8760)) + M262 + 0</f>
        <v>95.462906556767209</v>
      </c>
      <c r="N327" s="79">
        <f xml:space="preserve"> ((N$77 * N$352 *N$378 * (N198 * 1 + N295) +N230) * 1000 / (N102 * 8760)) + N262 + 0</f>
        <v>92.722316660798185</v>
      </c>
      <c r="O327" s="79">
        <f xml:space="preserve"> ((O$77 * O$352 *O$378 * (O198 * 1 + O295) +O230) * 1000 / (O102 * 8760)) + O262 + 0</f>
        <v>91.345014214103941</v>
      </c>
      <c r="P327" s="79">
        <f xml:space="preserve"> ((P$77 * P$352 *P$378 * (P198 * 1 + P295) +P230) * 1000 / (P102 * 8760)) + P262 + 0</f>
        <v>89.967711767409696</v>
      </c>
      <c r="Q327" s="79">
        <f xml:space="preserve"> ((Q$77 * Q$352 *Q$378 * (Q198 * 1 + Q295) +Q230) * 1000 / (Q102 * 8760)) + Q262 + 0</f>
        <v>91.629457037793415</v>
      </c>
      <c r="R327" s="79">
        <f xml:space="preserve"> ((R$77 * R$352 *R$378 * (R198 * 1 + R295) +R230) * 1000 / (R102 * 8760)) + R262 + 0</f>
        <v>90.203466774664022</v>
      </c>
      <c r="S327" s="79">
        <f xml:space="preserve"> ((S$77 * S$352 *S$378 * (S198 * 1 + S295) +S230) * 1000 / (S102 * 8760)) + S262 + 0</f>
        <v>99.920794615587127</v>
      </c>
      <c r="T327" s="79">
        <f xml:space="preserve"> ((T$77 * T$352 *T$378 * (T198 * 1 + T295) +T230) * 1000 / (T102 * 8760)) + T262 + 0</f>
        <v>99.646758983656326</v>
      </c>
      <c r="U327" s="79">
        <f xml:space="preserve"> ((U$77 * U$352 *U$378 * (U198 * 1 + U295) +U230) * 1000 / (U102 * 8760)) + U262 + 0</f>
        <v>99.328513366380477</v>
      </c>
      <c r="V327" s="79">
        <f xml:space="preserve"> ((V$77 * V$352 *V$378 * (V198 * 1 + V295) +V230) * 1000 / (V102 * 8760)) + V262 + 0</f>
        <v>98.965633231985606</v>
      </c>
      <c r="W327" s="79">
        <f xml:space="preserve"> ((W$77 * W$352 *W$378 * (W198 * 1 + W295) +W230) * 1000 / (W102 * 8760)) + W262 + 0</f>
        <v>98.557724631469625</v>
      </c>
      <c r="X327" s="79">
        <f xml:space="preserve"> ((X$77 * X$352 *X$378 * (X198 * 1 + X295) +X230) * 1000 / (X102 * 8760)) + X262 + 0</f>
        <v>95.812703886046833</v>
      </c>
      <c r="Y327" s="79">
        <f xml:space="preserve"> ((Y$77 * Y$352 *Y$378 * (Y198 * 1 + Y295) +Y230) * 1000 / (Y102 * 8760)) + Y262 + 0</f>
        <v>93.07234692195226</v>
      </c>
      <c r="Z327" s="79">
        <f xml:space="preserve"> ((Z$77 * Z$352 *Z$378 * (Z198 * 1 + Z295) +Z230) * 1000 / (Z102 * 8760)) + Z262 + 0</f>
        <v>90.336641863650215</v>
      </c>
      <c r="AA327" s="79">
        <f xml:space="preserve"> ((AA$77 * AA$352 *AA$378 * (AA198 * 1 + AA295) +AA230) * 1000 / (AA102 * 8760)) + AA262 + 0</f>
        <v>87.605576875889483</v>
      </c>
      <c r="AB327" s="79">
        <f xml:space="preserve"> ((AB$77 * AB$352 *AB$378 * (AB198 * 1 + AB295) +AB230) * 1000 / (AB102 * 8760)) + AB262 + 0</f>
        <v>84.879140163532782</v>
      </c>
      <c r="AC327" s="79">
        <f xml:space="preserve"> ((AC$77 * AC$352 *AC$378 * (AC198 * 1 + AC295) +AC230) * 1000 / (AC102 * 8760)) + AC262 + 0</f>
        <v>82.157319971386841</v>
      </c>
      <c r="AD327" s="79">
        <f xml:space="preserve"> ((AD$77 * AD$352 *AD$378 * (AD198 * 1 + AD295) +AD230) * 1000 / (AD102 * 8760)) + AD262 + 0</f>
        <v>79.440104584033563</v>
      </c>
      <c r="AE327" s="79">
        <f xml:space="preserve"> ((AE$77 * AE$352 *AE$378 * (AE198 * 1 + AE295) +AE230) * 1000 / (AE102 * 8760)) + AE262 + 0</f>
        <v>76.727482325661839</v>
      </c>
      <c r="AF327" s="79">
        <f xml:space="preserve"> ((AF$77 * AF$352 *AF$378 * (AF198 * 1 + AF295) +AF230) * 1000 / (AF102 * 8760)) + AF262 + 0</f>
        <v>74.019441559900429</v>
      </c>
      <c r="AG327" s="79">
        <f xml:space="preserve"> ((AG$77 * AG$352 *AG$378 * (AG198 * 1 + AG295) +AG230) * 1000 / (AG102 * 8760)) + AG262 + 0</f>
        <v>71.315970689651465</v>
      </c>
      <c r="AH327" s="79">
        <f xml:space="preserve"> ((AH$77 * AH$352 *AH$378 * (AH198 * 1 + AH295) +AH230) * 1000 / (AH102 * 8760)) + AH262 + 0</f>
        <v>68.617058156924926</v>
      </c>
      <c r="AI327" s="79">
        <f xml:space="preserve"> ((AI$77 * AI$352 *AI$378 * (AI198 * 1 + AI295) +AI230) * 1000 / (AI102 * 8760)) + AI262 + 0</f>
        <v>65.922692442673977</v>
      </c>
      <c r="AJ327" s="79">
        <f xml:space="preserve"> ((AJ$77 * AJ$352 *AJ$378 * (AJ198 * 1 + AJ295) +AJ230) * 1000 / (AJ102 * 8760)) + AJ262 + 0</f>
        <v>63.232862066631057</v>
      </c>
      <c r="AK327" s="79">
        <f xml:space="preserve"> ((AK$77 * AK$352 *AK$378 * (AK198 * 1 + AK295) +AK230) * 1000 / (AK102 * 8760)) + AK262 + 0</f>
        <v>60.547555587144792</v>
      </c>
      <c r="AL327" s="79">
        <f xml:space="preserve"> ((AL$77 * AL$352 *AL$378 * (AL198 * 1 + AL295) +AL230) * 1000 / (AL102 * 8760)) + AL262 + 0</f>
        <v>57.866761601017856</v>
      </c>
      <c r="AM327" s="79">
        <f xml:space="preserve"> ((AM$77 * AM$352 *AM$378 * (AM198 * 1 + AM295) +AM230) * 1000 / (AM102 * 8760)) + AM262 + 0</f>
        <v>55.190468743345434</v>
      </c>
      <c r="AN327" s="79">
        <f xml:space="preserve"> ((AN$77 * AN$352 *AN$378 * (AN198 * 1 + AN295) +AN230) * 1000 / (AN102 * 8760)) + AN262 + 0</f>
        <v>52.518665687354741</v>
      </c>
      <c r="AO327" s="79">
        <f xml:space="preserve"> ((AO$77 * AO$352 *AO$378 * (AO198 * 1 + AO295) +AO230) * 1000 / (AO102 * 8760)) + AO262 + 0</f>
        <v>49.851341144245147</v>
      </c>
      <c r="AP327" s="79">
        <f xml:space="preserve"> ((AP$77 * AP$352 *AP$378 * (AP198 * 1 + AP295) +AP230) * 1000 / (AP102 * 8760)) + AP262 + 0</f>
        <v>47.188483863029234</v>
      </c>
      <c r="AQ327" s="79">
        <f xml:space="preserve"> ((AQ$77 * AQ$352 *AQ$378 * (AQ198 * 1 + AQ295) +AQ230) * 1000 / (AQ102 * 8760)) + AQ262 + 0</f>
        <v>44.530082630374707</v>
      </c>
    </row>
    <row r="328" spans="7:43" ht="14.25" hidden="1" customHeight="1" thickTop="1" x14ac:dyDescent="0.3">
      <c r="G328" s="8"/>
      <c r="H328" s="80"/>
      <c r="J328" s="24"/>
      <c r="K328" s="16" t="s">
        <v>88</v>
      </c>
      <c r="L328" s="16" t="s">
        <v>67</v>
      </c>
      <c r="M328" s="83">
        <f xml:space="preserve"> ((M$75 * M$350 *M$376 * (M199 * 1 + M296) +M231) * 1000 / (M103 * 8760)) + M263 + 0</f>
        <v>90.064379848516793</v>
      </c>
      <c r="N328" s="83">
        <f xml:space="preserve"> ((N$75 * N$350 *N$376 * (N199 * 1 + N296) +N231) * 1000 / (N103 * 8760)) + N263 + 0</f>
        <v>87.137252501702676</v>
      </c>
      <c r="O328" s="83">
        <f xml:space="preserve"> ((O$75 * O$350 *O$376 * (O199 * 1 + O296) +O231) * 1000 / (O103 * 8760)) + O263 + 0</f>
        <v>80.22433090742004</v>
      </c>
      <c r="P328" s="83">
        <f xml:space="preserve"> ((P$75 * P$350 *P$376 * (P199 * 1 + P296) +P231) * 1000 / (P103 * 8760)) + P263 + 0</f>
        <v>73.364967774224979</v>
      </c>
      <c r="Q328" s="83">
        <f xml:space="preserve"> ((Q$75 * Q$350 *Q$376 * (Q199 * 1 + Q296) +Q231) * 1000 / (Q103 * 8760)) + Q263 + 0</f>
        <v>68.825349094765997</v>
      </c>
      <c r="R328" s="83">
        <f xml:space="preserve"> ((R$75 * R$350 *R$376 * (R199 * 1 + R296) +R231) * 1000 / (R103 * 8760)) + R263 + 0</f>
        <v>61.832824940684368</v>
      </c>
      <c r="S328" s="83">
        <f xml:space="preserve"> ((S$75 * S$350 *S$376 * (S199 * 1 + S296) +S231) * 1000 / (S103 * 8760)) + S263 + 0</f>
        <v>61.681266627563303</v>
      </c>
      <c r="T328" s="83">
        <f xml:space="preserve"> ((T$75 * T$350 *T$376 * (T199 * 1 + T296) +T231) * 1000 / (T103 * 8760)) + T263 + 0</f>
        <v>54.62503943286525</v>
      </c>
      <c r="U328" s="83">
        <f xml:space="preserve"> ((U$75 * U$350 *U$376 * (U199 * 1 + U296) +U231) * 1000 / (U103 * 8760)) + U263 + 0</f>
        <v>47.412992515466783</v>
      </c>
      <c r="V328" s="83">
        <f xml:space="preserve"> ((V$75 * V$350 *V$376 * (V199 * 1 + V296) +V231) * 1000 / (V103 * 8760)) + V263 + 0</f>
        <v>40.046560965207355</v>
      </c>
      <c r="W328" s="83">
        <f xml:space="preserve"> ((W$75 * W$350 *W$376 * (W199 * 1 + W296) +W231) * 1000 / (W103 * 8760)) + W263 + 0</f>
        <v>32.527283527923721</v>
      </c>
      <c r="X328" s="83">
        <f xml:space="preserve"> ((X$75 * X$350 *X$376 * (X199 * 1 + X296) +X231) * 1000 / (X103 * 8760)) + X263 + 0</f>
        <v>32.068628288921488</v>
      </c>
      <c r="Y328" s="83">
        <f xml:space="preserve"> ((Y$75 * Y$350 *Y$376 * (Y199 * 1 + Y296) +Y231) * 1000 / (Y103 * 8760)) + Y263 + 0</f>
        <v>31.609973049919244</v>
      </c>
      <c r="Z328" s="83">
        <f xml:space="preserve"> ((Z$75 * Z$350 *Z$376 * (Z199 * 1 + Z296) +Z231) * 1000 / (Z103 * 8760)) + Z263 + 0</f>
        <v>31.151317810917</v>
      </c>
      <c r="AA328" s="83">
        <f xml:space="preserve"> ((AA$75 * AA$350 *AA$376 * (AA199 * 1 + AA296) +AA231) * 1000 / (AA103 * 8760)) + AA263 + 0</f>
        <v>30.692662571914763</v>
      </c>
      <c r="AB328" s="83">
        <f xml:space="preserve"> ((AB$75 * AB$350 *AB$376 * (AB199 * 1 + AB296) +AB231) * 1000 / (AB103 * 8760)) + AB263 + 0</f>
        <v>30.234007332912515</v>
      </c>
      <c r="AC328" s="83">
        <f xml:space="preserve"> ((AC$75 * AC$350 *AC$376 * (AC199 * 1 + AC296) +AC231) * 1000 / (AC103 * 8760)) + AC263 + 0</f>
        <v>29.775352093910275</v>
      </c>
      <c r="AD328" s="83">
        <f xml:space="preserve"> ((AD$75 * AD$350 *AD$376 * (AD199 * 1 + AD296) +AD231) * 1000 / (AD103 * 8760)) + AD263 + 0</f>
        <v>29.316696854908034</v>
      </c>
      <c r="AE328" s="83">
        <f xml:space="preserve"> ((AE$75 * AE$350 *AE$376 * (AE199 * 1 + AE296) +AE231) * 1000 / (AE103 * 8760)) + AE263 + 0</f>
        <v>28.85804161590579</v>
      </c>
      <c r="AF328" s="83">
        <f xml:space="preserve"> ((AF$75 * AF$350 *AF$376 * (AF199 * 1 + AF296) +AF231) * 1000 / (AF103 * 8760)) + AF263 + 0</f>
        <v>28.39938637690355</v>
      </c>
      <c r="AG328" s="83">
        <f xml:space="preserve"> ((AG$75 * AG$350 *AG$376 * (AG199 * 1 + AG296) +AG231) * 1000 / (AG103 * 8760)) + AG263 + 0</f>
        <v>27.940731137901309</v>
      </c>
      <c r="AH328" s="83">
        <f xml:space="preserve"> ((AH$75 * AH$350 *AH$376 * (AH199 * 1 + AH296) +AH231) * 1000 / (AH103 * 8760)) + AH263 + 0</f>
        <v>27.482075898899073</v>
      </c>
      <c r="AI328" s="83">
        <f xml:space="preserve"> ((AI$75 * AI$350 *AI$376 * (AI199 * 1 + AI296) +AI231) * 1000 / (AI103 * 8760)) + AI263 + 0</f>
        <v>27.023420659896825</v>
      </c>
      <c r="AJ328" s="83">
        <f xml:space="preserve"> ((AJ$75 * AJ$350 *AJ$376 * (AJ199 * 1 + AJ296) +AJ231) * 1000 / (AJ103 * 8760)) + AJ263 + 0</f>
        <v>26.564765420894581</v>
      </c>
      <c r="AK328" s="83">
        <f xml:space="preserve"> ((AK$75 * AK$350 *AK$376 * (AK199 * 1 + AK296) +AK231) * 1000 / (AK103 * 8760)) + AK263 + 0</f>
        <v>26.106110181892344</v>
      </c>
      <c r="AL328" s="83">
        <f xml:space="preserve"> ((AL$75 * AL$350 *AL$376 * (AL199 * 1 + AL296) +AL231) * 1000 / (AL103 * 8760)) + AL263 + 0</f>
        <v>25.647454942890104</v>
      </c>
      <c r="AM328" s="83">
        <f xml:space="preserve"> ((AM$75 * AM$350 *AM$376 * (AM199 * 1 + AM296) +AM231) * 1000 / (AM103 * 8760)) + AM263 + 0</f>
        <v>25.188799703887863</v>
      </c>
      <c r="AN328" s="83">
        <f xml:space="preserve"> ((AN$75 * AN$350 *AN$376 * (AN199 * 1 + AN296) +AN231) * 1000 / (AN103 * 8760)) + AN263 + 0</f>
        <v>24.730144464885623</v>
      </c>
      <c r="AO328" s="83">
        <f xml:space="preserve"> ((AO$75 * AO$350 *AO$376 * (AO199 * 1 + AO296) +AO231) * 1000 / (AO103 * 8760)) + AO263 + 0</f>
        <v>24.271489225883375</v>
      </c>
      <c r="AP328" s="83">
        <f xml:space="preserve"> ((AP$75 * AP$350 *AP$376 * (AP199 * 1 + AP296) +AP231) * 1000 / (AP103 * 8760)) + AP263 + 0</f>
        <v>23.812833986881135</v>
      </c>
      <c r="AQ328" s="83">
        <f xml:space="preserve"> ((AQ$75 * AQ$350 *AQ$376 * (AQ199 * 1 + AQ296) +AQ231) * 1000 / (AQ103 * 8760)) + AQ263 + 0</f>
        <v>23.354178747878933</v>
      </c>
    </row>
    <row r="329" spans="7:43" ht="14.25" hidden="1" customHeight="1" x14ac:dyDescent="0.3">
      <c r="G329" s="8"/>
      <c r="H329" s="80"/>
      <c r="J329" s="24"/>
      <c r="K329" s="6" t="s">
        <v>88</v>
      </c>
      <c r="L329" s="82" t="s">
        <v>66</v>
      </c>
      <c r="M329" s="81">
        <f xml:space="preserve"> ((M$76 * M$351 *M$377 * (M200 * 1 + M297) +M232) * 1000 / (M104 * 8760)) + M264 + 0</f>
        <v>90.27908467188422</v>
      </c>
      <c r="N329" s="81">
        <f xml:space="preserve"> ((N$76 * N$351 *N$377 * (N200 * 1 + N297) +N232) * 1000 / (N104 * 8760)) + N264 + 0</f>
        <v>87.552065372953948</v>
      </c>
      <c r="O329" s="81">
        <f xml:space="preserve"> ((O$76 * O$351 *O$377 * (O200 * 1 + O297) +O232) * 1000 / (O104 * 8760)) + O264 + 0</f>
        <v>81.598932880724561</v>
      </c>
      <c r="P329" s="81">
        <f xml:space="preserve"> ((P$76 * P$351 *P$377 * (P200 * 1 + P297) +P232) * 1000 / (P104 * 8760)) + P264 + 0</f>
        <v>75.664108117302945</v>
      </c>
      <c r="Q329" s="81">
        <f xml:space="preserve"> ((Q$76 * Q$351 *Q$377 * (Q200 * 1 + Q297) +Q232) * 1000 / (Q104 * 8760)) + Q264 + 0</f>
        <v>72.126023705084933</v>
      </c>
      <c r="R329" s="81">
        <f xml:space="preserve"> ((R$76 * R$351 *R$377 * (R200 * 1 + R297) +R232) * 1000 / (R104 * 8760)) + R264 + 0</f>
        <v>66.019184041625394</v>
      </c>
      <c r="S329" s="81">
        <f xml:space="preserve"> ((S$76 * S$351 *S$377 * (S200 * 1 + S297) +S232) * 1000 / (S104 * 8760)) + S264 + 0</f>
        <v>67.364782337470729</v>
      </c>
      <c r="T329" s="81">
        <f xml:space="preserve"> ((T$76 * T$351 *T$377 * (T200 * 1 + T297) +T232) * 1000 / (T104 * 8760)) + T264 + 0</f>
        <v>61.321555264403436</v>
      </c>
      <c r="U329" s="81">
        <f xml:space="preserve"> ((U$76 * U$351 *U$377 * (U200 * 1 + U297) +U232) * 1000 / (U104 * 8760)) + U264 + 0</f>
        <v>55.108909293585498</v>
      </c>
      <c r="V329" s="81">
        <f xml:space="preserve"> ((V$76 * V$351 *V$377 * (V200 * 1 + V297) +V232) * 1000 / (V104 * 8760)) + V264 + 0</f>
        <v>48.727268252882489</v>
      </c>
      <c r="W329" s="81">
        <f xml:space="preserve"> ((W$76 * W$351 *W$377 * (W200 * 1 + W297) +W232) * 1000 / (W104 * 8760)) + W264 + 0</f>
        <v>42.177166843797679</v>
      </c>
      <c r="X329" s="81">
        <f xml:space="preserve"> ((X$76 * X$351 *X$377 * (X200 * 1 + X297) +X232) * 1000 / (X104 * 8760)) + X264 + 0</f>
        <v>41.682851001049904</v>
      </c>
      <c r="Y329" s="81">
        <f xml:space="preserve"> ((Y$76 * Y$351 *Y$377 * (Y200 * 1 + Y297) +Y232) * 1000 / (Y104 * 8760)) + Y264 + 0</f>
        <v>41.189808392421341</v>
      </c>
      <c r="Z329" s="81">
        <f xml:space="preserve"> ((Z$76 * Z$351 *Z$377 * (Z200 * 1 + Z297) +Z232) * 1000 / (Z104 * 8760)) + Z264 + 0</f>
        <v>40.698034104939786</v>
      </c>
      <c r="AA329" s="81">
        <f xml:space="preserve"> ((AA$76 * AA$351 *AA$377 * (AA200 * 1 + AA297) +AA232) * 1000 / (AA104 * 8760)) + AA264 + 0</f>
        <v>40.207523250877166</v>
      </c>
      <c r="AB329" s="81">
        <f xml:space="preserve"> ((AB$76 * AB$351 *AB$377 * (AB200 * 1 + AB297) +AB232) * 1000 / (AB104 * 8760)) + AB264 + 0</f>
        <v>39.718270967587664</v>
      </c>
      <c r="AC329" s="81">
        <f xml:space="preserve"> ((AC$76 * AC$351 *AC$377 * (AC200 * 1 + AC297) +AC232) * 1000 / (AC104 * 8760)) + AC264 + 0</f>
        <v>39.23027241734696</v>
      </c>
      <c r="AD329" s="81">
        <f xml:space="preserve"> ((AD$76 * AD$351 *AD$377 * (AD200 * 1 + AD297) +AD232) * 1000 / (AD104 * 8760)) + AD264 + 0</f>
        <v>38.743522787192866</v>
      </c>
      <c r="AE329" s="81">
        <f xml:space="preserve"> ((AE$76 * AE$351 *AE$377 * (AE200 * 1 + AE297) +AE232) * 1000 / (AE104 * 8760)) + AE264 + 0</f>
        <v>38.258017288767</v>
      </c>
      <c r="AF329" s="81">
        <f xml:space="preserve"> ((AF$76 * AF$351 *AF$377 * (AF200 * 1 + AF297) +AF232) * 1000 / (AF104 * 8760)) + AF264 + 0</f>
        <v>37.773751158157864</v>
      </c>
      <c r="AG329" s="81">
        <f xml:space="preserve"> ((AG$76 * AG$351 *AG$377 * (AG200 * 1 + AG297) +AG232) * 1000 / (AG104 * 8760)) + AG264 + 0</f>
        <v>37.290719655744958</v>
      </c>
      <c r="AH329" s="81">
        <f xml:space="preserve"> ((AH$76 * AH$351 *AH$377 * (AH200 * 1 + AH297) +AH232) * 1000 / (AH104 * 8760)) + AH264 + 0</f>
        <v>36.808918066044171</v>
      </c>
      <c r="AI329" s="81">
        <f xml:space="preserve"> ((AI$76 * AI$351 *AI$377 * (AI200 * 1 + AI297) +AI232) * 1000 / (AI104 * 8760)) + AI264 + 0</f>
        <v>36.328341697554357</v>
      </c>
      <c r="AJ329" s="81">
        <f xml:space="preserve"> ((AJ$76 * AJ$351 *AJ$377 * (AJ200 * 1 + AJ297) +AJ232) * 1000 / (AJ104 * 8760)) + AJ264 + 0</f>
        <v>35.848985882605042</v>
      </c>
      <c r="AK329" s="81">
        <f xml:space="preserve"> ((AK$76 * AK$351 *AK$377 * (AK200 * 1 + AK297) +AK232) * 1000 / (AK104 * 8760)) + AK264 + 0</f>
        <v>35.370845977205278</v>
      </c>
      <c r="AL329" s="81">
        <f xml:space="preserve"> ((AL$76 * AL$351 *AL$377 * (AL200 * 1 + AL297) +AL232) * 1000 / (AL104 * 8760)) + AL264 + 0</f>
        <v>34.893917360893717</v>
      </c>
      <c r="AM329" s="81">
        <f xml:space="preserve"> ((AM$76 * AM$351 *AM$377 * (AM200 * 1 + AM297) +AM232) * 1000 / (AM104 * 8760)) + AM264 + 0</f>
        <v>34.418195436589748</v>
      </c>
      <c r="AN329" s="81">
        <f xml:space="preserve"> ((AN$76 * AN$351 *AN$377 * (AN200 * 1 + AN297) +AN232) * 1000 / (AN104 * 8760)) + AN264 + 0</f>
        <v>33.943675630445831</v>
      </c>
      <c r="AO329" s="81">
        <f xml:space="preserve"> ((AO$76 * AO$351 *AO$377 * (AO200 * 1 + AO297) +AO232) * 1000 / (AO104 * 8760)) + AO264 + 0</f>
        <v>33.470353391700826</v>
      </c>
      <c r="AP329" s="81">
        <f xml:space="preserve"> ((AP$76 * AP$351 *AP$377 * (AP200 * 1 + AP297) +AP232) * 1000 / (AP104 * 8760)) + AP264 + 0</f>
        <v>32.998224192534636</v>
      </c>
      <c r="AQ329" s="81">
        <f xml:space="preserve"> ((AQ$76 * AQ$351 *AQ$377 * (AQ200 * 1 + AQ297) +AQ232) * 1000 / (AQ104 * 8760)) + AQ264 + 0</f>
        <v>32.527283527923721</v>
      </c>
    </row>
    <row r="330" spans="7:43" ht="14.25" hidden="1" customHeight="1" thickBot="1" x14ac:dyDescent="0.35">
      <c r="G330" s="8"/>
      <c r="H330" s="80"/>
      <c r="J330" s="24"/>
      <c r="K330" s="17" t="s">
        <v>88</v>
      </c>
      <c r="L330" s="17" t="s">
        <v>62</v>
      </c>
      <c r="M330" s="79">
        <f xml:space="preserve"> ((M$77 * M$352 *M$378 * (M201 * 1 + M298) +M233) * 1000 / (M105 * 8760)) + M265 + 0</f>
        <v>90.418761866212989</v>
      </c>
      <c r="N330" s="79">
        <f xml:space="preserve"> ((N$77 * N$352 *N$378 * (N201 * 1 + N298) +N233) * 1000 / (N105 * 8760)) + N265 + 0</f>
        <v>87.82298143049772</v>
      </c>
      <c r="O330" s="79">
        <f xml:space="preserve"> ((O$77 * O$352 *O$378 * (O201 * 1 + O298) +O233) * 1000 / (O105 * 8760)) + O265 + 0</f>
        <v>86.518453981699096</v>
      </c>
      <c r="P330" s="79">
        <f xml:space="preserve"> ((P$77 * P$352 *P$378 * (P201 * 1 + P298) +P233) * 1000 / (P105 * 8760)) + P265 + 0</f>
        <v>85.213926532900501</v>
      </c>
      <c r="Q330" s="79">
        <f xml:space="preserve"> ((Q$77 * Q$352 *Q$378 * (Q201 * 1 + Q298) +Q233) * 1000 / (Q105 * 8760)) + Q265 + 0</f>
        <v>86.787867190110461</v>
      </c>
      <c r="R330" s="79">
        <f xml:space="preserve"> ((R$77 * R$352 *R$378 * (R201 * 1 + R298) +R233) * 1000 / (R105 * 8760)) + R265 + 0</f>
        <v>85.437224530296163</v>
      </c>
      <c r="S330" s="79">
        <f xml:space="preserve"> ((S$77 * S$352 *S$378 * (S201 * 1 + S298) +S233) * 1000 / (S105 * 8760)) + S265 + 0</f>
        <v>94.641100503859462</v>
      </c>
      <c r="T330" s="79">
        <f xml:space="preserve"> ((T$77 * T$352 *T$378 * (T201 * 1 + T298) +T233) * 1000 / (T105 * 8760)) + T265 + 0</f>
        <v>94.381544583763173</v>
      </c>
      <c r="U330" s="79">
        <f xml:space="preserve"> ((U$77 * U$352 *U$378 * (U201 * 1 + U298) +U233) * 1000 / (U105 * 8760)) + U265 + 0</f>
        <v>94.080114680554431</v>
      </c>
      <c r="V330" s="79">
        <f xml:space="preserve"> ((V$77 * V$352 *V$378 * (V201 * 1 + V298) +V233) * 1000 / (V105 * 8760)) + V265 + 0</f>
        <v>93.736408694205494</v>
      </c>
      <c r="W330" s="79">
        <f xml:space="preserve"> ((W$77 * W$352 *W$378 * (W201 * 1 + W298) +W233) * 1000 / (W105 * 8760)) + W265 + 0</f>
        <v>93.350053491503786</v>
      </c>
      <c r="X330" s="79">
        <f xml:space="preserve"> ((X$77 * X$352 *X$378 * (X201 * 1 + X298) +X233) * 1000 / (X105 * 8760)) + X265 + 0</f>
        <v>90.750076327068669</v>
      </c>
      <c r="Y330" s="79">
        <f xml:space="preserve"> ((Y$77 * Y$352 *Y$378 * (Y201 * 1 + Y298) +Y233) * 1000 / (Y105 * 8760)) + Y265 + 0</f>
        <v>88.154516515388906</v>
      </c>
      <c r="Z330" s="79">
        <f xml:space="preserve"> ((Z$77 * Z$352 *Z$378 * (Z201 * 1 + Z298) +Z233) * 1000 / (Z105 * 8760)) + Z265 + 0</f>
        <v>85.563362808417779</v>
      </c>
      <c r="AA330" s="79">
        <f xml:space="preserve"> ((AA$77 * AA$352 *AA$378 * (AA201 * 1 + AA298) +AA233) * 1000 / (AA105 * 8760)) + AA265 + 0</f>
        <v>82.976603996264416</v>
      </c>
      <c r="AB330" s="79">
        <f xml:space="preserve"> ((AB$77 * AB$352 *AB$378 * (AB201 * 1 + AB298) +AB233) * 1000 / (AB105 * 8760)) + AB265 + 0</f>
        <v>80.394228907032385</v>
      </c>
      <c r="AC330" s="79">
        <f xml:space="preserve"> ((AC$77 * AC$352 *AC$378 * (AC201 * 1 + AC298) +AC233) * 1000 / (AC105 * 8760)) + AC265 + 0</f>
        <v>77.8162264066586</v>
      </c>
      <c r="AD330" s="79">
        <f xml:space="preserve"> ((AD$77 * AD$352 *AD$378 * (AD201 * 1 + AD298) +AD233) * 1000 / (AD105 * 8760)) + AD265 + 0</f>
        <v>75.242585398753548</v>
      </c>
      <c r="AE330" s="79">
        <f xml:space="preserve"> ((AE$77 * AE$352 *AE$378 * (AE201 * 1 + AE298) +AE233) * 1000 / (AE105 * 8760)) + AE265 + 0</f>
        <v>72.673294824441825</v>
      </c>
      <c r="AF330" s="79">
        <f xml:space="preserve"> ((AF$77 * AF$352 *AF$378 * (AF201 * 1 + AF298) +AF233) * 1000 / (AF105 * 8760)) + AF265 + 0</f>
        <v>70.108343662204049</v>
      </c>
      <c r="AG330" s="79">
        <f xml:space="preserve"> ((AG$77 * AG$352 *AG$378 * (AG201 * 1 + AG298) +AG233) * 1000 / (AG105 * 8760)) + AG265 + 0</f>
        <v>67.547720927718942</v>
      </c>
      <c r="AH330" s="79">
        <f xml:space="preserve"> ((AH$77 * AH$352 *AH$378 * (AH201 * 1 + AH298) +AH233) * 1000 / (AH105 * 8760)) + AH265 + 0</f>
        <v>64.991415673706769</v>
      </c>
      <c r="AI330" s="79">
        <f xml:space="preserve"> ((AI$77 * AI$352 *AI$378 * (AI201 * 1 + AI298) +AI233) * 1000 / (AI105 * 8760)) + AI265 + 0</f>
        <v>62.439416989773164</v>
      </c>
      <c r="AJ330" s="79">
        <f xml:space="preserve"> ((AJ$77 * AJ$352 *AJ$378 * (AJ201 * 1 + AJ298) +AJ233) * 1000 / (AJ105 * 8760)) + AJ265 + 0</f>
        <v>59.891714002254083</v>
      </c>
      <c r="AK330" s="79">
        <f xml:space="preserve"> ((AK$77 * AK$352 *AK$378 * (AK201 * 1 + AK298) +AK233) * 1000 / (AK105 * 8760)) + AK265 + 0</f>
        <v>57.348295874061179</v>
      </c>
      <c r="AL330" s="79">
        <f xml:space="preserve"> ((AL$77 * AL$352 *AL$378 * (AL201 * 1 + AL298) +AL233) * 1000 / (AL105 * 8760)) + AL265 + 0</f>
        <v>54.809151804528305</v>
      </c>
      <c r="AM330" s="79">
        <f xml:space="preserve"> ((AM$77 * AM$352 *AM$378 * (AM201 * 1 + AM298) +AM233) * 1000 / (AM105 * 8760)) + AM265 + 0</f>
        <v>52.274271029258465</v>
      </c>
      <c r="AN330" s="79">
        <f xml:space="preserve"> ((AN$77 * AN$352 *AN$378 * (AN201 * 1 + AN298) +AN233) * 1000 / (AN105 * 8760)) + AN265 + 0</f>
        <v>49.743642819971896</v>
      </c>
      <c r="AO330" s="79">
        <f xml:space="preserve"> ((AO$77 * AO$352 *AO$378 * (AO201 * 1 + AO298) +AO233) * 1000 / (AO105 * 8760)) + AO265 + 0</f>
        <v>47.217256484354564</v>
      </c>
      <c r="AP330" s="79">
        <f xml:space="preserve"> ((AP$77 * AP$352 *AP$378 * (AP201 * 1 + AP298) +AP233) * 1000 / (AP105 * 8760)) + AP265 + 0</f>
        <v>44.695101365907611</v>
      </c>
      <c r="AQ330" s="79">
        <f xml:space="preserve"> ((AQ$77 * AQ$352 *AQ$378 * (AQ201 * 1 + AQ298) +AQ233) * 1000 / (AQ105 * 8760)) + AQ265 + 0</f>
        <v>42.177166843797679</v>
      </c>
    </row>
    <row r="331" spans="7:43" ht="14.25" hidden="1" customHeight="1" thickTop="1" x14ac:dyDescent="0.3">
      <c r="G331" s="8"/>
      <c r="H331" s="80"/>
      <c r="J331" s="24"/>
      <c r="K331" s="16" t="s">
        <v>87</v>
      </c>
      <c r="L331" s="16" t="s">
        <v>67</v>
      </c>
      <c r="M331" s="83">
        <f xml:space="preserve"> ((M$75 * M$350 *M$376 * (M202 * 1 + M299) +M234) * 1000 / (M106 * 8760)) + M266 + 0</f>
        <v>85.108542433999943</v>
      </c>
      <c r="N331" s="83">
        <f xml:space="preserve"> ((N$75 * N$350 *N$376 * (N202 * 1 + N299) +N234) * 1000 / (N106 * 8760)) + N266 + 0</f>
        <v>82.342481729145675</v>
      </c>
      <c r="O331" s="83">
        <f xml:space="preserve"> ((O$75 * O$350 *O$376 * (O202 * 1 + O299) +O234) * 1000 / (O106 * 8760)) + O266 + 0</f>
        <v>75.809947092927814</v>
      </c>
      <c r="P331" s="83">
        <f xml:space="preserve"> ((P$75 * P$350 *P$376 * (P202 * 1 + P299) +P234) * 1000 / (P106 * 8760)) + P266 + 0</f>
        <v>69.328023836767613</v>
      </c>
      <c r="Q331" s="83">
        <f xml:space="preserve"> ((Q$75 * Q$350 *Q$376 * (Q202 * 1 + Q299) +Q234) * 1000 / (Q106 * 8760)) + Q266 + 0</f>
        <v>65.038199938965292</v>
      </c>
      <c r="R331" s="83">
        <f xml:space="preserve"> ((R$75 * R$350 *R$376 * (R202 * 1 + R299) +R234) * 1000 / (R106 * 8760)) + R266 + 0</f>
        <v>58.430442913497636</v>
      </c>
      <c r="S331" s="83">
        <f xml:space="preserve"> ((S$75 * S$350 *S$376 * (S202 * 1 + S299) +S234) * 1000 / (S106 * 8760)) + S266 + 0</f>
        <v>58.287224172135225</v>
      </c>
      <c r="T331" s="83">
        <f xml:space="preserve"> ((T$75 * T$350 *T$376 * (T202 * 1 + T299) +T234) * 1000 / (T106 * 8760)) + T266 + 0</f>
        <v>51.619269397628528</v>
      </c>
      <c r="U331" s="83">
        <f xml:space="preserve"> ((U$75 * U$350 *U$376 * (U202 * 1 + U299) +U234) * 1000 / (U106 * 8760)) + U266 + 0</f>
        <v>44.804068958367246</v>
      </c>
      <c r="V331" s="83">
        <f xml:space="preserve"> ((V$75 * V$350 *V$376 * (V202 * 1 + V299) +V234) * 1000 / (V106 * 8760)) + V266 + 0</f>
        <v>37.842978977656799</v>
      </c>
      <c r="W331" s="83">
        <f xml:space="preserve"> ((W$75 * W$350 *W$376 * (W202 * 1 + W299) +W234) * 1000 / (W106 * 8760)) + W266 + 0</f>
        <v>30.737453531076898</v>
      </c>
      <c r="X331" s="83">
        <f xml:space="preserve"> ((X$75 * X$350 *X$376 * (X202 * 1 + X299) +X234) * 1000 / (X106 * 8760)) + X266 + 0</f>
        <v>30.304036025323192</v>
      </c>
      <c r="Y331" s="83">
        <f xml:space="preserve"> ((Y$75 * Y$350 *Y$376 * (Y202 * 1 + Y299) +Y234) * 1000 / (Y106 * 8760)) + Y266 + 0</f>
        <v>29.870618519569483</v>
      </c>
      <c r="Z331" s="83">
        <f xml:space="preserve"> ((Z$75 * Z$350 *Z$376 * (Z202 * 1 + Z299) +Z234) * 1000 / (Z106 * 8760)) + Z266 + 0</f>
        <v>29.437201013815773</v>
      </c>
      <c r="AA331" s="83">
        <f xml:space="preserve"> ((AA$75 * AA$350 *AA$376 * (AA202 * 1 + AA299) +AA234) * 1000 / (AA106 * 8760)) + AA266 + 0</f>
        <v>29.003783508062071</v>
      </c>
      <c r="AB331" s="83">
        <f xml:space="preserve"> ((AB$75 * AB$350 *AB$376 * (AB202 * 1 + AB299) +AB234) * 1000 / (AB106 * 8760)) + AB266 + 0</f>
        <v>28.570366002308358</v>
      </c>
      <c r="AC331" s="83">
        <f xml:space="preserve"> ((AC$75 * AC$350 *AC$376 * (AC202 * 1 + AC299) +AC234) * 1000 / (AC106 * 8760)) + AC266 + 0</f>
        <v>28.136948496554652</v>
      </c>
      <c r="AD331" s="83">
        <f xml:space="preserve"> ((AD$75 * AD$350 *AD$376 * (AD202 * 1 + AD299) +AD234) * 1000 / (AD106 * 8760)) + AD266 + 0</f>
        <v>27.703530990800942</v>
      </c>
      <c r="AE331" s="83">
        <f xml:space="preserve"> ((AE$75 * AE$350 *AE$376 * (AE202 * 1 + AE299) +AE234) * 1000 / (AE106 * 8760)) + AE266 + 0</f>
        <v>27.270113485047236</v>
      </c>
      <c r="AF331" s="83">
        <f xml:space="preserve"> ((AF$75 * AF$350 *AF$376 * (AF202 * 1 + AF299) +AF234) * 1000 / (AF106 * 8760)) + AF266 + 0</f>
        <v>26.836695979293527</v>
      </c>
      <c r="AG331" s="83">
        <f xml:space="preserve"> ((AG$75 * AG$350 *AG$376 * (AG202 * 1 + AG299) +AG234) * 1000 / (AG106 * 8760)) + AG266 + 0</f>
        <v>26.403278473539821</v>
      </c>
      <c r="AH331" s="83">
        <f xml:space="preserve"> ((AH$75 * AH$350 *AH$376 * (AH202 * 1 + AH299) +AH234) * 1000 / (AH106 * 8760)) + AH266 + 0</f>
        <v>25.969860967786119</v>
      </c>
      <c r="AI331" s="83">
        <f xml:space="preserve"> ((AI$75 * AI$350 *AI$376 * (AI202 * 1 + AI299) +AI234) * 1000 / (AI106 * 8760)) + AI266 + 0</f>
        <v>25.536443462032402</v>
      </c>
      <c r="AJ331" s="83">
        <f xml:space="preserve"> ((AJ$75 * AJ$350 *AJ$376 * (AJ202 * 1 + AJ299) +AJ234) * 1000 / (AJ106 * 8760)) + AJ266 + 0</f>
        <v>25.103025956278696</v>
      </c>
      <c r="AK331" s="83">
        <f xml:space="preserve"> ((AK$75 * AK$350 *AK$376 * (AK202 * 1 + AK299) +AK234) * 1000 / (AK106 * 8760)) + AK266 + 0</f>
        <v>24.66960845052499</v>
      </c>
      <c r="AL331" s="83">
        <f xml:space="preserve"> ((AL$75 * AL$350 *AL$376 * (AL202 * 1 + AL299) +AL234) * 1000 / (AL106 * 8760)) + AL266 + 0</f>
        <v>24.23619094477128</v>
      </c>
      <c r="AM331" s="83">
        <f xml:space="preserve"> ((AM$75 * AM$350 *AM$376 * (AM202 * 1 + AM299) +AM234) * 1000 / (AM106 * 8760)) + AM266 + 0</f>
        <v>23.802773439017578</v>
      </c>
      <c r="AN331" s="83">
        <f xml:space="preserve"> ((AN$75 * AN$350 *AN$376 * (AN202 * 1 + AN299) +AN234) * 1000 / (AN106 * 8760)) + AN266 + 0</f>
        <v>23.369355933263869</v>
      </c>
      <c r="AO331" s="83">
        <f xml:space="preserve"> ((AO$75 * AO$350 *AO$376 * (AO202 * 1 + AO299) +AO234) * 1000 / (AO106 * 8760)) + AO266 + 0</f>
        <v>22.935938427510155</v>
      </c>
      <c r="AP331" s="83">
        <f xml:space="preserve"> ((AP$75 * AP$350 *AP$376 * (AP202 * 1 + AP299) +AP234) * 1000 / (AP106 * 8760)) + AP266 + 0</f>
        <v>22.502520921756449</v>
      </c>
      <c r="AQ331" s="83">
        <f xml:space="preserve"> ((AQ$75 * AQ$350 *AQ$376 * (AQ202 * 1 + AQ299) +AQ234) * 1000 / (AQ106 * 8760)) + AQ266 + 0</f>
        <v>22.069103416002779</v>
      </c>
    </row>
    <row r="332" spans="7:43" ht="14.25" hidden="1" customHeight="1" x14ac:dyDescent="0.3">
      <c r="G332" s="8"/>
      <c r="H332" s="80"/>
      <c r="J332" s="24"/>
      <c r="K332" s="6" t="s">
        <v>87</v>
      </c>
      <c r="L332" s="82" t="s">
        <v>66</v>
      </c>
      <c r="M332" s="81">
        <f xml:space="preserve"> ((M$76 * M$351 *M$377 * (M203 * 1 + M300) +M235) * 1000 / (M107 * 8760)) + M267 + 0</f>
        <v>85.311433017392474</v>
      </c>
      <c r="N332" s="81">
        <f xml:space="preserve"> ((N$76 * N$351 *N$377 * (N203 * 1 + N300) +N235) * 1000 / (N107 * 8760)) + N267 + 0</f>
        <v>82.734469315297247</v>
      </c>
      <c r="O332" s="81">
        <f xml:space="preserve"> ((O$76 * O$351 *O$377 * (O203 * 1 + O300) +O235) * 1000 / (O107 * 8760)) + O267 + 0</f>
        <v>77.108910907164031</v>
      </c>
      <c r="P332" s="81">
        <f xml:space="preserve"> ((P$76 * P$351 *P$377 * (P203 * 1 + P300) +P235) * 1000 / (P107 * 8760)) + P267 + 0</f>
        <v>71.50065283593122</v>
      </c>
      <c r="Q332" s="81">
        <f xml:space="preserve"> ((Q$76 * Q$351 *Q$377 * (Q203 * 1 + Q300) +Q235) * 1000 / (Q107 * 8760)) + Q267 + 0</f>
        <v>68.15725328286932</v>
      </c>
      <c r="R332" s="81">
        <f xml:space="preserve"> ((R$76 * R$351 *R$377 * (R203 * 1 + R300) +R235) * 1000 / (R107 * 8760)) + R267 + 0</f>
        <v>62.386445517253634</v>
      </c>
      <c r="S332" s="81">
        <f xml:space="preserve"> ((S$76 * S$351 *S$377 * (S203 * 1 + S300) +S235) * 1000 / (S107 * 8760)) + S267 + 0</f>
        <v>63.658001595846429</v>
      </c>
      <c r="T332" s="81">
        <f xml:space="preserve"> ((T$76 * T$351 *T$377 * (T203 * 1 + T300) +T235) * 1000 / (T107 * 8760)) + T267 + 0</f>
        <v>57.947306106114318</v>
      </c>
      <c r="U332" s="81">
        <f xml:space="preserve"> ((U$76 * U$351 *U$377 * (U203 * 1 + U300) +U235) * 1000 / (U107 * 8760)) + U267 + 0</f>
        <v>52.076514077966188</v>
      </c>
      <c r="V332" s="81">
        <f xml:space="preserve"> ((V$76 * V$351 *V$377 * (V203 * 1 + V300) +V235) * 1000 / (V107 * 8760)) + V267 + 0</f>
        <v>46.046026017927964</v>
      </c>
      <c r="W332" s="81">
        <f xml:space="preserve"> ((W$76 * W$351 *W$377 * (W203 * 1 + W300) +W235) * 1000 / (W107 * 8760)) + W267 + 0</f>
        <v>39.856347205286006</v>
      </c>
      <c r="X332" s="81">
        <f xml:space="preserve"> ((X$76 * X$351 *X$377 * (X203 * 1 + X300) +X235) * 1000 / (X107 * 8760)) + X267 + 0</f>
        <v>39.389231338291104</v>
      </c>
      <c r="Y332" s="81">
        <f xml:space="preserve"> ((Y$76 * Y$351 *Y$377 * (Y203 * 1 + Y300) +Y235) * 1000 / (Y107 * 8760)) + Y267 + 0</f>
        <v>38.923318645073081</v>
      </c>
      <c r="Z332" s="81">
        <f xml:space="preserve"> ((Z$76 * Z$351 *Z$377 * (Z203 * 1 + Z300) +Z235) * 1000 / (Z107 * 8760)) + Z267 + 0</f>
        <v>38.45860448299846</v>
      </c>
      <c r="AA332" s="81">
        <f xml:space="preserve"> ((AA$76 * AA$351 *AA$377 * (AA203 * 1 + AA300) +AA235) * 1000 / (AA107 * 8760)) + AA267 + 0</f>
        <v>37.99508423328885</v>
      </c>
      <c r="AB332" s="81">
        <f xml:space="preserve"> ((AB$76 * AB$351 *AB$377 * (AB203 * 1 + AB300) +AB235) * 1000 / (AB107 * 8760)) + AB267 + 0</f>
        <v>37.532753300867938</v>
      </c>
      <c r="AC332" s="81">
        <f xml:space="preserve"> ((AC$76 * AC$351 *AC$377 * (AC203 * 1 + AC300) +AC235) * 1000 / (AC107 * 8760)) + AC267 + 0</f>
        <v>37.071607114209613</v>
      </c>
      <c r="AD332" s="81">
        <f xml:space="preserve"> ((AD$76 * AD$351 *AD$377 * (AD203 * 1 + AD300) +AD235) * 1000 / (AD107 * 8760)) + AD267 + 0</f>
        <v>36.611641125187305</v>
      </c>
      <c r="AE332" s="81">
        <f xml:space="preserve"> ((AE$76 * AE$351 *AE$377 * (AE203 * 1 + AE300) +AE235) * 1000 / (AE107 * 8760)) + AE267 + 0</f>
        <v>36.152850808924455</v>
      </c>
      <c r="AF332" s="81">
        <f xml:space="preserve"> ((AF$76 * AF$351 *AF$377 * (AF203 * 1 + AF300) +AF235) * 1000 / (AF107 * 8760)) + AF267 + 0</f>
        <v>35.695231663646183</v>
      </c>
      <c r="AG332" s="81">
        <f xml:space="preserve"> ((AG$76 * AG$351 *AG$377 * (AG203 * 1 + AG300) +AG235) * 1000 / (AG107 * 8760)) + AG267 + 0</f>
        <v>35.238779210531952</v>
      </c>
      <c r="AH332" s="81">
        <f xml:space="preserve"> ((AH$76 * AH$351 *AH$377 * (AH203 * 1 + AH300) +AH235) * 1000 / (AH107 * 8760)) + AH267 + 0</f>
        <v>34.783488993569527</v>
      </c>
      <c r="AI332" s="81">
        <f xml:space="preserve"> ((AI$76 * AI$351 *AI$377 * (AI203 * 1 + AI300) +AI235) * 1000 / (AI107 * 8760)) + AI267 + 0</f>
        <v>34.329356579409939</v>
      </c>
      <c r="AJ332" s="81">
        <f xml:space="preserve"> ((AJ$76 * AJ$351 *AJ$377 * (AJ203 * 1 + AJ300) +AJ235) * 1000 / (AJ107 * 8760)) + AJ267 + 0</f>
        <v>33.87637755722362</v>
      </c>
      <c r="AK332" s="81">
        <f xml:space="preserve"> ((AK$76 * AK$351 *AK$377 * (AK203 * 1 + AK300) +AK235) * 1000 / (AK107 * 8760)) + AK267 + 0</f>
        <v>33.42454753855754</v>
      </c>
      <c r="AL332" s="81">
        <f xml:space="preserve"> ((AL$76 * AL$351 *AL$377 * (AL203 * 1 + AL300) +AL235) * 1000 / (AL107 * 8760)) + AL267 + 0</f>
        <v>32.973862157193537</v>
      </c>
      <c r="AM332" s="81">
        <f xml:space="preserve"> ((AM$76 * AM$351 *AM$377 * (AM203 * 1 + AM300) +AM235) * 1000 / (AM107 * 8760)) + AM267 + 0</f>
        <v>32.524317069007658</v>
      </c>
      <c r="AN332" s="81">
        <f xml:space="preserve"> ((AN$76 * AN$351 *AN$377 * (AN203 * 1 + AN300) +AN235) * 1000 / (AN107 * 8760)) + AN267 + 0</f>
        <v>32.075907951830594</v>
      </c>
      <c r="AO332" s="81">
        <f xml:space="preserve"> ((AO$76 * AO$351 *AO$377 * (AO203 * 1 + AO300) +AO235) * 1000 / (AO107 * 8760)) + AO267 + 0</f>
        <v>31.628630505309115</v>
      </c>
      <c r="AP332" s="81">
        <f xml:space="preserve"> ((AP$76 * AP$351 *AP$377 * (AP203 * 1 + AP300) +AP235) * 1000 / (AP107 * 8760)) + AP267 + 0</f>
        <v>31.182480450768683</v>
      </c>
      <c r="AQ332" s="81">
        <f xml:space="preserve"> ((AQ$76 * AQ$351 *AQ$377 * (AQ203 * 1 + AQ300) +AQ235) * 1000 / (AQ107 * 8760)) + AQ267 + 0</f>
        <v>30.737453531076898</v>
      </c>
    </row>
    <row r="333" spans="7:43" ht="14.25" hidden="1" customHeight="1" thickBot="1" x14ac:dyDescent="0.35">
      <c r="G333" s="8"/>
      <c r="H333" s="80"/>
      <c r="J333" s="24"/>
      <c r="K333" s="17" t="s">
        <v>87</v>
      </c>
      <c r="L333" s="17" t="s">
        <v>62</v>
      </c>
      <c r="M333" s="79">
        <f xml:space="preserve"> ((M$77 * M$352 *M$378 * (M204 * 1 + M301) +M236) * 1000 / (M108 * 8760)) + M268 + 0</f>
        <v>85.44342440444899</v>
      </c>
      <c r="N333" s="79">
        <f xml:space="preserve"> ((N$77 * N$352 *N$378 * (N204 * 1 + N301) +N236) * 1000 / (N108 * 8760)) + N268 + 0</f>
        <v>82.990478081674084</v>
      </c>
      <c r="O333" s="79">
        <f xml:space="preserve"> ((O$77 * O$352 *O$378 * (O204 * 1 + O301) +O236) * 1000 / (O108 * 8760)) + O268 + 0</f>
        <v>81.757732906288055</v>
      </c>
      <c r="P333" s="79">
        <f xml:space="preserve"> ((P$77 * P$352 *P$378 * (P204 * 1 + P301) +P236) * 1000 / (P108 * 8760)) + P268 + 0</f>
        <v>80.524987730902026</v>
      </c>
      <c r="Q333" s="79">
        <f xml:space="preserve"> ((Q$77 * Q$352 *Q$378 * (Q204 * 1 + Q301) +Q236) * 1000 / (Q108 * 8760)) + Q268 + 0</f>
        <v>82.012321518555453</v>
      </c>
      <c r="R333" s="79">
        <f xml:space="preserve"> ((R$77 * R$352 *R$378 * (R204 * 1 + R301) +R236) * 1000 / (R108 * 8760)) + R268 + 0</f>
        <v>80.735998644636624</v>
      </c>
      <c r="S333" s="79">
        <f xml:space="preserve"> ((S$77 * S$352 *S$378 * (S204 * 1 + S301) +S236) * 1000 / (S108 * 8760)) + S268 + 0</f>
        <v>89.433426752960912</v>
      </c>
      <c r="T333" s="79">
        <f xml:space="preserve"> ((T$77 * T$352 *T$378 * (T204 * 1 + T301) +T236) * 1000 / (T108 * 8760)) + T268 + 0</f>
        <v>89.188153026803391</v>
      </c>
      <c r="U333" s="79">
        <f xml:space="preserve"> ((U$77 * U$352 *U$378 * (U204 * 1 + U301) +U236) * 1000 / (U108 * 8760)) + U268 + 0</f>
        <v>88.90330945433594</v>
      </c>
      <c r="V333" s="79">
        <f xml:space="preserve"> ((V$77 * V$352 *V$378 * (V204 * 1 + V301) +V236) * 1000 / (V108 * 8760)) + V268 + 0</f>
        <v>88.578516061285342</v>
      </c>
      <c r="W333" s="79">
        <f xml:space="preserve"> ((W$77 * W$352 *W$378 * (W204 * 1 + W301) +W236) * 1000 / (W108 * 8760)) + W268 + 0</f>
        <v>88.213420246280108</v>
      </c>
      <c r="X333" s="79">
        <f xml:space="preserve"> ((X$77 * X$352 *X$378 * (X204 * 1 + X301) +X236) * 1000 / (X108 * 8760)) + X268 + 0</f>
        <v>85.75650812187601</v>
      </c>
      <c r="Y333" s="79">
        <f xml:space="preserve"> ((Y$77 * Y$352 *Y$378 * (Y204 * 1 + Y301) +Y236) * 1000 / (Y108 * 8760)) + Y268 + 0</f>
        <v>83.303770283189081</v>
      </c>
      <c r="Z333" s="79">
        <f xml:space="preserve"> ((Z$77 * Z$352 *Z$378 * (Z204 * 1 + Z301) +Z236) * 1000 / (Z108 * 8760)) + Z268 + 0</f>
        <v>80.855196101101939</v>
      </c>
      <c r="AA333" s="79">
        <f xml:space="preserve"> ((AA$77 * AA$352 *AA$378 * (AA204 * 1 + AA301) +AA236) * 1000 / (AA108 * 8760)) + AA268 + 0</f>
        <v>78.410774982553562</v>
      </c>
      <c r="AB333" s="79">
        <f xml:space="preserve"> ((AB$77 * AB$352 *AB$378 * (AB204 * 1 + AB301) +AB236) * 1000 / (AB108 * 8760)) + AB268 + 0</f>
        <v>75.970496370386684</v>
      </c>
      <c r="AC333" s="79">
        <f xml:space="preserve"> ((AC$77 * AC$352 *AC$378 * (AC204 * 1 + AC301) +AC236) * 1000 / (AC108 * 8760)) + AC268 + 0</f>
        <v>73.534349743195634</v>
      </c>
      <c r="AD333" s="79">
        <f xml:space="preserve"> ((AD$77 * AD$352 *AD$378 * (AD204 * 1 + AD301) +AD236) * 1000 / (AD108 * 8760)) + AD268 + 0</f>
        <v>71.102324615175192</v>
      </c>
      <c r="AE333" s="79">
        <f xml:space="preserve"> ((AE$77 * AE$352 *AE$378 * (AE204 * 1 + AE301) +AE236) * 1000 / (AE108 * 8760)) + AE268 + 0</f>
        <v>68.674410535970168</v>
      </c>
      <c r="AF333" s="79">
        <f xml:space="preserve"> ((AF$77 * AF$352 *AF$378 * (AF204 * 1 + AF301) +AF236) * 1000 / (AF108 * 8760)) + AF268 + 0</f>
        <v>66.250597090525702</v>
      </c>
      <c r="AG333" s="79">
        <f xml:space="preserve"> ((AG$77 * AG$352 *AG$378 * (AG204 * 1 + AG301) +AG236) * 1000 / (AG108 * 8760)) + AG268 + 0</f>
        <v>63.83087389893835</v>
      </c>
      <c r="AH333" s="79">
        <f xml:space="preserve"> ((AH$77 * AH$352 *AH$378 * (AH204 * 1 + AH301) +AH236) * 1000 / (AH108 * 8760)) + AH268 + 0</f>
        <v>61.415230616307831</v>
      </c>
      <c r="AI333" s="79">
        <f xml:space="preserve"> ((AI$77 * AI$352 *AI$378 * (AI204 * 1 + AI301) +AI236) * 1000 / (AI108 * 8760)) + AI268 + 0</f>
        <v>59.003656932589728</v>
      </c>
      <c r="AJ333" s="79">
        <f xml:space="preserve"> ((AJ$77 * AJ$352 *AJ$378 * (AJ204 * 1 + AJ301) +AJ236) * 1000 / (AJ108 * 8760)) + AJ268 + 0</f>
        <v>56.596142572448748</v>
      </c>
      <c r="AK333" s="79">
        <f xml:space="preserve"> ((AK$77 * AK$352 *AK$378 * (AK204 * 1 + AK301) +AK236) * 1000 / (AK108 * 8760)) + AK268 + 0</f>
        <v>54.192677295112752</v>
      </c>
      <c r="AL333" s="79">
        <f xml:space="preserve"> ((AL$77 * AL$352 *AL$378 * (AL204 * 1 + AL301) +AL236) * 1000 / (AL108 * 8760)) + AL268 + 0</f>
        <v>51.793250894227619</v>
      </c>
      <c r="AM333" s="79">
        <f xml:space="preserve"> ((AM$77 * AM$352 *AM$378 * (AM204 * 1 + AM301) +AM236) * 1000 / (AM108 * 8760)) + AM268 + 0</f>
        <v>49.397853197712685</v>
      </c>
      <c r="AN333" s="79">
        <f xml:space="preserve"> ((AN$77 * AN$352 *AN$378 * (AN204 * 1 + AN301) +AN236) * 1000 / (AN108 * 8760)) + AN268 + 0</f>
        <v>47.00647406761712</v>
      </c>
      <c r="AO333" s="79">
        <f xml:space="preserve"> ((AO$77 * AO$352 *AO$378 * (AO204 * 1 + AO301) +AO236) * 1000 / (AO108 * 8760)) + AO268 + 0</f>
        <v>44.619103399976787</v>
      </c>
      <c r="AP333" s="79">
        <f xml:space="preserve"> ((AP$77 * AP$352 *AP$378 * (AP204 * 1 + AP301) +AP236) * 1000 / (AP108 * 8760)) + AP268 + 0</f>
        <v>42.235731124672022</v>
      </c>
      <c r="AQ333" s="79">
        <f xml:space="preserve"> ((AQ$77 * AQ$352 *AQ$378 * (AQ204 * 1 + AQ301) +AQ236) * 1000 / (AQ108 * 8760)) + AQ268 + 0</f>
        <v>39.856347205286006</v>
      </c>
    </row>
    <row r="334" spans="7:43" ht="14.25" hidden="1" customHeight="1" thickTop="1" x14ac:dyDescent="0.3">
      <c r="G334" s="8"/>
      <c r="H334" s="80"/>
      <c r="J334" s="24"/>
      <c r="K334" s="16" t="s">
        <v>86</v>
      </c>
      <c r="L334" s="16" t="s">
        <v>67</v>
      </c>
      <c r="M334" s="83">
        <f xml:space="preserve"> ((M$75 * M$350 *M$376 * (M205 * 1 + M302) +M237) * 1000 / (M109 * 8760)) + M269 + 0</f>
        <v>79.398774037789153</v>
      </c>
      <c r="N334" s="83">
        <f xml:space="preserve"> ((N$75 * N$350 *N$376 * (N205 * 1 + N302) +N237) * 1000 / (N109 * 8760)) + N269 + 0</f>
        <v>76.818283024800138</v>
      </c>
      <c r="O334" s="83">
        <f xml:space="preserve"> ((O$75 * O$350 *O$376 * (O205 * 1 + O302) +O237) * 1000 / (O109 * 8760)) + O269 + 0</f>
        <v>70.724003571273869</v>
      </c>
      <c r="P334" s="83">
        <f xml:space="preserve"> ((P$75 * P$350 *P$376 * (P205 * 1 + P302) +P237) * 1000 / (P109 * 8760)) + P269 + 0</f>
        <v>64.676940077673791</v>
      </c>
      <c r="Q334" s="83">
        <f xml:space="preserve"> ((Q$75 * Q$350 *Q$376 * (Q205 * 1 + Q302) +Q237) * 1000 / (Q109 * 8760)) + Q269 + 0</f>
        <v>60.674912213224715</v>
      </c>
      <c r="R334" s="83">
        <f xml:space="preserve"> ((R$75 * R$350 *R$376 * (R205 * 1 + R302) +R237) * 1000 / (R109 * 8760)) + R269 + 0</f>
        <v>54.510456895844847</v>
      </c>
      <c r="S334" s="83">
        <f xml:space="preserve"> ((S$75 * S$350 *S$376 * (S205 * 1 + S302) +S237) * 1000 / (S109 * 8760)) + S269 + 0</f>
        <v>54.37684642434337</v>
      </c>
      <c r="T334" s="83">
        <f xml:space="preserve"> ((T$75 * T$350 *T$376 * (T205 * 1 + T302) +T237) * 1000 / (T109 * 8760)) + T269 + 0</f>
        <v>48.156231909110474</v>
      </c>
      <c r="U334" s="83">
        <f xml:space="preserve"> ((U$75 * U$350 *U$376 * (U205 * 1 + U302) +U237) * 1000 / (U109 * 8760)) + U269 + 0</f>
        <v>41.798250157528074</v>
      </c>
      <c r="V334" s="83">
        <f xml:space="preserve"> ((V$75 * V$350 *V$376 * (V205 * 1 + V302) +V237) * 1000 / (V109 * 8760)) + V269 + 0</f>
        <v>35.304166313197676</v>
      </c>
      <c r="W334" s="83">
        <f xml:space="preserve"> ((W$75 * W$350 *W$376 * (W205 * 1 + W302) +W237) * 1000 / (W109 * 8760)) + W269 + 0</f>
        <v>28.675336900565451</v>
      </c>
      <c r="X334" s="83">
        <f xml:space="preserve"> ((X$75 * X$350 *X$376 * (X205 * 1 + X302) +X237) * 1000 / (X109 * 8760)) + X269 + 0</f>
        <v>28.270996541546292</v>
      </c>
      <c r="Y334" s="83">
        <f xml:space="preserve"> ((Y$75 * Y$350 *Y$376 * (Y205 * 1 + Y302) +Y237) * 1000 / (Y109 * 8760)) + Y269 + 0</f>
        <v>27.866656182527134</v>
      </c>
      <c r="Z334" s="83">
        <f xml:space="preserve"> ((Z$75 * Z$350 *Z$376 * (Z205 * 1 + Z302) +Z237) * 1000 / (Z109 * 8760)) + Z269 + 0</f>
        <v>27.462315823507975</v>
      </c>
      <c r="AA334" s="83">
        <f xml:space="preserve"> ((AA$75 * AA$350 *AA$376 * (AA205 * 1 + AA302) +AA237) * 1000 / (AA109 * 8760)) + AA269 + 0</f>
        <v>27.05797546448882</v>
      </c>
      <c r="AB334" s="83">
        <f xml:space="preserve"> ((AB$75 * AB$350 *AB$376 * (AB205 * 1 + AB302) +AB237) * 1000 / (AB109 * 8760)) + AB269 + 0</f>
        <v>26.653635105469654</v>
      </c>
      <c r="AC334" s="83">
        <f xml:space="preserve"> ((AC$75 * AC$350 *AC$376 * (AC205 * 1 + AC302) +AC237) * 1000 / (AC109 * 8760)) + AC269 + 0</f>
        <v>26.249294746450499</v>
      </c>
      <c r="AD334" s="83">
        <f xml:space="preserve"> ((AD$75 * AD$350 *AD$376 * (AD205 * 1 + AD302) +AD237) * 1000 / (AD109 * 8760)) + AD269 + 0</f>
        <v>25.84495438743134</v>
      </c>
      <c r="AE334" s="83">
        <f xml:space="preserve"> ((AE$75 * AE$350 *AE$376 * (AE205 * 1 + AE302) +AE237) * 1000 / (AE109 * 8760)) + AE269 + 0</f>
        <v>25.440614028412181</v>
      </c>
      <c r="AF334" s="83">
        <f xml:space="preserve"> ((AF$75 * AF$350 *AF$376 * (AF205 * 1 + AF302) +AF237) * 1000 / (AF109 * 8760)) + AF269 + 0</f>
        <v>25.036273669393022</v>
      </c>
      <c r="AG334" s="83">
        <f xml:space="preserve"> ((AG$75 * AG$350 *AG$376 * (AG205 * 1 + AG302) +AG237) * 1000 / (AG109 * 8760)) + AG269 + 0</f>
        <v>24.631933310373867</v>
      </c>
      <c r="AH334" s="83">
        <f xml:space="preserve"> ((AH$75 * AH$350 *AH$376 * (AH205 * 1 + AH302) +AH237) * 1000 / (AH109 * 8760)) + AH269 + 0</f>
        <v>24.227592951354712</v>
      </c>
      <c r="AI334" s="83">
        <f xml:space="preserve"> ((AI$75 * AI$350 *AI$376 * (AI205 * 1 + AI302) +AI237) * 1000 / (AI109 * 8760)) + AI269 + 0</f>
        <v>23.823252592335546</v>
      </c>
      <c r="AJ334" s="83">
        <f xml:space="preserve"> ((AJ$75 * AJ$350 *AJ$376 * (AJ205 * 1 + AJ302) +AJ237) * 1000 / (AJ109 * 8760)) + AJ269 + 0</f>
        <v>23.418912233316387</v>
      </c>
      <c r="AK334" s="83">
        <f xml:space="preserve"> ((AK$75 * AK$350 *AK$376 * (AK205 * 1 + AK302) +AK237) * 1000 / (AK109 * 8760)) + AK269 + 0</f>
        <v>23.014571874297232</v>
      </c>
      <c r="AL334" s="83">
        <f xml:space="preserve"> ((AL$75 * AL$350 *AL$376 * (AL205 * 1 + AL302) +AL237) * 1000 / (AL109 * 8760)) + AL269 + 0</f>
        <v>22.610231515278073</v>
      </c>
      <c r="AM334" s="83">
        <f xml:space="preserve"> ((AM$75 * AM$350 *AM$376 * (AM205 * 1 + AM302) +AM237) * 1000 / (AM109 * 8760)) + AM269 + 0</f>
        <v>22.205891156258918</v>
      </c>
      <c r="AN334" s="83">
        <f xml:space="preserve"> ((AN$75 * AN$350 *AN$376 * (AN205 * 1 + AN302) +AN237) * 1000 / (AN109 * 8760)) + AN269 + 0</f>
        <v>21.801550797239756</v>
      </c>
      <c r="AO334" s="83">
        <f xml:space="preserve"> ((AO$75 * AO$350 *AO$376 * (AO205 * 1 + AO302) +AO237) * 1000 / (AO109 * 8760)) + AO269 + 0</f>
        <v>21.397210438220593</v>
      </c>
      <c r="AP334" s="83">
        <f xml:space="preserve"> ((AP$75 * AP$350 *AP$376 * (AP205 * 1 + AP302) +AP237) * 1000 / (AP109 * 8760)) + AP269 + 0</f>
        <v>20.992870079201438</v>
      </c>
      <c r="AQ334" s="83">
        <f xml:space="preserve"> ((AQ$75 * AQ$350 *AQ$376 * (AQ205 * 1 + AQ302) +AQ237) * 1000 / (AQ109 * 8760)) + AQ269 + 0</f>
        <v>20.588529720182315</v>
      </c>
    </row>
    <row r="335" spans="7:43" ht="14.25" hidden="1" customHeight="1" x14ac:dyDescent="0.3">
      <c r="G335" s="8"/>
      <c r="H335" s="80"/>
      <c r="J335" s="24"/>
      <c r="K335" s="6" t="s">
        <v>86</v>
      </c>
      <c r="L335" s="82" t="s">
        <v>66</v>
      </c>
      <c r="M335" s="81">
        <f xml:space="preserve"> ((M$76 * M$351 *M$377 * (M206 * 1 + M303) +M238) * 1000 / (M110 * 8760)) + M270 + 0</f>
        <v>79.588053082224334</v>
      </c>
      <c r="N335" s="81">
        <f xml:space="preserve"> ((N$76 * N$351 *N$377 * (N206 * 1 + N303) +N238) * 1000 / (N110 * 8760)) + N270 + 0</f>
        <v>77.183972917828243</v>
      </c>
      <c r="O335" s="81">
        <f xml:space="preserve"> ((O$76 * O$351 *O$377 * (O206 * 1 + O303) +O238) * 1000 / (O110 * 8760)) + O270 + 0</f>
        <v>71.935822401913413</v>
      </c>
      <c r="P335" s="81">
        <f xml:space="preserve"> ((P$76 * P$351 *P$377 * (P206 * 1 + P303) +P238) * 1000 / (P110 * 8760)) + P270 + 0</f>
        <v>66.703811576575475</v>
      </c>
      <c r="Q335" s="81">
        <f xml:space="preserve"> ((Q$76 * Q$351 *Q$377 * (Q206 * 1 + Q303) +Q238) * 1000 / (Q110 * 8760)) + Q270 + 0</f>
        <v>63.584714268129993</v>
      </c>
      <c r="R335" s="81">
        <f xml:space="preserve"> ((R$76 * R$351 *R$377 * (R206 * 1 + R303) +R238) * 1000 / (R110 * 8760)) + R270 + 0</f>
        <v>58.201058894723026</v>
      </c>
      <c r="S335" s="81">
        <f xml:space="preserve"> ((S$76 * S$351 *S$377 * (S206 * 1 + S303) +S238) * 1000 / (S110 * 8760)) + S270 + 0</f>
        <v>59.387308721981654</v>
      </c>
      <c r="T335" s="81">
        <f xml:space="preserve"> ((T$76 * T$351 *T$377 * (T206 * 1 + T303) +T238) * 1000 / (T110 * 8760)) + T270 + 0</f>
        <v>54.059732807501831</v>
      </c>
      <c r="U335" s="81">
        <f xml:space="preserve"> ((U$76 * U$351 *U$377 * (U206 * 1 + U303) +U238) * 1000 / (U110 * 8760)) + U270 + 0</f>
        <v>48.582800923404939</v>
      </c>
      <c r="V335" s="81">
        <f xml:space="preserve"> ((V$76 * V$351 *V$377 * (V206 * 1 + V303) +V238) * 1000 / (V110 * 8760)) + V270 + 0</f>
        <v>42.956886707004507</v>
      </c>
      <c r="W335" s="81">
        <f xml:space="preserve"> ((W$76 * W$351 *W$377 * (W206 * 1 + W303) +W238) * 1000 / (W110 * 8760)) + W270 + 0</f>
        <v>37.182461539371538</v>
      </c>
      <c r="X335" s="81">
        <f xml:space="preserve"> ((X$76 * X$351 *X$377 * (X206 * 1 + X303) +X238) * 1000 / (X110 * 8760)) + X270 + 0</f>
        <v>36.746683577344335</v>
      </c>
      <c r="Y335" s="81">
        <f xml:space="preserve"> ((Y$76 * Y$351 *Y$377 * (Y206 * 1 + Y303) +Y238) * 1000 / (Y110 * 8760)) + Y270 + 0</f>
        <v>36.312028070479755</v>
      </c>
      <c r="Z335" s="81">
        <f xml:space="preserve"> ((Z$76 * Z$351 *Z$377 * (Z206 * 1 + Z303) +Z238) * 1000 / (Z110 * 8760)) + Z270 + 0</f>
        <v>35.878490687609677</v>
      </c>
      <c r="AA335" s="81">
        <f xml:space="preserve"> ((AA$76 * AA$351 *AA$377 * (AA206 * 1 + AA303) +AA238) * 1000 / (AA110 * 8760)) + AA270 + 0</f>
        <v>35.446067119820661</v>
      </c>
      <c r="AB335" s="81">
        <f xml:space="preserve"> ((AB$76 * AB$351 *AB$377 * (AB206 * 1 + AB303) +AB238) * 1000 / (AB110 * 8760)) + AB270 + 0</f>
        <v>35.01475308031123</v>
      </c>
      <c r="AC335" s="81">
        <f xml:space="preserve"> ((AC$76 * AC$351 *AC$377 * (AC206 * 1 + AC303) +AC238) * 1000 / (AC110 * 8760)) + AC270 + 0</f>
        <v>34.584544304250159</v>
      </c>
      <c r="AD335" s="81">
        <f xml:space="preserve"> ((AD$76 * AD$351 *AD$377 * (AD206 * 1 + AD303) +AD238) * 1000 / (AD110 * 8760)) + AD270 + 0</f>
        <v>34.155436548635947</v>
      </c>
      <c r="AE335" s="81">
        <f xml:space="preserve"> ((AE$76 * AE$351 *AE$377 * (AE206 * 1 + AE303) +AE238) * 1000 / (AE110 * 8760)) + AE270 + 0</f>
        <v>33.727425592157303</v>
      </c>
      <c r="AF335" s="81">
        <f xml:space="preserve"> ((AF$76 * AF$351 *AF$377 * (AF206 * 1 + AF303) +AF238) * 1000 / (AF110 * 8760)) + AF270 + 0</f>
        <v>33.300507235054752</v>
      </c>
      <c r="AG335" s="81">
        <f xml:space="preserve"> ((AG$76 * AG$351 *AG$377 * (AG206 * 1 + AG303) +AG238) * 1000 / (AG110 * 8760)) + AG270 + 0</f>
        <v>32.874677298983215</v>
      </c>
      <c r="AH335" s="81">
        <f xml:space="preserve"> ((AH$76 * AH$351 *AH$377 * (AH206 * 1 + AH303) +AH238) * 1000 / (AH110 * 8760)) + AH270 + 0</f>
        <v>32.449931626875752</v>
      </c>
      <c r="AI335" s="81">
        <f xml:space="preserve"> ((AI$76 * AI$351 *AI$377 * (AI206 * 1 + AI303) +AI238) * 1000 / (AI110 * 8760)) + AI270 + 0</f>
        <v>32.026266082808256</v>
      </c>
      <c r="AJ335" s="81">
        <f xml:space="preserve"> ((AJ$76 * AJ$351 *AJ$377 * (AJ206 * 1 + AJ303) +AJ238) * 1000 / (AJ110 * 8760)) + AJ270 + 0</f>
        <v>31.603676551865203</v>
      </c>
      <c r="AK335" s="81">
        <f xml:space="preserve"> ((AK$76 * AK$351 *AK$377 * (AK206 * 1 + AK303) +AK238) * 1000 / (AK110 * 8760)) + AK270 + 0</f>
        <v>31.182158940006463</v>
      </c>
      <c r="AL335" s="81">
        <f xml:space="preserve"> ((AL$76 * AL$351 *AL$377 * (AL206 * 1 + AL303) +AL238) * 1000 / (AL110 * 8760)) + AL270 + 0</f>
        <v>30.761709173935035</v>
      </c>
      <c r="AM335" s="81">
        <f xml:space="preserve"> ((AM$76 * AM$351 *AM$377 * (AM206 * 1 + AM303) +AM238) * 1000 / (AM110 * 8760)) + AM270 + 0</f>
        <v>30.34232320096589</v>
      </c>
      <c r="AN335" s="81">
        <f xml:space="preserve"> ((AN$76 * AN$351 *AN$377 * (AN206 * 1 + AN303) +AN238) * 1000 / (AN110 * 8760)) + AN270 + 0</f>
        <v>29.923996988895741</v>
      </c>
      <c r="AO335" s="81">
        <f xml:space="preserve"> ((AO$76 * AO$351 *AO$377 * (AO206 * 1 + AO303) +AO238) * 1000 / (AO110 * 8760)) + AO270 + 0</f>
        <v>29.506726525873798</v>
      </c>
      <c r="AP335" s="81">
        <f xml:space="preserve"> ((AP$76 * AP$351 *AP$377 * (AP206 * 1 + AP303) +AP238) * 1000 / (AP110 * 8760)) + AP270 + 0</f>
        <v>29.090507820273551</v>
      </c>
      <c r="AQ335" s="81">
        <f xml:space="preserve"> ((AQ$76 * AQ$351 *AQ$377 * (AQ206 * 1 + AQ303) +AQ238) * 1000 / (AQ110 * 8760)) + AQ270 + 0</f>
        <v>28.675336900565451</v>
      </c>
    </row>
    <row r="336" spans="7:43" ht="14.25" hidden="1" customHeight="1" thickBot="1" x14ac:dyDescent="0.35">
      <c r="G336" s="8"/>
      <c r="H336" s="80"/>
      <c r="J336" s="24"/>
      <c r="K336" s="17" t="s">
        <v>86</v>
      </c>
      <c r="L336" s="17" t="s">
        <v>62</v>
      </c>
      <c r="M336" s="79">
        <f xml:space="preserve"> ((M$77 * M$352 *M$378 * (M207 * 1 + M304) +M239) * 1000 / (M111 * 8760)) + M271 + 0</f>
        <v>79.711189421023263</v>
      </c>
      <c r="N336" s="79">
        <f xml:space="preserve"> ((N$77 * N$352 *N$378 * (N207 * 1 + N304) +N239) * 1000 / (N111 * 8760)) + N271 + 0</f>
        <v>77.422806548530019</v>
      </c>
      <c r="O336" s="79">
        <f xml:space="preserve"> ((O$77 * O$352 *O$378 * (O207 * 1 + O304) +O239) * 1000 / (O111 * 8760)) + O271 + 0</f>
        <v>76.272763875639058</v>
      </c>
      <c r="P336" s="79">
        <f xml:space="preserve"> ((P$77 * P$352 *P$378 * (P207 * 1 + P304) +P239) * 1000 / (P111 * 8760)) + P271 + 0</f>
        <v>75.12272120274811</v>
      </c>
      <c r="Q336" s="79">
        <f xml:space="preserve"> ((Q$77 * Q$352 *Q$378 * (Q207 * 1 + Q304) +Q239) * 1000 / (Q111 * 8760)) + Q271 + 0</f>
        <v>76.51027262763877</v>
      </c>
      <c r="R336" s="79">
        <f xml:space="preserve"> ((R$77 * R$352 *R$378 * (R207 * 1 + R304) +R239) * 1000 / (R111 * 8760)) + R271 + 0</f>
        <v>75.319575800183074</v>
      </c>
      <c r="S336" s="79">
        <f xml:space="preserve"> ((S$77 * S$352 *S$378 * (S207 * 1 + S304) +S239) * 1000 / (S111 * 8760)) + S271 + 0</f>
        <v>83.433510187183941</v>
      </c>
      <c r="T336" s="79">
        <f xml:space="preserve"> ((T$77 * T$352 *T$378 * (T207 * 1 + T304) +T239) * 1000 / (T111 * 8760)) + T271 + 0</f>
        <v>83.204691403503233</v>
      </c>
      <c r="U336" s="79">
        <f xml:space="preserve"> ((U$77 * U$352 *U$378 * (U207 * 1 + U304) +U239) * 1000 / (U111 * 8760)) + U271 + 0</f>
        <v>82.93895743838452</v>
      </c>
      <c r="V336" s="79">
        <f xml:space="preserve"> ((V$77 * V$352 *V$378 * (V207 * 1 + V304) +V239) * 1000 / (V111 * 8760)) + V271 + 0</f>
        <v>82.635953809297703</v>
      </c>
      <c r="W336" s="79">
        <f xml:space="preserve"> ((W$77 * W$352 *W$378 * (W207 * 1 + W304) +W239) * 1000 / (W111 * 8760)) + W271 + 0</f>
        <v>82.295351570219026</v>
      </c>
      <c r="X336" s="79">
        <f xml:space="preserve"> ((X$77 * X$352 *X$378 * (X207 * 1 + X304) +X239) * 1000 / (X111 * 8760)) + X271 + 0</f>
        <v>80.003268954099227</v>
      </c>
      <c r="Y336" s="79">
        <f xml:space="preserve"> ((Y$77 * Y$352 *Y$378 * (Y207 * 1 + Y304) +Y239) * 1000 / (Y111 * 8760)) + Y271 + 0</f>
        <v>77.715080578897528</v>
      </c>
      <c r="Z336" s="79">
        <f xml:space="preserve"> ((Z$77 * Z$352 *Z$378 * (Z207 * 1 + Z304) +Z239) * 1000 / (Z111 * 8760)) + Z271 + 0</f>
        <v>75.430776528583593</v>
      </c>
      <c r="AA336" s="79">
        <f xml:space="preserve"> ((AA$77 * AA$352 *AA$378 * (AA207 * 1 + AA304) +AA239) * 1000 / (AA111 * 8760)) + AA271 + 0</f>
        <v>73.150346920764491</v>
      </c>
      <c r="AB336" s="79">
        <f xml:space="preserve"> ((AB$77 * AB$352 *AB$378 * (AB207 * 1 + AB304) +AB239) * 1000 / (AB111 * 8760)) + AB271 + 0</f>
        <v>70.87378190654232</v>
      </c>
      <c r="AC336" s="79">
        <f xml:space="preserve"> ((AC$77 * AC$352 *AC$378 * (AC207 * 1 + AC304) +AC239) * 1000 / (AC111 * 8760)) + AC271 + 0</f>
        <v>68.601071670372264</v>
      </c>
      <c r="AD336" s="79">
        <f xml:space="preserve"> ((AD$77 * AD$352 *AD$378 * (AD207 * 1 + AD304) +AD239) * 1000 / (AD111 * 8760)) + AD271 + 0</f>
        <v>66.332206429921641</v>
      </c>
      <c r="AE336" s="79">
        <f xml:space="preserve"> ((AE$77 * AE$352 *AE$378 * (AE207 * 1 + AE304) +AE239) * 1000 / (AE111 * 8760)) + AE271 + 0</f>
        <v>64.06717643592944</v>
      </c>
      <c r="AF336" s="79">
        <f xml:space="preserve"> ((AF$77 * AF$352 *AF$378 * (AF207 * 1 + AF304) +AF239) * 1000 / (AF111 * 8760)) + AF271 + 0</f>
        <v>61.80597197206685</v>
      </c>
      <c r="AG336" s="79">
        <f xml:space="preserve"> ((AG$77 * AG$352 *AG$378 * (AG207 * 1 + AG304) +AG239) * 1000 / (AG111 * 8760)) + AG271 + 0</f>
        <v>59.548583354798126</v>
      </c>
      <c r="AH336" s="79">
        <f xml:space="preserve"> ((AH$77 * AH$352 *AH$378 * (AH207 * 1 + AH304) +AH239) * 1000 / (AH111 * 8760)) + AH271 + 0</f>
        <v>57.295000933242505</v>
      </c>
      <c r="AI336" s="79">
        <f xml:space="preserve"> ((AI$77 * AI$352 *AI$378 * (AI207 * 1 + AI304) +AI239) * 1000 / (AI111 * 8760)) + AI271 + 0</f>
        <v>55.045215089036581</v>
      </c>
      <c r="AJ336" s="79">
        <f xml:space="preserve"> ((AJ$77 * AJ$352 *AJ$378 * (AJ207 * 1 + AJ304) +AJ239) * 1000 / (AJ111 * 8760)) + AJ271 + 0</f>
        <v>52.799216236197545</v>
      </c>
      <c r="AK336" s="79">
        <f xml:space="preserve"> ((AK$77 * AK$352 *AK$378 * (AK207 * 1 + AK304) +AK239) * 1000 / (AK111 * 8760)) + AK271 + 0</f>
        <v>50.556994820986965</v>
      </c>
      <c r="AL336" s="79">
        <f xml:space="preserve"> ((AL$77 * AL$352 *AL$378 * (AL207 * 1 + AL304) +AL239) * 1000 / (AL111 * 8760)) + AL271 + 0</f>
        <v>48.318541321775385</v>
      </c>
      <c r="AM336" s="79">
        <f xml:space="preserve"> ((AM$77 * AM$352 *AM$378 * (AM207 * 1 + AM304) +AM239) * 1000 / (AM111 * 8760)) + AM271 + 0</f>
        <v>46.08384624890747</v>
      </c>
      <c r="AN336" s="79">
        <f xml:space="preserve"> ((AN$77 * AN$352 *AN$378 * (AN207 * 1 + AN304) +AN239) * 1000 / (AN111 * 8760)) + AN271 + 0</f>
        <v>43.85290014456799</v>
      </c>
      <c r="AO336" s="79">
        <f xml:space="preserve"> ((AO$77 * AO$352 *AO$378 * (AO207 * 1 + AO304) +AO239) * 1000 / (AO111 * 8760)) + AO271 + 0</f>
        <v>41.62569358264836</v>
      </c>
      <c r="AP336" s="79">
        <f xml:space="preserve"> ((AP$77 * AP$352 *AP$378 * (AP207 * 1 + AP304) +AP239) * 1000 / (AP111 * 8760)) + AP271 + 0</f>
        <v>39.402217168613838</v>
      </c>
      <c r="AQ336" s="79">
        <f xml:space="preserve"> ((AQ$77 * AQ$352 *AQ$378 * (AQ207 * 1 + AQ304) +AQ239) * 1000 / (AQ111 * 8760)) + AQ271 + 0</f>
        <v>37.182461539371538</v>
      </c>
    </row>
    <row r="337" spans="7:43" ht="14.25" hidden="1" customHeight="1" thickTop="1" x14ac:dyDescent="0.3">
      <c r="G337" s="8"/>
      <c r="H337" s="80"/>
      <c r="J337" s="24"/>
      <c r="K337" s="16" t="s">
        <v>85</v>
      </c>
      <c r="L337" s="16" t="s">
        <v>67</v>
      </c>
      <c r="M337" s="83">
        <f xml:space="preserve"> ((M$75 * M$350 *M$376 * (M208 * 1 + M305) +M240) * 1000 / (M112 * 8760)) + M272 + 0</f>
        <v>78.170434676100726</v>
      </c>
      <c r="N337" s="83">
        <f xml:space="preserve"> ((N$75 * N$350 *N$376 * (N208 * 1 + N305) +N240) * 1000 / (N112 * 8760)) + N272 + 0</f>
        <v>75.629865169736348</v>
      </c>
      <c r="O337" s="83">
        <f xml:space="preserve"> ((O$75 * O$350 *O$376 * (O208 * 1 + O305) +O240) * 1000 / (O112 * 8760)) + O272 + 0</f>
        <v>69.629867314693385</v>
      </c>
      <c r="P337" s="83">
        <f xml:space="preserve"> ((P$75 * P$350 *P$376 * (P208 * 1 + P305) +P240) * 1000 / (P112 * 8760)) + P272 + 0</f>
        <v>63.676354964695129</v>
      </c>
      <c r="Q337" s="83">
        <f xml:space="preserve"> ((Q$75 * Q$350 *Q$376 * (Q208 * 1 + Q305) +Q240) * 1000 / (Q112 * 8760)) + Q272 + 0</f>
        <v>59.73624050397364</v>
      </c>
      <c r="R337" s="83">
        <f xml:space="preserve"> ((R$75 * R$350 *R$376 * (R208 * 1 + R305) +R240) * 1000 / (R112 * 8760)) + R272 + 0</f>
        <v>53.667152441333798</v>
      </c>
      <c r="S337" s="83">
        <f xml:space="preserve"> ((S$75 * S$350 *S$376 * (S208 * 1 + S305) +S240) * 1000 / (S112 * 8760)) + S272 + 0</f>
        <v>53.535608991688363</v>
      </c>
      <c r="T337" s="83">
        <f xml:space="preserve"> ((T$75 * T$350 *T$376 * (T208 * 1 + T305) +T240) * 1000 / (T112 * 8760)) + T272 + 0</f>
        <v>47.411230542510019</v>
      </c>
      <c r="U337" s="83">
        <f xml:space="preserve"> ((U$75 * U$350 *U$376 * (U208 * 1 + U305) +U240) * 1000 / (U112 * 8760)) + U272 + 0</f>
        <v>41.151609997898504</v>
      </c>
      <c r="V337" s="83">
        <f xml:space="preserve"> ((V$75 * V$350 *V$376 * (V208 * 1 + V305) +V240) * 1000 / (V112 * 8760)) + V272 + 0</f>
        <v>34.757992929041222</v>
      </c>
      <c r="W337" s="83">
        <f xml:space="preserve"> ((W$75 * W$350 *W$376 * (W208 * 1 + W305) +W240) * 1000 / (W112 * 8760)) + W272 + 0</f>
        <v>28.23171487426216</v>
      </c>
      <c r="X337" s="83">
        <f xml:space="preserve"> ((X$75 * X$350 *X$376 * (X208 * 1 + X305) +X240) * 1000 / (X112 * 8760)) + X272 + 0</f>
        <v>27.833629865964994</v>
      </c>
      <c r="Y337" s="83">
        <f xml:space="preserve"> ((Y$75 * Y$350 *Y$376 * (Y208 * 1 + Y305) +Y240) * 1000 / (Y112 * 8760)) + Y272 + 0</f>
        <v>27.435544857667825</v>
      </c>
      <c r="Z337" s="83">
        <f xml:space="preserve"> ((Z$75 * Z$350 *Z$376 * (Z208 * 1 + Z305) +Z240) * 1000 / (Z112 * 8760)) + Z272 + 0</f>
        <v>27.037459849370656</v>
      </c>
      <c r="AA337" s="83">
        <f xml:space="preserve"> ((AA$75 * AA$350 *AA$376 * (AA208 * 1 + AA305) +AA240) * 1000 / (AA112 * 8760)) + AA272 + 0</f>
        <v>26.639374841073494</v>
      </c>
      <c r="AB337" s="83">
        <f xml:space="preserve"> ((AB$75 * AB$350 *AB$376 * (AB208 * 1 + AB305) +AB240) * 1000 / (AB112 * 8760)) + AB272 + 0</f>
        <v>26.241289832776317</v>
      </c>
      <c r="AC337" s="83">
        <f xml:space="preserve"> ((AC$75 * AC$350 *AC$376 * (AC208 * 1 + AC305) +AC240) * 1000 / (AC112 * 8760)) + AC272 + 0</f>
        <v>25.843204824479155</v>
      </c>
      <c r="AD337" s="83">
        <f xml:space="preserve"> ((AD$75 * AD$350 *AD$376 * (AD208 * 1 + AD305) +AD240) * 1000 / (AD112 * 8760)) + AD272 + 0</f>
        <v>25.445119816181986</v>
      </c>
      <c r="AE337" s="83">
        <f xml:space="preserve"> ((AE$75 * AE$350 *AE$376 * (AE208 * 1 + AE305) +AE240) * 1000 / (AE112 * 8760)) + AE272 + 0</f>
        <v>25.047034807884817</v>
      </c>
      <c r="AF337" s="83">
        <f xml:space="preserve"> ((AF$75 * AF$350 *AF$376 * (AF208 * 1 + AF305) +AF240) * 1000 / (AF112 * 8760)) + AF272 + 0</f>
        <v>24.648949799587648</v>
      </c>
      <c r="AG337" s="83">
        <f xml:space="preserve"> ((AG$75 * AG$350 *AG$376 * (AG208 * 1 + AG305) +AG240) * 1000 / (AG112 * 8760)) + AG272 + 0</f>
        <v>24.250864791290482</v>
      </c>
      <c r="AH337" s="83">
        <f xml:space="preserve"> ((AH$75 * AH$350 *AH$376 * (AH208 * 1 + AH305) +AH240) * 1000 / (AH112 * 8760)) + AH272 + 0</f>
        <v>23.85277978299332</v>
      </c>
      <c r="AI337" s="83">
        <f xml:space="preserve"> ((AI$75 * AI$350 *AI$376 * (AI208 * 1 + AI305) +AI240) * 1000 / (AI112 * 8760)) + AI272 + 0</f>
        <v>23.454694774696144</v>
      </c>
      <c r="AJ337" s="83">
        <f xml:space="preserve"> ((AJ$75 * AJ$350 *AJ$376 * (AJ208 * 1 + AJ305) +AJ240) * 1000 / (AJ112 * 8760)) + AJ272 + 0</f>
        <v>23.056609766398974</v>
      </c>
      <c r="AK337" s="83">
        <f xml:space="preserve"> ((AK$75 * AK$350 *AK$376 * (AK208 * 1 + AK305) +AK240) * 1000 / (AK112 * 8760)) + AK272 + 0</f>
        <v>22.658524758101812</v>
      </c>
      <c r="AL337" s="83">
        <f xml:space="preserve"> ((AL$75 * AL$350 *AL$376 * (AL208 * 1 + AL305) +AL240) * 1000 / (AL112 * 8760)) + AL272 + 0</f>
        <v>22.260439749804643</v>
      </c>
      <c r="AM337" s="83">
        <f xml:space="preserve"> ((AM$75 * AM$350 *AM$376 * (AM208 * 1 + AM305) +AM240) * 1000 / (AM112 * 8760)) + AM272 + 0</f>
        <v>21.862354741507477</v>
      </c>
      <c r="AN337" s="83">
        <f xml:space="preserve"> ((AN$75 * AN$350 *AN$376 * (AN208 * 1 + AN305) +AN240) * 1000 / (AN112 * 8760)) + AN272 + 0</f>
        <v>21.464269733210308</v>
      </c>
      <c r="AO337" s="83">
        <f xml:space="preserve"> ((AO$75 * AO$350 *AO$376 * (AO208 * 1 + AO305) +AO240) * 1000 / (AO112 * 8760)) + AO272 + 0</f>
        <v>21.066184724913136</v>
      </c>
      <c r="AP337" s="83">
        <f xml:space="preserve"> ((AP$75 * AP$350 *AP$376 * (AP208 * 1 + AP305) +AP240) * 1000 / (AP112 * 8760)) + AP272 + 0</f>
        <v>20.66809971661597</v>
      </c>
      <c r="AQ337" s="83">
        <f xml:space="preserve"> ((AQ$75 * AQ$350 *AQ$376 * (AQ208 * 1 + AQ305) +AQ240) * 1000 / (AQ112 * 8760)) + AQ272 + 0</f>
        <v>20.270014708318836</v>
      </c>
    </row>
    <row r="338" spans="7:43" ht="14.25" hidden="1" customHeight="1" x14ac:dyDescent="0.3">
      <c r="G338" s="8"/>
      <c r="H338" s="80"/>
      <c r="J338" s="24"/>
      <c r="K338" s="6" t="s">
        <v>85</v>
      </c>
      <c r="L338" s="82" t="s">
        <v>66</v>
      </c>
      <c r="M338" s="81">
        <f xml:space="preserve"> ((M$76 * M$351 *M$377 * (M209 * 1 + M306) +M241) * 1000 / (M113 * 8760)) + M273 + 0</f>
        <v>78.356785477582036</v>
      </c>
      <c r="N338" s="81">
        <f xml:space="preserve"> ((N$76 * N$351 *N$377 * (N209 * 1 + N306) +N241) * 1000 / (N113 * 8760)) + N273 + 0</f>
        <v>75.989897654382247</v>
      </c>
      <c r="O338" s="81">
        <f xml:space="preserve"> ((O$76 * O$351 *O$377 * (O209 * 1 + O306) +O241) * 1000 / (O113 * 8760)) + O273 + 0</f>
        <v>70.822938692529661</v>
      </c>
      <c r="P338" s="81">
        <f xml:space="preserve"> ((P$76 * P$351 *P$377 * (P209 * 1 + P306) +P241) * 1000 / (P113 * 8760)) + P273 + 0</f>
        <v>65.671869732043234</v>
      </c>
      <c r="Q338" s="81">
        <f xml:space="preserve"> ((Q$76 * Q$351 *Q$377 * (Q209 * 1 + Q306) +Q241) * 1000 / (Q113 * 8760)) + Q273 + 0</f>
        <v>62.601026443175897</v>
      </c>
      <c r="R338" s="81">
        <f xml:space="preserve"> ((R$76 * R$351 *R$377 * (R209 * 1 + R306) +R241) * 1000 / (R113 * 8760)) + R273 + 0</f>
        <v>57.300658952800653</v>
      </c>
      <c r="S338" s="81">
        <f xml:space="preserve"> ((S$76 * S$351 *S$377 * (S209 * 1 + S306) +S241) * 1000 / (S113 * 8760)) + S273 + 0</f>
        <v>58.468556892725047</v>
      </c>
      <c r="T338" s="81">
        <f xml:space="preserve"> ((T$76 * T$351 *T$377 * (T209 * 1 + T306) +T241) * 1000 / (T113 * 8760)) + T273 + 0</f>
        <v>53.223401283564101</v>
      </c>
      <c r="U338" s="81">
        <f xml:space="preserve"> ((U$76 * U$351 *U$377 * (U209 * 1 + U306) +U241) * 1000 / (U113 * 8760)) + U273 + 0</f>
        <v>47.831200317495252</v>
      </c>
      <c r="V338" s="81">
        <f xml:space="preserve"> ((V$76 * V$351 *V$377 * (V209 * 1 + V306) +V241) * 1000 / (V113 * 8760)) + V273 + 0</f>
        <v>42.292321851473005</v>
      </c>
      <c r="W338" s="81">
        <f xml:space="preserve"> ((W$76 * W$351 *W$377 * (W209 * 1 + W306) +W241) * 1000 / (W113 * 8760)) + W273 + 0</f>
        <v>36.607229974063756</v>
      </c>
      <c r="X338" s="81">
        <f xml:space="preserve"> ((X$76 * X$351 *X$377 * (X209 * 1 + X306) +X241) * 1000 / (X113 * 8760)) + X273 + 0</f>
        <v>36.178193718444504</v>
      </c>
      <c r="Y338" s="81">
        <f xml:space="preserve"> ((Y$76 * Y$351 *Y$377 * (Y209 * 1 + Y306) +Y241) * 1000 / (Y113 * 8760)) + Y273 + 0</f>
        <v>35.750262553036414</v>
      </c>
      <c r="Z338" s="81">
        <f xml:space="preserve"> ((Z$76 * Z$351 *Z$377 * (Z209 * 1 + Z306) +Z241) * 1000 / (Z113 * 8760)) + Z273 + 0</f>
        <v>35.32343221367671</v>
      </c>
      <c r="AA338" s="81">
        <f xml:space="preserve"> ((AA$76 * AA$351 *AA$377 * (AA209 * 1 + AA306) +AA241) * 1000 / (AA113 * 8760)) + AA273 + 0</f>
        <v>34.897698458113055</v>
      </c>
      <c r="AB338" s="81">
        <f xml:space="preserve"> ((AB$76 * AB$351 *AB$377 * (AB209 * 1 + AB306) +AB241) * 1000 / (AB113 * 8760)) + AB273 + 0</f>
        <v>34.47305706586296</v>
      </c>
      <c r="AC338" s="81">
        <f xml:space="preserve"> ((AC$76 * AC$351 *AC$377 * (AC209 * 1 + AC306) +AC241) * 1000 / (AC113 * 8760)) + AC273 + 0</f>
        <v>34.049503838074308</v>
      </c>
      <c r="AD338" s="81">
        <f xml:space="preserve"> ((AD$76 * AD$351 *AD$377 * (AD209 * 1 + AD306) +AD241) * 1000 / (AD113 * 8760)) + AD273 + 0</f>
        <v>33.627034597386988</v>
      </c>
      <c r="AE338" s="81">
        <f xml:space="preserve"> ((AE$76 * AE$351 *AE$377 * (AE209 * 1 + AE306) +AE241) * 1000 / (AE113 * 8760)) + AE273 + 0</f>
        <v>33.205645187795533</v>
      </c>
      <c r="AF338" s="81">
        <f xml:space="preserve"> ((AF$76 * AF$351 *AF$377 * (AF209 * 1 + AF306) +AF241) * 1000 / (AF113 * 8760)) + AF273 + 0</f>
        <v>32.78533147451288</v>
      </c>
      <c r="AG338" s="81">
        <f xml:space="preserve"> ((AG$76 * AG$351 *AG$377 * (AG209 * 1 + AG306) +AG241) * 1000 / (AG113 * 8760)) + AG273 + 0</f>
        <v>32.366089343835078</v>
      </c>
      <c r="AH338" s="81">
        <f xml:space="preserve"> ((AH$76 * AH$351 *AH$377 * (AH209 * 1 + AH306) +AH241) * 1000 / (AH113 * 8760)) + AH273 + 0</f>
        <v>31.947914703007115</v>
      </c>
      <c r="AI338" s="81">
        <f xml:space="preserve"> ((AI$76 * AI$351 *AI$377 * (AI209 * 1 + AI306) +AI241) * 1000 / (AI113 * 8760)) + AI273 + 0</f>
        <v>31.530803480089727</v>
      </c>
      <c r="AJ338" s="81">
        <f xml:space="preserve"> ((AJ$76 * AJ$351 *AJ$377 * (AJ209 * 1 + AJ306) +AJ241) * 1000 / (AJ113 * 8760)) + AJ273 + 0</f>
        <v>31.114751623827242</v>
      </c>
      <c r="AK338" s="81">
        <f xml:space="preserve"> ((AK$76 * AK$351 *AK$377 * (AK209 * 1 + AK306) +AK241) * 1000 / (AK113 * 8760)) + AK273 + 0</f>
        <v>30.699755103516388</v>
      </c>
      <c r="AL338" s="81">
        <f xml:space="preserve"> ((AL$76 * AL$351 *AL$377 * (AL209 * 1 + AL306) +AL241) * 1000 / (AL113 * 8760)) + AL273 + 0</f>
        <v>30.285809908876157</v>
      </c>
      <c r="AM338" s="81">
        <f xml:space="preserve"> ((AM$76 * AM$351 *AM$377 * (AM209 * 1 + AM306) +AM241) * 1000 / (AM113 * 8760)) + AM273 + 0</f>
        <v>29.872912049918607</v>
      </c>
      <c r="AN338" s="81">
        <f xml:space="preserve"> ((AN$76 * AN$351 *AN$377 * (AN209 * 1 + AN306) +AN241) * 1000 / (AN113 * 8760)) + AN273 + 0</f>
        <v>29.461057556820681</v>
      </c>
      <c r="AO338" s="81">
        <f xml:space="preserve"> ((AO$76 * AO$351 *AO$377 * (AO209 * 1 + AO306) +AO241) * 1000 / (AO113 * 8760)) + AO273 + 0</f>
        <v>29.050242479796957</v>
      </c>
      <c r="AP338" s="81">
        <f xml:space="preserve"> ((AP$76 * AP$351 *AP$377 * (AP209 * 1 + AP306) +AP241) * 1000 / (AP113 * 8760)) + AP273 + 0</f>
        <v>28.640462888973428</v>
      </c>
      <c r="AQ338" s="81">
        <f xml:space="preserve"> ((AQ$76 * AQ$351 *AQ$377 * (AQ209 * 1 + AQ306) +AQ241) * 1000 / (AQ113 * 8760)) + AQ273 + 0</f>
        <v>28.23171487426216</v>
      </c>
    </row>
    <row r="339" spans="7:43" ht="14.25" hidden="1" customHeight="1" thickBot="1" x14ac:dyDescent="0.35">
      <c r="G339" s="8"/>
      <c r="H339" s="80"/>
      <c r="J339" s="25"/>
      <c r="K339" s="17" t="s">
        <v>85</v>
      </c>
      <c r="L339" s="17" t="s">
        <v>62</v>
      </c>
      <c r="M339" s="79">
        <f xml:space="preserve"> ((M$77 * M$352 *M$378 * (M210 * 1 + M307) +M242) * 1000 / (M114 * 8760)) + M274 + 0</f>
        <v>78.478016834677717</v>
      </c>
      <c r="N339" s="79">
        <f xml:space="preserve"> ((N$77 * N$352 *N$378 * (N210 * 1 + N307) +N242) * 1000 / (N114 * 8760)) + N274 + 0</f>
        <v>76.225036407511382</v>
      </c>
      <c r="O339" s="79">
        <f xml:space="preserve"> ((O$77 * O$352 *O$378 * (O210 * 1 + O307) +O242) * 1000 / (O114 * 8760)) + O274 + 0</f>
        <v>75.092785478886668</v>
      </c>
      <c r="P339" s="79">
        <f xml:space="preserve"> ((P$77 * P$352 *P$378 * (P210 * 1 + P307) +P242) * 1000 / (P114 * 8760)) + P274 + 0</f>
        <v>73.960534550261968</v>
      </c>
      <c r="Q339" s="79">
        <f xml:space="preserve"> ((Q$77 * Q$352 *Q$378 * (Q210 * 1 + Q307) +Q242) * 1000 / (Q114 * 8760)) + Q274 + 0</f>
        <v>75.326619849860194</v>
      </c>
      <c r="R339" s="79">
        <f xml:space="preserve"> ((R$77 * R$352 *R$378 * (R210 * 1 + R307) +R242) * 1000 / (R114 * 8760)) + R274 + 0</f>
        <v>74.154343707090447</v>
      </c>
      <c r="S339" s="79">
        <f xml:space="preserve"> ((S$77 * S$352 *S$378 * (S210 * 1 + S307) +S242) * 1000 / (S114 * 8760)) + S274 + 0</f>
        <v>82.142751407986992</v>
      </c>
      <c r="T339" s="79">
        <f xml:space="preserve"> ((T$77 * T$352 *T$378 * (T210 * 1 + T307) +T242) * 1000 / (T114 * 8760)) + T274 + 0</f>
        <v>81.917472567108859</v>
      </c>
      <c r="U339" s="79">
        <f xml:space="preserve"> ((U$77 * U$352 *U$378 * (U210 * 1 + U307) +U242) * 1000 / (U114 * 8760)) + U274 + 0</f>
        <v>81.655849641399115</v>
      </c>
      <c r="V339" s="79">
        <f xml:space="preserve"> ((V$77 * V$352 *V$378 * (V210 * 1 + V307) +V242) * 1000 / (V114 * 8760)) + V274 + 0</f>
        <v>81.357533632352428</v>
      </c>
      <c r="W339" s="79">
        <f xml:space="preserve"> ((W$77 * W$352 *W$378 * (W210 * 1 + W307) +W242) * 1000 / (W114 * 8760)) + W274 + 0</f>
        <v>81.022200682907126</v>
      </c>
      <c r="X339" s="79">
        <f xml:space="preserve"> ((X$77 * X$352 *X$378 * (X210 * 1 + X307) +X242) * 1000 / (X114 * 8760)) + X274 + 0</f>
        <v>78.765577749027287</v>
      </c>
      <c r="Y339" s="79">
        <f xml:space="preserve"> ((Y$77 * Y$352 *Y$378 * (Y210 * 1 + Y307) +Y242) * 1000 / (Y114 * 8760)) + Y274 + 0</f>
        <v>76.512788810180609</v>
      </c>
      <c r="Z339" s="79">
        <f xml:space="preserve"> ((Z$77 * Z$352 *Z$378 * (Z210 * 1 + Z307) +Z242) * 1000 / (Z114 * 8760)) + Z274 + 0</f>
        <v>74.26382410374282</v>
      </c>
      <c r="AA339" s="79">
        <f xml:space="preserve"> ((AA$77 * AA$352 *AA$378 * (AA210 * 1 + AA307) +AA242) * 1000 / (AA114 * 8760)) + AA274 + 0</f>
        <v>72.018673900206593</v>
      </c>
      <c r="AB339" s="79">
        <f xml:space="preserve"> ((AB$77 * AB$352 *AB$378 * (AB210 * 1 + AB307) +AB242) * 1000 / (AB114 * 8760)) + AB274 + 0</f>
        <v>69.777328503041488</v>
      </c>
      <c r="AC339" s="79">
        <f xml:space="preserve"> ((AC$77 * AC$352 *AC$378 * (AC210 * 1 + AC307) +AC242) * 1000 / (AC114 * 8760)) + AC274 + 0</f>
        <v>67.539778248554171</v>
      </c>
      <c r="AD339" s="79">
        <f xml:space="preserve"> ((AD$77 * AD$352 *AD$378 * (AD210 * 1 + AD307) +AD242) * 1000 / (AD114 * 8760)) + AD274 + 0</f>
        <v>65.30601350574959</v>
      </c>
      <c r="AE339" s="79">
        <f xml:space="preserve"> ((AE$77 * AE$352 *AE$378 * (AE210 * 1 + AE307) +AE242) * 1000 / (AE114 * 8760)) + AE274 + 0</f>
        <v>63.076024676192766</v>
      </c>
      <c r="AF339" s="79">
        <f xml:space="preserve"> ((AF$77 * AF$352 *AF$378 * (AF210 * 1 + AF307) +AF242) * 1000 / (AF114 * 8760)) + AF274 + 0</f>
        <v>60.849802193871426</v>
      </c>
      <c r="AG339" s="79">
        <f xml:space="preserve"> ((AG$77 * AG$352 *AG$378 * (AG210 * 1 + AG307) +AG242) * 1000 / (AG114 * 8760)) + AG274 + 0</f>
        <v>58.627336525059057</v>
      </c>
      <c r="AH339" s="79">
        <f xml:space="preserve"> ((AH$77 * AH$352 *AH$378 * (AH210 * 1 + AH307) +AH242) * 1000 / (AH114 * 8760)) + AH274 + 0</f>
        <v>56.40861816817889</v>
      </c>
      <c r="AI339" s="79">
        <f xml:space="preserve"> ((AI$77 * AI$352 *AI$378 * (AI210 * 1 + AI307) +AI242) * 1000 / (AI114 * 8760)) + AI274 + 0</f>
        <v>54.19363765366851</v>
      </c>
      <c r="AJ339" s="79">
        <f xml:space="preserve"> ((AJ$77 * AJ$352 *AJ$378 * (AJ210 * 1 + AJ307) +AJ242) * 1000 / (AJ114 * 8760)) + AJ274 + 0</f>
        <v>51.982385543845133</v>
      </c>
      <c r="AK339" s="79">
        <f xml:space="preserve"> ((AK$77 * AK$352 *AK$378 * (AK210 * 1 + AK307) +AK242) * 1000 / (AK114 * 8760)) + AK274 + 0</f>
        <v>49.774852432771503</v>
      </c>
      <c r="AL339" s="79">
        <f xml:space="preserve"> ((AL$77 * AL$352 *AL$378 * (AL210 * 1 + AL307) +AL242) * 1000 / (AL114 * 8760)) + AL274 + 0</f>
        <v>47.571028946122617</v>
      </c>
      <c r="AM339" s="79">
        <f xml:space="preserve"> ((AM$77 * AM$352 *AM$378 * (AM210 * 1 + AM307) +AM242) * 1000 / (AM114 * 8760)) + AM274 + 0</f>
        <v>45.370905741052908</v>
      </c>
      <c r="AN339" s="79">
        <f xml:space="preserve"> ((AN$77 * AN$352 *AN$378 * (AN210 * 1 + AN307) +AN242) * 1000 / (AN114 * 8760)) + AN274 + 0</f>
        <v>43.174473506064381</v>
      </c>
      <c r="AO339" s="79">
        <f xml:space="preserve"> ((AO$77 * AO$352 *AO$378 * (AO210 * 1 + AO307) +AO242) * 1000 / (AO114 * 8760)) + AO274 + 0</f>
        <v>40.981722960875118</v>
      </c>
      <c r="AP339" s="79">
        <f xml:space="preserve"> ((AP$77 * AP$352 *AP$378 * (AP210 * 1 + AP307) +AP242) * 1000 / (AP114 * 8760)) + AP274 + 0</f>
        <v>38.792644856288611</v>
      </c>
      <c r="AQ339" s="79">
        <f xml:space="preserve"> ((AQ$77 * AQ$352 *AQ$378 * (AQ210 * 1 + AQ307) +AQ242) * 1000 / (AQ114 * 8760)) + AQ274 + 0</f>
        <v>36.607229974063756</v>
      </c>
    </row>
    <row r="340" spans="7:43" ht="14.25" hidden="1" customHeight="1" thickTop="1" thickBot="1" x14ac:dyDescent="0.3">
      <c r="G340" s="8"/>
    </row>
    <row r="341" spans="7:43" ht="14.25" hidden="1" customHeight="1" x14ac:dyDescent="0.25">
      <c r="G341" s="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</row>
    <row r="342" spans="7:43" ht="14.25" hidden="1" customHeight="1" x14ac:dyDescent="0.25">
      <c r="G342" s="8"/>
      <c r="M342" s="15">
        <v>2020</v>
      </c>
      <c r="N342" s="15">
        <v>2021</v>
      </c>
      <c r="O342" s="15">
        <v>2022</v>
      </c>
      <c r="P342" s="15">
        <v>2023</v>
      </c>
      <c r="Q342" s="15">
        <v>2024</v>
      </c>
      <c r="R342" s="15">
        <v>2025</v>
      </c>
      <c r="S342" s="15">
        <v>2026</v>
      </c>
      <c r="T342" s="15">
        <v>2027</v>
      </c>
      <c r="U342" s="15">
        <v>2028</v>
      </c>
      <c r="V342" s="15">
        <v>2029</v>
      </c>
      <c r="W342" s="15">
        <v>2030</v>
      </c>
      <c r="X342" s="15">
        <v>2031</v>
      </c>
      <c r="Y342" s="15">
        <v>2032</v>
      </c>
      <c r="Z342" s="15">
        <v>2033</v>
      </c>
      <c r="AA342" s="15">
        <v>2034</v>
      </c>
      <c r="AB342" s="15">
        <v>2035</v>
      </c>
      <c r="AC342" s="15">
        <v>2036</v>
      </c>
      <c r="AD342" s="15">
        <v>2037</v>
      </c>
      <c r="AE342" s="15">
        <v>2038</v>
      </c>
      <c r="AF342" s="15">
        <v>2039</v>
      </c>
      <c r="AG342" s="15">
        <v>2040</v>
      </c>
      <c r="AH342" s="15">
        <v>2041</v>
      </c>
      <c r="AI342" s="15">
        <v>2042</v>
      </c>
      <c r="AJ342" s="15">
        <v>2043</v>
      </c>
      <c r="AK342" s="15">
        <v>2044</v>
      </c>
      <c r="AL342" s="15">
        <v>2045</v>
      </c>
      <c r="AM342" s="15">
        <v>2046</v>
      </c>
      <c r="AN342" s="15">
        <v>2047</v>
      </c>
      <c r="AO342" s="15">
        <v>2048</v>
      </c>
      <c r="AP342" s="15">
        <v>2049</v>
      </c>
      <c r="AQ342" s="15">
        <v>2050</v>
      </c>
    </row>
    <row r="343" spans="7:43" ht="14.25" hidden="1" customHeight="1" x14ac:dyDescent="0.3">
      <c r="G343" s="8"/>
      <c r="H343" s="75" t="s">
        <v>84</v>
      </c>
      <c r="J343" s="23" t="s">
        <v>83</v>
      </c>
      <c r="K343" s="6" t="s">
        <v>82</v>
      </c>
      <c r="L343" s="6" t="s">
        <v>67</v>
      </c>
      <c r="M343" s="77">
        <v>0.116085097876559</v>
      </c>
      <c r="N343" s="77">
        <v>0.116085097876559</v>
      </c>
      <c r="O343" s="77">
        <v>0.116085097876559</v>
      </c>
      <c r="P343" s="77">
        <v>0.116085097876559</v>
      </c>
      <c r="Q343" s="77">
        <v>0.116085097876559</v>
      </c>
      <c r="R343" s="77">
        <v>0.116085097876559</v>
      </c>
      <c r="S343" s="77">
        <v>0.116085097876559</v>
      </c>
      <c r="T343" s="77">
        <v>0.116085097876559</v>
      </c>
      <c r="U343" s="77">
        <v>0.116085097876559</v>
      </c>
      <c r="V343" s="77">
        <v>0.116085097876559</v>
      </c>
      <c r="W343" s="77">
        <v>0.116085097876559</v>
      </c>
      <c r="X343" s="77">
        <v>0.116085097876559</v>
      </c>
      <c r="Y343" s="77">
        <v>0.116085097876559</v>
      </c>
      <c r="Z343" s="77">
        <v>0.116085097876559</v>
      </c>
      <c r="AA343" s="77">
        <v>0.116085097876559</v>
      </c>
      <c r="AB343" s="77">
        <v>0.116085097876559</v>
      </c>
      <c r="AC343" s="77">
        <v>0.116085097876559</v>
      </c>
      <c r="AD343" s="77">
        <v>0.116085097876559</v>
      </c>
      <c r="AE343" s="77">
        <v>0.116085097876559</v>
      </c>
      <c r="AF343" s="77">
        <v>0.116085097876559</v>
      </c>
      <c r="AG343" s="77">
        <v>0.116085097876559</v>
      </c>
      <c r="AH343" s="77">
        <v>0.116085097876559</v>
      </c>
      <c r="AI343" s="77">
        <v>0.116085097876559</v>
      </c>
      <c r="AJ343" s="77">
        <v>0.116085097876559</v>
      </c>
      <c r="AK343" s="77">
        <v>0.116085097876559</v>
      </c>
      <c r="AL343" s="77">
        <v>0.116085097876559</v>
      </c>
      <c r="AM343" s="77">
        <v>0.116085097876559</v>
      </c>
      <c r="AN343" s="77">
        <v>0.116085097876559</v>
      </c>
      <c r="AO343" s="77">
        <v>0.116085097876559</v>
      </c>
      <c r="AP343" s="77">
        <v>0.116085097876559</v>
      </c>
      <c r="AQ343" s="77">
        <v>0.116085097876559</v>
      </c>
    </row>
    <row r="344" spans="7:43" ht="14.25" hidden="1" customHeight="1" x14ac:dyDescent="0.3">
      <c r="G344" s="8"/>
      <c r="H344" s="75"/>
      <c r="J344" s="24"/>
      <c r="K344" s="6" t="s">
        <v>82</v>
      </c>
      <c r="L344" s="6" t="s">
        <v>66</v>
      </c>
      <c r="M344" s="77">
        <v>0.116085097876559</v>
      </c>
      <c r="N344" s="77">
        <v>0.116085097876559</v>
      </c>
      <c r="O344" s="77">
        <v>0.116085097876559</v>
      </c>
      <c r="P344" s="77">
        <v>0.116085097876559</v>
      </c>
      <c r="Q344" s="77">
        <v>0.116085097876559</v>
      </c>
      <c r="R344" s="77">
        <v>0.116085097876559</v>
      </c>
      <c r="S344" s="77">
        <v>0.116085097876559</v>
      </c>
      <c r="T344" s="77">
        <v>0.116085097876559</v>
      </c>
      <c r="U344" s="77">
        <v>0.116085097876559</v>
      </c>
      <c r="V344" s="77">
        <v>0.116085097876559</v>
      </c>
      <c r="W344" s="77">
        <v>0.116085097876559</v>
      </c>
      <c r="X344" s="77">
        <v>0.116085097876559</v>
      </c>
      <c r="Y344" s="77">
        <v>0.116085097876559</v>
      </c>
      <c r="Z344" s="77">
        <v>0.116085097876559</v>
      </c>
      <c r="AA344" s="77">
        <v>0.116085097876559</v>
      </c>
      <c r="AB344" s="77">
        <v>0.116085097876559</v>
      </c>
      <c r="AC344" s="77">
        <v>0.116085097876559</v>
      </c>
      <c r="AD344" s="77">
        <v>0.116085097876559</v>
      </c>
      <c r="AE344" s="77">
        <v>0.116085097876559</v>
      </c>
      <c r="AF344" s="77">
        <v>0.116085097876559</v>
      </c>
      <c r="AG344" s="77">
        <v>0.116085097876559</v>
      </c>
      <c r="AH344" s="77">
        <v>0.116085097876559</v>
      </c>
      <c r="AI344" s="77">
        <v>0.116085097876559</v>
      </c>
      <c r="AJ344" s="77">
        <v>0.116085097876559</v>
      </c>
      <c r="AK344" s="77">
        <v>0.116085097876559</v>
      </c>
      <c r="AL344" s="77">
        <v>0.116085097876559</v>
      </c>
      <c r="AM344" s="77">
        <v>0.116085097876559</v>
      </c>
      <c r="AN344" s="77">
        <v>0.116085097876559</v>
      </c>
      <c r="AO344" s="77">
        <v>0.116085097876559</v>
      </c>
      <c r="AP344" s="77">
        <v>0.116085097876559</v>
      </c>
      <c r="AQ344" s="77">
        <v>0.116085097876559</v>
      </c>
    </row>
    <row r="345" spans="7:43" ht="14.25" hidden="1" customHeight="1" x14ac:dyDescent="0.3">
      <c r="G345" s="8"/>
      <c r="H345" s="75"/>
      <c r="J345" s="24"/>
      <c r="K345" s="6" t="s">
        <v>82</v>
      </c>
      <c r="L345" s="6" t="s">
        <v>62</v>
      </c>
      <c r="M345" s="77">
        <v>0.116085097876559</v>
      </c>
      <c r="N345" s="77">
        <v>0.116085097876559</v>
      </c>
      <c r="O345" s="77">
        <v>0.116085097876559</v>
      </c>
      <c r="P345" s="77">
        <v>0.116085097876559</v>
      </c>
      <c r="Q345" s="77">
        <v>0.116085097876559</v>
      </c>
      <c r="R345" s="77">
        <v>0.116085097876559</v>
      </c>
      <c r="S345" s="77">
        <v>0.116085097876559</v>
      </c>
      <c r="T345" s="77">
        <v>0.116085097876559</v>
      </c>
      <c r="U345" s="77">
        <v>0.116085097876559</v>
      </c>
      <c r="V345" s="77">
        <v>0.116085097876559</v>
      </c>
      <c r="W345" s="77">
        <v>0.116085097876559</v>
      </c>
      <c r="X345" s="77">
        <v>0.116085097876559</v>
      </c>
      <c r="Y345" s="77">
        <v>0.116085097876559</v>
      </c>
      <c r="Z345" s="77">
        <v>0.116085097876559</v>
      </c>
      <c r="AA345" s="77">
        <v>0.116085097876559</v>
      </c>
      <c r="AB345" s="77">
        <v>0.116085097876559</v>
      </c>
      <c r="AC345" s="77">
        <v>0.116085097876559</v>
      </c>
      <c r="AD345" s="77">
        <v>0.116085097876559</v>
      </c>
      <c r="AE345" s="77">
        <v>0.116085097876559</v>
      </c>
      <c r="AF345" s="77">
        <v>0.116085097876559</v>
      </c>
      <c r="AG345" s="77">
        <v>0.116085097876559</v>
      </c>
      <c r="AH345" s="77">
        <v>0.116085097876559</v>
      </c>
      <c r="AI345" s="77">
        <v>0.116085097876559</v>
      </c>
      <c r="AJ345" s="77">
        <v>0.116085097876559</v>
      </c>
      <c r="AK345" s="77">
        <v>0.116085097876559</v>
      </c>
      <c r="AL345" s="77">
        <v>0.116085097876559</v>
      </c>
      <c r="AM345" s="77">
        <v>0.116085097876559</v>
      </c>
      <c r="AN345" s="77">
        <v>0.116085097876559</v>
      </c>
      <c r="AO345" s="77">
        <v>0.116085097876559</v>
      </c>
      <c r="AP345" s="77">
        <v>0.116085097876559</v>
      </c>
      <c r="AQ345" s="77">
        <v>0.116085097876559</v>
      </c>
    </row>
    <row r="346" spans="7:43" ht="14.25" hidden="1" customHeight="1" x14ac:dyDescent="0.3">
      <c r="G346" s="8"/>
      <c r="H346" s="75"/>
      <c r="J346" s="24"/>
      <c r="K346" s="6" t="s">
        <v>81</v>
      </c>
      <c r="L346" s="6" t="s">
        <v>68</v>
      </c>
      <c r="M346" s="76">
        <f>IF($S$34="Market",'[2]Tax Credits'!C14,'[2]Tax Credits'!C3)</f>
        <v>0.30000001192092896</v>
      </c>
      <c r="N346" s="76">
        <f>IF($S$34="Market",'[2]Tax Credits'!D14,'[2]Tax Credits'!D3)</f>
        <v>0.30000001192092896</v>
      </c>
      <c r="O346" s="76">
        <f>IF($S$34="Market",'[2]Tax Credits'!E14,'[2]Tax Credits'!E3)</f>
        <v>0.30000001192092896</v>
      </c>
      <c r="P346" s="76">
        <f>IF($S$34="Market",'[2]Tax Credits'!F14,'[2]Tax Credits'!F3)</f>
        <v>0.30000001192092896</v>
      </c>
      <c r="Q346" s="76">
        <f>IF($S$34="Market",'[2]Tax Credits'!G14,'[2]Tax Credits'!G3)</f>
        <v>0.26</v>
      </c>
      <c r="R346" s="76">
        <f>IF($S$34="Market",'[2]Tax Credits'!H14,'[2]Tax Credits'!H3)</f>
        <v>0.26</v>
      </c>
      <c r="S346" s="76">
        <f>IF($S$34="Market",'[2]Tax Credits'!I14,'[2]Tax Credits'!I3)</f>
        <v>0.1</v>
      </c>
      <c r="T346" s="76">
        <f>IF($S$34="Market",'[2]Tax Credits'!J14,'[2]Tax Credits'!J3)</f>
        <v>0.1</v>
      </c>
      <c r="U346" s="76">
        <f>IF($S$34="Market",'[2]Tax Credits'!K14,'[2]Tax Credits'!K3)</f>
        <v>0.1</v>
      </c>
      <c r="V346" s="76">
        <f>IF($S$34="Market",'[2]Tax Credits'!L14,'[2]Tax Credits'!L3)</f>
        <v>0.1</v>
      </c>
      <c r="W346" s="76">
        <f>IF($S$34="Market",'[2]Tax Credits'!M14,'[2]Tax Credits'!M3)</f>
        <v>0.1</v>
      </c>
      <c r="X346" s="76">
        <f>IF($S$34="Market",'[2]Tax Credits'!N14,'[2]Tax Credits'!N3)</f>
        <v>0.1</v>
      </c>
      <c r="Y346" s="76">
        <f>IF($S$34="Market",'[2]Tax Credits'!O14,'[2]Tax Credits'!O3)</f>
        <v>0.1</v>
      </c>
      <c r="Z346" s="76">
        <f>IF($S$34="Market",'[2]Tax Credits'!P14,'[2]Tax Credits'!P3)</f>
        <v>0.1</v>
      </c>
      <c r="AA346" s="76">
        <f>IF($S$34="Market",'[2]Tax Credits'!Q14,'[2]Tax Credits'!Q3)</f>
        <v>0.1</v>
      </c>
      <c r="AB346" s="76">
        <f>IF($S$34="Market",'[2]Tax Credits'!R14,'[2]Tax Credits'!R3)</f>
        <v>0.1</v>
      </c>
      <c r="AC346" s="76">
        <f>IF($S$34="Market",'[2]Tax Credits'!S14,'[2]Tax Credits'!S3)</f>
        <v>0.1</v>
      </c>
      <c r="AD346" s="76">
        <f>IF($S$34="Market",'[2]Tax Credits'!T14,'[2]Tax Credits'!T3)</f>
        <v>0.1</v>
      </c>
      <c r="AE346" s="76">
        <f>IF($S$34="Market",'[2]Tax Credits'!U14,'[2]Tax Credits'!U3)</f>
        <v>0.1</v>
      </c>
      <c r="AF346" s="76">
        <f>IF($S$34="Market",'[2]Tax Credits'!V14,'[2]Tax Credits'!V3)</f>
        <v>0.1</v>
      </c>
      <c r="AG346" s="76">
        <f>IF($S$34="Market",'[2]Tax Credits'!W14,'[2]Tax Credits'!W3)</f>
        <v>0.1</v>
      </c>
      <c r="AH346" s="76">
        <f>IF($S$34="Market",'[2]Tax Credits'!X14,'[2]Tax Credits'!X3)</f>
        <v>0.1</v>
      </c>
      <c r="AI346" s="76">
        <f>IF($S$34="Market",'[2]Tax Credits'!Y14,'[2]Tax Credits'!Y3)</f>
        <v>0.1</v>
      </c>
      <c r="AJ346" s="76">
        <f>IF($S$34="Market",'[2]Tax Credits'!Z14,'[2]Tax Credits'!Z3)</f>
        <v>0.1</v>
      </c>
      <c r="AK346" s="76">
        <f>IF($S$34="Market",'[2]Tax Credits'!AA14,'[2]Tax Credits'!AA3)</f>
        <v>0.1</v>
      </c>
      <c r="AL346" s="76">
        <f>IF($S$34="Market",'[2]Tax Credits'!AB14,'[2]Tax Credits'!AB3)</f>
        <v>0.1</v>
      </c>
      <c r="AM346" s="76">
        <f>IF($S$34="Market",'[2]Tax Credits'!AC14,'[2]Tax Credits'!AC3)</f>
        <v>0.1</v>
      </c>
      <c r="AN346" s="76">
        <f>IF($S$34="Market",'[2]Tax Credits'!AD14,'[2]Tax Credits'!AD3)</f>
        <v>0.1</v>
      </c>
      <c r="AO346" s="76">
        <f>IF($S$34="Market",'[2]Tax Credits'!AE14,'[2]Tax Credits'!AE3)</f>
        <v>0.1</v>
      </c>
      <c r="AP346" s="76">
        <f>IF($S$34="Market",'[2]Tax Credits'!AF14,'[2]Tax Credits'!AF3)</f>
        <v>0.1</v>
      </c>
      <c r="AQ346" s="76">
        <f>IF($S$34="Market",'[2]Tax Credits'!AG14,'[2]Tax Credits'!AG3)</f>
        <v>0.1</v>
      </c>
    </row>
    <row r="347" spans="7:43" ht="14.25" hidden="1" customHeight="1" x14ac:dyDescent="0.3">
      <c r="G347" s="8"/>
      <c r="H347" s="75"/>
      <c r="J347" s="24"/>
      <c r="K347" s="6" t="s">
        <v>80</v>
      </c>
      <c r="L347" s="6" t="s">
        <v>67</v>
      </c>
      <c r="M347" s="74">
        <f>SUMPRODUCT($I$354:$I$359,M354:M359)</f>
        <v>0.85977827001126383</v>
      </c>
      <c r="N347" s="74">
        <f>SUMPRODUCT($I$354:$I$359,N354:N359)</f>
        <v>0.85977827001126383</v>
      </c>
      <c r="O347" s="74">
        <f>SUMPRODUCT($I$354:$I$359,O354:O359)</f>
        <v>0.85977827001126383</v>
      </c>
      <c r="P347" s="74">
        <f>SUMPRODUCT($I$354:$I$359,P354:P359)</f>
        <v>0.85977827001126383</v>
      </c>
      <c r="Q347" s="74">
        <f>SUMPRODUCT($I$354:$I$359,Q354:Q359)</f>
        <v>0.86355136559190959</v>
      </c>
      <c r="R347" s="74">
        <f>SUMPRODUCT($I$354:$I$359,R354:R359)</f>
        <v>0.86355136559190959</v>
      </c>
      <c r="S347" s="74">
        <f>SUMPRODUCT($I$354:$I$359,S354:S359)</f>
        <v>0.87662550032479247</v>
      </c>
      <c r="T347" s="74">
        <f>SUMPRODUCT($I$354:$I$359,T354:T359)</f>
        <v>0.87388482020613945</v>
      </c>
      <c r="U347" s="74">
        <f>SUMPRODUCT($I$354:$I$359,U354:U359)</f>
        <v>0.87118255672249489</v>
      </c>
      <c r="V347" s="74">
        <f>SUMPRODUCT($I$354:$I$359,V354:V359)</f>
        <v>0.86851824034386882</v>
      </c>
      <c r="W347" s="74">
        <f>SUMPRODUCT($I$354:$I$359,W354:W359)</f>
        <v>0.86589141075319465</v>
      </c>
      <c r="X347" s="74">
        <f>SUMPRODUCT($I$354:$I$359,X354:X359)</f>
        <v>0.86589141075319465</v>
      </c>
      <c r="Y347" s="74">
        <f>SUMPRODUCT($I$354:$I$359,Y354:Y359)</f>
        <v>0.86589141075319465</v>
      </c>
      <c r="Z347" s="74">
        <f>SUMPRODUCT($I$354:$I$359,Z354:Z359)</f>
        <v>0.86589141075319465</v>
      </c>
      <c r="AA347" s="74">
        <f>SUMPRODUCT($I$354:$I$359,AA354:AA359)</f>
        <v>0.86589141075319465</v>
      </c>
      <c r="AB347" s="74">
        <f>SUMPRODUCT($I$354:$I$359,AB354:AB359)</f>
        <v>0.86589141075319465</v>
      </c>
      <c r="AC347" s="74">
        <f>SUMPRODUCT($I$354:$I$359,AC354:AC359)</f>
        <v>0.86589141075319465</v>
      </c>
      <c r="AD347" s="74">
        <f>SUMPRODUCT($I$354:$I$359,AD354:AD359)</f>
        <v>0.86589141075319465</v>
      </c>
      <c r="AE347" s="74">
        <f>SUMPRODUCT($I$354:$I$359,AE354:AE359)</f>
        <v>0.86589141075319465</v>
      </c>
      <c r="AF347" s="74">
        <f>SUMPRODUCT($I$354:$I$359,AF354:AF359)</f>
        <v>0.86589141075319465</v>
      </c>
      <c r="AG347" s="74">
        <f>SUMPRODUCT($I$354:$I$359,AG354:AG359)</f>
        <v>0.86589141075319465</v>
      </c>
      <c r="AH347" s="74">
        <f>SUMPRODUCT($I$354:$I$359,AH354:AH359)</f>
        <v>0.86589141075319465</v>
      </c>
      <c r="AI347" s="74">
        <f>SUMPRODUCT($I$354:$I$359,AI354:AI359)</f>
        <v>0.86589141075319465</v>
      </c>
      <c r="AJ347" s="74">
        <f>SUMPRODUCT($I$354:$I$359,AJ354:AJ359)</f>
        <v>0.86589141075319465</v>
      </c>
      <c r="AK347" s="74">
        <f>SUMPRODUCT($I$354:$I$359,AK354:AK359)</f>
        <v>0.86589141075319465</v>
      </c>
      <c r="AL347" s="74">
        <f>SUMPRODUCT($I$354:$I$359,AL354:AL359)</f>
        <v>0.86589141075319465</v>
      </c>
      <c r="AM347" s="74">
        <f>SUMPRODUCT($I$354:$I$359,AM354:AM359)</f>
        <v>0.86589141075319465</v>
      </c>
      <c r="AN347" s="74">
        <f>SUMPRODUCT($I$354:$I$359,AN354:AN359)</f>
        <v>0.86589141075319465</v>
      </c>
      <c r="AO347" s="74">
        <f>SUMPRODUCT($I$354:$I$359,AO354:AO359)</f>
        <v>0.86589141075319465</v>
      </c>
      <c r="AP347" s="74">
        <f>SUMPRODUCT($I$354:$I$359,AP354:AP359)</f>
        <v>0.86589141075319465</v>
      </c>
      <c r="AQ347" s="74">
        <f>SUMPRODUCT($I$354:$I$359,AQ354:AQ359)</f>
        <v>0.86589141075319465</v>
      </c>
    </row>
    <row r="348" spans="7:43" ht="14.25" hidden="1" customHeight="1" x14ac:dyDescent="0.3">
      <c r="G348" s="8"/>
      <c r="H348" s="75"/>
      <c r="J348" s="24"/>
      <c r="K348" s="6" t="s">
        <v>80</v>
      </c>
      <c r="L348" s="6" t="s">
        <v>66</v>
      </c>
      <c r="M348" s="74">
        <f>SUMPRODUCT($I$354:$I$359,M361:M366)</f>
        <v>0.85977827001126383</v>
      </c>
      <c r="N348" s="74">
        <f>SUMPRODUCT($I$354:$I$359,N361:N366)</f>
        <v>0.85977827001126383</v>
      </c>
      <c r="O348" s="74">
        <f>SUMPRODUCT($I$354:$I$359,O361:O366)</f>
        <v>0.85977827001126383</v>
      </c>
      <c r="P348" s="74">
        <f>SUMPRODUCT($I$354:$I$359,P361:P366)</f>
        <v>0.85977827001126383</v>
      </c>
      <c r="Q348" s="74">
        <f>SUMPRODUCT($I$354:$I$359,Q361:Q366)</f>
        <v>0.86355136559190959</v>
      </c>
      <c r="R348" s="74">
        <f>SUMPRODUCT($I$354:$I$359,R361:R366)</f>
        <v>0.86355136559190959</v>
      </c>
      <c r="S348" s="74">
        <f>SUMPRODUCT($I$354:$I$359,S361:S366)</f>
        <v>0.87662550032479247</v>
      </c>
      <c r="T348" s="74">
        <f>SUMPRODUCT($I$354:$I$359,T361:T366)</f>
        <v>0.87388482020613945</v>
      </c>
      <c r="U348" s="74">
        <f>SUMPRODUCT($I$354:$I$359,U361:U366)</f>
        <v>0.87118255672249489</v>
      </c>
      <c r="V348" s="74">
        <f>SUMPRODUCT($I$354:$I$359,V361:V366)</f>
        <v>0.86851824034386882</v>
      </c>
      <c r="W348" s="74">
        <f>SUMPRODUCT($I$354:$I$359,W361:W366)</f>
        <v>0.86589141075319465</v>
      </c>
      <c r="X348" s="74">
        <f>SUMPRODUCT($I$354:$I$359,X361:X366)</f>
        <v>0.86589141075319465</v>
      </c>
      <c r="Y348" s="74">
        <f>SUMPRODUCT($I$354:$I$359,Y361:Y366)</f>
        <v>0.86589141075319465</v>
      </c>
      <c r="Z348" s="74">
        <f>SUMPRODUCT($I$354:$I$359,Z361:Z366)</f>
        <v>0.86589141075319465</v>
      </c>
      <c r="AA348" s="74">
        <f>SUMPRODUCT($I$354:$I$359,AA361:AA366)</f>
        <v>0.86589141075319465</v>
      </c>
      <c r="AB348" s="74">
        <f>SUMPRODUCT($I$354:$I$359,AB361:AB366)</f>
        <v>0.86589141075319465</v>
      </c>
      <c r="AC348" s="74">
        <f>SUMPRODUCT($I$354:$I$359,AC361:AC366)</f>
        <v>0.86589141075319465</v>
      </c>
      <c r="AD348" s="74">
        <f>SUMPRODUCT($I$354:$I$359,AD361:AD366)</f>
        <v>0.86589141075319465</v>
      </c>
      <c r="AE348" s="74">
        <f>SUMPRODUCT($I$354:$I$359,AE361:AE366)</f>
        <v>0.86589141075319465</v>
      </c>
      <c r="AF348" s="74">
        <f>SUMPRODUCT($I$354:$I$359,AF361:AF366)</f>
        <v>0.86589141075319465</v>
      </c>
      <c r="AG348" s="74">
        <f>SUMPRODUCT($I$354:$I$359,AG361:AG366)</f>
        <v>0.86589141075319465</v>
      </c>
      <c r="AH348" s="74">
        <f>SUMPRODUCT($I$354:$I$359,AH361:AH366)</f>
        <v>0.86589141075319465</v>
      </c>
      <c r="AI348" s="74">
        <f>SUMPRODUCT($I$354:$I$359,AI361:AI366)</f>
        <v>0.86589141075319465</v>
      </c>
      <c r="AJ348" s="74">
        <f>SUMPRODUCT($I$354:$I$359,AJ361:AJ366)</f>
        <v>0.86589141075319465</v>
      </c>
      <c r="AK348" s="74">
        <f>SUMPRODUCT($I$354:$I$359,AK361:AK366)</f>
        <v>0.86589141075319465</v>
      </c>
      <c r="AL348" s="74">
        <f>SUMPRODUCT($I$354:$I$359,AL361:AL366)</f>
        <v>0.86589141075319465</v>
      </c>
      <c r="AM348" s="74">
        <f>SUMPRODUCT($I$354:$I$359,AM361:AM366)</f>
        <v>0.86589141075319465</v>
      </c>
      <c r="AN348" s="74">
        <f>SUMPRODUCT($I$354:$I$359,AN361:AN366)</f>
        <v>0.86589141075319465</v>
      </c>
      <c r="AO348" s="74">
        <f>SUMPRODUCT($I$354:$I$359,AO361:AO366)</f>
        <v>0.86589141075319465</v>
      </c>
      <c r="AP348" s="74">
        <f>SUMPRODUCT($I$354:$I$359,AP361:AP366)</f>
        <v>0.86589141075319465</v>
      </c>
      <c r="AQ348" s="74">
        <f>SUMPRODUCT($I$354:$I$359,AQ361:AQ366)</f>
        <v>0.86589141075319465</v>
      </c>
    </row>
    <row r="349" spans="7:43" ht="14.25" hidden="1" customHeight="1" x14ac:dyDescent="0.3">
      <c r="G349" s="8"/>
      <c r="H349" s="75"/>
      <c r="J349" s="24"/>
      <c r="K349" s="6" t="s">
        <v>80</v>
      </c>
      <c r="L349" s="6" t="s">
        <v>62</v>
      </c>
      <c r="M349" s="74">
        <f>SUMPRODUCT($I$354:$I$359,M368:M373)</f>
        <v>0.85977827001126383</v>
      </c>
      <c r="N349" s="74">
        <f>SUMPRODUCT($I$354:$I$359,N368:N373)</f>
        <v>0.85977827001126383</v>
      </c>
      <c r="O349" s="74">
        <f>SUMPRODUCT($I$354:$I$359,O368:O373)</f>
        <v>0.85977827001126383</v>
      </c>
      <c r="P349" s="74">
        <f>SUMPRODUCT($I$354:$I$359,P368:P373)</f>
        <v>0.85977827001126383</v>
      </c>
      <c r="Q349" s="74">
        <f>SUMPRODUCT($I$354:$I$359,Q368:Q373)</f>
        <v>0.86355136559190959</v>
      </c>
      <c r="R349" s="74">
        <f>SUMPRODUCT($I$354:$I$359,R368:R373)</f>
        <v>0.86355136559190959</v>
      </c>
      <c r="S349" s="74">
        <f>SUMPRODUCT($I$354:$I$359,S368:S373)</f>
        <v>0.87662550032479247</v>
      </c>
      <c r="T349" s="74">
        <f>SUMPRODUCT($I$354:$I$359,T368:T373)</f>
        <v>0.87388482020613945</v>
      </c>
      <c r="U349" s="74">
        <f>SUMPRODUCT($I$354:$I$359,U368:U373)</f>
        <v>0.87118255672249489</v>
      </c>
      <c r="V349" s="74">
        <f>SUMPRODUCT($I$354:$I$359,V368:V373)</f>
        <v>0.86851824034386882</v>
      </c>
      <c r="W349" s="74">
        <f>SUMPRODUCT($I$354:$I$359,W368:W373)</f>
        <v>0.86589141075319465</v>
      </c>
      <c r="X349" s="74">
        <f>SUMPRODUCT($I$354:$I$359,X368:X373)</f>
        <v>0.86589141075319465</v>
      </c>
      <c r="Y349" s="74">
        <f>SUMPRODUCT($I$354:$I$359,Y368:Y373)</f>
        <v>0.86589141075319465</v>
      </c>
      <c r="Z349" s="74">
        <f>SUMPRODUCT($I$354:$I$359,Z368:Z373)</f>
        <v>0.86589141075319465</v>
      </c>
      <c r="AA349" s="74">
        <f>SUMPRODUCT($I$354:$I$359,AA368:AA373)</f>
        <v>0.86589141075319465</v>
      </c>
      <c r="AB349" s="74">
        <f>SUMPRODUCT($I$354:$I$359,AB368:AB373)</f>
        <v>0.86589141075319465</v>
      </c>
      <c r="AC349" s="74">
        <f>SUMPRODUCT($I$354:$I$359,AC368:AC373)</f>
        <v>0.86589141075319465</v>
      </c>
      <c r="AD349" s="74">
        <f>SUMPRODUCT($I$354:$I$359,AD368:AD373)</f>
        <v>0.86589141075319465</v>
      </c>
      <c r="AE349" s="74">
        <f>SUMPRODUCT($I$354:$I$359,AE368:AE373)</f>
        <v>0.86589141075319465</v>
      </c>
      <c r="AF349" s="74">
        <f>SUMPRODUCT($I$354:$I$359,AF368:AF373)</f>
        <v>0.86589141075319465</v>
      </c>
      <c r="AG349" s="74">
        <f>SUMPRODUCT($I$354:$I$359,AG368:AG373)</f>
        <v>0.86589141075319465</v>
      </c>
      <c r="AH349" s="74">
        <f>SUMPRODUCT($I$354:$I$359,AH368:AH373)</f>
        <v>0.86589141075319465</v>
      </c>
      <c r="AI349" s="74">
        <f>SUMPRODUCT($I$354:$I$359,AI368:AI373)</f>
        <v>0.86589141075319465</v>
      </c>
      <c r="AJ349" s="74">
        <f>SUMPRODUCT($I$354:$I$359,AJ368:AJ373)</f>
        <v>0.86589141075319465</v>
      </c>
      <c r="AK349" s="74">
        <f>SUMPRODUCT($I$354:$I$359,AK368:AK373)</f>
        <v>0.86589141075319465</v>
      </c>
      <c r="AL349" s="74">
        <f>SUMPRODUCT($I$354:$I$359,AL368:AL373)</f>
        <v>0.86589141075319465</v>
      </c>
      <c r="AM349" s="74">
        <f>SUMPRODUCT($I$354:$I$359,AM368:AM373)</f>
        <v>0.86589141075319465</v>
      </c>
      <c r="AN349" s="74">
        <f>SUMPRODUCT($I$354:$I$359,AN368:AN373)</f>
        <v>0.86589141075319465</v>
      </c>
      <c r="AO349" s="74">
        <f>SUMPRODUCT($I$354:$I$359,AO368:AO373)</f>
        <v>0.86589141075319465</v>
      </c>
      <c r="AP349" s="74">
        <f>SUMPRODUCT($I$354:$I$359,AP368:AP373)</f>
        <v>0.86589141075319465</v>
      </c>
      <c r="AQ349" s="74">
        <f>SUMPRODUCT($I$354:$I$359,AQ368:AQ373)</f>
        <v>0.86589141075319465</v>
      </c>
    </row>
    <row r="350" spans="7:43" ht="14.25" hidden="1" customHeight="1" x14ac:dyDescent="0.3">
      <c r="G350" s="8"/>
      <c r="H350" s="75"/>
      <c r="J350" s="24"/>
      <c r="K350" s="6" t="s">
        <v>79</v>
      </c>
      <c r="L350" s="6" t="s">
        <v>67</v>
      </c>
      <c r="M350" s="74">
        <f>(1-M$65*M347*(1-M$346/2)-M$346)/(1-M$65)</f>
        <v>0.68932009386264304</v>
      </c>
      <c r="N350" s="74">
        <f>(1-N$65*N347*(1-N$346/2)-N$346)/(1-N$65)</f>
        <v>0.68932009386264304</v>
      </c>
      <c r="O350" s="74">
        <f>(1-O$65*O347*(1-O$346/2)-O$346)/(1-O$65)</f>
        <v>0.68932009386264304</v>
      </c>
      <c r="P350" s="74">
        <f>(1-P$65*P347*(1-P$346/2)-P$346)/(1-P$65)</f>
        <v>0.68932009386264304</v>
      </c>
      <c r="Q350" s="74">
        <f>(1-Q$65*Q347*(1-Q$346/2)-Q$346)/(1-Q$65)</f>
        <v>0.73608676850535815</v>
      </c>
      <c r="R350" s="74">
        <f>(1-R$65*R347*(1-R$346/2)-R$346)/(1-R$65)</f>
        <v>0.73608676850535815</v>
      </c>
      <c r="S350" s="74">
        <f>(1-S$65*S347*(1-S$346/2)-S$346)/(1-S$65)</f>
        <v>0.92329486453754184</v>
      </c>
      <c r="T350" s="74">
        <f>(1-T$65*T347*(1-T$346/2)-T$346)/(1-T$65)</f>
        <v>0.92419734031105938</v>
      </c>
      <c r="U350" s="74">
        <f>(1-U$65*U347*(1-U$346/2)-U$346)/(1-U$65)</f>
        <v>0.92508716590984164</v>
      </c>
      <c r="V350" s="74">
        <f>(1-V$65*V347*(1-V$346/2)-V$346)/(1-V$65)</f>
        <v>0.92596449594494179</v>
      </c>
      <c r="W350" s="74">
        <f>(1-W$65*W347*(1-W$346/2)-W$346)/(1-W$65)</f>
        <v>0.92682948199369963</v>
      </c>
      <c r="X350" s="74">
        <f>(1-X$65*X347*(1-X$346/2)-X$346)/(1-X$65)</f>
        <v>0.92682948199369963</v>
      </c>
      <c r="Y350" s="74">
        <f>(1-Y$65*Y347*(1-Y$346/2)-Y$346)/(1-Y$65)</f>
        <v>0.92682948199369963</v>
      </c>
      <c r="Z350" s="74">
        <f>(1-Z$65*Z347*(1-Z$346/2)-Z$346)/(1-Z$65)</f>
        <v>0.92682948199369963</v>
      </c>
      <c r="AA350" s="74">
        <f>(1-AA$65*AA347*(1-AA$346/2)-AA$346)/(1-AA$65)</f>
        <v>0.92682948199369963</v>
      </c>
      <c r="AB350" s="74">
        <f>(1-AB$65*AB347*(1-AB$346/2)-AB$346)/(1-AB$65)</f>
        <v>0.92682948199369963</v>
      </c>
      <c r="AC350" s="74">
        <f>(1-AC$65*AC347*(1-AC$346/2)-AC$346)/(1-AC$65)</f>
        <v>0.92682948199369963</v>
      </c>
      <c r="AD350" s="74">
        <f>(1-AD$65*AD347*(1-AD$346/2)-AD$346)/(1-AD$65)</f>
        <v>0.92682948199369963</v>
      </c>
      <c r="AE350" s="74">
        <f>(1-AE$65*AE347*(1-AE$346/2)-AE$346)/(1-AE$65)</f>
        <v>0.92682948199369963</v>
      </c>
      <c r="AF350" s="74">
        <f>(1-AF$65*AF347*(1-AF$346/2)-AF$346)/(1-AF$65)</f>
        <v>0.92682948199369963</v>
      </c>
      <c r="AG350" s="74">
        <f>(1-AG$65*AG347*(1-AG$346/2)-AG$346)/(1-AG$65)</f>
        <v>0.92682948199369963</v>
      </c>
      <c r="AH350" s="74">
        <f>(1-AH$65*AH347*(1-AH$346/2)-AH$346)/(1-AH$65)</f>
        <v>0.92682948199369963</v>
      </c>
      <c r="AI350" s="74">
        <f>(1-AI$65*AI347*(1-AI$346/2)-AI$346)/(1-AI$65)</f>
        <v>0.92682948199369963</v>
      </c>
      <c r="AJ350" s="74">
        <f>(1-AJ$65*AJ347*(1-AJ$346/2)-AJ$346)/(1-AJ$65)</f>
        <v>0.92682948199369963</v>
      </c>
      <c r="AK350" s="74">
        <f>(1-AK$65*AK347*(1-AK$346/2)-AK$346)/(1-AK$65)</f>
        <v>0.92682948199369963</v>
      </c>
      <c r="AL350" s="74">
        <f>(1-AL$65*AL347*(1-AL$346/2)-AL$346)/(1-AL$65)</f>
        <v>0.92682948199369963</v>
      </c>
      <c r="AM350" s="74">
        <f>(1-AM$65*AM347*(1-AM$346/2)-AM$346)/(1-AM$65)</f>
        <v>0.92682948199369963</v>
      </c>
      <c r="AN350" s="74">
        <f>(1-AN$65*AN347*(1-AN$346/2)-AN$346)/(1-AN$65)</f>
        <v>0.92682948199369963</v>
      </c>
      <c r="AO350" s="74">
        <f>(1-AO$65*AO347*(1-AO$346/2)-AO$346)/(1-AO$65)</f>
        <v>0.92682948199369963</v>
      </c>
      <c r="AP350" s="74">
        <f>(1-AP$65*AP347*(1-AP$346/2)-AP$346)/(1-AP$65)</f>
        <v>0.92682948199369963</v>
      </c>
      <c r="AQ350" s="74">
        <f>(1-AQ$65*AQ347*(1-AQ$346/2)-AQ$346)/(1-AQ$65)</f>
        <v>0.92682948199369963</v>
      </c>
    </row>
    <row r="351" spans="7:43" ht="14.25" hidden="1" customHeight="1" x14ac:dyDescent="0.3">
      <c r="G351" s="8"/>
      <c r="H351" s="75"/>
      <c r="J351" s="24"/>
      <c r="K351" s="6" t="s">
        <v>79</v>
      </c>
      <c r="L351" s="6" t="s">
        <v>66</v>
      </c>
      <c r="M351" s="74">
        <f>(1-M$65*M348*(1-M$346/2)-M$346)/(1-M$65)</f>
        <v>0.68932009386264304</v>
      </c>
      <c r="N351" s="74">
        <f>(1-N$65*N348*(1-N$346/2)-N$346)/(1-N$65)</f>
        <v>0.68932009386264304</v>
      </c>
      <c r="O351" s="74">
        <f>(1-O$65*O348*(1-O$346/2)-O$346)/(1-O$65)</f>
        <v>0.68932009386264304</v>
      </c>
      <c r="P351" s="74">
        <f>(1-P$65*P348*(1-P$346/2)-P$346)/(1-P$65)</f>
        <v>0.68932009386264304</v>
      </c>
      <c r="Q351" s="74">
        <f>(1-Q$65*Q348*(1-Q$346/2)-Q$346)/(1-Q$65)</f>
        <v>0.73608676850535815</v>
      </c>
      <c r="R351" s="74">
        <f>(1-R$65*R348*(1-R$346/2)-R$346)/(1-R$65)</f>
        <v>0.73608676850535815</v>
      </c>
      <c r="S351" s="74">
        <f>(1-S$65*S348*(1-S$346/2)-S$346)/(1-S$65)</f>
        <v>0.92329486453754184</v>
      </c>
      <c r="T351" s="74">
        <f>(1-T$65*T348*(1-T$346/2)-T$346)/(1-T$65)</f>
        <v>0.92419734031105938</v>
      </c>
      <c r="U351" s="74">
        <f>(1-U$65*U348*(1-U$346/2)-U$346)/(1-U$65)</f>
        <v>0.92508716590984164</v>
      </c>
      <c r="V351" s="74">
        <f>(1-V$65*V348*(1-V$346/2)-V$346)/(1-V$65)</f>
        <v>0.92596449594494179</v>
      </c>
      <c r="W351" s="74">
        <f>(1-W$65*W348*(1-W$346/2)-W$346)/(1-W$65)</f>
        <v>0.92682948199369963</v>
      </c>
      <c r="X351" s="74">
        <f>(1-X$65*X348*(1-X$346/2)-X$346)/(1-X$65)</f>
        <v>0.92682948199369963</v>
      </c>
      <c r="Y351" s="74">
        <f>(1-Y$65*Y348*(1-Y$346/2)-Y$346)/(1-Y$65)</f>
        <v>0.92682948199369963</v>
      </c>
      <c r="Z351" s="74">
        <f>(1-Z$65*Z348*(1-Z$346/2)-Z$346)/(1-Z$65)</f>
        <v>0.92682948199369963</v>
      </c>
      <c r="AA351" s="74">
        <f>(1-AA$65*AA348*(1-AA$346/2)-AA$346)/(1-AA$65)</f>
        <v>0.92682948199369963</v>
      </c>
      <c r="AB351" s="74">
        <f>(1-AB$65*AB348*(1-AB$346/2)-AB$346)/(1-AB$65)</f>
        <v>0.92682948199369963</v>
      </c>
      <c r="AC351" s="74">
        <f>(1-AC$65*AC348*(1-AC$346/2)-AC$346)/(1-AC$65)</f>
        <v>0.92682948199369963</v>
      </c>
      <c r="AD351" s="74">
        <f>(1-AD$65*AD348*(1-AD$346/2)-AD$346)/(1-AD$65)</f>
        <v>0.92682948199369963</v>
      </c>
      <c r="AE351" s="74">
        <f>(1-AE$65*AE348*(1-AE$346/2)-AE$346)/(1-AE$65)</f>
        <v>0.92682948199369963</v>
      </c>
      <c r="AF351" s="74">
        <f>(1-AF$65*AF348*(1-AF$346/2)-AF$346)/(1-AF$65)</f>
        <v>0.92682948199369963</v>
      </c>
      <c r="AG351" s="74">
        <f>(1-AG$65*AG348*(1-AG$346/2)-AG$346)/(1-AG$65)</f>
        <v>0.92682948199369963</v>
      </c>
      <c r="AH351" s="74">
        <f>(1-AH$65*AH348*(1-AH$346/2)-AH$346)/(1-AH$65)</f>
        <v>0.92682948199369963</v>
      </c>
      <c r="AI351" s="74">
        <f>(1-AI$65*AI348*(1-AI$346/2)-AI$346)/(1-AI$65)</f>
        <v>0.92682948199369963</v>
      </c>
      <c r="AJ351" s="74">
        <f>(1-AJ$65*AJ348*(1-AJ$346/2)-AJ$346)/(1-AJ$65)</f>
        <v>0.92682948199369963</v>
      </c>
      <c r="AK351" s="74">
        <f>(1-AK$65*AK348*(1-AK$346/2)-AK$346)/(1-AK$65)</f>
        <v>0.92682948199369963</v>
      </c>
      <c r="AL351" s="74">
        <f>(1-AL$65*AL348*(1-AL$346/2)-AL$346)/(1-AL$65)</f>
        <v>0.92682948199369963</v>
      </c>
      <c r="AM351" s="74">
        <f>(1-AM$65*AM348*(1-AM$346/2)-AM$346)/(1-AM$65)</f>
        <v>0.92682948199369963</v>
      </c>
      <c r="AN351" s="74">
        <f>(1-AN$65*AN348*(1-AN$346/2)-AN$346)/(1-AN$65)</f>
        <v>0.92682948199369963</v>
      </c>
      <c r="AO351" s="74">
        <f>(1-AO$65*AO348*(1-AO$346/2)-AO$346)/(1-AO$65)</f>
        <v>0.92682948199369963</v>
      </c>
      <c r="AP351" s="74">
        <f>(1-AP$65*AP348*(1-AP$346/2)-AP$346)/(1-AP$65)</f>
        <v>0.92682948199369963</v>
      </c>
      <c r="AQ351" s="74">
        <f>(1-AQ$65*AQ348*(1-AQ$346/2)-AQ$346)/(1-AQ$65)</f>
        <v>0.92682948199369963</v>
      </c>
    </row>
    <row r="352" spans="7:43" ht="14.25" hidden="1" customHeight="1" x14ac:dyDescent="0.3">
      <c r="G352" s="8"/>
      <c r="H352" s="75"/>
      <c r="J352" s="24"/>
      <c r="K352" s="6" t="s">
        <v>79</v>
      </c>
      <c r="L352" s="6" t="s">
        <v>62</v>
      </c>
      <c r="M352" s="74">
        <f>(1-M$65*M349*(1-M$346/2)-M$346)/(1-M$65)</f>
        <v>0.68932009386264304</v>
      </c>
      <c r="N352" s="74">
        <f>(1-N$65*N349*(1-N$346/2)-N$346)/(1-N$65)</f>
        <v>0.68932009386264304</v>
      </c>
      <c r="O352" s="74">
        <f>(1-O$65*O349*(1-O$346/2)-O$346)/(1-O$65)</f>
        <v>0.68932009386264304</v>
      </c>
      <c r="P352" s="74">
        <f>(1-P$65*P349*(1-P$346/2)-P$346)/(1-P$65)</f>
        <v>0.68932009386264304</v>
      </c>
      <c r="Q352" s="74">
        <f>(1-Q$65*Q349*(1-Q$346/2)-Q$346)/(1-Q$65)</f>
        <v>0.73608676850535815</v>
      </c>
      <c r="R352" s="74">
        <f>(1-R$65*R349*(1-R$346/2)-R$346)/(1-R$65)</f>
        <v>0.73608676850535815</v>
      </c>
      <c r="S352" s="74">
        <f>(1-S$65*S349*(1-S$346/2)-S$346)/(1-S$65)</f>
        <v>0.92329486453754184</v>
      </c>
      <c r="T352" s="74">
        <f>(1-T$65*T349*(1-T$346/2)-T$346)/(1-T$65)</f>
        <v>0.92419734031105938</v>
      </c>
      <c r="U352" s="74">
        <f>(1-U$65*U349*(1-U$346/2)-U$346)/(1-U$65)</f>
        <v>0.92508716590984164</v>
      </c>
      <c r="V352" s="74">
        <f>(1-V$65*V349*(1-V$346/2)-V$346)/(1-V$65)</f>
        <v>0.92596449594494179</v>
      </c>
      <c r="W352" s="74">
        <f>(1-W$65*W349*(1-W$346/2)-W$346)/(1-W$65)</f>
        <v>0.92682948199369963</v>
      </c>
      <c r="X352" s="74">
        <f>(1-X$65*X349*(1-X$346/2)-X$346)/(1-X$65)</f>
        <v>0.92682948199369963</v>
      </c>
      <c r="Y352" s="74">
        <f>(1-Y$65*Y349*(1-Y$346/2)-Y$346)/(1-Y$65)</f>
        <v>0.92682948199369963</v>
      </c>
      <c r="Z352" s="74">
        <f>(1-Z$65*Z349*(1-Z$346/2)-Z$346)/(1-Z$65)</f>
        <v>0.92682948199369963</v>
      </c>
      <c r="AA352" s="74">
        <f>(1-AA$65*AA349*(1-AA$346/2)-AA$346)/(1-AA$65)</f>
        <v>0.92682948199369963</v>
      </c>
      <c r="AB352" s="74">
        <f>(1-AB$65*AB349*(1-AB$346/2)-AB$346)/(1-AB$65)</f>
        <v>0.92682948199369963</v>
      </c>
      <c r="AC352" s="74">
        <f>(1-AC$65*AC349*(1-AC$346/2)-AC$346)/(1-AC$65)</f>
        <v>0.92682948199369963</v>
      </c>
      <c r="AD352" s="74">
        <f>(1-AD$65*AD349*(1-AD$346/2)-AD$346)/(1-AD$65)</f>
        <v>0.92682948199369963</v>
      </c>
      <c r="AE352" s="74">
        <f>(1-AE$65*AE349*(1-AE$346/2)-AE$346)/(1-AE$65)</f>
        <v>0.92682948199369963</v>
      </c>
      <c r="AF352" s="74">
        <f>(1-AF$65*AF349*(1-AF$346/2)-AF$346)/(1-AF$65)</f>
        <v>0.92682948199369963</v>
      </c>
      <c r="AG352" s="74">
        <f>(1-AG$65*AG349*(1-AG$346/2)-AG$346)/(1-AG$65)</f>
        <v>0.92682948199369963</v>
      </c>
      <c r="AH352" s="74">
        <f>(1-AH$65*AH349*(1-AH$346/2)-AH$346)/(1-AH$65)</f>
        <v>0.92682948199369963</v>
      </c>
      <c r="AI352" s="74">
        <f>(1-AI$65*AI349*(1-AI$346/2)-AI$346)/(1-AI$65)</f>
        <v>0.92682948199369963</v>
      </c>
      <c r="AJ352" s="74">
        <f>(1-AJ$65*AJ349*(1-AJ$346/2)-AJ$346)/(1-AJ$65)</f>
        <v>0.92682948199369963</v>
      </c>
      <c r="AK352" s="74">
        <f>(1-AK$65*AK349*(1-AK$346/2)-AK$346)/(1-AK$65)</f>
        <v>0.92682948199369963</v>
      </c>
      <c r="AL352" s="74">
        <f>(1-AL$65*AL349*(1-AL$346/2)-AL$346)/(1-AL$65)</f>
        <v>0.92682948199369963</v>
      </c>
      <c r="AM352" s="74">
        <f>(1-AM$65*AM349*(1-AM$346/2)-AM$346)/(1-AM$65)</f>
        <v>0.92682948199369963</v>
      </c>
      <c r="AN352" s="74">
        <f>(1-AN$65*AN349*(1-AN$346/2)-AN$346)/(1-AN$65)</f>
        <v>0.92682948199369963</v>
      </c>
      <c r="AO352" s="74">
        <f>(1-AO$65*AO349*(1-AO$346/2)-AO$346)/(1-AO$65)</f>
        <v>0.92682948199369963</v>
      </c>
      <c r="AP352" s="74">
        <f>(1-AP$65*AP349*(1-AP$346/2)-AP$346)/(1-AP$65)</f>
        <v>0.92682948199369963</v>
      </c>
      <c r="AQ352" s="74">
        <f>(1-AQ$65*AQ349*(1-AQ$346/2)-AQ$346)/(1-AQ$65)</f>
        <v>0.92682948199369963</v>
      </c>
    </row>
    <row r="353" spans="7:43" ht="14.25" hidden="1" customHeight="1" x14ac:dyDescent="0.3">
      <c r="G353" s="8"/>
      <c r="H353" s="63"/>
      <c r="I353" s="72" t="s">
        <v>78</v>
      </c>
      <c r="J353" s="73"/>
      <c r="K353" s="71" t="s">
        <v>77</v>
      </c>
      <c r="L353" s="71"/>
      <c r="M353" s="15">
        <v>2020</v>
      </c>
      <c r="N353" s="15">
        <v>2021</v>
      </c>
      <c r="O353" s="15">
        <v>2022</v>
      </c>
      <c r="P353" s="15">
        <v>2023</v>
      </c>
      <c r="Q353" s="15">
        <v>2024</v>
      </c>
      <c r="R353" s="15">
        <v>2025</v>
      </c>
      <c r="S353" s="15">
        <v>2026</v>
      </c>
      <c r="T353" s="15">
        <v>2027</v>
      </c>
      <c r="U353" s="15">
        <v>2028</v>
      </c>
      <c r="V353" s="15">
        <v>2029</v>
      </c>
      <c r="W353" s="15">
        <v>2030</v>
      </c>
      <c r="X353" s="15">
        <v>2031</v>
      </c>
      <c r="Y353" s="15">
        <v>2032</v>
      </c>
      <c r="Z353" s="15">
        <v>2033</v>
      </c>
      <c r="AA353" s="15">
        <v>2034</v>
      </c>
      <c r="AB353" s="15">
        <v>2035</v>
      </c>
      <c r="AC353" s="15">
        <v>2036</v>
      </c>
      <c r="AD353" s="15">
        <v>2037</v>
      </c>
      <c r="AE353" s="15">
        <v>2038</v>
      </c>
      <c r="AF353" s="15">
        <v>2039</v>
      </c>
      <c r="AG353" s="15">
        <v>2040</v>
      </c>
      <c r="AH353" s="15">
        <v>2041</v>
      </c>
      <c r="AI353" s="15">
        <v>2042</v>
      </c>
      <c r="AJ353" s="15">
        <v>2043</v>
      </c>
      <c r="AK353" s="15">
        <v>2044</v>
      </c>
      <c r="AL353" s="15">
        <v>2045</v>
      </c>
      <c r="AM353" s="15">
        <v>2046</v>
      </c>
      <c r="AN353" s="15">
        <v>2047</v>
      </c>
      <c r="AO353" s="15">
        <v>2048</v>
      </c>
      <c r="AP353" s="15">
        <v>2049</v>
      </c>
      <c r="AQ353" s="15">
        <v>2050</v>
      </c>
    </row>
    <row r="354" spans="7:43" ht="14.25" hidden="1" customHeight="1" x14ac:dyDescent="0.25">
      <c r="G354" s="8"/>
      <c r="H354" s="63"/>
      <c r="I354" s="72">
        <v>0.2</v>
      </c>
      <c r="J354" s="70" t="s">
        <v>76</v>
      </c>
      <c r="K354" s="67">
        <v>1</v>
      </c>
      <c r="L354" s="67"/>
      <c r="M354" s="66">
        <f>1/((1+M$69)*(1+M$48))^$K354</f>
        <v>0.94634391399165085</v>
      </c>
      <c r="N354" s="66">
        <f>1/((1+N$69)*(1+N$48))^$K354</f>
        <v>0.94634391399165085</v>
      </c>
      <c r="O354" s="66">
        <f>1/((1+O$69)*(1+O$48))^$K354</f>
        <v>0.94634391399165085</v>
      </c>
      <c r="P354" s="66">
        <f>1/((1+P$69)*(1+P$48))^$K354</f>
        <v>0.94634391399165085</v>
      </c>
      <c r="Q354" s="66">
        <f>1/((1+Q$69)*(1+Q$48))^$K354</f>
        <v>0.94788949906920861</v>
      </c>
      <c r="R354" s="66">
        <f>1/((1+R$69)*(1+R$48))^$K354</f>
        <v>0.94788949906920861</v>
      </c>
      <c r="S354" s="66">
        <f>1/((1+S$69)*(1+S$48))^$K354</f>
        <v>0.95319777067984268</v>
      </c>
      <c r="T354" s="66">
        <f>1/((1+T$69)*(1+T$48))^$K354</f>
        <v>0.95209104256500143</v>
      </c>
      <c r="U354" s="66">
        <f>1/((1+U$69)*(1+U$48))^$K354</f>
        <v>0.95099671596048219</v>
      </c>
      <c r="V354" s="66">
        <f>1/((1+V$69)*(1+V$48))^$K354</f>
        <v>0.94991471424040597</v>
      </c>
      <c r="W354" s="66">
        <f>1/((1+W$69)*(1+W$48))^$K354</f>
        <v>0.94884496189181577</v>
      </c>
      <c r="X354" s="66">
        <f>1/((1+X$69)*(1+X$48))^$K354</f>
        <v>0.94884496189181577</v>
      </c>
      <c r="Y354" s="66">
        <f>1/((1+Y$69)*(1+Y$48))^$K354</f>
        <v>0.94884496189181577</v>
      </c>
      <c r="Z354" s="66">
        <f>1/((1+Z$69)*(1+Z$48))^$K354</f>
        <v>0.94884496189181577</v>
      </c>
      <c r="AA354" s="66">
        <f>1/((1+AA$69)*(1+AA$48))^$K354</f>
        <v>0.94884496189181577</v>
      </c>
      <c r="AB354" s="66">
        <f>1/((1+AB$69)*(1+AB$48))^$K354</f>
        <v>0.94884496189181577</v>
      </c>
      <c r="AC354" s="66">
        <f>1/((1+AC$69)*(1+AC$48))^$K354</f>
        <v>0.94884496189181577</v>
      </c>
      <c r="AD354" s="66">
        <f>1/((1+AD$69)*(1+AD$48))^$K354</f>
        <v>0.94884496189181577</v>
      </c>
      <c r="AE354" s="66">
        <f>1/((1+AE$69)*(1+AE$48))^$K354</f>
        <v>0.94884496189181577</v>
      </c>
      <c r="AF354" s="66">
        <f>1/((1+AF$69)*(1+AF$48))^$K354</f>
        <v>0.94884496189181577</v>
      </c>
      <c r="AG354" s="66">
        <f>1/((1+AG$69)*(1+AG$48))^$K354</f>
        <v>0.94884496189181577</v>
      </c>
      <c r="AH354" s="66">
        <f>1/((1+AH$69)*(1+AH$48))^$K354</f>
        <v>0.94884496189181577</v>
      </c>
      <c r="AI354" s="66">
        <f>1/((1+AI$69)*(1+AI$48))^$K354</f>
        <v>0.94884496189181577</v>
      </c>
      <c r="AJ354" s="66">
        <f>1/((1+AJ$69)*(1+AJ$48))^$K354</f>
        <v>0.94884496189181577</v>
      </c>
      <c r="AK354" s="66">
        <f>1/((1+AK$69)*(1+AK$48))^$K354</f>
        <v>0.94884496189181577</v>
      </c>
      <c r="AL354" s="66">
        <f>1/((1+AL$69)*(1+AL$48))^$K354</f>
        <v>0.94884496189181577</v>
      </c>
      <c r="AM354" s="66">
        <f>1/((1+AM$69)*(1+AM$48))^$K354</f>
        <v>0.94884496189181577</v>
      </c>
      <c r="AN354" s="66">
        <f>1/((1+AN$69)*(1+AN$48))^$K354</f>
        <v>0.94884496189181577</v>
      </c>
      <c r="AO354" s="66">
        <f>1/((1+AO$69)*(1+AO$48))^$K354</f>
        <v>0.94884496189181577</v>
      </c>
      <c r="AP354" s="66">
        <f>1/((1+AP$69)*(1+AP$48))^$K354</f>
        <v>0.94884496189181577</v>
      </c>
      <c r="AQ354" s="66">
        <f>1/((1+AQ$69)*(1+AQ$48))^$K354</f>
        <v>0.94884496189181577</v>
      </c>
    </row>
    <row r="355" spans="7:43" ht="14.25" hidden="1" customHeight="1" x14ac:dyDescent="0.25">
      <c r="G355" s="8"/>
      <c r="H355" s="63"/>
      <c r="I355" s="72">
        <v>0.32</v>
      </c>
      <c r="J355" s="70"/>
      <c r="K355" s="67">
        <v>2</v>
      </c>
      <c r="L355" s="67"/>
      <c r="M355" s="66">
        <f>1/((1+M$69)*(1+M$48))^$K355</f>
        <v>0.89556680354903706</v>
      </c>
      <c r="N355" s="66">
        <f>1/((1+N$69)*(1+N$48))^$K355</f>
        <v>0.89556680354903706</v>
      </c>
      <c r="O355" s="66">
        <f>1/((1+O$69)*(1+O$48))^$K355</f>
        <v>0.89556680354903706</v>
      </c>
      <c r="P355" s="66">
        <f>1/((1+P$69)*(1+P$48))^$K355</f>
        <v>0.89556680354903706</v>
      </c>
      <c r="Q355" s="66">
        <f>1/((1+Q$69)*(1+Q$48))^$K355</f>
        <v>0.89849450244567519</v>
      </c>
      <c r="R355" s="66">
        <f>1/((1+R$69)*(1+R$48))^$K355</f>
        <v>0.89849450244567519</v>
      </c>
      <c r="S355" s="66">
        <f>1/((1+S$69)*(1+S$48))^$K355</f>
        <v>0.90858599002902207</v>
      </c>
      <c r="T355" s="66">
        <f>1/((1+T$69)*(1+T$48))^$K355</f>
        <v>0.90647735333251134</v>
      </c>
      <c r="U355" s="66">
        <f>1/((1+U$69)*(1+U$48))^$K355</f>
        <v>0.90439475376762213</v>
      </c>
      <c r="V355" s="66">
        <f>1/((1+V$69)*(1+V$48))^$K355</f>
        <v>0.90233796433043223</v>
      </c>
      <c r="W355" s="66">
        <f>1/((1+W$69)*(1+W$48))^$K355</f>
        <v>0.90030676170748136</v>
      </c>
      <c r="X355" s="66">
        <f>1/((1+X$69)*(1+X$48))^$K355</f>
        <v>0.90030676170748136</v>
      </c>
      <c r="Y355" s="66">
        <f>1/((1+Y$69)*(1+Y$48))^$K355</f>
        <v>0.90030676170748136</v>
      </c>
      <c r="Z355" s="66">
        <f>1/((1+Z$69)*(1+Z$48))^$K355</f>
        <v>0.90030676170748136</v>
      </c>
      <c r="AA355" s="66">
        <f>1/((1+AA$69)*(1+AA$48))^$K355</f>
        <v>0.90030676170748136</v>
      </c>
      <c r="AB355" s="66">
        <f>1/((1+AB$69)*(1+AB$48))^$K355</f>
        <v>0.90030676170748136</v>
      </c>
      <c r="AC355" s="66">
        <f>1/((1+AC$69)*(1+AC$48))^$K355</f>
        <v>0.90030676170748136</v>
      </c>
      <c r="AD355" s="66">
        <f>1/((1+AD$69)*(1+AD$48))^$K355</f>
        <v>0.90030676170748136</v>
      </c>
      <c r="AE355" s="66">
        <f>1/((1+AE$69)*(1+AE$48))^$K355</f>
        <v>0.90030676170748136</v>
      </c>
      <c r="AF355" s="66">
        <f>1/((1+AF$69)*(1+AF$48))^$K355</f>
        <v>0.90030676170748136</v>
      </c>
      <c r="AG355" s="66">
        <f>1/((1+AG$69)*(1+AG$48))^$K355</f>
        <v>0.90030676170748136</v>
      </c>
      <c r="AH355" s="66">
        <f>1/((1+AH$69)*(1+AH$48))^$K355</f>
        <v>0.90030676170748136</v>
      </c>
      <c r="AI355" s="66">
        <f>1/((1+AI$69)*(1+AI$48))^$K355</f>
        <v>0.90030676170748136</v>
      </c>
      <c r="AJ355" s="66">
        <f>1/((1+AJ$69)*(1+AJ$48))^$K355</f>
        <v>0.90030676170748136</v>
      </c>
      <c r="AK355" s="66">
        <f>1/((1+AK$69)*(1+AK$48))^$K355</f>
        <v>0.90030676170748136</v>
      </c>
      <c r="AL355" s="66">
        <f>1/((1+AL$69)*(1+AL$48))^$K355</f>
        <v>0.90030676170748136</v>
      </c>
      <c r="AM355" s="66">
        <f>1/((1+AM$69)*(1+AM$48))^$K355</f>
        <v>0.90030676170748136</v>
      </c>
      <c r="AN355" s="66">
        <f>1/((1+AN$69)*(1+AN$48))^$K355</f>
        <v>0.90030676170748136</v>
      </c>
      <c r="AO355" s="66">
        <f>1/((1+AO$69)*(1+AO$48))^$K355</f>
        <v>0.90030676170748136</v>
      </c>
      <c r="AP355" s="66">
        <f>1/((1+AP$69)*(1+AP$48))^$K355</f>
        <v>0.90030676170748136</v>
      </c>
      <c r="AQ355" s="66">
        <f>1/((1+AQ$69)*(1+AQ$48))^$K355</f>
        <v>0.90030676170748136</v>
      </c>
    </row>
    <row r="356" spans="7:43" ht="14.25" hidden="1" customHeight="1" x14ac:dyDescent="0.25">
      <c r="G356" s="8"/>
      <c r="H356" s="63"/>
      <c r="I356" s="72">
        <v>0.192</v>
      </c>
      <c r="J356" s="70"/>
      <c r="K356" s="67">
        <v>3</v>
      </c>
      <c r="L356" s="67"/>
      <c r="M356" s="66">
        <f>1/((1+M$69)*(1+M$48))^$K356</f>
        <v>0.84751419411158757</v>
      </c>
      <c r="N356" s="66">
        <f>1/((1+N$69)*(1+N$48))^$K356</f>
        <v>0.84751419411158757</v>
      </c>
      <c r="O356" s="66">
        <f>1/((1+O$69)*(1+O$48))^$K356</f>
        <v>0.84751419411158757</v>
      </c>
      <c r="P356" s="66">
        <f>1/((1+P$69)*(1+P$48))^$K356</f>
        <v>0.84751419411158757</v>
      </c>
      <c r="Q356" s="66">
        <f>1/((1+Q$69)*(1+Q$48))^$K356</f>
        <v>0.851673503839669</v>
      </c>
      <c r="R356" s="66">
        <f>1/((1+R$69)*(1+R$48))^$K356</f>
        <v>0.851673503839669</v>
      </c>
      <c r="S356" s="66">
        <f>1/((1+S$69)*(1+S$48))^$K356</f>
        <v>0.86606214016660155</v>
      </c>
      <c r="T356" s="66">
        <f>1/((1+T$69)*(1+T$48))^$K356</f>
        <v>0.86304896839591405</v>
      </c>
      <c r="U356" s="66">
        <f>1/((1+U$69)*(1+U$48))^$K356</f>
        <v>0.86007644076489753</v>
      </c>
      <c r="V356" s="66">
        <f>1/((1+V$69)*(1+V$48))^$K356</f>
        <v>0.85714410953521214</v>
      </c>
      <c r="W356" s="66">
        <f>1/((1+W$69)*(1+W$48))^$K356</f>
        <v>0.85425153500327911</v>
      </c>
      <c r="X356" s="66">
        <f>1/((1+X$69)*(1+X$48))^$K356</f>
        <v>0.85425153500327911</v>
      </c>
      <c r="Y356" s="66">
        <f>1/((1+Y$69)*(1+Y$48))^$K356</f>
        <v>0.85425153500327911</v>
      </c>
      <c r="Z356" s="66">
        <f>1/((1+Z$69)*(1+Z$48))^$K356</f>
        <v>0.85425153500327911</v>
      </c>
      <c r="AA356" s="66">
        <f>1/((1+AA$69)*(1+AA$48))^$K356</f>
        <v>0.85425153500327911</v>
      </c>
      <c r="AB356" s="66">
        <f>1/((1+AB$69)*(1+AB$48))^$K356</f>
        <v>0.85425153500327911</v>
      </c>
      <c r="AC356" s="66">
        <f>1/((1+AC$69)*(1+AC$48))^$K356</f>
        <v>0.85425153500327911</v>
      </c>
      <c r="AD356" s="66">
        <f>1/((1+AD$69)*(1+AD$48))^$K356</f>
        <v>0.85425153500327911</v>
      </c>
      <c r="AE356" s="66">
        <f>1/((1+AE$69)*(1+AE$48))^$K356</f>
        <v>0.85425153500327911</v>
      </c>
      <c r="AF356" s="66">
        <f>1/((1+AF$69)*(1+AF$48))^$K356</f>
        <v>0.85425153500327911</v>
      </c>
      <c r="AG356" s="66">
        <f>1/((1+AG$69)*(1+AG$48))^$K356</f>
        <v>0.85425153500327911</v>
      </c>
      <c r="AH356" s="66">
        <f>1/((1+AH$69)*(1+AH$48))^$K356</f>
        <v>0.85425153500327911</v>
      </c>
      <c r="AI356" s="66">
        <f>1/((1+AI$69)*(1+AI$48))^$K356</f>
        <v>0.85425153500327911</v>
      </c>
      <c r="AJ356" s="66">
        <f>1/((1+AJ$69)*(1+AJ$48))^$K356</f>
        <v>0.85425153500327911</v>
      </c>
      <c r="AK356" s="66">
        <f>1/((1+AK$69)*(1+AK$48))^$K356</f>
        <v>0.85425153500327911</v>
      </c>
      <c r="AL356" s="66">
        <f>1/((1+AL$69)*(1+AL$48))^$K356</f>
        <v>0.85425153500327911</v>
      </c>
      <c r="AM356" s="66">
        <f>1/((1+AM$69)*(1+AM$48))^$K356</f>
        <v>0.85425153500327911</v>
      </c>
      <c r="AN356" s="66">
        <f>1/((1+AN$69)*(1+AN$48))^$K356</f>
        <v>0.85425153500327911</v>
      </c>
      <c r="AO356" s="66">
        <f>1/((1+AO$69)*(1+AO$48))^$K356</f>
        <v>0.85425153500327911</v>
      </c>
      <c r="AP356" s="66">
        <f>1/((1+AP$69)*(1+AP$48))^$K356</f>
        <v>0.85425153500327911</v>
      </c>
      <c r="AQ356" s="66">
        <f>1/((1+AQ$69)*(1+AQ$48))^$K356</f>
        <v>0.85425153500327911</v>
      </c>
    </row>
    <row r="357" spans="7:43" ht="14.25" hidden="1" customHeight="1" x14ac:dyDescent="0.25">
      <c r="G357" s="8"/>
      <c r="H357" s="63"/>
      <c r="I357" s="72">
        <v>0.1152</v>
      </c>
      <c r="J357" s="70"/>
      <c r="K357" s="67">
        <v>4</v>
      </c>
      <c r="L357" s="67"/>
      <c r="M357" s="66">
        <f>1/((1+M$69)*(1+M$48))^$K357</f>
        <v>0.80203989961903954</v>
      </c>
      <c r="N357" s="66">
        <f>1/((1+N$69)*(1+N$48))^$K357</f>
        <v>0.80203989961903954</v>
      </c>
      <c r="O357" s="66">
        <f>1/((1+O$69)*(1+O$48))^$K357</f>
        <v>0.80203989961903954</v>
      </c>
      <c r="P357" s="66">
        <f>1/((1+P$69)*(1+P$48))^$K357</f>
        <v>0.80203989961903954</v>
      </c>
      <c r="Q357" s="66">
        <f>1/((1+Q$69)*(1+Q$48))^$K357</f>
        <v>0.80729237092510153</v>
      </c>
      <c r="R357" s="66">
        <f>1/((1+R$69)*(1+R$48))^$K357</f>
        <v>0.80729237092510153</v>
      </c>
      <c r="S357" s="66">
        <f>1/((1+S$69)*(1+S$48))^$K357</f>
        <v>0.82552850127701816</v>
      </c>
      <c r="T357" s="66">
        <f>1/((1+T$69)*(1+T$48))^$K357</f>
        <v>0.8217011921047146</v>
      </c>
      <c r="U357" s="66">
        <f>1/((1+U$69)*(1+U$48))^$K357</f>
        <v>0.81792987064239786</v>
      </c>
      <c r="V357" s="66">
        <f>1/((1+V$69)*(1+V$48))^$K357</f>
        <v>0.81421380187198844</v>
      </c>
      <c r="W357" s="66">
        <f>1/((1+W$69)*(1+W$48))^$K357</f>
        <v>0.81055226517621159</v>
      </c>
      <c r="X357" s="66">
        <f>1/((1+X$69)*(1+X$48))^$K357</f>
        <v>0.81055226517621159</v>
      </c>
      <c r="Y357" s="66">
        <f>1/((1+Y$69)*(1+Y$48))^$K357</f>
        <v>0.81055226517621159</v>
      </c>
      <c r="Z357" s="66">
        <f>1/((1+Z$69)*(1+Z$48))^$K357</f>
        <v>0.81055226517621159</v>
      </c>
      <c r="AA357" s="66">
        <f>1/((1+AA$69)*(1+AA$48))^$K357</f>
        <v>0.81055226517621159</v>
      </c>
      <c r="AB357" s="66">
        <f>1/((1+AB$69)*(1+AB$48))^$K357</f>
        <v>0.81055226517621159</v>
      </c>
      <c r="AC357" s="66">
        <f>1/((1+AC$69)*(1+AC$48))^$K357</f>
        <v>0.81055226517621159</v>
      </c>
      <c r="AD357" s="66">
        <f>1/((1+AD$69)*(1+AD$48))^$K357</f>
        <v>0.81055226517621159</v>
      </c>
      <c r="AE357" s="66">
        <f>1/((1+AE$69)*(1+AE$48))^$K357</f>
        <v>0.81055226517621159</v>
      </c>
      <c r="AF357" s="66">
        <f>1/((1+AF$69)*(1+AF$48))^$K357</f>
        <v>0.81055226517621159</v>
      </c>
      <c r="AG357" s="66">
        <f>1/((1+AG$69)*(1+AG$48))^$K357</f>
        <v>0.81055226517621159</v>
      </c>
      <c r="AH357" s="66">
        <f>1/((1+AH$69)*(1+AH$48))^$K357</f>
        <v>0.81055226517621159</v>
      </c>
      <c r="AI357" s="66">
        <f>1/((1+AI$69)*(1+AI$48))^$K357</f>
        <v>0.81055226517621159</v>
      </c>
      <c r="AJ357" s="66">
        <f>1/((1+AJ$69)*(1+AJ$48))^$K357</f>
        <v>0.81055226517621159</v>
      </c>
      <c r="AK357" s="66">
        <f>1/((1+AK$69)*(1+AK$48))^$K357</f>
        <v>0.81055226517621159</v>
      </c>
      <c r="AL357" s="66">
        <f>1/((1+AL$69)*(1+AL$48))^$K357</f>
        <v>0.81055226517621159</v>
      </c>
      <c r="AM357" s="66">
        <f>1/((1+AM$69)*(1+AM$48))^$K357</f>
        <v>0.81055226517621159</v>
      </c>
      <c r="AN357" s="66">
        <f>1/((1+AN$69)*(1+AN$48))^$K357</f>
        <v>0.81055226517621159</v>
      </c>
      <c r="AO357" s="66">
        <f>1/((1+AO$69)*(1+AO$48))^$K357</f>
        <v>0.81055226517621159</v>
      </c>
      <c r="AP357" s="66">
        <f>1/((1+AP$69)*(1+AP$48))^$K357</f>
        <v>0.81055226517621159</v>
      </c>
      <c r="AQ357" s="66">
        <f>1/((1+AQ$69)*(1+AQ$48))^$K357</f>
        <v>0.81055226517621159</v>
      </c>
    </row>
    <row r="358" spans="7:43" ht="14.25" hidden="1" customHeight="1" x14ac:dyDescent="0.25">
      <c r="G358" s="8"/>
      <c r="H358" s="63"/>
      <c r="I358" s="72">
        <v>0.1152</v>
      </c>
      <c r="J358" s="70"/>
      <c r="K358" s="67">
        <v>5</v>
      </c>
      <c r="L358" s="67"/>
      <c r="M358" s="66">
        <f>1/((1+M$69)*(1+M$48))^$K358</f>
        <v>0.75900557778295263</v>
      </c>
      <c r="N358" s="66">
        <f>1/((1+N$69)*(1+N$48))^$K358</f>
        <v>0.75900557778295263</v>
      </c>
      <c r="O358" s="66">
        <f>1/((1+O$69)*(1+O$48))^$K358</f>
        <v>0.75900557778295263</v>
      </c>
      <c r="P358" s="66">
        <f>1/((1+P$69)*(1+P$48))^$K358</f>
        <v>0.75900557778295263</v>
      </c>
      <c r="Q358" s="66">
        <f>1/((1+Q$69)*(1+Q$48))^$K358</f>
        <v>0.76522396107858837</v>
      </c>
      <c r="R358" s="66">
        <f>1/((1+R$69)*(1+R$48))^$K358</f>
        <v>0.76522396107858837</v>
      </c>
      <c r="S358" s="66">
        <f>1/((1+S$69)*(1+S$48))^$K358</f>
        <v>0.78689192704992539</v>
      </c>
      <c r="T358" s="66">
        <f>1/((1+T$69)*(1+T$48))^$K358</f>
        <v>0.78233434466788221</v>
      </c>
      <c r="U358" s="66">
        <f>1/((1+U$69)*(1+U$48))^$K358</f>
        <v>0.77784862086690232</v>
      </c>
      <c r="V358" s="66">
        <f>1/((1+V$69)*(1+V$48))^$K358</f>
        <v>0.77343367093582449</v>
      </c>
      <c r="W358" s="66">
        <f>1/((1+W$69)*(1+W$48))^$K358</f>
        <v>0.76908843316244746</v>
      </c>
      <c r="X358" s="66">
        <f>1/((1+X$69)*(1+X$48))^$K358</f>
        <v>0.76908843316244746</v>
      </c>
      <c r="Y358" s="66">
        <f>1/((1+Y$69)*(1+Y$48))^$K358</f>
        <v>0.76908843316244746</v>
      </c>
      <c r="Z358" s="66">
        <f>1/((1+Z$69)*(1+Z$48))^$K358</f>
        <v>0.76908843316244746</v>
      </c>
      <c r="AA358" s="66">
        <f>1/((1+AA$69)*(1+AA$48))^$K358</f>
        <v>0.76908843316244746</v>
      </c>
      <c r="AB358" s="66">
        <f>1/((1+AB$69)*(1+AB$48))^$K358</f>
        <v>0.76908843316244746</v>
      </c>
      <c r="AC358" s="66">
        <f>1/((1+AC$69)*(1+AC$48))^$K358</f>
        <v>0.76908843316244746</v>
      </c>
      <c r="AD358" s="66">
        <f>1/((1+AD$69)*(1+AD$48))^$K358</f>
        <v>0.76908843316244746</v>
      </c>
      <c r="AE358" s="66">
        <f>1/((1+AE$69)*(1+AE$48))^$K358</f>
        <v>0.76908843316244746</v>
      </c>
      <c r="AF358" s="66">
        <f>1/((1+AF$69)*(1+AF$48))^$K358</f>
        <v>0.76908843316244746</v>
      </c>
      <c r="AG358" s="66">
        <f>1/((1+AG$69)*(1+AG$48))^$K358</f>
        <v>0.76908843316244746</v>
      </c>
      <c r="AH358" s="66">
        <f>1/((1+AH$69)*(1+AH$48))^$K358</f>
        <v>0.76908843316244746</v>
      </c>
      <c r="AI358" s="66">
        <f>1/((1+AI$69)*(1+AI$48))^$K358</f>
        <v>0.76908843316244746</v>
      </c>
      <c r="AJ358" s="66">
        <f>1/((1+AJ$69)*(1+AJ$48))^$K358</f>
        <v>0.76908843316244746</v>
      </c>
      <c r="AK358" s="66">
        <f>1/((1+AK$69)*(1+AK$48))^$K358</f>
        <v>0.76908843316244746</v>
      </c>
      <c r="AL358" s="66">
        <f>1/((1+AL$69)*(1+AL$48))^$K358</f>
        <v>0.76908843316244746</v>
      </c>
      <c r="AM358" s="66">
        <f>1/((1+AM$69)*(1+AM$48))^$K358</f>
        <v>0.76908843316244746</v>
      </c>
      <c r="AN358" s="66">
        <f>1/((1+AN$69)*(1+AN$48))^$K358</f>
        <v>0.76908843316244746</v>
      </c>
      <c r="AO358" s="66">
        <f>1/((1+AO$69)*(1+AO$48))^$K358</f>
        <v>0.76908843316244746</v>
      </c>
      <c r="AP358" s="66">
        <f>1/((1+AP$69)*(1+AP$48))^$K358</f>
        <v>0.76908843316244746</v>
      </c>
      <c r="AQ358" s="66">
        <f>1/((1+AQ$69)*(1+AQ$48))^$K358</f>
        <v>0.76908843316244746</v>
      </c>
    </row>
    <row r="359" spans="7:43" ht="14.25" hidden="1" customHeight="1" x14ac:dyDescent="0.25">
      <c r="G359" s="8"/>
      <c r="H359" s="63"/>
      <c r="I359" s="72">
        <v>5.7599999999999998E-2</v>
      </c>
      <c r="J359" s="70"/>
      <c r="K359" s="67">
        <v>6</v>
      </c>
      <c r="L359" s="67"/>
      <c r="M359" s="66">
        <f>1/((1+M$69)*(1+M$48))^$K359</f>
        <v>0.71828030922061381</v>
      </c>
      <c r="N359" s="66">
        <f>1/((1+N$69)*(1+N$48))^$K359</f>
        <v>0.71828030922061381</v>
      </c>
      <c r="O359" s="66">
        <f>1/((1+O$69)*(1+O$48))^$K359</f>
        <v>0.71828030922061381</v>
      </c>
      <c r="P359" s="66">
        <f>1/((1+P$69)*(1+P$48))^$K359</f>
        <v>0.71828030922061381</v>
      </c>
      <c r="Q359" s="66">
        <f>1/((1+Q$69)*(1+Q$48))^$K359</f>
        <v>0.72534775714253863</v>
      </c>
      <c r="R359" s="66">
        <f>1/((1+R$69)*(1+R$48))^$K359</f>
        <v>0.72534775714253863</v>
      </c>
      <c r="S359" s="66">
        <f>1/((1+S$69)*(1+S$48))^$K359</f>
        <v>0.7500636306299544</v>
      </c>
      <c r="T359" s="66">
        <f>1/((1+T$69)*(1+T$48))^$K359</f>
        <v>0.74485352184925124</v>
      </c>
      <c r="U359" s="66">
        <f>1/((1+U$69)*(1+U$48))^$K359</f>
        <v>0.73973148395881438</v>
      </c>
      <c r="V359" s="66">
        <f>1/((1+V$69)*(1+V$48))^$K359</f>
        <v>0.73469602451091198</v>
      </c>
      <c r="W359" s="66">
        <f>1/((1+W$69)*(1+W$48))^$K359</f>
        <v>0.72974568505545878</v>
      </c>
      <c r="X359" s="66">
        <f>1/((1+X$69)*(1+X$48))^$K359</f>
        <v>0.72974568505545878</v>
      </c>
      <c r="Y359" s="66">
        <f>1/((1+Y$69)*(1+Y$48))^$K359</f>
        <v>0.72974568505545878</v>
      </c>
      <c r="Z359" s="66">
        <f>1/((1+Z$69)*(1+Z$48))^$K359</f>
        <v>0.72974568505545878</v>
      </c>
      <c r="AA359" s="66">
        <f>1/((1+AA$69)*(1+AA$48))^$K359</f>
        <v>0.72974568505545878</v>
      </c>
      <c r="AB359" s="66">
        <f>1/((1+AB$69)*(1+AB$48))^$K359</f>
        <v>0.72974568505545878</v>
      </c>
      <c r="AC359" s="66">
        <f>1/((1+AC$69)*(1+AC$48))^$K359</f>
        <v>0.72974568505545878</v>
      </c>
      <c r="AD359" s="66">
        <f>1/((1+AD$69)*(1+AD$48))^$K359</f>
        <v>0.72974568505545878</v>
      </c>
      <c r="AE359" s="66">
        <f>1/((1+AE$69)*(1+AE$48))^$K359</f>
        <v>0.72974568505545878</v>
      </c>
      <c r="AF359" s="66">
        <f>1/((1+AF$69)*(1+AF$48))^$K359</f>
        <v>0.72974568505545878</v>
      </c>
      <c r="AG359" s="66">
        <f>1/((1+AG$69)*(1+AG$48))^$K359</f>
        <v>0.72974568505545878</v>
      </c>
      <c r="AH359" s="66">
        <f>1/((1+AH$69)*(1+AH$48))^$K359</f>
        <v>0.72974568505545878</v>
      </c>
      <c r="AI359" s="66">
        <f>1/((1+AI$69)*(1+AI$48))^$K359</f>
        <v>0.72974568505545878</v>
      </c>
      <c r="AJ359" s="66">
        <f>1/((1+AJ$69)*(1+AJ$48))^$K359</f>
        <v>0.72974568505545878</v>
      </c>
      <c r="AK359" s="66">
        <f>1/((1+AK$69)*(1+AK$48))^$K359</f>
        <v>0.72974568505545878</v>
      </c>
      <c r="AL359" s="66">
        <f>1/((1+AL$69)*(1+AL$48))^$K359</f>
        <v>0.72974568505545878</v>
      </c>
      <c r="AM359" s="66">
        <f>1/((1+AM$69)*(1+AM$48))^$K359</f>
        <v>0.72974568505545878</v>
      </c>
      <c r="AN359" s="66">
        <f>1/((1+AN$69)*(1+AN$48))^$K359</f>
        <v>0.72974568505545878</v>
      </c>
      <c r="AO359" s="66">
        <f>1/((1+AO$69)*(1+AO$48))^$K359</f>
        <v>0.72974568505545878</v>
      </c>
      <c r="AP359" s="66">
        <f>1/((1+AP$69)*(1+AP$48))^$K359</f>
        <v>0.72974568505545878</v>
      </c>
      <c r="AQ359" s="66">
        <f>1/((1+AQ$69)*(1+AQ$48))^$K359</f>
        <v>0.72974568505545878</v>
      </c>
    </row>
    <row r="360" spans="7:43" ht="14.25" hidden="1" customHeight="1" x14ac:dyDescent="0.3">
      <c r="G360" s="8"/>
      <c r="H360" s="63"/>
      <c r="I360" s="72"/>
      <c r="J360" s="70"/>
      <c r="K360" s="71" t="s">
        <v>75</v>
      </c>
      <c r="L360" s="71"/>
      <c r="M360" s="15">
        <v>2020</v>
      </c>
      <c r="N360" s="15">
        <v>2021</v>
      </c>
      <c r="O360" s="15">
        <v>2022</v>
      </c>
      <c r="P360" s="15">
        <v>2023</v>
      </c>
      <c r="Q360" s="15">
        <v>2024</v>
      </c>
      <c r="R360" s="15">
        <v>2025</v>
      </c>
      <c r="S360" s="15">
        <v>2026</v>
      </c>
      <c r="T360" s="15">
        <v>2027</v>
      </c>
      <c r="U360" s="15">
        <v>2028</v>
      </c>
      <c r="V360" s="15">
        <v>2029</v>
      </c>
      <c r="W360" s="15">
        <v>2030</v>
      </c>
      <c r="X360" s="15">
        <v>2031</v>
      </c>
      <c r="Y360" s="15">
        <v>2032</v>
      </c>
      <c r="Z360" s="15">
        <v>2033</v>
      </c>
      <c r="AA360" s="15">
        <v>2034</v>
      </c>
      <c r="AB360" s="15">
        <v>2035</v>
      </c>
      <c r="AC360" s="15">
        <v>2036</v>
      </c>
      <c r="AD360" s="15">
        <v>2037</v>
      </c>
      <c r="AE360" s="15">
        <v>2038</v>
      </c>
      <c r="AF360" s="15">
        <v>2039</v>
      </c>
      <c r="AG360" s="15">
        <v>2040</v>
      </c>
      <c r="AH360" s="15">
        <v>2041</v>
      </c>
      <c r="AI360" s="15">
        <v>2042</v>
      </c>
      <c r="AJ360" s="15">
        <v>2043</v>
      </c>
      <c r="AK360" s="15">
        <v>2044</v>
      </c>
      <c r="AL360" s="15">
        <v>2045</v>
      </c>
      <c r="AM360" s="15">
        <v>2046</v>
      </c>
      <c r="AN360" s="15">
        <v>2047</v>
      </c>
      <c r="AO360" s="15">
        <v>2048</v>
      </c>
      <c r="AP360" s="15">
        <v>2049</v>
      </c>
      <c r="AQ360" s="15">
        <v>2050</v>
      </c>
    </row>
    <row r="361" spans="7:43" ht="14.25" hidden="1" customHeight="1" x14ac:dyDescent="0.25">
      <c r="G361" s="8"/>
      <c r="H361" s="63"/>
      <c r="J361" s="70"/>
      <c r="K361" s="67">
        <v>1</v>
      </c>
      <c r="L361" s="67"/>
      <c r="M361" s="66">
        <f>1/((1+M$70)*(1+M$48))^$K361</f>
        <v>0.94634391399165085</v>
      </c>
      <c r="N361" s="66">
        <f>1/((1+N$70)*(1+N$48))^$K361</f>
        <v>0.94634391399165085</v>
      </c>
      <c r="O361" s="66">
        <f>1/((1+O$70)*(1+O$48))^$K361</f>
        <v>0.94634391399165085</v>
      </c>
      <c r="P361" s="66">
        <f>1/((1+P$70)*(1+P$48))^$K361</f>
        <v>0.94634391399165085</v>
      </c>
      <c r="Q361" s="66">
        <f>1/((1+Q$70)*(1+Q$48))^$K361</f>
        <v>0.94788949906920861</v>
      </c>
      <c r="R361" s="66">
        <f>1/((1+R$70)*(1+R$48))^$K361</f>
        <v>0.94788949906920861</v>
      </c>
      <c r="S361" s="66">
        <f>1/((1+S$70)*(1+S$48))^$K361</f>
        <v>0.95319777067984268</v>
      </c>
      <c r="T361" s="66">
        <f>1/((1+T$70)*(1+T$48))^$K361</f>
        <v>0.95209104256500143</v>
      </c>
      <c r="U361" s="66">
        <f>1/((1+U$70)*(1+U$48))^$K361</f>
        <v>0.95099671596048219</v>
      </c>
      <c r="V361" s="66">
        <f>1/((1+V$70)*(1+V$48))^$K361</f>
        <v>0.94991471424040597</v>
      </c>
      <c r="W361" s="66">
        <f>1/((1+W$70)*(1+W$48))^$K361</f>
        <v>0.94884496189181577</v>
      </c>
      <c r="X361" s="66">
        <f>1/((1+X$70)*(1+X$48))^$K361</f>
        <v>0.94884496189181577</v>
      </c>
      <c r="Y361" s="66">
        <f>1/((1+Y$70)*(1+Y$48))^$K361</f>
        <v>0.94884496189181577</v>
      </c>
      <c r="Z361" s="66">
        <f>1/((1+Z$70)*(1+Z$48))^$K361</f>
        <v>0.94884496189181577</v>
      </c>
      <c r="AA361" s="66">
        <f>1/((1+AA$70)*(1+AA$48))^$K361</f>
        <v>0.94884496189181577</v>
      </c>
      <c r="AB361" s="66">
        <f>1/((1+AB$70)*(1+AB$48))^$K361</f>
        <v>0.94884496189181577</v>
      </c>
      <c r="AC361" s="66">
        <f>1/((1+AC$70)*(1+AC$48))^$K361</f>
        <v>0.94884496189181577</v>
      </c>
      <c r="AD361" s="66">
        <f>1/((1+AD$70)*(1+AD$48))^$K361</f>
        <v>0.94884496189181577</v>
      </c>
      <c r="AE361" s="66">
        <f>1/((1+AE$70)*(1+AE$48))^$K361</f>
        <v>0.94884496189181577</v>
      </c>
      <c r="AF361" s="66">
        <f>1/((1+AF$70)*(1+AF$48))^$K361</f>
        <v>0.94884496189181577</v>
      </c>
      <c r="AG361" s="66">
        <f>1/((1+AG$70)*(1+AG$48))^$K361</f>
        <v>0.94884496189181577</v>
      </c>
      <c r="AH361" s="66">
        <f>1/((1+AH$70)*(1+AH$48))^$K361</f>
        <v>0.94884496189181577</v>
      </c>
      <c r="AI361" s="66">
        <f>1/((1+AI$70)*(1+AI$48))^$K361</f>
        <v>0.94884496189181577</v>
      </c>
      <c r="AJ361" s="66">
        <f>1/((1+AJ$70)*(1+AJ$48))^$K361</f>
        <v>0.94884496189181577</v>
      </c>
      <c r="AK361" s="66">
        <f>1/((1+AK$70)*(1+AK$48))^$K361</f>
        <v>0.94884496189181577</v>
      </c>
      <c r="AL361" s="66">
        <f>1/((1+AL$70)*(1+AL$48))^$K361</f>
        <v>0.94884496189181577</v>
      </c>
      <c r="AM361" s="66">
        <f>1/((1+AM$70)*(1+AM$48))^$K361</f>
        <v>0.94884496189181577</v>
      </c>
      <c r="AN361" s="66">
        <f>1/((1+AN$70)*(1+AN$48))^$K361</f>
        <v>0.94884496189181577</v>
      </c>
      <c r="AO361" s="66">
        <f>1/((1+AO$70)*(1+AO$48))^$K361</f>
        <v>0.94884496189181577</v>
      </c>
      <c r="AP361" s="66">
        <f>1/((1+AP$70)*(1+AP$48))^$K361</f>
        <v>0.94884496189181577</v>
      </c>
      <c r="AQ361" s="66">
        <f>1/((1+AQ$70)*(1+AQ$48))^$K361</f>
        <v>0.94884496189181577</v>
      </c>
    </row>
    <row r="362" spans="7:43" ht="14.25" hidden="1" customHeight="1" x14ac:dyDescent="0.25">
      <c r="G362" s="8"/>
      <c r="H362" s="63"/>
      <c r="J362" s="70"/>
      <c r="K362" s="67">
        <v>2</v>
      </c>
      <c r="L362" s="67"/>
      <c r="M362" s="66">
        <f>1/((1+M$70)*(1+M$48))^$K362</f>
        <v>0.89556680354903706</v>
      </c>
      <c r="N362" s="66">
        <f>1/((1+N$70)*(1+N$48))^$K362</f>
        <v>0.89556680354903706</v>
      </c>
      <c r="O362" s="66">
        <f>1/((1+O$70)*(1+O$48))^$K362</f>
        <v>0.89556680354903706</v>
      </c>
      <c r="P362" s="66">
        <f>1/((1+P$70)*(1+P$48))^$K362</f>
        <v>0.89556680354903706</v>
      </c>
      <c r="Q362" s="66">
        <f>1/((1+Q$70)*(1+Q$48))^$K362</f>
        <v>0.89849450244567519</v>
      </c>
      <c r="R362" s="66">
        <f>1/((1+R$70)*(1+R$48))^$K362</f>
        <v>0.89849450244567519</v>
      </c>
      <c r="S362" s="66">
        <f>1/((1+S$70)*(1+S$48))^$K362</f>
        <v>0.90858599002902207</v>
      </c>
      <c r="T362" s="66">
        <f>1/((1+T$70)*(1+T$48))^$K362</f>
        <v>0.90647735333251134</v>
      </c>
      <c r="U362" s="66">
        <f>1/((1+U$70)*(1+U$48))^$K362</f>
        <v>0.90439475376762213</v>
      </c>
      <c r="V362" s="66">
        <f>1/((1+V$70)*(1+V$48))^$K362</f>
        <v>0.90233796433043223</v>
      </c>
      <c r="W362" s="66">
        <f>1/((1+W$70)*(1+W$48))^$K362</f>
        <v>0.90030676170748136</v>
      </c>
      <c r="X362" s="66">
        <f>1/((1+X$70)*(1+X$48))^$K362</f>
        <v>0.90030676170748136</v>
      </c>
      <c r="Y362" s="66">
        <f>1/((1+Y$70)*(1+Y$48))^$K362</f>
        <v>0.90030676170748136</v>
      </c>
      <c r="Z362" s="66">
        <f>1/((1+Z$70)*(1+Z$48))^$K362</f>
        <v>0.90030676170748136</v>
      </c>
      <c r="AA362" s="66">
        <f>1/((1+AA$70)*(1+AA$48))^$K362</f>
        <v>0.90030676170748136</v>
      </c>
      <c r="AB362" s="66">
        <f>1/((1+AB$70)*(1+AB$48))^$K362</f>
        <v>0.90030676170748136</v>
      </c>
      <c r="AC362" s="66">
        <f>1/((1+AC$70)*(1+AC$48))^$K362</f>
        <v>0.90030676170748136</v>
      </c>
      <c r="AD362" s="66">
        <f>1/((1+AD$70)*(1+AD$48))^$K362</f>
        <v>0.90030676170748136</v>
      </c>
      <c r="AE362" s="66">
        <f>1/((1+AE$70)*(1+AE$48))^$K362</f>
        <v>0.90030676170748136</v>
      </c>
      <c r="AF362" s="66">
        <f>1/((1+AF$70)*(1+AF$48))^$K362</f>
        <v>0.90030676170748136</v>
      </c>
      <c r="AG362" s="66">
        <f>1/((1+AG$70)*(1+AG$48))^$K362</f>
        <v>0.90030676170748136</v>
      </c>
      <c r="AH362" s="66">
        <f>1/((1+AH$70)*(1+AH$48))^$K362</f>
        <v>0.90030676170748136</v>
      </c>
      <c r="AI362" s="66">
        <f>1/((1+AI$70)*(1+AI$48))^$K362</f>
        <v>0.90030676170748136</v>
      </c>
      <c r="AJ362" s="66">
        <f>1/((1+AJ$70)*(1+AJ$48))^$K362</f>
        <v>0.90030676170748136</v>
      </c>
      <c r="AK362" s="66">
        <f>1/((1+AK$70)*(1+AK$48))^$K362</f>
        <v>0.90030676170748136</v>
      </c>
      <c r="AL362" s="66">
        <f>1/((1+AL$70)*(1+AL$48))^$K362</f>
        <v>0.90030676170748136</v>
      </c>
      <c r="AM362" s="66">
        <f>1/((1+AM$70)*(1+AM$48))^$K362</f>
        <v>0.90030676170748136</v>
      </c>
      <c r="AN362" s="66">
        <f>1/((1+AN$70)*(1+AN$48))^$K362</f>
        <v>0.90030676170748136</v>
      </c>
      <c r="AO362" s="66">
        <f>1/((1+AO$70)*(1+AO$48))^$K362</f>
        <v>0.90030676170748136</v>
      </c>
      <c r="AP362" s="66">
        <f>1/((1+AP$70)*(1+AP$48))^$K362</f>
        <v>0.90030676170748136</v>
      </c>
      <c r="AQ362" s="66">
        <f>1/((1+AQ$70)*(1+AQ$48))^$K362</f>
        <v>0.90030676170748136</v>
      </c>
    </row>
    <row r="363" spans="7:43" ht="14.25" hidden="1" customHeight="1" x14ac:dyDescent="0.25">
      <c r="G363" s="8"/>
      <c r="H363" s="63"/>
      <c r="J363" s="70"/>
      <c r="K363" s="67">
        <v>3</v>
      </c>
      <c r="L363" s="67"/>
      <c r="M363" s="66">
        <f>1/((1+M$70)*(1+M$48))^$K363</f>
        <v>0.84751419411158757</v>
      </c>
      <c r="N363" s="66">
        <f>1/((1+N$70)*(1+N$48))^$K363</f>
        <v>0.84751419411158757</v>
      </c>
      <c r="O363" s="66">
        <f>1/((1+O$70)*(1+O$48))^$K363</f>
        <v>0.84751419411158757</v>
      </c>
      <c r="P363" s="66">
        <f>1/((1+P$70)*(1+P$48))^$K363</f>
        <v>0.84751419411158757</v>
      </c>
      <c r="Q363" s="66">
        <f>1/((1+Q$70)*(1+Q$48))^$K363</f>
        <v>0.851673503839669</v>
      </c>
      <c r="R363" s="66">
        <f>1/((1+R$70)*(1+R$48))^$K363</f>
        <v>0.851673503839669</v>
      </c>
      <c r="S363" s="66">
        <f>1/((1+S$70)*(1+S$48))^$K363</f>
        <v>0.86606214016660155</v>
      </c>
      <c r="T363" s="66">
        <f>1/((1+T$70)*(1+T$48))^$K363</f>
        <v>0.86304896839591405</v>
      </c>
      <c r="U363" s="66">
        <f>1/((1+U$70)*(1+U$48))^$K363</f>
        <v>0.86007644076489753</v>
      </c>
      <c r="V363" s="66">
        <f>1/((1+V$70)*(1+V$48))^$K363</f>
        <v>0.85714410953521214</v>
      </c>
      <c r="W363" s="66">
        <f>1/((1+W$70)*(1+W$48))^$K363</f>
        <v>0.85425153500327911</v>
      </c>
      <c r="X363" s="66">
        <f>1/((1+X$70)*(1+X$48))^$K363</f>
        <v>0.85425153500327911</v>
      </c>
      <c r="Y363" s="66">
        <f>1/((1+Y$70)*(1+Y$48))^$K363</f>
        <v>0.85425153500327911</v>
      </c>
      <c r="Z363" s="66">
        <f>1/((1+Z$70)*(1+Z$48))^$K363</f>
        <v>0.85425153500327911</v>
      </c>
      <c r="AA363" s="66">
        <f>1/((1+AA$70)*(1+AA$48))^$K363</f>
        <v>0.85425153500327911</v>
      </c>
      <c r="AB363" s="66">
        <f>1/((1+AB$70)*(1+AB$48))^$K363</f>
        <v>0.85425153500327911</v>
      </c>
      <c r="AC363" s="66">
        <f>1/((1+AC$70)*(1+AC$48))^$K363</f>
        <v>0.85425153500327911</v>
      </c>
      <c r="AD363" s="66">
        <f>1/((1+AD$70)*(1+AD$48))^$K363</f>
        <v>0.85425153500327911</v>
      </c>
      <c r="AE363" s="66">
        <f>1/((1+AE$70)*(1+AE$48))^$K363</f>
        <v>0.85425153500327911</v>
      </c>
      <c r="AF363" s="66">
        <f>1/((1+AF$70)*(1+AF$48))^$K363</f>
        <v>0.85425153500327911</v>
      </c>
      <c r="AG363" s="66">
        <f>1/((1+AG$70)*(1+AG$48))^$K363</f>
        <v>0.85425153500327911</v>
      </c>
      <c r="AH363" s="66">
        <f>1/((1+AH$70)*(1+AH$48))^$K363</f>
        <v>0.85425153500327911</v>
      </c>
      <c r="AI363" s="66">
        <f>1/((1+AI$70)*(1+AI$48))^$K363</f>
        <v>0.85425153500327911</v>
      </c>
      <c r="AJ363" s="66">
        <f>1/((1+AJ$70)*(1+AJ$48))^$K363</f>
        <v>0.85425153500327911</v>
      </c>
      <c r="AK363" s="66">
        <f>1/((1+AK$70)*(1+AK$48))^$K363</f>
        <v>0.85425153500327911</v>
      </c>
      <c r="AL363" s="66">
        <f>1/((1+AL$70)*(1+AL$48))^$K363</f>
        <v>0.85425153500327911</v>
      </c>
      <c r="AM363" s="66">
        <f>1/((1+AM$70)*(1+AM$48))^$K363</f>
        <v>0.85425153500327911</v>
      </c>
      <c r="AN363" s="66">
        <f>1/((1+AN$70)*(1+AN$48))^$K363</f>
        <v>0.85425153500327911</v>
      </c>
      <c r="AO363" s="66">
        <f>1/((1+AO$70)*(1+AO$48))^$K363</f>
        <v>0.85425153500327911</v>
      </c>
      <c r="AP363" s="66">
        <f>1/((1+AP$70)*(1+AP$48))^$K363</f>
        <v>0.85425153500327911</v>
      </c>
      <c r="AQ363" s="66">
        <f>1/((1+AQ$70)*(1+AQ$48))^$K363</f>
        <v>0.85425153500327911</v>
      </c>
    </row>
    <row r="364" spans="7:43" ht="14.25" hidden="1" customHeight="1" x14ac:dyDescent="0.25">
      <c r="G364" s="8"/>
      <c r="H364" s="63"/>
      <c r="J364" s="70"/>
      <c r="K364" s="67">
        <v>4</v>
      </c>
      <c r="L364" s="67"/>
      <c r="M364" s="66">
        <f>1/((1+M$70)*(1+M$48))^$K364</f>
        <v>0.80203989961903954</v>
      </c>
      <c r="N364" s="66">
        <f>1/((1+N$70)*(1+N$48))^$K364</f>
        <v>0.80203989961903954</v>
      </c>
      <c r="O364" s="66">
        <f>1/((1+O$70)*(1+O$48))^$K364</f>
        <v>0.80203989961903954</v>
      </c>
      <c r="P364" s="66">
        <f>1/((1+P$70)*(1+P$48))^$K364</f>
        <v>0.80203989961903954</v>
      </c>
      <c r="Q364" s="66">
        <f>1/((1+Q$70)*(1+Q$48))^$K364</f>
        <v>0.80729237092510153</v>
      </c>
      <c r="R364" s="66">
        <f>1/((1+R$70)*(1+R$48))^$K364</f>
        <v>0.80729237092510153</v>
      </c>
      <c r="S364" s="66">
        <f>1/((1+S$70)*(1+S$48))^$K364</f>
        <v>0.82552850127701816</v>
      </c>
      <c r="T364" s="66">
        <f>1/((1+T$70)*(1+T$48))^$K364</f>
        <v>0.8217011921047146</v>
      </c>
      <c r="U364" s="66">
        <f>1/((1+U$70)*(1+U$48))^$K364</f>
        <v>0.81792987064239786</v>
      </c>
      <c r="V364" s="66">
        <f>1/((1+V$70)*(1+V$48))^$K364</f>
        <v>0.81421380187198844</v>
      </c>
      <c r="W364" s="66">
        <f>1/((1+W$70)*(1+W$48))^$K364</f>
        <v>0.81055226517621159</v>
      </c>
      <c r="X364" s="66">
        <f>1/((1+X$70)*(1+X$48))^$K364</f>
        <v>0.81055226517621159</v>
      </c>
      <c r="Y364" s="66">
        <f>1/((1+Y$70)*(1+Y$48))^$K364</f>
        <v>0.81055226517621159</v>
      </c>
      <c r="Z364" s="66">
        <f>1/((1+Z$70)*(1+Z$48))^$K364</f>
        <v>0.81055226517621159</v>
      </c>
      <c r="AA364" s="66">
        <f>1/((1+AA$70)*(1+AA$48))^$K364</f>
        <v>0.81055226517621159</v>
      </c>
      <c r="AB364" s="66">
        <f>1/((1+AB$70)*(1+AB$48))^$K364</f>
        <v>0.81055226517621159</v>
      </c>
      <c r="AC364" s="66">
        <f>1/((1+AC$70)*(1+AC$48))^$K364</f>
        <v>0.81055226517621159</v>
      </c>
      <c r="AD364" s="66">
        <f>1/((1+AD$70)*(1+AD$48))^$K364</f>
        <v>0.81055226517621159</v>
      </c>
      <c r="AE364" s="66">
        <f>1/((1+AE$70)*(1+AE$48))^$K364</f>
        <v>0.81055226517621159</v>
      </c>
      <c r="AF364" s="66">
        <f>1/((1+AF$70)*(1+AF$48))^$K364</f>
        <v>0.81055226517621159</v>
      </c>
      <c r="AG364" s="66">
        <f>1/((1+AG$70)*(1+AG$48))^$K364</f>
        <v>0.81055226517621159</v>
      </c>
      <c r="AH364" s="66">
        <f>1/((1+AH$70)*(1+AH$48))^$K364</f>
        <v>0.81055226517621159</v>
      </c>
      <c r="AI364" s="66">
        <f>1/((1+AI$70)*(1+AI$48))^$K364</f>
        <v>0.81055226517621159</v>
      </c>
      <c r="AJ364" s="66">
        <f>1/((1+AJ$70)*(1+AJ$48))^$K364</f>
        <v>0.81055226517621159</v>
      </c>
      <c r="AK364" s="66">
        <f>1/((1+AK$70)*(1+AK$48))^$K364</f>
        <v>0.81055226517621159</v>
      </c>
      <c r="AL364" s="66">
        <f>1/((1+AL$70)*(1+AL$48))^$K364</f>
        <v>0.81055226517621159</v>
      </c>
      <c r="AM364" s="66">
        <f>1/((1+AM$70)*(1+AM$48))^$K364</f>
        <v>0.81055226517621159</v>
      </c>
      <c r="AN364" s="66">
        <f>1/((1+AN$70)*(1+AN$48))^$K364</f>
        <v>0.81055226517621159</v>
      </c>
      <c r="AO364" s="66">
        <f>1/((1+AO$70)*(1+AO$48))^$K364</f>
        <v>0.81055226517621159</v>
      </c>
      <c r="AP364" s="66">
        <f>1/((1+AP$70)*(1+AP$48))^$K364</f>
        <v>0.81055226517621159</v>
      </c>
      <c r="AQ364" s="66">
        <f>1/((1+AQ$70)*(1+AQ$48))^$K364</f>
        <v>0.81055226517621159</v>
      </c>
    </row>
    <row r="365" spans="7:43" ht="14.25" hidden="1" customHeight="1" x14ac:dyDescent="0.25">
      <c r="G365" s="8"/>
      <c r="H365" s="63"/>
      <c r="J365" s="70"/>
      <c r="K365" s="67">
        <v>5</v>
      </c>
      <c r="L365" s="67"/>
      <c r="M365" s="66">
        <f>1/((1+M$70)*(1+M$48))^$K365</f>
        <v>0.75900557778295263</v>
      </c>
      <c r="N365" s="66">
        <f>1/((1+N$70)*(1+N$48))^$K365</f>
        <v>0.75900557778295263</v>
      </c>
      <c r="O365" s="66">
        <f>1/((1+O$70)*(1+O$48))^$K365</f>
        <v>0.75900557778295263</v>
      </c>
      <c r="P365" s="66">
        <f>1/((1+P$70)*(1+P$48))^$K365</f>
        <v>0.75900557778295263</v>
      </c>
      <c r="Q365" s="66">
        <f>1/((1+Q$70)*(1+Q$48))^$K365</f>
        <v>0.76522396107858837</v>
      </c>
      <c r="R365" s="66">
        <f>1/((1+R$70)*(1+R$48))^$K365</f>
        <v>0.76522396107858837</v>
      </c>
      <c r="S365" s="66">
        <f>1/((1+S$70)*(1+S$48))^$K365</f>
        <v>0.78689192704992539</v>
      </c>
      <c r="T365" s="66">
        <f>1/((1+T$70)*(1+T$48))^$K365</f>
        <v>0.78233434466788221</v>
      </c>
      <c r="U365" s="66">
        <f>1/((1+U$70)*(1+U$48))^$K365</f>
        <v>0.77784862086690232</v>
      </c>
      <c r="V365" s="66">
        <f>1/((1+V$70)*(1+V$48))^$K365</f>
        <v>0.77343367093582449</v>
      </c>
      <c r="W365" s="66">
        <f>1/((1+W$70)*(1+W$48))^$K365</f>
        <v>0.76908843316244746</v>
      </c>
      <c r="X365" s="66">
        <f>1/((1+X$70)*(1+X$48))^$K365</f>
        <v>0.76908843316244746</v>
      </c>
      <c r="Y365" s="66">
        <f>1/((1+Y$70)*(1+Y$48))^$K365</f>
        <v>0.76908843316244746</v>
      </c>
      <c r="Z365" s="66">
        <f>1/((1+Z$70)*(1+Z$48))^$K365</f>
        <v>0.76908843316244746</v>
      </c>
      <c r="AA365" s="66">
        <f>1/((1+AA$70)*(1+AA$48))^$K365</f>
        <v>0.76908843316244746</v>
      </c>
      <c r="AB365" s="66">
        <f>1/((1+AB$70)*(1+AB$48))^$K365</f>
        <v>0.76908843316244746</v>
      </c>
      <c r="AC365" s="66">
        <f>1/((1+AC$70)*(1+AC$48))^$K365</f>
        <v>0.76908843316244746</v>
      </c>
      <c r="AD365" s="66">
        <f>1/((1+AD$70)*(1+AD$48))^$K365</f>
        <v>0.76908843316244746</v>
      </c>
      <c r="AE365" s="66">
        <f>1/((1+AE$70)*(1+AE$48))^$K365</f>
        <v>0.76908843316244746</v>
      </c>
      <c r="AF365" s="66">
        <f>1/((1+AF$70)*(1+AF$48))^$K365</f>
        <v>0.76908843316244746</v>
      </c>
      <c r="AG365" s="66">
        <f>1/((1+AG$70)*(1+AG$48))^$K365</f>
        <v>0.76908843316244746</v>
      </c>
      <c r="AH365" s="66">
        <f>1/((1+AH$70)*(1+AH$48))^$K365</f>
        <v>0.76908843316244746</v>
      </c>
      <c r="AI365" s="66">
        <f>1/((1+AI$70)*(1+AI$48))^$K365</f>
        <v>0.76908843316244746</v>
      </c>
      <c r="AJ365" s="66">
        <f>1/((1+AJ$70)*(1+AJ$48))^$K365</f>
        <v>0.76908843316244746</v>
      </c>
      <c r="AK365" s="66">
        <f>1/((1+AK$70)*(1+AK$48))^$K365</f>
        <v>0.76908843316244746</v>
      </c>
      <c r="AL365" s="66">
        <f>1/((1+AL$70)*(1+AL$48))^$K365</f>
        <v>0.76908843316244746</v>
      </c>
      <c r="AM365" s="66">
        <f>1/((1+AM$70)*(1+AM$48))^$K365</f>
        <v>0.76908843316244746</v>
      </c>
      <c r="AN365" s="66">
        <f>1/((1+AN$70)*(1+AN$48))^$K365</f>
        <v>0.76908843316244746</v>
      </c>
      <c r="AO365" s="66">
        <f>1/((1+AO$70)*(1+AO$48))^$K365</f>
        <v>0.76908843316244746</v>
      </c>
      <c r="AP365" s="66">
        <f>1/((1+AP$70)*(1+AP$48))^$K365</f>
        <v>0.76908843316244746</v>
      </c>
      <c r="AQ365" s="66">
        <f>1/((1+AQ$70)*(1+AQ$48))^$K365</f>
        <v>0.76908843316244746</v>
      </c>
    </row>
    <row r="366" spans="7:43" ht="14.25" hidden="1" customHeight="1" x14ac:dyDescent="0.25">
      <c r="G366" s="8"/>
      <c r="H366" s="63"/>
      <c r="J366" s="70"/>
      <c r="K366" s="67">
        <v>6</v>
      </c>
      <c r="L366" s="67"/>
      <c r="M366" s="66">
        <f>1/((1+M$70)*(1+M$48))^$K366</f>
        <v>0.71828030922061381</v>
      </c>
      <c r="N366" s="66">
        <f>1/((1+N$70)*(1+N$48))^$K366</f>
        <v>0.71828030922061381</v>
      </c>
      <c r="O366" s="66">
        <f>1/((1+O$70)*(1+O$48))^$K366</f>
        <v>0.71828030922061381</v>
      </c>
      <c r="P366" s="66">
        <f>1/((1+P$70)*(1+P$48))^$K366</f>
        <v>0.71828030922061381</v>
      </c>
      <c r="Q366" s="66">
        <f>1/((1+Q$70)*(1+Q$48))^$K366</f>
        <v>0.72534775714253863</v>
      </c>
      <c r="R366" s="66">
        <f>1/((1+R$70)*(1+R$48))^$K366</f>
        <v>0.72534775714253863</v>
      </c>
      <c r="S366" s="66">
        <f>1/((1+S$70)*(1+S$48))^$K366</f>
        <v>0.7500636306299544</v>
      </c>
      <c r="T366" s="66">
        <f>1/((1+T$70)*(1+T$48))^$K366</f>
        <v>0.74485352184925124</v>
      </c>
      <c r="U366" s="66">
        <f>1/((1+U$70)*(1+U$48))^$K366</f>
        <v>0.73973148395881438</v>
      </c>
      <c r="V366" s="66">
        <f>1/((1+V$70)*(1+V$48))^$K366</f>
        <v>0.73469602451091198</v>
      </c>
      <c r="W366" s="66">
        <f>1/((1+W$70)*(1+W$48))^$K366</f>
        <v>0.72974568505545878</v>
      </c>
      <c r="X366" s="66">
        <f>1/((1+X$70)*(1+X$48))^$K366</f>
        <v>0.72974568505545878</v>
      </c>
      <c r="Y366" s="66">
        <f>1/((1+Y$70)*(1+Y$48))^$K366</f>
        <v>0.72974568505545878</v>
      </c>
      <c r="Z366" s="66">
        <f>1/((1+Z$70)*(1+Z$48))^$K366</f>
        <v>0.72974568505545878</v>
      </c>
      <c r="AA366" s="66">
        <f>1/((1+AA$70)*(1+AA$48))^$K366</f>
        <v>0.72974568505545878</v>
      </c>
      <c r="AB366" s="66">
        <f>1/((1+AB$70)*(1+AB$48))^$K366</f>
        <v>0.72974568505545878</v>
      </c>
      <c r="AC366" s="66">
        <f>1/((1+AC$70)*(1+AC$48))^$K366</f>
        <v>0.72974568505545878</v>
      </c>
      <c r="AD366" s="66">
        <f>1/((1+AD$70)*(1+AD$48))^$K366</f>
        <v>0.72974568505545878</v>
      </c>
      <c r="AE366" s="66">
        <f>1/((1+AE$70)*(1+AE$48))^$K366</f>
        <v>0.72974568505545878</v>
      </c>
      <c r="AF366" s="66">
        <f>1/((1+AF$70)*(1+AF$48))^$K366</f>
        <v>0.72974568505545878</v>
      </c>
      <c r="AG366" s="66">
        <f>1/((1+AG$70)*(1+AG$48))^$K366</f>
        <v>0.72974568505545878</v>
      </c>
      <c r="AH366" s="66">
        <f>1/((1+AH$70)*(1+AH$48))^$K366</f>
        <v>0.72974568505545878</v>
      </c>
      <c r="AI366" s="66">
        <f>1/((1+AI$70)*(1+AI$48))^$K366</f>
        <v>0.72974568505545878</v>
      </c>
      <c r="AJ366" s="66">
        <f>1/((1+AJ$70)*(1+AJ$48))^$K366</f>
        <v>0.72974568505545878</v>
      </c>
      <c r="AK366" s="66">
        <f>1/((1+AK$70)*(1+AK$48))^$K366</f>
        <v>0.72974568505545878</v>
      </c>
      <c r="AL366" s="66">
        <f>1/((1+AL$70)*(1+AL$48))^$K366</f>
        <v>0.72974568505545878</v>
      </c>
      <c r="AM366" s="66">
        <f>1/((1+AM$70)*(1+AM$48))^$K366</f>
        <v>0.72974568505545878</v>
      </c>
      <c r="AN366" s="66">
        <f>1/((1+AN$70)*(1+AN$48))^$K366</f>
        <v>0.72974568505545878</v>
      </c>
      <c r="AO366" s="66">
        <f>1/((1+AO$70)*(1+AO$48))^$K366</f>
        <v>0.72974568505545878</v>
      </c>
      <c r="AP366" s="66">
        <f>1/((1+AP$70)*(1+AP$48))^$K366</f>
        <v>0.72974568505545878</v>
      </c>
      <c r="AQ366" s="66">
        <f>1/((1+AQ$70)*(1+AQ$48))^$K366</f>
        <v>0.72974568505545878</v>
      </c>
    </row>
    <row r="367" spans="7:43" ht="14.25" hidden="1" customHeight="1" x14ac:dyDescent="0.25">
      <c r="G367" s="8"/>
      <c r="H367" s="63"/>
      <c r="J367" s="70"/>
      <c r="K367" s="67" t="s">
        <v>74</v>
      </c>
      <c r="L367" s="67"/>
      <c r="M367" s="15">
        <v>2020</v>
      </c>
      <c r="N367" s="15">
        <v>2021</v>
      </c>
      <c r="O367" s="15">
        <v>2022</v>
      </c>
      <c r="P367" s="15">
        <v>2023</v>
      </c>
      <c r="Q367" s="15">
        <v>2024</v>
      </c>
      <c r="R367" s="15">
        <v>2025</v>
      </c>
      <c r="S367" s="15">
        <v>2026</v>
      </c>
      <c r="T367" s="15">
        <v>2027</v>
      </c>
      <c r="U367" s="15">
        <v>2028</v>
      </c>
      <c r="V367" s="15">
        <v>2029</v>
      </c>
      <c r="W367" s="15">
        <v>2030</v>
      </c>
      <c r="X367" s="15">
        <v>2031</v>
      </c>
      <c r="Y367" s="15">
        <v>2032</v>
      </c>
      <c r="Z367" s="15">
        <v>2033</v>
      </c>
      <c r="AA367" s="15">
        <v>2034</v>
      </c>
      <c r="AB367" s="15">
        <v>2035</v>
      </c>
      <c r="AC367" s="15">
        <v>2036</v>
      </c>
      <c r="AD367" s="15">
        <v>2037</v>
      </c>
      <c r="AE367" s="15">
        <v>2038</v>
      </c>
      <c r="AF367" s="15">
        <v>2039</v>
      </c>
      <c r="AG367" s="15">
        <v>2040</v>
      </c>
      <c r="AH367" s="15">
        <v>2041</v>
      </c>
      <c r="AI367" s="15">
        <v>2042</v>
      </c>
      <c r="AJ367" s="15">
        <v>2043</v>
      </c>
      <c r="AK367" s="15">
        <v>2044</v>
      </c>
      <c r="AL367" s="15">
        <v>2045</v>
      </c>
      <c r="AM367" s="15">
        <v>2046</v>
      </c>
      <c r="AN367" s="15">
        <v>2047</v>
      </c>
      <c r="AO367" s="15">
        <v>2048</v>
      </c>
      <c r="AP367" s="15">
        <v>2049</v>
      </c>
      <c r="AQ367" s="15">
        <v>2050</v>
      </c>
    </row>
    <row r="368" spans="7:43" ht="14.25" hidden="1" customHeight="1" x14ac:dyDescent="0.25">
      <c r="G368" s="8"/>
      <c r="H368" s="63"/>
      <c r="J368" s="70"/>
      <c r="K368" s="67">
        <v>1</v>
      </c>
      <c r="L368" s="67"/>
      <c r="M368" s="66">
        <f>1/((1+M$71)*(1+M$48))^$K368</f>
        <v>0.94634391399165085</v>
      </c>
      <c r="N368" s="66">
        <f>1/((1+N$71)*(1+N$48))^$K368</f>
        <v>0.94634391399165085</v>
      </c>
      <c r="O368" s="66">
        <f>1/((1+O$71)*(1+O$48))^$K368</f>
        <v>0.94634391399165085</v>
      </c>
      <c r="P368" s="66">
        <f>1/((1+P$71)*(1+P$48))^$K368</f>
        <v>0.94634391399165085</v>
      </c>
      <c r="Q368" s="66">
        <f>1/((1+Q$71)*(1+Q$48))^$K368</f>
        <v>0.94788949906920861</v>
      </c>
      <c r="R368" s="66">
        <f>1/((1+R$71)*(1+R$48))^$K368</f>
        <v>0.94788949906920861</v>
      </c>
      <c r="S368" s="66">
        <f>1/((1+S$71)*(1+S$48))^$K368</f>
        <v>0.95319777067984268</v>
      </c>
      <c r="T368" s="66">
        <f>1/((1+T$71)*(1+T$48))^$K368</f>
        <v>0.95209104256500143</v>
      </c>
      <c r="U368" s="66">
        <f>1/((1+U$71)*(1+U$48))^$K368</f>
        <v>0.95099671596048219</v>
      </c>
      <c r="V368" s="66">
        <f>1/((1+V$71)*(1+V$48))^$K368</f>
        <v>0.94991471424040597</v>
      </c>
      <c r="W368" s="66">
        <f>1/((1+W$71)*(1+W$48))^$K368</f>
        <v>0.94884496189181577</v>
      </c>
      <c r="X368" s="66">
        <f>1/((1+X$71)*(1+X$48))^$K368</f>
        <v>0.94884496189181577</v>
      </c>
      <c r="Y368" s="66">
        <f>1/((1+Y$71)*(1+Y$48))^$K368</f>
        <v>0.94884496189181577</v>
      </c>
      <c r="Z368" s="66">
        <f>1/((1+Z$71)*(1+Z$48))^$K368</f>
        <v>0.94884496189181577</v>
      </c>
      <c r="AA368" s="66">
        <f>1/((1+AA$71)*(1+AA$48))^$K368</f>
        <v>0.94884496189181577</v>
      </c>
      <c r="AB368" s="66">
        <f>1/((1+AB$71)*(1+AB$48))^$K368</f>
        <v>0.94884496189181577</v>
      </c>
      <c r="AC368" s="66">
        <f>1/((1+AC$71)*(1+AC$48))^$K368</f>
        <v>0.94884496189181577</v>
      </c>
      <c r="AD368" s="66">
        <f>1/((1+AD$71)*(1+AD$48))^$K368</f>
        <v>0.94884496189181577</v>
      </c>
      <c r="AE368" s="66">
        <f>1/((1+AE$71)*(1+AE$48))^$K368</f>
        <v>0.94884496189181577</v>
      </c>
      <c r="AF368" s="66">
        <f>1/((1+AF$71)*(1+AF$48))^$K368</f>
        <v>0.94884496189181577</v>
      </c>
      <c r="AG368" s="66">
        <f>1/((1+AG$71)*(1+AG$48))^$K368</f>
        <v>0.94884496189181577</v>
      </c>
      <c r="AH368" s="66">
        <f>1/((1+AH$71)*(1+AH$48))^$K368</f>
        <v>0.94884496189181577</v>
      </c>
      <c r="AI368" s="66">
        <f>1/((1+AI$71)*(1+AI$48))^$K368</f>
        <v>0.94884496189181577</v>
      </c>
      <c r="AJ368" s="66">
        <f>1/((1+AJ$71)*(1+AJ$48))^$K368</f>
        <v>0.94884496189181577</v>
      </c>
      <c r="AK368" s="66">
        <f>1/((1+AK$71)*(1+AK$48))^$K368</f>
        <v>0.94884496189181577</v>
      </c>
      <c r="AL368" s="66">
        <f>1/((1+AL$71)*(1+AL$48))^$K368</f>
        <v>0.94884496189181577</v>
      </c>
      <c r="AM368" s="66">
        <f>1/((1+AM$71)*(1+AM$48))^$K368</f>
        <v>0.94884496189181577</v>
      </c>
      <c r="AN368" s="66">
        <f>1/((1+AN$71)*(1+AN$48))^$K368</f>
        <v>0.94884496189181577</v>
      </c>
      <c r="AO368" s="66">
        <f>1/((1+AO$71)*(1+AO$48))^$K368</f>
        <v>0.94884496189181577</v>
      </c>
      <c r="AP368" s="66">
        <f>1/((1+AP$71)*(1+AP$48))^$K368</f>
        <v>0.94884496189181577</v>
      </c>
      <c r="AQ368" s="66">
        <f>1/((1+AQ$71)*(1+AQ$48))^$K368</f>
        <v>0.94884496189181577</v>
      </c>
    </row>
    <row r="369" spans="6:43" ht="14.25" hidden="1" customHeight="1" x14ac:dyDescent="0.25">
      <c r="G369" s="8"/>
      <c r="H369" s="63"/>
      <c r="J369" s="70"/>
      <c r="K369" s="67">
        <v>2</v>
      </c>
      <c r="L369" s="67"/>
      <c r="M369" s="66">
        <f>1/((1+M$71)*(1+M$48))^$K369</f>
        <v>0.89556680354903706</v>
      </c>
      <c r="N369" s="66">
        <f>1/((1+N$71)*(1+N$48))^$K369</f>
        <v>0.89556680354903706</v>
      </c>
      <c r="O369" s="66">
        <f>1/((1+O$71)*(1+O$48))^$K369</f>
        <v>0.89556680354903706</v>
      </c>
      <c r="P369" s="66">
        <f>1/((1+P$71)*(1+P$48))^$K369</f>
        <v>0.89556680354903706</v>
      </c>
      <c r="Q369" s="66">
        <f>1/((1+Q$71)*(1+Q$48))^$K369</f>
        <v>0.89849450244567519</v>
      </c>
      <c r="R369" s="66">
        <f>1/((1+R$71)*(1+R$48))^$K369</f>
        <v>0.89849450244567519</v>
      </c>
      <c r="S369" s="66">
        <f>1/((1+S$71)*(1+S$48))^$K369</f>
        <v>0.90858599002902207</v>
      </c>
      <c r="T369" s="66">
        <f>1/((1+T$71)*(1+T$48))^$K369</f>
        <v>0.90647735333251134</v>
      </c>
      <c r="U369" s="66">
        <f>1/((1+U$71)*(1+U$48))^$K369</f>
        <v>0.90439475376762213</v>
      </c>
      <c r="V369" s="66">
        <f>1/((1+V$71)*(1+V$48))^$K369</f>
        <v>0.90233796433043223</v>
      </c>
      <c r="W369" s="66">
        <f>1/((1+W$71)*(1+W$48))^$K369</f>
        <v>0.90030676170748136</v>
      </c>
      <c r="X369" s="66">
        <f>1/((1+X$71)*(1+X$48))^$K369</f>
        <v>0.90030676170748136</v>
      </c>
      <c r="Y369" s="66">
        <f>1/((1+Y$71)*(1+Y$48))^$K369</f>
        <v>0.90030676170748136</v>
      </c>
      <c r="Z369" s="66">
        <f>1/((1+Z$71)*(1+Z$48))^$K369</f>
        <v>0.90030676170748136</v>
      </c>
      <c r="AA369" s="66">
        <f>1/((1+AA$71)*(1+AA$48))^$K369</f>
        <v>0.90030676170748136</v>
      </c>
      <c r="AB369" s="66">
        <f>1/((1+AB$71)*(1+AB$48))^$K369</f>
        <v>0.90030676170748136</v>
      </c>
      <c r="AC369" s="66">
        <f>1/((1+AC$71)*(1+AC$48))^$K369</f>
        <v>0.90030676170748136</v>
      </c>
      <c r="AD369" s="66">
        <f>1/((1+AD$71)*(1+AD$48))^$K369</f>
        <v>0.90030676170748136</v>
      </c>
      <c r="AE369" s="66">
        <f>1/((1+AE$71)*(1+AE$48))^$K369</f>
        <v>0.90030676170748136</v>
      </c>
      <c r="AF369" s="66">
        <f>1/((1+AF$71)*(1+AF$48))^$K369</f>
        <v>0.90030676170748136</v>
      </c>
      <c r="AG369" s="66">
        <f>1/((1+AG$71)*(1+AG$48))^$K369</f>
        <v>0.90030676170748136</v>
      </c>
      <c r="AH369" s="66">
        <f>1/((1+AH$71)*(1+AH$48))^$K369</f>
        <v>0.90030676170748136</v>
      </c>
      <c r="AI369" s="66">
        <f>1/((1+AI$71)*(1+AI$48))^$K369</f>
        <v>0.90030676170748136</v>
      </c>
      <c r="AJ369" s="66">
        <f>1/((1+AJ$71)*(1+AJ$48))^$K369</f>
        <v>0.90030676170748136</v>
      </c>
      <c r="AK369" s="66">
        <f>1/((1+AK$71)*(1+AK$48))^$K369</f>
        <v>0.90030676170748136</v>
      </c>
      <c r="AL369" s="66">
        <f>1/((1+AL$71)*(1+AL$48))^$K369</f>
        <v>0.90030676170748136</v>
      </c>
      <c r="AM369" s="66">
        <f>1/((1+AM$71)*(1+AM$48))^$K369</f>
        <v>0.90030676170748136</v>
      </c>
      <c r="AN369" s="66">
        <f>1/((1+AN$71)*(1+AN$48))^$K369</f>
        <v>0.90030676170748136</v>
      </c>
      <c r="AO369" s="66">
        <f>1/((1+AO$71)*(1+AO$48))^$K369</f>
        <v>0.90030676170748136</v>
      </c>
      <c r="AP369" s="66">
        <f>1/((1+AP$71)*(1+AP$48))^$K369</f>
        <v>0.90030676170748136</v>
      </c>
      <c r="AQ369" s="66">
        <f>1/((1+AQ$71)*(1+AQ$48))^$K369</f>
        <v>0.90030676170748136</v>
      </c>
    </row>
    <row r="370" spans="6:43" ht="14.25" hidden="1" customHeight="1" x14ac:dyDescent="0.25">
      <c r="G370" s="8"/>
      <c r="H370" s="63"/>
      <c r="J370" s="70"/>
      <c r="K370" s="67">
        <v>3</v>
      </c>
      <c r="L370" s="67"/>
      <c r="M370" s="66">
        <f>1/((1+M$71)*(1+M$48))^$K370</f>
        <v>0.84751419411158757</v>
      </c>
      <c r="N370" s="66">
        <f>1/((1+N$71)*(1+N$48))^$K370</f>
        <v>0.84751419411158757</v>
      </c>
      <c r="O370" s="66">
        <f>1/((1+O$71)*(1+O$48))^$K370</f>
        <v>0.84751419411158757</v>
      </c>
      <c r="P370" s="66">
        <f>1/((1+P$71)*(1+P$48))^$K370</f>
        <v>0.84751419411158757</v>
      </c>
      <c r="Q370" s="66">
        <f>1/((1+Q$71)*(1+Q$48))^$K370</f>
        <v>0.851673503839669</v>
      </c>
      <c r="R370" s="66">
        <f>1/((1+R$71)*(1+R$48))^$K370</f>
        <v>0.851673503839669</v>
      </c>
      <c r="S370" s="66">
        <f>1/((1+S$71)*(1+S$48))^$K370</f>
        <v>0.86606214016660155</v>
      </c>
      <c r="T370" s="66">
        <f>1/((1+T$71)*(1+T$48))^$K370</f>
        <v>0.86304896839591405</v>
      </c>
      <c r="U370" s="66">
        <f>1/((1+U$71)*(1+U$48))^$K370</f>
        <v>0.86007644076489753</v>
      </c>
      <c r="V370" s="66">
        <f>1/((1+V$71)*(1+V$48))^$K370</f>
        <v>0.85714410953521214</v>
      </c>
      <c r="W370" s="66">
        <f>1/((1+W$71)*(1+W$48))^$K370</f>
        <v>0.85425153500327911</v>
      </c>
      <c r="X370" s="66">
        <f>1/((1+X$71)*(1+X$48))^$K370</f>
        <v>0.85425153500327911</v>
      </c>
      <c r="Y370" s="66">
        <f>1/((1+Y$71)*(1+Y$48))^$K370</f>
        <v>0.85425153500327911</v>
      </c>
      <c r="Z370" s="66">
        <f>1/((1+Z$71)*(1+Z$48))^$K370</f>
        <v>0.85425153500327911</v>
      </c>
      <c r="AA370" s="66">
        <f>1/((1+AA$71)*(1+AA$48))^$K370</f>
        <v>0.85425153500327911</v>
      </c>
      <c r="AB370" s="66">
        <f>1/((1+AB$71)*(1+AB$48))^$K370</f>
        <v>0.85425153500327911</v>
      </c>
      <c r="AC370" s="66">
        <f>1/((1+AC$71)*(1+AC$48))^$K370</f>
        <v>0.85425153500327911</v>
      </c>
      <c r="AD370" s="66">
        <f>1/((1+AD$71)*(1+AD$48))^$K370</f>
        <v>0.85425153500327911</v>
      </c>
      <c r="AE370" s="66">
        <f>1/((1+AE$71)*(1+AE$48))^$K370</f>
        <v>0.85425153500327911</v>
      </c>
      <c r="AF370" s="66">
        <f>1/((1+AF$71)*(1+AF$48))^$K370</f>
        <v>0.85425153500327911</v>
      </c>
      <c r="AG370" s="66">
        <f>1/((1+AG$71)*(1+AG$48))^$K370</f>
        <v>0.85425153500327911</v>
      </c>
      <c r="AH370" s="66">
        <f>1/((1+AH$71)*(1+AH$48))^$K370</f>
        <v>0.85425153500327911</v>
      </c>
      <c r="AI370" s="66">
        <f>1/((1+AI$71)*(1+AI$48))^$K370</f>
        <v>0.85425153500327911</v>
      </c>
      <c r="AJ370" s="66">
        <f>1/((1+AJ$71)*(1+AJ$48))^$K370</f>
        <v>0.85425153500327911</v>
      </c>
      <c r="AK370" s="66">
        <f>1/((1+AK$71)*(1+AK$48))^$K370</f>
        <v>0.85425153500327911</v>
      </c>
      <c r="AL370" s="66">
        <f>1/((1+AL$71)*(1+AL$48))^$K370</f>
        <v>0.85425153500327911</v>
      </c>
      <c r="AM370" s="66">
        <f>1/((1+AM$71)*(1+AM$48))^$K370</f>
        <v>0.85425153500327911</v>
      </c>
      <c r="AN370" s="66">
        <f>1/((1+AN$71)*(1+AN$48))^$K370</f>
        <v>0.85425153500327911</v>
      </c>
      <c r="AO370" s="66">
        <f>1/((1+AO$71)*(1+AO$48))^$K370</f>
        <v>0.85425153500327911</v>
      </c>
      <c r="AP370" s="66">
        <f>1/((1+AP$71)*(1+AP$48))^$K370</f>
        <v>0.85425153500327911</v>
      </c>
      <c r="AQ370" s="66">
        <f>1/((1+AQ$71)*(1+AQ$48))^$K370</f>
        <v>0.85425153500327911</v>
      </c>
    </row>
    <row r="371" spans="6:43" ht="14.25" hidden="1" customHeight="1" x14ac:dyDescent="0.25">
      <c r="G371" s="8"/>
      <c r="H371" s="63"/>
      <c r="J371" s="70"/>
      <c r="K371" s="67">
        <v>4</v>
      </c>
      <c r="L371" s="67"/>
      <c r="M371" s="66">
        <f>1/((1+M$71)*(1+M$48))^$K371</f>
        <v>0.80203989961903954</v>
      </c>
      <c r="N371" s="66">
        <f>1/((1+N$71)*(1+N$48))^$K371</f>
        <v>0.80203989961903954</v>
      </c>
      <c r="O371" s="66">
        <f>1/((1+O$71)*(1+O$48))^$K371</f>
        <v>0.80203989961903954</v>
      </c>
      <c r="P371" s="66">
        <f>1/((1+P$71)*(1+P$48))^$K371</f>
        <v>0.80203989961903954</v>
      </c>
      <c r="Q371" s="66">
        <f>1/((1+Q$71)*(1+Q$48))^$K371</f>
        <v>0.80729237092510153</v>
      </c>
      <c r="R371" s="66">
        <f>1/((1+R$71)*(1+R$48))^$K371</f>
        <v>0.80729237092510153</v>
      </c>
      <c r="S371" s="66">
        <f>1/((1+S$71)*(1+S$48))^$K371</f>
        <v>0.82552850127701816</v>
      </c>
      <c r="T371" s="66">
        <f>1/((1+T$71)*(1+T$48))^$K371</f>
        <v>0.8217011921047146</v>
      </c>
      <c r="U371" s="66">
        <f>1/((1+U$71)*(1+U$48))^$K371</f>
        <v>0.81792987064239786</v>
      </c>
      <c r="V371" s="66">
        <f>1/((1+V$71)*(1+V$48))^$K371</f>
        <v>0.81421380187198844</v>
      </c>
      <c r="W371" s="66">
        <f>1/((1+W$71)*(1+W$48))^$K371</f>
        <v>0.81055226517621159</v>
      </c>
      <c r="X371" s="66">
        <f>1/((1+X$71)*(1+X$48))^$K371</f>
        <v>0.81055226517621159</v>
      </c>
      <c r="Y371" s="66">
        <f>1/((1+Y$71)*(1+Y$48))^$K371</f>
        <v>0.81055226517621159</v>
      </c>
      <c r="Z371" s="66">
        <f>1/((1+Z$71)*(1+Z$48))^$K371</f>
        <v>0.81055226517621159</v>
      </c>
      <c r="AA371" s="66">
        <f>1/((1+AA$71)*(1+AA$48))^$K371</f>
        <v>0.81055226517621159</v>
      </c>
      <c r="AB371" s="66">
        <f>1/((1+AB$71)*(1+AB$48))^$K371</f>
        <v>0.81055226517621159</v>
      </c>
      <c r="AC371" s="66">
        <f>1/((1+AC$71)*(1+AC$48))^$K371</f>
        <v>0.81055226517621159</v>
      </c>
      <c r="AD371" s="66">
        <f>1/((1+AD$71)*(1+AD$48))^$K371</f>
        <v>0.81055226517621159</v>
      </c>
      <c r="AE371" s="66">
        <f>1/((1+AE$71)*(1+AE$48))^$K371</f>
        <v>0.81055226517621159</v>
      </c>
      <c r="AF371" s="66">
        <f>1/((1+AF$71)*(1+AF$48))^$K371</f>
        <v>0.81055226517621159</v>
      </c>
      <c r="AG371" s="66">
        <f>1/((1+AG$71)*(1+AG$48))^$K371</f>
        <v>0.81055226517621159</v>
      </c>
      <c r="AH371" s="66">
        <f>1/((1+AH$71)*(1+AH$48))^$K371</f>
        <v>0.81055226517621159</v>
      </c>
      <c r="AI371" s="66">
        <f>1/((1+AI$71)*(1+AI$48))^$K371</f>
        <v>0.81055226517621159</v>
      </c>
      <c r="AJ371" s="66">
        <f>1/((1+AJ$71)*(1+AJ$48))^$K371</f>
        <v>0.81055226517621159</v>
      </c>
      <c r="AK371" s="66">
        <f>1/((1+AK$71)*(1+AK$48))^$K371</f>
        <v>0.81055226517621159</v>
      </c>
      <c r="AL371" s="66">
        <f>1/((1+AL$71)*(1+AL$48))^$K371</f>
        <v>0.81055226517621159</v>
      </c>
      <c r="AM371" s="66">
        <f>1/((1+AM$71)*(1+AM$48))^$K371</f>
        <v>0.81055226517621159</v>
      </c>
      <c r="AN371" s="66">
        <f>1/((1+AN$71)*(1+AN$48))^$K371</f>
        <v>0.81055226517621159</v>
      </c>
      <c r="AO371" s="66">
        <f>1/((1+AO$71)*(1+AO$48))^$K371</f>
        <v>0.81055226517621159</v>
      </c>
      <c r="AP371" s="66">
        <f>1/((1+AP$71)*(1+AP$48))^$K371</f>
        <v>0.81055226517621159</v>
      </c>
      <c r="AQ371" s="66">
        <f>1/((1+AQ$71)*(1+AQ$48))^$K371</f>
        <v>0.81055226517621159</v>
      </c>
    </row>
    <row r="372" spans="6:43" ht="14.25" hidden="1" customHeight="1" x14ac:dyDescent="0.25">
      <c r="G372" s="8"/>
      <c r="H372" s="63"/>
      <c r="J372" s="70"/>
      <c r="K372" s="67">
        <v>5</v>
      </c>
      <c r="L372" s="67"/>
      <c r="M372" s="66">
        <f>1/((1+M$71)*(1+M$48))^$K372</f>
        <v>0.75900557778295263</v>
      </c>
      <c r="N372" s="66">
        <f>1/((1+N$71)*(1+N$48))^$K372</f>
        <v>0.75900557778295263</v>
      </c>
      <c r="O372" s="66">
        <f>1/((1+O$71)*(1+O$48))^$K372</f>
        <v>0.75900557778295263</v>
      </c>
      <c r="P372" s="66">
        <f>1/((1+P$71)*(1+P$48))^$K372</f>
        <v>0.75900557778295263</v>
      </c>
      <c r="Q372" s="66">
        <f>1/((1+Q$71)*(1+Q$48))^$K372</f>
        <v>0.76522396107858837</v>
      </c>
      <c r="R372" s="66">
        <f>1/((1+R$71)*(1+R$48))^$K372</f>
        <v>0.76522396107858837</v>
      </c>
      <c r="S372" s="66">
        <f>1/((1+S$71)*(1+S$48))^$K372</f>
        <v>0.78689192704992539</v>
      </c>
      <c r="T372" s="66">
        <f>1/((1+T$71)*(1+T$48))^$K372</f>
        <v>0.78233434466788221</v>
      </c>
      <c r="U372" s="66">
        <f>1/((1+U$71)*(1+U$48))^$K372</f>
        <v>0.77784862086690232</v>
      </c>
      <c r="V372" s="66">
        <f>1/((1+V$71)*(1+V$48))^$K372</f>
        <v>0.77343367093582449</v>
      </c>
      <c r="W372" s="66">
        <f>1/((1+W$71)*(1+W$48))^$K372</f>
        <v>0.76908843316244746</v>
      </c>
      <c r="X372" s="66">
        <f>1/((1+X$71)*(1+X$48))^$K372</f>
        <v>0.76908843316244746</v>
      </c>
      <c r="Y372" s="66">
        <f>1/((1+Y$71)*(1+Y$48))^$K372</f>
        <v>0.76908843316244746</v>
      </c>
      <c r="Z372" s="66">
        <f>1/((1+Z$71)*(1+Z$48))^$K372</f>
        <v>0.76908843316244746</v>
      </c>
      <c r="AA372" s="66">
        <f>1/((1+AA$71)*(1+AA$48))^$K372</f>
        <v>0.76908843316244746</v>
      </c>
      <c r="AB372" s="66">
        <f>1/((1+AB$71)*(1+AB$48))^$K372</f>
        <v>0.76908843316244746</v>
      </c>
      <c r="AC372" s="66">
        <f>1/((1+AC$71)*(1+AC$48))^$K372</f>
        <v>0.76908843316244746</v>
      </c>
      <c r="AD372" s="66">
        <f>1/((1+AD$71)*(1+AD$48))^$K372</f>
        <v>0.76908843316244746</v>
      </c>
      <c r="AE372" s="66">
        <f>1/((1+AE$71)*(1+AE$48))^$K372</f>
        <v>0.76908843316244746</v>
      </c>
      <c r="AF372" s="66">
        <f>1/((1+AF$71)*(1+AF$48))^$K372</f>
        <v>0.76908843316244746</v>
      </c>
      <c r="AG372" s="66">
        <f>1/((1+AG$71)*(1+AG$48))^$K372</f>
        <v>0.76908843316244746</v>
      </c>
      <c r="AH372" s="66">
        <f>1/((1+AH$71)*(1+AH$48))^$K372</f>
        <v>0.76908843316244746</v>
      </c>
      <c r="AI372" s="66">
        <f>1/((1+AI$71)*(1+AI$48))^$K372</f>
        <v>0.76908843316244746</v>
      </c>
      <c r="AJ372" s="66">
        <f>1/((1+AJ$71)*(1+AJ$48))^$K372</f>
        <v>0.76908843316244746</v>
      </c>
      <c r="AK372" s="66">
        <f>1/((1+AK$71)*(1+AK$48))^$K372</f>
        <v>0.76908843316244746</v>
      </c>
      <c r="AL372" s="66">
        <f>1/((1+AL$71)*(1+AL$48))^$K372</f>
        <v>0.76908843316244746</v>
      </c>
      <c r="AM372" s="66">
        <f>1/((1+AM$71)*(1+AM$48))^$K372</f>
        <v>0.76908843316244746</v>
      </c>
      <c r="AN372" s="66">
        <f>1/((1+AN$71)*(1+AN$48))^$K372</f>
        <v>0.76908843316244746</v>
      </c>
      <c r="AO372" s="66">
        <f>1/((1+AO$71)*(1+AO$48))^$K372</f>
        <v>0.76908843316244746</v>
      </c>
      <c r="AP372" s="66">
        <f>1/((1+AP$71)*(1+AP$48))^$K372</f>
        <v>0.76908843316244746</v>
      </c>
      <c r="AQ372" s="66">
        <f>1/((1+AQ$71)*(1+AQ$48))^$K372</f>
        <v>0.76908843316244746</v>
      </c>
    </row>
    <row r="373" spans="6:43" ht="14.25" hidden="1" customHeight="1" x14ac:dyDescent="0.25">
      <c r="G373" s="69"/>
      <c r="H373" s="63"/>
      <c r="I373" s="60"/>
      <c r="J373" s="68"/>
      <c r="K373" s="67">
        <v>6</v>
      </c>
      <c r="L373" s="67"/>
      <c r="M373" s="66">
        <f>1/((1+M$71)*(1+M$48))^$K373</f>
        <v>0.71828030922061381</v>
      </c>
      <c r="N373" s="66">
        <f>1/((1+N$71)*(1+N$48))^$K373</f>
        <v>0.71828030922061381</v>
      </c>
      <c r="O373" s="66">
        <f>1/((1+O$71)*(1+O$48))^$K373</f>
        <v>0.71828030922061381</v>
      </c>
      <c r="P373" s="66">
        <f>1/((1+P$71)*(1+P$48))^$K373</f>
        <v>0.71828030922061381</v>
      </c>
      <c r="Q373" s="66">
        <f>1/((1+Q$71)*(1+Q$48))^$K373</f>
        <v>0.72534775714253863</v>
      </c>
      <c r="R373" s="66">
        <f>1/((1+R$71)*(1+R$48))^$K373</f>
        <v>0.72534775714253863</v>
      </c>
      <c r="S373" s="66">
        <f>1/((1+S$71)*(1+S$48))^$K373</f>
        <v>0.7500636306299544</v>
      </c>
      <c r="T373" s="66">
        <f>1/((1+T$71)*(1+T$48))^$K373</f>
        <v>0.74485352184925124</v>
      </c>
      <c r="U373" s="66">
        <f>1/((1+U$71)*(1+U$48))^$K373</f>
        <v>0.73973148395881438</v>
      </c>
      <c r="V373" s="66">
        <f>1/((1+V$71)*(1+V$48))^$K373</f>
        <v>0.73469602451091198</v>
      </c>
      <c r="W373" s="66">
        <f>1/((1+W$71)*(1+W$48))^$K373</f>
        <v>0.72974568505545878</v>
      </c>
      <c r="X373" s="66">
        <f>1/((1+X$71)*(1+X$48))^$K373</f>
        <v>0.72974568505545878</v>
      </c>
      <c r="Y373" s="66">
        <f>1/((1+Y$71)*(1+Y$48))^$K373</f>
        <v>0.72974568505545878</v>
      </c>
      <c r="Z373" s="66">
        <f>1/((1+Z$71)*(1+Z$48))^$K373</f>
        <v>0.72974568505545878</v>
      </c>
      <c r="AA373" s="66">
        <f>1/((1+AA$71)*(1+AA$48))^$K373</f>
        <v>0.72974568505545878</v>
      </c>
      <c r="AB373" s="66">
        <f>1/((1+AB$71)*(1+AB$48))^$K373</f>
        <v>0.72974568505545878</v>
      </c>
      <c r="AC373" s="66">
        <f>1/((1+AC$71)*(1+AC$48))^$K373</f>
        <v>0.72974568505545878</v>
      </c>
      <c r="AD373" s="66">
        <f>1/((1+AD$71)*(1+AD$48))^$K373</f>
        <v>0.72974568505545878</v>
      </c>
      <c r="AE373" s="66">
        <f>1/((1+AE$71)*(1+AE$48))^$K373</f>
        <v>0.72974568505545878</v>
      </c>
      <c r="AF373" s="66">
        <f>1/((1+AF$71)*(1+AF$48))^$K373</f>
        <v>0.72974568505545878</v>
      </c>
      <c r="AG373" s="66">
        <f>1/((1+AG$71)*(1+AG$48))^$K373</f>
        <v>0.72974568505545878</v>
      </c>
      <c r="AH373" s="66">
        <f>1/((1+AH$71)*(1+AH$48))^$K373</f>
        <v>0.72974568505545878</v>
      </c>
      <c r="AI373" s="66">
        <f>1/((1+AI$71)*(1+AI$48))^$K373</f>
        <v>0.72974568505545878</v>
      </c>
      <c r="AJ373" s="66">
        <f>1/((1+AJ$71)*(1+AJ$48))^$K373</f>
        <v>0.72974568505545878</v>
      </c>
      <c r="AK373" s="66">
        <f>1/((1+AK$71)*(1+AK$48))^$K373</f>
        <v>0.72974568505545878</v>
      </c>
      <c r="AL373" s="66">
        <f>1/((1+AL$71)*(1+AL$48))^$K373</f>
        <v>0.72974568505545878</v>
      </c>
      <c r="AM373" s="66">
        <f>1/((1+AM$71)*(1+AM$48))^$K373</f>
        <v>0.72974568505545878</v>
      </c>
      <c r="AN373" s="66">
        <f>1/((1+AN$71)*(1+AN$48))^$K373</f>
        <v>0.72974568505545878</v>
      </c>
      <c r="AO373" s="66">
        <f>1/((1+AO$71)*(1+AO$48))^$K373</f>
        <v>0.72974568505545878</v>
      </c>
      <c r="AP373" s="66">
        <f>1/((1+AP$71)*(1+AP$48))^$K373</f>
        <v>0.72974568505545878</v>
      </c>
      <c r="AQ373" s="66">
        <f>1/((1+AQ$71)*(1+AQ$48))^$K373</f>
        <v>0.72974568505545878</v>
      </c>
    </row>
    <row r="374" spans="6:43" ht="14.25" hidden="1" customHeight="1" x14ac:dyDescent="0.25">
      <c r="G374" s="8"/>
    </row>
    <row r="375" spans="6:43" ht="15.75" hidden="1" customHeight="1" thickBot="1" x14ac:dyDescent="0.3">
      <c r="G375" s="8"/>
      <c r="M375" s="15">
        <v>2020</v>
      </c>
      <c r="N375" s="15">
        <v>2021</v>
      </c>
      <c r="O375" s="15">
        <v>2022</v>
      </c>
      <c r="P375" s="15">
        <v>2023</v>
      </c>
      <c r="Q375" s="15">
        <v>2024</v>
      </c>
      <c r="R375" s="15">
        <v>2025</v>
      </c>
      <c r="S375" s="15">
        <v>2026</v>
      </c>
      <c r="T375" s="15">
        <v>2027</v>
      </c>
      <c r="U375" s="15">
        <v>2028</v>
      </c>
      <c r="V375" s="15">
        <v>2029</v>
      </c>
      <c r="W375" s="15">
        <v>2030</v>
      </c>
      <c r="X375" s="15">
        <v>2031</v>
      </c>
      <c r="Y375" s="15">
        <v>2032</v>
      </c>
      <c r="Z375" s="15">
        <v>2033</v>
      </c>
      <c r="AA375" s="15">
        <v>2034</v>
      </c>
      <c r="AB375" s="15">
        <v>2035</v>
      </c>
      <c r="AC375" s="15">
        <v>2036</v>
      </c>
      <c r="AD375" s="15">
        <v>2037</v>
      </c>
      <c r="AE375" s="15">
        <v>2038</v>
      </c>
      <c r="AF375" s="15">
        <v>2039</v>
      </c>
      <c r="AG375" s="15">
        <v>2040</v>
      </c>
      <c r="AH375" s="15">
        <v>2041</v>
      </c>
      <c r="AI375" s="15">
        <v>2042</v>
      </c>
      <c r="AJ375" s="15">
        <v>2043</v>
      </c>
      <c r="AK375" s="15">
        <v>2044</v>
      </c>
      <c r="AL375" s="15">
        <v>2045</v>
      </c>
      <c r="AM375" s="15">
        <v>2046</v>
      </c>
      <c r="AN375" s="15">
        <v>2047</v>
      </c>
      <c r="AO375" s="15">
        <v>2048</v>
      </c>
      <c r="AP375" s="15">
        <v>2049</v>
      </c>
      <c r="AQ375" s="15">
        <v>2050</v>
      </c>
    </row>
    <row r="376" spans="6:43" ht="14.25" hidden="1" customHeight="1" thickTop="1" thickBot="1" x14ac:dyDescent="0.35">
      <c r="F376" s="64"/>
      <c r="H376" s="63"/>
      <c r="J376" s="23" t="s">
        <v>73</v>
      </c>
      <c r="K376" s="6" t="s">
        <v>72</v>
      </c>
      <c r="L376" s="6" t="s">
        <v>67</v>
      </c>
      <c r="M376" s="61">
        <v>1</v>
      </c>
      <c r="N376" s="61">
        <v>1</v>
      </c>
      <c r="O376" s="61">
        <v>1</v>
      </c>
      <c r="P376" s="61">
        <v>1</v>
      </c>
      <c r="Q376" s="61">
        <v>1</v>
      </c>
      <c r="R376" s="61">
        <v>1</v>
      </c>
      <c r="S376" s="61">
        <v>1</v>
      </c>
      <c r="T376" s="61">
        <v>1</v>
      </c>
      <c r="U376" s="61">
        <v>1</v>
      </c>
      <c r="V376" s="61">
        <v>1</v>
      </c>
      <c r="W376" s="61">
        <v>1</v>
      </c>
      <c r="X376" s="61">
        <v>1</v>
      </c>
      <c r="Y376" s="61">
        <v>1</v>
      </c>
      <c r="Z376" s="61">
        <v>1</v>
      </c>
      <c r="AA376" s="61">
        <v>1</v>
      </c>
      <c r="AB376" s="61">
        <v>1</v>
      </c>
      <c r="AC376" s="61">
        <v>1</v>
      </c>
      <c r="AD376" s="61">
        <v>1</v>
      </c>
      <c r="AE376" s="61">
        <v>1</v>
      </c>
      <c r="AF376" s="61">
        <v>1</v>
      </c>
      <c r="AG376" s="61">
        <v>1</v>
      </c>
      <c r="AH376" s="61">
        <v>1</v>
      </c>
      <c r="AI376" s="61">
        <v>1</v>
      </c>
      <c r="AJ376" s="61">
        <v>1</v>
      </c>
      <c r="AK376" s="61">
        <v>1</v>
      </c>
      <c r="AL376" s="61">
        <v>1</v>
      </c>
      <c r="AM376" s="61">
        <v>1</v>
      </c>
      <c r="AN376" s="61">
        <v>1</v>
      </c>
      <c r="AO376" s="61">
        <v>1</v>
      </c>
      <c r="AP376" s="61">
        <v>1</v>
      </c>
      <c r="AQ376" s="61">
        <v>1</v>
      </c>
    </row>
    <row r="377" spans="6:43" ht="14.25" hidden="1" customHeight="1" thickTop="1" thickBot="1" x14ac:dyDescent="0.35">
      <c r="F377" s="64"/>
      <c r="H377" s="63"/>
      <c r="J377" s="24"/>
      <c r="K377" s="6" t="s">
        <v>72</v>
      </c>
      <c r="L377" s="6" t="s">
        <v>66</v>
      </c>
      <c r="M377" s="61">
        <v>1</v>
      </c>
      <c r="N377" s="61">
        <v>1</v>
      </c>
      <c r="O377" s="61">
        <v>1</v>
      </c>
      <c r="P377" s="61">
        <v>1</v>
      </c>
      <c r="Q377" s="61">
        <v>1</v>
      </c>
      <c r="R377" s="61">
        <v>1</v>
      </c>
      <c r="S377" s="61">
        <v>1</v>
      </c>
      <c r="T377" s="61">
        <v>1</v>
      </c>
      <c r="U377" s="61">
        <v>1</v>
      </c>
      <c r="V377" s="61">
        <v>1</v>
      </c>
      <c r="W377" s="61">
        <v>1</v>
      </c>
      <c r="X377" s="61">
        <v>1</v>
      </c>
      <c r="Y377" s="61">
        <v>1</v>
      </c>
      <c r="Z377" s="61">
        <v>1</v>
      </c>
      <c r="AA377" s="61">
        <v>1</v>
      </c>
      <c r="AB377" s="61">
        <v>1</v>
      </c>
      <c r="AC377" s="61">
        <v>1</v>
      </c>
      <c r="AD377" s="61">
        <v>1</v>
      </c>
      <c r="AE377" s="61">
        <v>1</v>
      </c>
      <c r="AF377" s="61">
        <v>1</v>
      </c>
      <c r="AG377" s="61">
        <v>1</v>
      </c>
      <c r="AH377" s="61">
        <v>1</v>
      </c>
      <c r="AI377" s="61">
        <v>1</v>
      </c>
      <c r="AJ377" s="61">
        <v>1</v>
      </c>
      <c r="AK377" s="61">
        <v>1</v>
      </c>
      <c r="AL377" s="61">
        <v>1</v>
      </c>
      <c r="AM377" s="61">
        <v>1</v>
      </c>
      <c r="AN377" s="61">
        <v>1</v>
      </c>
      <c r="AO377" s="61">
        <v>1</v>
      </c>
      <c r="AP377" s="61">
        <v>1</v>
      </c>
      <c r="AQ377" s="61">
        <v>1</v>
      </c>
    </row>
    <row r="378" spans="6:43" ht="14.25" hidden="1" customHeight="1" thickTop="1" x14ac:dyDescent="0.3">
      <c r="F378" s="64"/>
      <c r="H378" s="63"/>
      <c r="J378" s="24"/>
      <c r="K378" s="6" t="s">
        <v>72</v>
      </c>
      <c r="L378" s="6" t="s">
        <v>62</v>
      </c>
      <c r="M378" s="61">
        <v>1</v>
      </c>
      <c r="N378" s="61">
        <v>1</v>
      </c>
      <c r="O378" s="61">
        <v>1</v>
      </c>
      <c r="P378" s="61">
        <v>1</v>
      </c>
      <c r="Q378" s="61">
        <v>1</v>
      </c>
      <c r="R378" s="61">
        <v>1</v>
      </c>
      <c r="S378" s="61">
        <v>1</v>
      </c>
      <c r="T378" s="61">
        <v>1</v>
      </c>
      <c r="U378" s="61">
        <v>1</v>
      </c>
      <c r="V378" s="61">
        <v>1</v>
      </c>
      <c r="W378" s="61">
        <v>1</v>
      </c>
      <c r="X378" s="61">
        <v>1</v>
      </c>
      <c r="Y378" s="61">
        <v>1</v>
      </c>
      <c r="Z378" s="61">
        <v>1</v>
      </c>
      <c r="AA378" s="61">
        <v>1</v>
      </c>
      <c r="AB378" s="61">
        <v>1</v>
      </c>
      <c r="AC378" s="61">
        <v>1</v>
      </c>
      <c r="AD378" s="61">
        <v>1</v>
      </c>
      <c r="AE378" s="61">
        <v>1</v>
      </c>
      <c r="AF378" s="61">
        <v>1</v>
      </c>
      <c r="AG378" s="61">
        <v>1</v>
      </c>
      <c r="AH378" s="61">
        <v>1</v>
      </c>
      <c r="AI378" s="61">
        <v>1</v>
      </c>
      <c r="AJ378" s="61">
        <v>1</v>
      </c>
      <c r="AK378" s="61">
        <v>1</v>
      </c>
      <c r="AL378" s="61">
        <v>1</v>
      </c>
      <c r="AM378" s="61">
        <v>1</v>
      </c>
      <c r="AN378" s="61">
        <v>1</v>
      </c>
      <c r="AO378" s="61">
        <v>1</v>
      </c>
      <c r="AP378" s="61">
        <v>1</v>
      </c>
      <c r="AQ378" s="61">
        <v>1</v>
      </c>
    </row>
    <row r="379" spans="6:43" ht="14.25" hidden="1" customHeight="1" thickBot="1" x14ac:dyDescent="0.3">
      <c r="F379" s="64"/>
      <c r="H379" s="63"/>
      <c r="J379" s="65"/>
    </row>
    <row r="380" spans="6:43" ht="14.25" hidden="1" customHeight="1" thickTop="1" thickBot="1" x14ac:dyDescent="0.35">
      <c r="F380" s="64"/>
      <c r="H380" s="63"/>
      <c r="J380" s="62"/>
      <c r="K380" s="6" t="s">
        <v>71</v>
      </c>
      <c r="L380" s="6" t="s">
        <v>68</v>
      </c>
      <c r="M380" s="61">
        <f>1+((1+M$55)^($J42+0.5)-1)</f>
        <v>1.0173494974687902</v>
      </c>
      <c r="N380" s="61">
        <f>1+((1+N$55)^($J42+0.5)-1)</f>
        <v>1.0173494974687902</v>
      </c>
      <c r="O380" s="61">
        <f>1+((1+O$55)^($J42+0.5)-1)</f>
        <v>1.0173494974687902</v>
      </c>
      <c r="P380" s="61">
        <f>1+((1+P$55)^($J42+0.5)-1)</f>
        <v>1.0173494974687902</v>
      </c>
      <c r="Q380" s="61">
        <f>1+((1+Q$55)^($J42+0.5)-1)</f>
        <v>1.0173494974687902</v>
      </c>
      <c r="R380" s="61">
        <f>1+((1+R$55)^($J42+0.5)-1)</f>
        <v>1.0173494974687902</v>
      </c>
      <c r="S380" s="61">
        <f>1+((1+S$55)^($J42+0.5)-1)</f>
        <v>1.0183319694480772</v>
      </c>
      <c r="T380" s="61">
        <f>1+((1+T$55)^($J42+0.5)-1)</f>
        <v>1.0193134944657605</v>
      </c>
      <c r="U380" s="61">
        <f>1+((1+U$55)^($J42+0.5)-1)</f>
        <v>1.0202940752547767</v>
      </c>
      <c r="V380" s="61">
        <f>1+((1+V$55)^($J42+0.5)-1)</f>
        <v>1.0212737145349429</v>
      </c>
      <c r="W380" s="61">
        <f>1+((1+W$55)^($J42+0.5)-1)</f>
        <v>1.0222524150130436</v>
      </c>
      <c r="X380" s="61">
        <f>1+((1+X$55)^($J42+0.5)-1)</f>
        <v>1.0222524150130436</v>
      </c>
      <c r="Y380" s="61">
        <f>1+((1+Y$55)^($J42+0.5)-1)</f>
        <v>1.0222524150130436</v>
      </c>
      <c r="Z380" s="61">
        <f>1+((1+Z$55)^($J42+0.5)-1)</f>
        <v>1.0222524150130436</v>
      </c>
      <c r="AA380" s="61">
        <f>1+((1+AA$55)^($J42+0.5)-1)</f>
        <v>1.0222524150130436</v>
      </c>
      <c r="AB380" s="61">
        <f>1+((1+AB$55)^($J42+0.5)-1)</f>
        <v>1.0222524150130436</v>
      </c>
      <c r="AC380" s="61">
        <f>1+((1+AC$55)^($J42+0.5)-1)</f>
        <v>1.0222524150130436</v>
      </c>
      <c r="AD380" s="61">
        <f>1+((1+AD$55)^($J42+0.5)-1)</f>
        <v>1.0222524150130436</v>
      </c>
      <c r="AE380" s="61">
        <f>1+((1+AE$55)^($J42+0.5)-1)</f>
        <v>1.0222524150130436</v>
      </c>
      <c r="AF380" s="61">
        <f>1+((1+AF$55)^($J42+0.5)-1)</f>
        <v>1.0222524150130436</v>
      </c>
      <c r="AG380" s="61">
        <f>1+((1+AG$55)^($J42+0.5)-1)</f>
        <v>1.0222524150130436</v>
      </c>
      <c r="AH380" s="61">
        <f>1+((1+AH$55)^($J42+0.5)-1)</f>
        <v>1.0222524150130436</v>
      </c>
      <c r="AI380" s="61">
        <f>1+((1+AI$55)^($J42+0.5)-1)</f>
        <v>1.0222524150130436</v>
      </c>
      <c r="AJ380" s="61">
        <f>1+((1+AJ$55)^($J42+0.5)-1)</f>
        <v>1.0222524150130436</v>
      </c>
      <c r="AK380" s="61">
        <f>1+((1+AK$55)^($J42+0.5)-1)</f>
        <v>1.0222524150130436</v>
      </c>
      <c r="AL380" s="61">
        <f>1+((1+AL$55)^($J42+0.5)-1)</f>
        <v>1.0222524150130436</v>
      </c>
      <c r="AM380" s="61">
        <f>1+((1+AM$55)^($J42+0.5)-1)</f>
        <v>1.0222524150130436</v>
      </c>
      <c r="AN380" s="61">
        <f>1+((1+AN$55)^($J42+0.5)-1)</f>
        <v>1.0222524150130436</v>
      </c>
      <c r="AO380" s="61">
        <f>1+((1+AO$55)^($J42+0.5)-1)</f>
        <v>1.0222524150130436</v>
      </c>
      <c r="AP380" s="61">
        <f>1+((1+AP$55)^($J42+0.5)-1)</f>
        <v>1.0222524150130436</v>
      </c>
      <c r="AQ380" s="61">
        <f>1+((1+AQ$55)^($J42+0.5)-1)</f>
        <v>1.0222524150130436</v>
      </c>
    </row>
    <row r="381" spans="6:43" ht="14.25" hidden="1" customHeight="1" thickTop="1" thickBot="1" x14ac:dyDescent="0.35">
      <c r="F381" s="64"/>
      <c r="H381" s="63"/>
      <c r="J381" s="62"/>
      <c r="K381" s="6" t="s">
        <v>70</v>
      </c>
      <c r="L381" s="6" t="s">
        <v>68</v>
      </c>
      <c r="M381" s="61">
        <f>1+((1+M$55)^($J43+0.5)-1)</f>
        <v>1.0529567298801978</v>
      </c>
      <c r="N381" s="61">
        <f>1+((1+N$55)^($J43+0.5)-1)</f>
        <v>1.0529567298801978</v>
      </c>
      <c r="O381" s="61">
        <f>1+((1+O$55)^($J43+0.5)-1)</f>
        <v>1.0529567298801978</v>
      </c>
      <c r="P381" s="61">
        <f>1+((1+P$55)^($J43+0.5)-1)</f>
        <v>1.0529567298801978</v>
      </c>
      <c r="Q381" s="61">
        <f>1+((1+Q$55)^($J43+0.5)-1)</f>
        <v>1.0529567298801978</v>
      </c>
      <c r="R381" s="61">
        <f>1+((1+R$55)^($J43+0.5)-1)</f>
        <v>1.0529567298801978</v>
      </c>
      <c r="S381" s="61">
        <f>1+((1+S$55)^($J43+0.5)-1)</f>
        <v>1.0560102523176562</v>
      </c>
      <c r="T381" s="61">
        <f>1+((1+T$55)^($J43+0.5)-1)</f>
        <v>1.0590667207499251</v>
      </c>
      <c r="U381" s="61">
        <f>1+((1+U$55)^($J43+0.5)-1)</f>
        <v>1.0621261323402225</v>
      </c>
      <c r="V381" s="61">
        <f>1+((1+V$55)^($J43+0.5)-1)</f>
        <v>1.0651884842599453</v>
      </c>
      <c r="W381" s="61">
        <f>1+((1+W$55)^($J43+0.5)-1)</f>
        <v>1.0682537736886304</v>
      </c>
      <c r="X381" s="61">
        <f>1+((1+X$55)^($J43+0.5)-1)</f>
        <v>1.0682537736886304</v>
      </c>
      <c r="Y381" s="61">
        <f>1+((1+Y$55)^($J43+0.5)-1)</f>
        <v>1.0682537736886304</v>
      </c>
      <c r="Z381" s="61">
        <f>1+((1+Z$55)^($J43+0.5)-1)</f>
        <v>1.0682537736886304</v>
      </c>
      <c r="AA381" s="61">
        <f>1+((1+AA$55)^($J43+0.5)-1)</f>
        <v>1.0682537736886304</v>
      </c>
      <c r="AB381" s="61">
        <f>1+((1+AB$55)^($J43+0.5)-1)</f>
        <v>1.0682537736886304</v>
      </c>
      <c r="AC381" s="61">
        <f>1+((1+AC$55)^($J43+0.5)-1)</f>
        <v>1.0682537736886304</v>
      </c>
      <c r="AD381" s="61">
        <f>1+((1+AD$55)^($J43+0.5)-1)</f>
        <v>1.0682537736886304</v>
      </c>
      <c r="AE381" s="61">
        <f>1+((1+AE$55)^($J43+0.5)-1)</f>
        <v>1.0682537736886304</v>
      </c>
      <c r="AF381" s="61">
        <f>1+((1+AF$55)^($J43+0.5)-1)</f>
        <v>1.0682537736886304</v>
      </c>
      <c r="AG381" s="61">
        <f>1+((1+AG$55)^($J43+0.5)-1)</f>
        <v>1.0682537736886304</v>
      </c>
      <c r="AH381" s="61">
        <f>1+((1+AH$55)^($J43+0.5)-1)</f>
        <v>1.0682537736886304</v>
      </c>
      <c r="AI381" s="61">
        <f>1+((1+AI$55)^($J43+0.5)-1)</f>
        <v>1.0682537736886304</v>
      </c>
      <c r="AJ381" s="61">
        <f>1+((1+AJ$55)^($J43+0.5)-1)</f>
        <v>1.0682537736886304</v>
      </c>
      <c r="AK381" s="61">
        <f>1+((1+AK$55)^($J43+0.5)-1)</f>
        <v>1.0682537736886304</v>
      </c>
      <c r="AL381" s="61">
        <f>1+((1+AL$55)^($J43+0.5)-1)</f>
        <v>1.0682537736886304</v>
      </c>
      <c r="AM381" s="61">
        <f>1+((1+AM$55)^($J43+0.5)-1)</f>
        <v>1.0682537736886304</v>
      </c>
      <c r="AN381" s="61">
        <f>1+((1+AN$55)^($J43+0.5)-1)</f>
        <v>1.0682537736886304</v>
      </c>
      <c r="AO381" s="61">
        <f>1+((1+AO$55)^($J43+0.5)-1)</f>
        <v>1.0682537736886304</v>
      </c>
      <c r="AP381" s="61">
        <f>1+((1+AP$55)^($J43+0.5)-1)</f>
        <v>1.0682537736886304</v>
      </c>
      <c r="AQ381" s="61">
        <f>1+((1+AQ$55)^($J43+0.5)-1)</f>
        <v>1.0682537736886304</v>
      </c>
    </row>
    <row r="382" spans="6:43" ht="13.5" hidden="1" customHeight="1" thickTop="1" thickBot="1" x14ac:dyDescent="0.35">
      <c r="F382" s="64"/>
      <c r="H382" s="63"/>
      <c r="J382" s="62"/>
      <c r="K382" s="6" t="s">
        <v>69</v>
      </c>
      <c r="L382" s="6" t="s">
        <v>68</v>
      </c>
      <c r="M382" s="61">
        <f>1+((1+M$55)^($J44+0.5)-1)</f>
        <v>1.0898102154260045</v>
      </c>
      <c r="N382" s="61">
        <f>1+((1+N$55)^($J44+0.5)-1)</f>
        <v>1.0898102154260045</v>
      </c>
      <c r="O382" s="61">
        <f>1+((1+O$55)^($J44+0.5)-1)</f>
        <v>1.0898102154260045</v>
      </c>
      <c r="P382" s="61">
        <f>1+((1+P$55)^($J44+0.5)-1)</f>
        <v>1.0898102154260045</v>
      </c>
      <c r="Q382" s="61">
        <f>1+((1+Q$55)^($J44+0.5)-1)</f>
        <v>1.0898102154260045</v>
      </c>
      <c r="R382" s="61">
        <f>1+((1+R$55)^($J44+0.5)-1)</f>
        <v>1.0898102154260045</v>
      </c>
      <c r="S382" s="61">
        <f>1+((1+S$55)^($J44+0.5)-1)</f>
        <v>1.0950826316534092</v>
      </c>
      <c r="T382" s="61">
        <f>1+((1+T$55)^($J44+0.5)-1)</f>
        <v>1.1003703228591721</v>
      </c>
      <c r="U382" s="61">
        <f>1+((1+U$55)^($J44+0.5)-1)</f>
        <v>1.1056733037661715</v>
      </c>
      <c r="V382" s="61">
        <f>1+((1+V$55)^($J44+0.5)-1)</f>
        <v>1.1109915890831228</v>
      </c>
      <c r="W382" s="61">
        <f>1+((1+W$55)^($J44+0.5)-1)</f>
        <v>1.1163251935046188</v>
      </c>
      <c r="X382" s="61">
        <f>1+((1+X$55)^($J44+0.5)-1)</f>
        <v>1.1163251935046188</v>
      </c>
      <c r="Y382" s="61">
        <f>1+((1+Y$55)^($J44+0.5)-1)</f>
        <v>1.1163251935046188</v>
      </c>
      <c r="Z382" s="61">
        <f>1+((1+Z$55)^($J44+0.5)-1)</f>
        <v>1.1163251935046188</v>
      </c>
      <c r="AA382" s="61">
        <f>1+((1+AA$55)^($J44+0.5)-1)</f>
        <v>1.1163251935046188</v>
      </c>
      <c r="AB382" s="61">
        <f>1+((1+AB$55)^($J44+0.5)-1)</f>
        <v>1.1163251935046188</v>
      </c>
      <c r="AC382" s="61">
        <f>1+((1+AC$55)^($J44+0.5)-1)</f>
        <v>1.1163251935046188</v>
      </c>
      <c r="AD382" s="61">
        <f>1+((1+AD$55)^($J44+0.5)-1)</f>
        <v>1.1163251935046188</v>
      </c>
      <c r="AE382" s="61">
        <f>1+((1+AE$55)^($J44+0.5)-1)</f>
        <v>1.1163251935046188</v>
      </c>
      <c r="AF382" s="61">
        <f>1+((1+AF$55)^($J44+0.5)-1)</f>
        <v>1.1163251935046188</v>
      </c>
      <c r="AG382" s="61">
        <f>1+((1+AG$55)^($J44+0.5)-1)</f>
        <v>1.1163251935046188</v>
      </c>
      <c r="AH382" s="61">
        <f>1+((1+AH$55)^($J44+0.5)-1)</f>
        <v>1.1163251935046188</v>
      </c>
      <c r="AI382" s="61">
        <f>1+((1+AI$55)^($J44+0.5)-1)</f>
        <v>1.1163251935046188</v>
      </c>
      <c r="AJ382" s="61">
        <f>1+((1+AJ$55)^($J44+0.5)-1)</f>
        <v>1.1163251935046188</v>
      </c>
      <c r="AK382" s="61">
        <f>1+((1+AK$55)^($J44+0.5)-1)</f>
        <v>1.1163251935046188</v>
      </c>
      <c r="AL382" s="61">
        <f>1+((1+AL$55)^($J44+0.5)-1)</f>
        <v>1.1163251935046188</v>
      </c>
      <c r="AM382" s="61">
        <f>1+((1+AM$55)^($J44+0.5)-1)</f>
        <v>1.1163251935046188</v>
      </c>
      <c r="AN382" s="61">
        <f>1+((1+AN$55)^($J44+0.5)-1)</f>
        <v>1.1163251935046188</v>
      </c>
      <c r="AO382" s="61">
        <f>1+((1+AO$55)^($J44+0.5)-1)</f>
        <v>1.1163251935046188</v>
      </c>
      <c r="AP382" s="61">
        <f>1+((1+AP$55)^($J44+0.5)-1)</f>
        <v>1.1163251935046188</v>
      </c>
      <c r="AQ382" s="61">
        <f>1+((1+AQ$55)^($J44+0.5)-1)</f>
        <v>1.1163251935046188</v>
      </c>
    </row>
    <row r="383" spans="6:43" ht="14.25" hidden="1" customHeight="1" thickTop="1" thickBot="1" x14ac:dyDescent="0.35">
      <c r="F383" s="64"/>
      <c r="H383" s="63"/>
      <c r="J383" s="62"/>
      <c r="K383" s="6" t="s">
        <v>65</v>
      </c>
      <c r="L383" s="6" t="s">
        <v>67</v>
      </c>
      <c r="M383" s="61">
        <f>1+((1+(M$56+$O$36))^($J42+0.5)-1)</f>
        <v>1.0526157893552615</v>
      </c>
      <c r="N383" s="61">
        <f>1+((1+(N$56+$O$36))^($J42+0.5)-1)</f>
        <v>1.0526157893552615</v>
      </c>
      <c r="O383" s="61">
        <f>1+((1+(O$56+$O$36))^($J42+0.5)-1)</f>
        <v>1.0526157893552615</v>
      </c>
      <c r="P383" s="61">
        <f>1+((1+(P$56+$O$36))^($J42+0.5)-1)</f>
        <v>1.0526157893552615</v>
      </c>
      <c r="Q383" s="61">
        <f>1+((1+(Q$56+$O$36))^($J42+0.5)-1)</f>
        <v>1.0526157893552615</v>
      </c>
      <c r="R383" s="61">
        <f>1+((1+(R$56+$O$36))^($J42+0.5)-1)</f>
        <v>1.0526157893552615</v>
      </c>
      <c r="S383" s="61">
        <f>1+((1+(S$56+$O$36))^($J42+0.5)-1)</f>
        <v>1.0526157893552615</v>
      </c>
      <c r="T383" s="61">
        <f>1+((1+(T$56+$O$36))^($J42+0.5)-1)</f>
        <v>1.0526157893552615</v>
      </c>
      <c r="U383" s="61">
        <f>1+((1+(U$56+$O$36))^($J42+0.5)-1)</f>
        <v>1.0526157893552615</v>
      </c>
      <c r="V383" s="61">
        <f>1+((1+(V$56+$O$36))^($J42+0.5)-1)</f>
        <v>1.0526157893552615</v>
      </c>
      <c r="W383" s="61">
        <f>1+((1+(W$56+$O$36))^($J42+0.5)-1)</f>
        <v>1.0526157893552615</v>
      </c>
      <c r="X383" s="61">
        <f>1+((1+(X$56+$O$36))^($J42+0.5)-1)</f>
        <v>1.0526157893552615</v>
      </c>
      <c r="Y383" s="61">
        <f>1+((1+(Y$56+$O$36))^($J42+0.5)-1)</f>
        <v>1.0526157893552615</v>
      </c>
      <c r="Z383" s="61">
        <f>1+((1+(Z$56+$O$36))^($J42+0.5)-1)</f>
        <v>1.0526157893552615</v>
      </c>
      <c r="AA383" s="61">
        <f>1+((1+(AA$56+$O$36))^($J42+0.5)-1)</f>
        <v>1.0526157893552615</v>
      </c>
      <c r="AB383" s="61">
        <f>1+((1+(AB$56+$O$36))^($J42+0.5)-1)</f>
        <v>1.0526157893552615</v>
      </c>
      <c r="AC383" s="61">
        <f>1+((1+(AC$56+$O$36))^($J42+0.5)-1)</f>
        <v>1.0526157893552615</v>
      </c>
      <c r="AD383" s="61">
        <f>1+((1+(AD$56+$O$36))^($J42+0.5)-1)</f>
        <v>1.0526157893552615</v>
      </c>
      <c r="AE383" s="61">
        <f>1+((1+(AE$56+$O$36))^($J42+0.5)-1)</f>
        <v>1.0526157893552615</v>
      </c>
      <c r="AF383" s="61">
        <f>1+((1+(AF$56+$O$36))^($J42+0.5)-1)</f>
        <v>1.0526157893552615</v>
      </c>
      <c r="AG383" s="61">
        <f>1+((1+(AG$56+$O$36))^($J42+0.5)-1)</f>
        <v>1.0526157893552615</v>
      </c>
      <c r="AH383" s="61">
        <f>1+((1+(AH$56+$O$36))^($J42+0.5)-1)</f>
        <v>1.0526157893552615</v>
      </c>
      <c r="AI383" s="61">
        <f>1+((1+(AI$56+$O$36))^($J42+0.5)-1)</f>
        <v>1.0526157893552615</v>
      </c>
      <c r="AJ383" s="61">
        <f>1+((1+(AJ$56+$O$36))^($J42+0.5)-1)</f>
        <v>1.0526157893552615</v>
      </c>
      <c r="AK383" s="61">
        <f>1+((1+(AK$56+$O$36))^($J42+0.5)-1)</f>
        <v>1.0526157893552615</v>
      </c>
      <c r="AL383" s="61">
        <f>1+((1+(AL$56+$O$36))^($J42+0.5)-1)</f>
        <v>1.0526157893552615</v>
      </c>
      <c r="AM383" s="61">
        <f>1+((1+(AM$56+$O$36))^($J42+0.5)-1)</f>
        <v>1.0526157893552615</v>
      </c>
      <c r="AN383" s="61">
        <f>1+((1+(AN$56+$O$36))^($J42+0.5)-1)</f>
        <v>1.0526157893552615</v>
      </c>
      <c r="AO383" s="61">
        <f>1+((1+(AO$56+$O$36))^($J42+0.5)-1)</f>
        <v>1.0526157893552615</v>
      </c>
      <c r="AP383" s="61">
        <f>1+((1+(AP$56+$O$36))^($J42+0.5)-1)</f>
        <v>1.0526157893552615</v>
      </c>
      <c r="AQ383" s="61">
        <f>1+((1+(AQ$56+$O$36))^($J42+0.5)-1)</f>
        <v>1.0526157893552615</v>
      </c>
    </row>
    <row r="384" spans="6:43" ht="14.25" hidden="1" customHeight="1" thickTop="1" thickBot="1" x14ac:dyDescent="0.35">
      <c r="F384" s="64"/>
      <c r="H384" s="63"/>
      <c r="J384" s="62"/>
      <c r="K384" s="6" t="s">
        <v>64</v>
      </c>
      <c r="L384" s="6" t="s">
        <v>67</v>
      </c>
      <c r="M384" s="61">
        <f>1+((1+(M$56+$O$36))^($J43+0.5)-1)</f>
        <v>1.1662982946056297</v>
      </c>
      <c r="N384" s="61">
        <f>1+((1+(N$56+$O$36))^($J43+0.5)-1)</f>
        <v>1.1662982946056297</v>
      </c>
      <c r="O384" s="61">
        <f>1+((1+(O$56+$O$36))^($J43+0.5)-1)</f>
        <v>1.1662982946056297</v>
      </c>
      <c r="P384" s="61">
        <f>1+((1+(P$56+$O$36))^($J43+0.5)-1)</f>
        <v>1.1662982946056297</v>
      </c>
      <c r="Q384" s="61">
        <f>1+((1+(Q$56+$O$36))^($J43+0.5)-1)</f>
        <v>1.1662982946056297</v>
      </c>
      <c r="R384" s="61">
        <f>1+((1+(R$56+$O$36))^($J43+0.5)-1)</f>
        <v>1.1662982946056297</v>
      </c>
      <c r="S384" s="61">
        <f>1+((1+(S$56+$O$36))^($J43+0.5)-1)</f>
        <v>1.1662982946056297</v>
      </c>
      <c r="T384" s="61">
        <f>1+((1+(T$56+$O$36))^($J43+0.5)-1)</f>
        <v>1.1662982946056297</v>
      </c>
      <c r="U384" s="61">
        <f>1+((1+(U$56+$O$36))^($J43+0.5)-1)</f>
        <v>1.1662982946056297</v>
      </c>
      <c r="V384" s="61">
        <f>1+((1+(V$56+$O$36))^($J43+0.5)-1)</f>
        <v>1.1662982946056297</v>
      </c>
      <c r="W384" s="61">
        <f>1+((1+(W$56+$O$36))^($J43+0.5)-1)</f>
        <v>1.1662982946056297</v>
      </c>
      <c r="X384" s="61">
        <f>1+((1+(X$56+$O$36))^($J43+0.5)-1)</f>
        <v>1.1662982946056297</v>
      </c>
      <c r="Y384" s="61">
        <f>1+((1+(Y$56+$O$36))^($J43+0.5)-1)</f>
        <v>1.1662982946056297</v>
      </c>
      <c r="Z384" s="61">
        <f>1+((1+(Z$56+$O$36))^($J43+0.5)-1)</f>
        <v>1.1662982946056297</v>
      </c>
      <c r="AA384" s="61">
        <f>1+((1+(AA$56+$O$36))^($J43+0.5)-1)</f>
        <v>1.1662982946056297</v>
      </c>
      <c r="AB384" s="61">
        <f>1+((1+(AB$56+$O$36))^($J43+0.5)-1)</f>
        <v>1.1662982946056297</v>
      </c>
      <c r="AC384" s="61">
        <f>1+((1+(AC$56+$O$36))^($J43+0.5)-1)</f>
        <v>1.1662982946056297</v>
      </c>
      <c r="AD384" s="61">
        <f>1+((1+(AD$56+$O$36))^($J43+0.5)-1)</f>
        <v>1.1662982946056297</v>
      </c>
      <c r="AE384" s="61">
        <f>1+((1+(AE$56+$O$36))^($J43+0.5)-1)</f>
        <v>1.1662982946056297</v>
      </c>
      <c r="AF384" s="61">
        <f>1+((1+(AF$56+$O$36))^($J43+0.5)-1)</f>
        <v>1.1662982946056297</v>
      </c>
      <c r="AG384" s="61">
        <f>1+((1+(AG$56+$O$36))^($J43+0.5)-1)</f>
        <v>1.1662982946056297</v>
      </c>
      <c r="AH384" s="61">
        <f>1+((1+(AH$56+$O$36))^($J43+0.5)-1)</f>
        <v>1.1662982946056297</v>
      </c>
      <c r="AI384" s="61">
        <f>1+((1+(AI$56+$O$36))^($J43+0.5)-1)</f>
        <v>1.1662982946056297</v>
      </c>
      <c r="AJ384" s="61">
        <f>1+((1+(AJ$56+$O$36))^($J43+0.5)-1)</f>
        <v>1.1662982946056297</v>
      </c>
      <c r="AK384" s="61">
        <f>1+((1+(AK$56+$O$36))^($J43+0.5)-1)</f>
        <v>1.1662982946056297</v>
      </c>
      <c r="AL384" s="61">
        <f>1+((1+(AL$56+$O$36))^($J43+0.5)-1)</f>
        <v>1.1662982946056297</v>
      </c>
      <c r="AM384" s="61">
        <f>1+((1+(AM$56+$O$36))^($J43+0.5)-1)</f>
        <v>1.1662982946056297</v>
      </c>
      <c r="AN384" s="61">
        <f>1+((1+(AN$56+$O$36))^($J43+0.5)-1)</f>
        <v>1.1662982946056297</v>
      </c>
      <c r="AO384" s="61">
        <f>1+((1+(AO$56+$O$36))^($J43+0.5)-1)</f>
        <v>1.1662982946056297</v>
      </c>
      <c r="AP384" s="61">
        <f>1+((1+(AP$56+$O$36))^($J43+0.5)-1)</f>
        <v>1.1662982946056297</v>
      </c>
      <c r="AQ384" s="61">
        <f>1+((1+(AQ$56+$O$36))^($J43+0.5)-1)</f>
        <v>1.1662982946056297</v>
      </c>
    </row>
    <row r="385" spans="3:44" ht="14.25" hidden="1" customHeight="1" thickTop="1" thickBot="1" x14ac:dyDescent="0.35">
      <c r="F385" s="64"/>
      <c r="H385" s="63"/>
      <c r="J385" s="62"/>
      <c r="K385" s="6" t="s">
        <v>63</v>
      </c>
      <c r="L385" s="6" t="s">
        <v>67</v>
      </c>
      <c r="M385" s="61">
        <f>1+((1+(M$56+$O$36))^($J44+0.5)-1)</f>
        <v>1.292258510423038</v>
      </c>
      <c r="N385" s="61">
        <f>1+((1+(N$56+$O$36))^($J44+0.5)-1)</f>
        <v>1.292258510423038</v>
      </c>
      <c r="O385" s="61">
        <f>1+((1+(O$56+$O$36))^($J44+0.5)-1)</f>
        <v>1.292258510423038</v>
      </c>
      <c r="P385" s="61">
        <f>1+((1+(P$56+$O$36))^($J44+0.5)-1)</f>
        <v>1.292258510423038</v>
      </c>
      <c r="Q385" s="61">
        <f>1+((1+(Q$56+$O$36))^($J44+0.5)-1)</f>
        <v>1.292258510423038</v>
      </c>
      <c r="R385" s="61">
        <f>1+((1+(R$56+$O$36))^($J44+0.5)-1)</f>
        <v>1.292258510423038</v>
      </c>
      <c r="S385" s="61">
        <f>1+((1+(S$56+$O$36))^($J44+0.5)-1)</f>
        <v>1.292258510423038</v>
      </c>
      <c r="T385" s="61">
        <f>1+((1+(T$56+$O$36))^($J44+0.5)-1)</f>
        <v>1.292258510423038</v>
      </c>
      <c r="U385" s="61">
        <f>1+((1+(U$56+$O$36))^($J44+0.5)-1)</f>
        <v>1.292258510423038</v>
      </c>
      <c r="V385" s="61">
        <f>1+((1+(V$56+$O$36))^($J44+0.5)-1)</f>
        <v>1.292258510423038</v>
      </c>
      <c r="W385" s="61">
        <f>1+((1+(W$56+$O$36))^($J44+0.5)-1)</f>
        <v>1.292258510423038</v>
      </c>
      <c r="X385" s="61">
        <f>1+((1+(X$56+$O$36))^($J44+0.5)-1)</f>
        <v>1.292258510423038</v>
      </c>
      <c r="Y385" s="61">
        <f>1+((1+(Y$56+$O$36))^($J44+0.5)-1)</f>
        <v>1.292258510423038</v>
      </c>
      <c r="Z385" s="61">
        <f>1+((1+(Z$56+$O$36))^($J44+0.5)-1)</f>
        <v>1.292258510423038</v>
      </c>
      <c r="AA385" s="61">
        <f>1+((1+(AA$56+$O$36))^($J44+0.5)-1)</f>
        <v>1.292258510423038</v>
      </c>
      <c r="AB385" s="61">
        <f>1+((1+(AB$56+$O$36))^($J44+0.5)-1)</f>
        <v>1.292258510423038</v>
      </c>
      <c r="AC385" s="61">
        <f>1+((1+(AC$56+$O$36))^($J44+0.5)-1)</f>
        <v>1.292258510423038</v>
      </c>
      <c r="AD385" s="61">
        <f>1+((1+(AD$56+$O$36))^($J44+0.5)-1)</f>
        <v>1.292258510423038</v>
      </c>
      <c r="AE385" s="61">
        <f>1+((1+(AE$56+$O$36))^($J44+0.5)-1)</f>
        <v>1.292258510423038</v>
      </c>
      <c r="AF385" s="61">
        <f>1+((1+(AF$56+$O$36))^($J44+0.5)-1)</f>
        <v>1.292258510423038</v>
      </c>
      <c r="AG385" s="61">
        <f>1+((1+(AG$56+$O$36))^($J44+0.5)-1)</f>
        <v>1.292258510423038</v>
      </c>
      <c r="AH385" s="61">
        <f>1+((1+(AH$56+$O$36))^($J44+0.5)-1)</f>
        <v>1.292258510423038</v>
      </c>
      <c r="AI385" s="61">
        <f>1+((1+(AI$56+$O$36))^($J44+0.5)-1)</f>
        <v>1.292258510423038</v>
      </c>
      <c r="AJ385" s="61">
        <f>1+((1+(AJ$56+$O$36))^($J44+0.5)-1)</f>
        <v>1.292258510423038</v>
      </c>
      <c r="AK385" s="61">
        <f>1+((1+(AK$56+$O$36))^($J44+0.5)-1)</f>
        <v>1.292258510423038</v>
      </c>
      <c r="AL385" s="61">
        <f>1+((1+(AL$56+$O$36))^($J44+0.5)-1)</f>
        <v>1.292258510423038</v>
      </c>
      <c r="AM385" s="61">
        <f>1+((1+(AM$56+$O$36))^($J44+0.5)-1)</f>
        <v>1.292258510423038</v>
      </c>
      <c r="AN385" s="61">
        <f>1+((1+(AN$56+$O$36))^($J44+0.5)-1)</f>
        <v>1.292258510423038</v>
      </c>
      <c r="AO385" s="61">
        <f>1+((1+(AO$56+$O$36))^($J44+0.5)-1)</f>
        <v>1.292258510423038</v>
      </c>
      <c r="AP385" s="61">
        <f>1+((1+(AP$56+$O$36))^($J44+0.5)-1)</f>
        <v>1.292258510423038</v>
      </c>
      <c r="AQ385" s="61">
        <f>1+((1+(AQ$56+$O$36))^($J44+0.5)-1)</f>
        <v>1.292258510423038</v>
      </c>
    </row>
    <row r="386" spans="3:44" ht="14.25" hidden="1" customHeight="1" thickTop="1" thickBot="1" x14ac:dyDescent="0.35">
      <c r="F386" s="64"/>
      <c r="H386" s="63"/>
      <c r="J386" s="62"/>
      <c r="K386" s="6" t="s">
        <v>65</v>
      </c>
      <c r="L386" s="6" t="s">
        <v>66</v>
      </c>
      <c r="M386" s="61">
        <f>1+((1+(M$57+$O$36))^($J42+0.5)-1)</f>
        <v>1.0526157893552615</v>
      </c>
      <c r="N386" s="61">
        <f>1+((1+(N$57+$O$36))^($J42+0.5)-1)</f>
        <v>1.0526157893552615</v>
      </c>
      <c r="O386" s="61">
        <f>1+((1+(O$57+$O$36))^($J42+0.5)-1)</f>
        <v>1.0526157893552615</v>
      </c>
      <c r="P386" s="61">
        <f>1+((1+(P$57+$O$36))^($J42+0.5)-1)</f>
        <v>1.0526157893552615</v>
      </c>
      <c r="Q386" s="61">
        <f>1+((1+(Q$57+$O$36))^($J42+0.5)-1)</f>
        <v>1.0526157893552615</v>
      </c>
      <c r="R386" s="61">
        <f>1+((1+(R$57+$O$36))^($J42+0.5)-1)</f>
        <v>1.0526157893552615</v>
      </c>
      <c r="S386" s="61">
        <f>1+((1+(S$57+$O$36))^($J42+0.5)-1)</f>
        <v>1.0526157893552615</v>
      </c>
      <c r="T386" s="61">
        <f>1+((1+(T$57+$O$36))^($J42+0.5)-1)</f>
        <v>1.0526157893552615</v>
      </c>
      <c r="U386" s="61">
        <f>1+((1+(U$57+$O$36))^($J42+0.5)-1)</f>
        <v>1.0526157893552615</v>
      </c>
      <c r="V386" s="61">
        <f>1+((1+(V$57+$O$36))^($J42+0.5)-1)</f>
        <v>1.0526157893552615</v>
      </c>
      <c r="W386" s="61">
        <f>1+((1+(W$57+$O$36))^($J42+0.5)-1)</f>
        <v>1.0526157893552615</v>
      </c>
      <c r="X386" s="61">
        <f>1+((1+(X$57+$O$36))^($J42+0.5)-1)</f>
        <v>1.0526157893552615</v>
      </c>
      <c r="Y386" s="61">
        <f>1+((1+(Y$57+$O$36))^($J42+0.5)-1)</f>
        <v>1.0526157893552615</v>
      </c>
      <c r="Z386" s="61">
        <f>1+((1+(Z$57+$O$36))^($J42+0.5)-1)</f>
        <v>1.0526157893552615</v>
      </c>
      <c r="AA386" s="61">
        <f>1+((1+(AA$57+$O$36))^($J42+0.5)-1)</f>
        <v>1.0526157893552615</v>
      </c>
      <c r="AB386" s="61">
        <f>1+((1+(AB$57+$O$36))^($J42+0.5)-1)</f>
        <v>1.0526157893552615</v>
      </c>
      <c r="AC386" s="61">
        <f>1+((1+(AC$57+$O$36))^($J42+0.5)-1)</f>
        <v>1.0526157893552615</v>
      </c>
      <c r="AD386" s="61">
        <f>1+((1+(AD$57+$O$36))^($J42+0.5)-1)</f>
        <v>1.0526157893552615</v>
      </c>
      <c r="AE386" s="61">
        <f>1+((1+(AE$57+$O$36))^($J42+0.5)-1)</f>
        <v>1.0526157893552615</v>
      </c>
      <c r="AF386" s="61">
        <f>1+((1+(AF$57+$O$36))^($J42+0.5)-1)</f>
        <v>1.0526157893552615</v>
      </c>
      <c r="AG386" s="61">
        <f>1+((1+(AG$57+$O$36))^($J42+0.5)-1)</f>
        <v>1.0526157893552615</v>
      </c>
      <c r="AH386" s="61">
        <f>1+((1+(AH$57+$O$36))^($J42+0.5)-1)</f>
        <v>1.0526157893552615</v>
      </c>
      <c r="AI386" s="61">
        <f>1+((1+(AI$57+$O$36))^($J42+0.5)-1)</f>
        <v>1.0526157893552615</v>
      </c>
      <c r="AJ386" s="61">
        <f>1+((1+(AJ$57+$O$36))^($J42+0.5)-1)</f>
        <v>1.0526157893552615</v>
      </c>
      <c r="AK386" s="61">
        <f>1+((1+(AK$57+$O$36))^($J42+0.5)-1)</f>
        <v>1.0526157893552615</v>
      </c>
      <c r="AL386" s="61">
        <f>1+((1+(AL$57+$O$36))^($J42+0.5)-1)</f>
        <v>1.0526157893552615</v>
      </c>
      <c r="AM386" s="61">
        <f>1+((1+(AM$57+$O$36))^($J42+0.5)-1)</f>
        <v>1.0526157893552615</v>
      </c>
      <c r="AN386" s="61">
        <f>1+((1+(AN$57+$O$36))^($J42+0.5)-1)</f>
        <v>1.0526157893552615</v>
      </c>
      <c r="AO386" s="61">
        <f>1+((1+(AO$57+$O$36))^($J42+0.5)-1)</f>
        <v>1.0526157893552615</v>
      </c>
      <c r="AP386" s="61">
        <f>1+((1+(AP$57+$O$36))^($J42+0.5)-1)</f>
        <v>1.0526157893552615</v>
      </c>
      <c r="AQ386" s="61">
        <f>1+((1+(AQ$57+$O$36))^($J42+0.5)-1)</f>
        <v>1.0526157893552615</v>
      </c>
    </row>
    <row r="387" spans="3:44" ht="14.25" hidden="1" customHeight="1" thickTop="1" thickBot="1" x14ac:dyDescent="0.35">
      <c r="F387" s="64"/>
      <c r="H387" s="63"/>
      <c r="J387" s="62"/>
      <c r="K387" s="6" t="s">
        <v>64</v>
      </c>
      <c r="L387" s="6" t="s">
        <v>66</v>
      </c>
      <c r="M387" s="61">
        <f>1+((1+(M$57+$O$36))^($J43+0.5)-1)</f>
        <v>1.1662982946056297</v>
      </c>
      <c r="N387" s="61">
        <f>1+((1+(N$57+$O$36))^($J43+0.5)-1)</f>
        <v>1.1662982946056297</v>
      </c>
      <c r="O387" s="61">
        <f>1+((1+(O$57+$O$36))^($J43+0.5)-1)</f>
        <v>1.1662982946056297</v>
      </c>
      <c r="P387" s="61">
        <f>1+((1+(P$57+$O$36))^($J43+0.5)-1)</f>
        <v>1.1662982946056297</v>
      </c>
      <c r="Q387" s="61">
        <f>1+((1+(Q$57+$O$36))^($J43+0.5)-1)</f>
        <v>1.1662982946056297</v>
      </c>
      <c r="R387" s="61">
        <f>1+((1+(R$57+$O$36))^($J43+0.5)-1)</f>
        <v>1.1662982946056297</v>
      </c>
      <c r="S387" s="61">
        <f>1+((1+(S$57+$O$36))^($J43+0.5)-1)</f>
        <v>1.1662982946056297</v>
      </c>
      <c r="T387" s="61">
        <f>1+((1+(T$57+$O$36))^($J43+0.5)-1)</f>
        <v>1.1662982946056297</v>
      </c>
      <c r="U387" s="61">
        <f>1+((1+(U$57+$O$36))^($J43+0.5)-1)</f>
        <v>1.1662982946056297</v>
      </c>
      <c r="V387" s="61">
        <f>1+((1+(V$57+$O$36))^($J43+0.5)-1)</f>
        <v>1.1662982946056297</v>
      </c>
      <c r="W387" s="61">
        <f>1+((1+(W$57+$O$36))^($J43+0.5)-1)</f>
        <v>1.1662982946056297</v>
      </c>
      <c r="X387" s="61">
        <f>1+((1+(X$57+$O$36))^($J43+0.5)-1)</f>
        <v>1.1662982946056297</v>
      </c>
      <c r="Y387" s="61">
        <f>1+((1+(Y$57+$O$36))^($J43+0.5)-1)</f>
        <v>1.1662982946056297</v>
      </c>
      <c r="Z387" s="61">
        <f>1+((1+(Z$57+$O$36))^($J43+0.5)-1)</f>
        <v>1.1662982946056297</v>
      </c>
      <c r="AA387" s="61">
        <f>1+((1+(AA$57+$O$36))^($J43+0.5)-1)</f>
        <v>1.1662982946056297</v>
      </c>
      <c r="AB387" s="61">
        <f>1+((1+(AB$57+$O$36))^($J43+0.5)-1)</f>
        <v>1.1662982946056297</v>
      </c>
      <c r="AC387" s="61">
        <f>1+((1+(AC$57+$O$36))^($J43+0.5)-1)</f>
        <v>1.1662982946056297</v>
      </c>
      <c r="AD387" s="61">
        <f>1+((1+(AD$57+$O$36))^($J43+0.5)-1)</f>
        <v>1.1662982946056297</v>
      </c>
      <c r="AE387" s="61">
        <f>1+((1+(AE$57+$O$36))^($J43+0.5)-1)</f>
        <v>1.1662982946056297</v>
      </c>
      <c r="AF387" s="61">
        <f>1+((1+(AF$57+$O$36))^($J43+0.5)-1)</f>
        <v>1.1662982946056297</v>
      </c>
      <c r="AG387" s="61">
        <f>1+((1+(AG$57+$O$36))^($J43+0.5)-1)</f>
        <v>1.1662982946056297</v>
      </c>
      <c r="AH387" s="61">
        <f>1+((1+(AH$57+$O$36))^($J43+0.5)-1)</f>
        <v>1.1662982946056297</v>
      </c>
      <c r="AI387" s="61">
        <f>1+((1+(AI$57+$O$36))^($J43+0.5)-1)</f>
        <v>1.1662982946056297</v>
      </c>
      <c r="AJ387" s="61">
        <f>1+((1+(AJ$57+$O$36))^($J43+0.5)-1)</f>
        <v>1.1662982946056297</v>
      </c>
      <c r="AK387" s="61">
        <f>1+((1+(AK$57+$O$36))^($J43+0.5)-1)</f>
        <v>1.1662982946056297</v>
      </c>
      <c r="AL387" s="61">
        <f>1+((1+(AL$57+$O$36))^($J43+0.5)-1)</f>
        <v>1.1662982946056297</v>
      </c>
      <c r="AM387" s="61">
        <f>1+((1+(AM$57+$O$36))^($J43+0.5)-1)</f>
        <v>1.1662982946056297</v>
      </c>
      <c r="AN387" s="61">
        <f>1+((1+(AN$57+$O$36))^($J43+0.5)-1)</f>
        <v>1.1662982946056297</v>
      </c>
      <c r="AO387" s="61">
        <f>1+((1+(AO$57+$O$36))^($J43+0.5)-1)</f>
        <v>1.1662982946056297</v>
      </c>
      <c r="AP387" s="61">
        <f>1+((1+(AP$57+$O$36))^($J43+0.5)-1)</f>
        <v>1.1662982946056297</v>
      </c>
      <c r="AQ387" s="61">
        <f>1+((1+(AQ$57+$O$36))^($J43+0.5)-1)</f>
        <v>1.1662982946056297</v>
      </c>
    </row>
    <row r="388" spans="3:44" ht="14.25" hidden="1" customHeight="1" thickTop="1" thickBot="1" x14ac:dyDescent="0.35">
      <c r="F388" s="64"/>
      <c r="H388" s="63"/>
      <c r="J388" s="62"/>
      <c r="K388" s="6" t="s">
        <v>63</v>
      </c>
      <c r="L388" s="6" t="s">
        <v>66</v>
      </c>
      <c r="M388" s="61">
        <f>1+((1+(M$57+$O$36))^($J44+0.5)-1)</f>
        <v>1.292258510423038</v>
      </c>
      <c r="N388" s="61">
        <f>1+((1+(N$57+$O$36))^($J44+0.5)-1)</f>
        <v>1.292258510423038</v>
      </c>
      <c r="O388" s="61">
        <f>1+((1+(O$57+$O$36))^($J44+0.5)-1)</f>
        <v>1.292258510423038</v>
      </c>
      <c r="P388" s="61">
        <f>1+((1+(P$57+$O$36))^($J44+0.5)-1)</f>
        <v>1.292258510423038</v>
      </c>
      <c r="Q388" s="61">
        <f>1+((1+(Q$57+$O$36))^($J44+0.5)-1)</f>
        <v>1.292258510423038</v>
      </c>
      <c r="R388" s="61">
        <f>1+((1+(R$57+$O$36))^($J44+0.5)-1)</f>
        <v>1.292258510423038</v>
      </c>
      <c r="S388" s="61">
        <f>1+((1+(S$57+$O$36))^($J44+0.5)-1)</f>
        <v>1.292258510423038</v>
      </c>
      <c r="T388" s="61">
        <f>1+((1+(T$57+$O$36))^($J44+0.5)-1)</f>
        <v>1.292258510423038</v>
      </c>
      <c r="U388" s="61">
        <f>1+((1+(U$57+$O$36))^($J44+0.5)-1)</f>
        <v>1.292258510423038</v>
      </c>
      <c r="V388" s="61">
        <f>1+((1+(V$57+$O$36))^($J44+0.5)-1)</f>
        <v>1.292258510423038</v>
      </c>
      <c r="W388" s="61">
        <f>1+((1+(W$57+$O$36))^($J44+0.5)-1)</f>
        <v>1.292258510423038</v>
      </c>
      <c r="X388" s="61">
        <f>1+((1+(X$57+$O$36))^($J44+0.5)-1)</f>
        <v>1.292258510423038</v>
      </c>
      <c r="Y388" s="61">
        <f>1+((1+(Y$57+$O$36))^($J44+0.5)-1)</f>
        <v>1.292258510423038</v>
      </c>
      <c r="Z388" s="61">
        <f>1+((1+(Z$57+$O$36))^($J44+0.5)-1)</f>
        <v>1.292258510423038</v>
      </c>
      <c r="AA388" s="61">
        <f>1+((1+(AA$57+$O$36))^($J44+0.5)-1)</f>
        <v>1.292258510423038</v>
      </c>
      <c r="AB388" s="61">
        <f>1+((1+(AB$57+$O$36))^($J44+0.5)-1)</f>
        <v>1.292258510423038</v>
      </c>
      <c r="AC388" s="61">
        <f>1+((1+(AC$57+$O$36))^($J44+0.5)-1)</f>
        <v>1.292258510423038</v>
      </c>
      <c r="AD388" s="61">
        <f>1+((1+(AD$57+$O$36))^($J44+0.5)-1)</f>
        <v>1.292258510423038</v>
      </c>
      <c r="AE388" s="61">
        <f>1+((1+(AE$57+$O$36))^($J44+0.5)-1)</f>
        <v>1.292258510423038</v>
      </c>
      <c r="AF388" s="61">
        <f>1+((1+(AF$57+$O$36))^($J44+0.5)-1)</f>
        <v>1.292258510423038</v>
      </c>
      <c r="AG388" s="61">
        <f>1+((1+(AG$57+$O$36))^($J44+0.5)-1)</f>
        <v>1.292258510423038</v>
      </c>
      <c r="AH388" s="61">
        <f>1+((1+(AH$57+$O$36))^($J44+0.5)-1)</f>
        <v>1.292258510423038</v>
      </c>
      <c r="AI388" s="61">
        <f>1+((1+(AI$57+$O$36))^($J44+0.5)-1)</f>
        <v>1.292258510423038</v>
      </c>
      <c r="AJ388" s="61">
        <f>1+((1+(AJ$57+$O$36))^($J44+0.5)-1)</f>
        <v>1.292258510423038</v>
      </c>
      <c r="AK388" s="61">
        <f>1+((1+(AK$57+$O$36))^($J44+0.5)-1)</f>
        <v>1.292258510423038</v>
      </c>
      <c r="AL388" s="61">
        <f>1+((1+(AL$57+$O$36))^($J44+0.5)-1)</f>
        <v>1.292258510423038</v>
      </c>
      <c r="AM388" s="61">
        <f>1+((1+(AM$57+$O$36))^($J44+0.5)-1)</f>
        <v>1.292258510423038</v>
      </c>
      <c r="AN388" s="61">
        <f>1+((1+(AN$57+$O$36))^($J44+0.5)-1)</f>
        <v>1.292258510423038</v>
      </c>
      <c r="AO388" s="61">
        <f>1+((1+(AO$57+$O$36))^($J44+0.5)-1)</f>
        <v>1.292258510423038</v>
      </c>
      <c r="AP388" s="61">
        <f>1+((1+(AP$57+$O$36))^($J44+0.5)-1)</f>
        <v>1.292258510423038</v>
      </c>
      <c r="AQ388" s="61">
        <f>1+((1+(AQ$57+$O$36))^($J44+0.5)-1)</f>
        <v>1.292258510423038</v>
      </c>
    </row>
    <row r="389" spans="3:44" ht="14.25" hidden="1" customHeight="1" thickTop="1" thickBot="1" x14ac:dyDescent="0.35">
      <c r="F389" s="64"/>
      <c r="H389" s="63"/>
      <c r="J389" s="62"/>
      <c r="K389" s="6" t="s">
        <v>65</v>
      </c>
      <c r="L389" s="6" t="s">
        <v>62</v>
      </c>
      <c r="M389" s="61">
        <f>1+((1+(M$58+$O$36))^($J42+0.5)-1)</f>
        <v>1.0526157893552615</v>
      </c>
      <c r="N389" s="61">
        <f>1+((1+(N$58+$O$36))^($J42+0.5)-1)</f>
        <v>1.0526157893552615</v>
      </c>
      <c r="O389" s="61">
        <f>1+((1+(O$58+$O$36))^($J42+0.5)-1)</f>
        <v>1.0526157893552615</v>
      </c>
      <c r="P389" s="61">
        <f>1+((1+(P$58+$O$36))^($J42+0.5)-1)</f>
        <v>1.0526157893552615</v>
      </c>
      <c r="Q389" s="61">
        <f>1+((1+(Q$58+$O$36))^($J42+0.5)-1)</f>
        <v>1.0526157893552615</v>
      </c>
      <c r="R389" s="61">
        <f>1+((1+(R$58+$O$36))^($J42+0.5)-1)</f>
        <v>1.0526157893552615</v>
      </c>
      <c r="S389" s="61">
        <f>1+((1+(S$58+$O$36))^($J42+0.5)-1)</f>
        <v>1.0526157893552615</v>
      </c>
      <c r="T389" s="61">
        <f>1+((1+(T$58+$O$36))^($J42+0.5)-1)</f>
        <v>1.0526157893552615</v>
      </c>
      <c r="U389" s="61">
        <f>1+((1+(U$58+$O$36))^($J42+0.5)-1)</f>
        <v>1.0526157893552615</v>
      </c>
      <c r="V389" s="61">
        <f>1+((1+(V$58+$O$36))^($J42+0.5)-1)</f>
        <v>1.0526157893552615</v>
      </c>
      <c r="W389" s="61">
        <f>1+((1+(W$58+$O$36))^($J42+0.5)-1)</f>
        <v>1.0526157893552615</v>
      </c>
      <c r="X389" s="61">
        <f>1+((1+(X$58+$O$36))^($J42+0.5)-1)</f>
        <v>1.0526157893552615</v>
      </c>
      <c r="Y389" s="61">
        <f>1+((1+(Y$58+$O$36))^($J42+0.5)-1)</f>
        <v>1.0526157893552615</v>
      </c>
      <c r="Z389" s="61">
        <f>1+((1+(Z$58+$O$36))^($J42+0.5)-1)</f>
        <v>1.0526157893552615</v>
      </c>
      <c r="AA389" s="61">
        <f>1+((1+(AA$58+$O$36))^($J42+0.5)-1)</f>
        <v>1.0526157893552615</v>
      </c>
      <c r="AB389" s="61">
        <f>1+((1+(AB$58+$O$36))^($J42+0.5)-1)</f>
        <v>1.0526157893552615</v>
      </c>
      <c r="AC389" s="61">
        <f>1+((1+(AC$58+$O$36))^($J42+0.5)-1)</f>
        <v>1.0526157893552615</v>
      </c>
      <c r="AD389" s="61">
        <f>1+((1+(AD$58+$O$36))^($J42+0.5)-1)</f>
        <v>1.0526157893552615</v>
      </c>
      <c r="AE389" s="61">
        <f>1+((1+(AE$58+$O$36))^($J42+0.5)-1)</f>
        <v>1.0526157893552615</v>
      </c>
      <c r="AF389" s="61">
        <f>1+((1+(AF$58+$O$36))^($J42+0.5)-1)</f>
        <v>1.0526157893552615</v>
      </c>
      <c r="AG389" s="61">
        <f>1+((1+(AG$58+$O$36))^($J42+0.5)-1)</f>
        <v>1.0526157893552615</v>
      </c>
      <c r="AH389" s="61">
        <f>1+((1+(AH$58+$O$36))^($J42+0.5)-1)</f>
        <v>1.0526157893552615</v>
      </c>
      <c r="AI389" s="61">
        <f>1+((1+(AI$58+$O$36))^($J42+0.5)-1)</f>
        <v>1.0526157893552615</v>
      </c>
      <c r="AJ389" s="61">
        <f>1+((1+(AJ$58+$O$36))^($J42+0.5)-1)</f>
        <v>1.0526157893552615</v>
      </c>
      <c r="AK389" s="61">
        <f>1+((1+(AK$58+$O$36))^($J42+0.5)-1)</f>
        <v>1.0526157893552615</v>
      </c>
      <c r="AL389" s="61">
        <f>1+((1+(AL$58+$O$36))^($J42+0.5)-1)</f>
        <v>1.0526157893552615</v>
      </c>
      <c r="AM389" s="61">
        <f>1+((1+(AM$58+$O$36))^($J42+0.5)-1)</f>
        <v>1.0526157893552615</v>
      </c>
      <c r="AN389" s="61">
        <f>1+((1+(AN$58+$O$36))^($J42+0.5)-1)</f>
        <v>1.0526157893552615</v>
      </c>
      <c r="AO389" s="61">
        <f>1+((1+(AO$58+$O$36))^($J42+0.5)-1)</f>
        <v>1.0526157893552615</v>
      </c>
      <c r="AP389" s="61">
        <f>1+((1+(AP$58+$O$36))^($J42+0.5)-1)</f>
        <v>1.0526157893552615</v>
      </c>
      <c r="AQ389" s="61">
        <f>1+((1+(AQ$58+$O$36))^($J42+0.5)-1)</f>
        <v>1.0526157893552615</v>
      </c>
    </row>
    <row r="390" spans="3:44" ht="14.25" hidden="1" customHeight="1" thickTop="1" thickBot="1" x14ac:dyDescent="0.35">
      <c r="F390" s="64"/>
      <c r="H390" s="63"/>
      <c r="J390" s="62"/>
      <c r="K390" s="6" t="s">
        <v>64</v>
      </c>
      <c r="L390" s="6" t="s">
        <v>62</v>
      </c>
      <c r="M390" s="61">
        <f>1+((1+(M$58+$O$36))^($J43+0.5)-1)</f>
        <v>1.1662982946056297</v>
      </c>
      <c r="N390" s="61">
        <f>1+((1+(N$58+$O$36))^($J43+0.5)-1)</f>
        <v>1.1662982946056297</v>
      </c>
      <c r="O390" s="61">
        <f>1+((1+(O$58+$O$36))^($J43+0.5)-1)</f>
        <v>1.1662982946056297</v>
      </c>
      <c r="P390" s="61">
        <f>1+((1+(P$58+$O$36))^($J43+0.5)-1)</f>
        <v>1.1662982946056297</v>
      </c>
      <c r="Q390" s="61">
        <f>1+((1+(Q$58+$O$36))^($J43+0.5)-1)</f>
        <v>1.1662982946056297</v>
      </c>
      <c r="R390" s="61">
        <f>1+((1+(R$58+$O$36))^($J43+0.5)-1)</f>
        <v>1.1662982946056297</v>
      </c>
      <c r="S390" s="61">
        <f>1+((1+(S$58+$O$36))^($J43+0.5)-1)</f>
        <v>1.1662982946056297</v>
      </c>
      <c r="T390" s="61">
        <f>1+((1+(T$58+$O$36))^($J43+0.5)-1)</f>
        <v>1.1662982946056297</v>
      </c>
      <c r="U390" s="61">
        <f>1+((1+(U$58+$O$36))^($J43+0.5)-1)</f>
        <v>1.1662982946056297</v>
      </c>
      <c r="V390" s="61">
        <f>1+((1+(V$58+$O$36))^($J43+0.5)-1)</f>
        <v>1.1662982946056297</v>
      </c>
      <c r="W390" s="61">
        <f>1+((1+(W$58+$O$36))^($J43+0.5)-1)</f>
        <v>1.1662982946056297</v>
      </c>
      <c r="X390" s="61">
        <f>1+((1+(X$58+$O$36))^($J43+0.5)-1)</f>
        <v>1.1662982946056297</v>
      </c>
      <c r="Y390" s="61">
        <f>1+((1+(Y$58+$O$36))^($J43+0.5)-1)</f>
        <v>1.1662982946056297</v>
      </c>
      <c r="Z390" s="61">
        <f>1+((1+(Z$58+$O$36))^($J43+0.5)-1)</f>
        <v>1.1662982946056297</v>
      </c>
      <c r="AA390" s="61">
        <f>1+((1+(AA$58+$O$36))^($J43+0.5)-1)</f>
        <v>1.1662982946056297</v>
      </c>
      <c r="AB390" s="61">
        <f>1+((1+(AB$58+$O$36))^($J43+0.5)-1)</f>
        <v>1.1662982946056297</v>
      </c>
      <c r="AC390" s="61">
        <f>1+((1+(AC$58+$O$36))^($J43+0.5)-1)</f>
        <v>1.1662982946056297</v>
      </c>
      <c r="AD390" s="61">
        <f>1+((1+(AD$58+$O$36))^($J43+0.5)-1)</f>
        <v>1.1662982946056297</v>
      </c>
      <c r="AE390" s="61">
        <f>1+((1+(AE$58+$O$36))^($J43+0.5)-1)</f>
        <v>1.1662982946056297</v>
      </c>
      <c r="AF390" s="61">
        <f>1+((1+(AF$58+$O$36))^($J43+0.5)-1)</f>
        <v>1.1662982946056297</v>
      </c>
      <c r="AG390" s="61">
        <f>1+((1+(AG$58+$O$36))^($J43+0.5)-1)</f>
        <v>1.1662982946056297</v>
      </c>
      <c r="AH390" s="61">
        <f>1+((1+(AH$58+$O$36))^($J43+0.5)-1)</f>
        <v>1.1662982946056297</v>
      </c>
      <c r="AI390" s="61">
        <f>1+((1+(AI$58+$O$36))^($J43+0.5)-1)</f>
        <v>1.1662982946056297</v>
      </c>
      <c r="AJ390" s="61">
        <f>1+((1+(AJ$58+$O$36))^($J43+0.5)-1)</f>
        <v>1.1662982946056297</v>
      </c>
      <c r="AK390" s="61">
        <f>1+((1+(AK$58+$O$36))^($J43+0.5)-1)</f>
        <v>1.1662982946056297</v>
      </c>
      <c r="AL390" s="61">
        <f>1+((1+(AL$58+$O$36))^($J43+0.5)-1)</f>
        <v>1.1662982946056297</v>
      </c>
      <c r="AM390" s="61">
        <f>1+((1+(AM$58+$O$36))^($J43+0.5)-1)</f>
        <v>1.1662982946056297</v>
      </c>
      <c r="AN390" s="61">
        <f>1+((1+(AN$58+$O$36))^($J43+0.5)-1)</f>
        <v>1.1662982946056297</v>
      </c>
      <c r="AO390" s="61">
        <f>1+((1+(AO$58+$O$36))^($J43+0.5)-1)</f>
        <v>1.1662982946056297</v>
      </c>
      <c r="AP390" s="61">
        <f>1+((1+(AP$58+$O$36))^($J43+0.5)-1)</f>
        <v>1.1662982946056297</v>
      </c>
      <c r="AQ390" s="61">
        <f>1+((1+(AQ$58+$O$36))^($J43+0.5)-1)</f>
        <v>1.1662982946056297</v>
      </c>
    </row>
    <row r="391" spans="3:44" ht="14.25" hidden="1" customHeight="1" thickTop="1" x14ac:dyDescent="0.3">
      <c r="F391" s="64"/>
      <c r="H391" s="63"/>
      <c r="J391" s="62"/>
      <c r="K391" s="6" t="s">
        <v>63</v>
      </c>
      <c r="L391" s="6" t="s">
        <v>62</v>
      </c>
      <c r="M391" s="61">
        <f>1+((1+(M$58+$O$36))^($J44+0.5)-1)</f>
        <v>1.292258510423038</v>
      </c>
      <c r="N391" s="61">
        <f>1+((1+(N$58+$O$36))^($J44+0.5)-1)</f>
        <v>1.292258510423038</v>
      </c>
      <c r="O391" s="61">
        <f>1+((1+(O$58+$O$36))^($J44+0.5)-1)</f>
        <v>1.292258510423038</v>
      </c>
      <c r="P391" s="61">
        <f>1+((1+(P$58+$O$36))^($J44+0.5)-1)</f>
        <v>1.292258510423038</v>
      </c>
      <c r="Q391" s="61">
        <f>1+((1+(Q$58+$O$36))^($J44+0.5)-1)</f>
        <v>1.292258510423038</v>
      </c>
      <c r="R391" s="61">
        <f>1+((1+(R$58+$O$36))^($J44+0.5)-1)</f>
        <v>1.292258510423038</v>
      </c>
      <c r="S391" s="61">
        <f>1+((1+(S$58+$O$36))^($J44+0.5)-1)</f>
        <v>1.292258510423038</v>
      </c>
      <c r="T391" s="61">
        <f>1+((1+(T$58+$O$36))^($J44+0.5)-1)</f>
        <v>1.292258510423038</v>
      </c>
      <c r="U391" s="61">
        <f>1+((1+(U$58+$O$36))^($J44+0.5)-1)</f>
        <v>1.292258510423038</v>
      </c>
      <c r="V391" s="61">
        <f>1+((1+(V$58+$O$36))^($J44+0.5)-1)</f>
        <v>1.292258510423038</v>
      </c>
      <c r="W391" s="61">
        <f>1+((1+(W$58+$O$36))^($J44+0.5)-1)</f>
        <v>1.292258510423038</v>
      </c>
      <c r="X391" s="61">
        <f>1+((1+(X$58+$O$36))^($J44+0.5)-1)</f>
        <v>1.292258510423038</v>
      </c>
      <c r="Y391" s="61">
        <f>1+((1+(Y$58+$O$36))^($J44+0.5)-1)</f>
        <v>1.292258510423038</v>
      </c>
      <c r="Z391" s="61">
        <f>1+((1+(Z$58+$O$36))^($J44+0.5)-1)</f>
        <v>1.292258510423038</v>
      </c>
      <c r="AA391" s="61">
        <f>1+((1+(AA$58+$O$36))^($J44+0.5)-1)</f>
        <v>1.292258510423038</v>
      </c>
      <c r="AB391" s="61">
        <f>1+((1+(AB$58+$O$36))^($J44+0.5)-1)</f>
        <v>1.292258510423038</v>
      </c>
      <c r="AC391" s="61">
        <f>1+((1+(AC$58+$O$36))^($J44+0.5)-1)</f>
        <v>1.292258510423038</v>
      </c>
      <c r="AD391" s="61">
        <f>1+((1+(AD$58+$O$36))^($J44+0.5)-1)</f>
        <v>1.292258510423038</v>
      </c>
      <c r="AE391" s="61">
        <f>1+((1+(AE$58+$O$36))^($J44+0.5)-1)</f>
        <v>1.292258510423038</v>
      </c>
      <c r="AF391" s="61">
        <f>1+((1+(AF$58+$O$36))^($J44+0.5)-1)</f>
        <v>1.292258510423038</v>
      </c>
      <c r="AG391" s="61">
        <f>1+((1+(AG$58+$O$36))^($J44+0.5)-1)</f>
        <v>1.292258510423038</v>
      </c>
      <c r="AH391" s="61">
        <f>1+((1+(AH$58+$O$36))^($J44+0.5)-1)</f>
        <v>1.292258510423038</v>
      </c>
      <c r="AI391" s="61">
        <f>1+((1+(AI$58+$O$36))^($J44+0.5)-1)</f>
        <v>1.292258510423038</v>
      </c>
      <c r="AJ391" s="61">
        <f>1+((1+(AJ$58+$O$36))^($J44+0.5)-1)</f>
        <v>1.292258510423038</v>
      </c>
      <c r="AK391" s="61">
        <f>1+((1+(AK$58+$O$36))^($J44+0.5)-1)</f>
        <v>1.292258510423038</v>
      </c>
      <c r="AL391" s="61">
        <f>1+((1+(AL$58+$O$36))^($J44+0.5)-1)</f>
        <v>1.292258510423038</v>
      </c>
      <c r="AM391" s="61">
        <f>1+((1+(AM$58+$O$36))^($J44+0.5)-1)</f>
        <v>1.292258510423038</v>
      </c>
      <c r="AN391" s="61">
        <f>1+((1+(AN$58+$O$36))^($J44+0.5)-1)</f>
        <v>1.292258510423038</v>
      </c>
      <c r="AO391" s="61">
        <f>1+((1+(AO$58+$O$36))^($J44+0.5)-1)</f>
        <v>1.292258510423038</v>
      </c>
      <c r="AP391" s="61">
        <f>1+((1+(AP$58+$O$36))^($J44+0.5)-1)</f>
        <v>1.292258510423038</v>
      </c>
      <c r="AQ391" s="61">
        <f>1+((1+(AQ$58+$O$36))^($J44+0.5)-1)</f>
        <v>1.292258510423038</v>
      </c>
    </row>
    <row r="392" spans="3:44" ht="14.25" hidden="1" customHeight="1" x14ac:dyDescent="0.25">
      <c r="G392" s="8"/>
      <c r="H392" s="59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</row>
    <row r="393" spans="3:44" ht="14.25" hidden="1" customHeight="1" x14ac:dyDescent="0.25">
      <c r="G393" s="8"/>
      <c r="H393" s="59"/>
    </row>
    <row r="394" spans="3:44" ht="14.25" hidden="1" customHeight="1" x14ac:dyDescent="0.25"/>
    <row r="395" spans="3:44" ht="14.25" hidden="1" customHeight="1" x14ac:dyDescent="0.3">
      <c r="C395" s="7" t="s">
        <v>2</v>
      </c>
      <c r="E395" s="7"/>
      <c r="G395" s="58" t="s">
        <v>61</v>
      </c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</row>
    <row r="396" spans="3:44" ht="14.25" hidden="1" customHeight="1" x14ac:dyDescent="0.25"/>
    <row r="397" spans="3:44" ht="14.25" hidden="1" customHeight="1" thickBot="1" x14ac:dyDescent="0.3">
      <c r="H397" s="56"/>
      <c r="I397" s="56"/>
      <c r="J397" s="56"/>
      <c r="K397" s="56"/>
      <c r="L397" s="56"/>
      <c r="M397" s="56"/>
    </row>
    <row r="398" spans="3:44" ht="14.25" hidden="1" customHeight="1" x14ac:dyDescent="0.25">
      <c r="H398" s="41" t="s">
        <v>60</v>
      </c>
      <c r="I398" s="40"/>
      <c r="J398" s="40"/>
      <c r="K398" s="40"/>
      <c r="L398" s="40"/>
      <c r="M398" s="40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4"/>
    </row>
    <row r="399" spans="3:44" ht="14.25" hidden="1" customHeight="1" x14ac:dyDescent="0.25">
      <c r="H399" s="36" t="s">
        <v>59</v>
      </c>
      <c r="I399" s="35"/>
      <c r="J399" s="35"/>
      <c r="K399" s="35"/>
      <c r="L399" s="35"/>
      <c r="M399" s="35"/>
      <c r="N399" s="53" t="s">
        <v>58</v>
      </c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1"/>
      <c r="AC399" s="18" t="s">
        <v>57</v>
      </c>
    </row>
    <row r="400" spans="3:44" ht="14.25" hidden="1" customHeight="1" x14ac:dyDescent="0.25">
      <c r="H400" s="36" t="s">
        <v>4</v>
      </c>
      <c r="I400" s="35"/>
      <c r="J400" s="35"/>
      <c r="K400" s="35"/>
      <c r="L400" s="35"/>
      <c r="M400" s="35"/>
      <c r="N400" s="53" t="s">
        <v>56</v>
      </c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1"/>
    </row>
    <row r="401" spans="8:29" ht="14.25" hidden="1" customHeight="1" x14ac:dyDescent="0.35">
      <c r="H401" s="36" t="s">
        <v>50</v>
      </c>
      <c r="I401" s="35"/>
      <c r="J401" s="35"/>
      <c r="K401" s="35"/>
      <c r="L401" s="35"/>
      <c r="M401" s="35"/>
      <c r="N401" s="48" t="s">
        <v>55</v>
      </c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49"/>
      <c r="AC401" s="18" t="s">
        <v>54</v>
      </c>
    </row>
    <row r="402" spans="8:29" ht="14.25" hidden="1" customHeight="1" x14ac:dyDescent="0.35">
      <c r="H402" s="36" t="s">
        <v>49</v>
      </c>
      <c r="I402" s="35"/>
      <c r="J402" s="35"/>
      <c r="K402" s="35"/>
      <c r="L402" s="35"/>
      <c r="M402" s="35"/>
      <c r="N402" s="48" t="s">
        <v>55</v>
      </c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6"/>
      <c r="AC402" s="18" t="s">
        <v>54</v>
      </c>
    </row>
    <row r="403" spans="8:29" ht="14.25" hidden="1" customHeight="1" x14ac:dyDescent="0.25">
      <c r="H403" s="36" t="s">
        <v>47</v>
      </c>
      <c r="I403" s="35"/>
      <c r="J403" s="35"/>
      <c r="K403" s="35"/>
      <c r="L403" s="35"/>
      <c r="M403" s="35"/>
      <c r="N403" s="45" t="s">
        <v>45</v>
      </c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4"/>
    </row>
    <row r="404" spans="8:29" ht="14.25" hidden="1" customHeight="1" thickBot="1" x14ac:dyDescent="0.3">
      <c r="H404" s="31" t="s">
        <v>53</v>
      </c>
      <c r="I404" s="30"/>
      <c r="J404" s="30"/>
      <c r="K404" s="30"/>
      <c r="L404" s="30"/>
      <c r="M404" s="30"/>
      <c r="N404" s="29" t="s">
        <v>45</v>
      </c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7"/>
    </row>
    <row r="405" spans="8:29" ht="14.25" hidden="1" customHeight="1" thickBot="1" x14ac:dyDescent="0.3">
      <c r="H405" s="43"/>
      <c r="I405" s="43"/>
      <c r="J405" s="43"/>
      <c r="K405" s="43"/>
      <c r="L405" s="43"/>
      <c r="M405" s="43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</row>
    <row r="406" spans="8:29" ht="14.25" hidden="1" customHeight="1" x14ac:dyDescent="0.25">
      <c r="H406" s="41" t="s">
        <v>52</v>
      </c>
      <c r="I406" s="40"/>
      <c r="J406" s="40"/>
      <c r="K406" s="40"/>
      <c r="L406" s="40"/>
      <c r="M406" s="40"/>
      <c r="N406" s="39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7"/>
    </row>
    <row r="407" spans="8:29" ht="14.25" hidden="1" customHeight="1" x14ac:dyDescent="0.25">
      <c r="H407" s="36" t="s">
        <v>4</v>
      </c>
      <c r="I407" s="35"/>
      <c r="J407" s="35"/>
      <c r="K407" s="35"/>
      <c r="L407" s="35"/>
      <c r="M407" s="35"/>
      <c r="N407" s="34" t="s">
        <v>51</v>
      </c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2"/>
    </row>
    <row r="408" spans="8:29" ht="14.25" hidden="1" customHeight="1" x14ac:dyDescent="0.25">
      <c r="H408" s="36" t="s">
        <v>50</v>
      </c>
      <c r="I408" s="35"/>
      <c r="J408" s="35"/>
      <c r="K408" s="35"/>
      <c r="L408" s="35"/>
      <c r="M408" s="35"/>
      <c r="N408" s="34" t="s">
        <v>48</v>
      </c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2"/>
    </row>
    <row r="409" spans="8:29" ht="27.75" hidden="1" customHeight="1" x14ac:dyDescent="0.25">
      <c r="H409" s="36" t="s">
        <v>49</v>
      </c>
      <c r="I409" s="35"/>
      <c r="J409" s="35"/>
      <c r="K409" s="35"/>
      <c r="L409" s="35"/>
      <c r="M409" s="35"/>
      <c r="N409" s="34" t="s">
        <v>48</v>
      </c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2"/>
    </row>
    <row r="410" spans="8:29" ht="14.25" hidden="1" customHeight="1" x14ac:dyDescent="0.25">
      <c r="H410" s="36" t="s">
        <v>47</v>
      </c>
      <c r="I410" s="35"/>
      <c r="J410" s="35"/>
      <c r="K410" s="35"/>
      <c r="L410" s="35"/>
      <c r="M410" s="35"/>
      <c r="N410" s="34" t="s">
        <v>45</v>
      </c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2"/>
    </row>
    <row r="411" spans="8:29" ht="14.25" hidden="1" customHeight="1" thickBot="1" x14ac:dyDescent="0.3">
      <c r="H411" s="31" t="s">
        <v>46</v>
      </c>
      <c r="I411" s="30"/>
      <c r="J411" s="30"/>
      <c r="K411" s="30"/>
      <c r="L411" s="30"/>
      <c r="M411" s="30"/>
      <c r="N411" s="29" t="s">
        <v>45</v>
      </c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7"/>
    </row>
    <row r="412" spans="8:29" ht="14.25" hidden="1" customHeight="1" x14ac:dyDescent="0.25"/>
    <row r="413" spans="8:29" ht="14.25" hidden="1" customHeight="1" x14ac:dyDescent="0.25"/>
    <row r="416" spans="8:29" ht="14.25" customHeight="1" x14ac:dyDescent="0.25">
      <c r="N416" s="26"/>
    </row>
    <row r="418" spans="8:13" ht="14.25" customHeight="1" x14ac:dyDescent="0.25">
      <c r="M418" s="26"/>
    </row>
    <row r="425" spans="8:13" ht="14.25" customHeight="1" x14ac:dyDescent="0.25">
      <c r="H425" s="7" t="s">
        <v>2</v>
      </c>
    </row>
  </sheetData>
  <mergeCells count="57">
    <mergeCell ref="U4:U5"/>
    <mergeCell ref="G7:Y7"/>
    <mergeCell ref="H9:H30"/>
    <mergeCell ref="J9:L9"/>
    <mergeCell ref="J14:P14"/>
    <mergeCell ref="J15:P15"/>
    <mergeCell ref="J16:P16"/>
    <mergeCell ref="J17:P17"/>
    <mergeCell ref="M26:T30"/>
    <mergeCell ref="H33:H77"/>
    <mergeCell ref="J33:O33"/>
    <mergeCell ref="J34:N34"/>
    <mergeCell ref="J35:N35"/>
    <mergeCell ref="J37:K37"/>
    <mergeCell ref="L38:L41"/>
    <mergeCell ref="M38:M41"/>
    <mergeCell ref="J48:J75"/>
    <mergeCell ref="G82:U82"/>
    <mergeCell ref="H85:H274"/>
    <mergeCell ref="J85:J114"/>
    <mergeCell ref="J117:J146"/>
    <mergeCell ref="J149:J178"/>
    <mergeCell ref="J181:J210"/>
    <mergeCell ref="J213:J242"/>
    <mergeCell ref="J245:J274"/>
    <mergeCell ref="H278:H307"/>
    <mergeCell ref="J278:J307"/>
    <mergeCell ref="H310:H339"/>
    <mergeCell ref="J310:J339"/>
    <mergeCell ref="H343:H352"/>
    <mergeCell ref="J343:J352"/>
    <mergeCell ref="J354:J373"/>
    <mergeCell ref="J376:J378"/>
    <mergeCell ref="G395:AB395"/>
    <mergeCell ref="H398:M398"/>
    <mergeCell ref="N398:AB398"/>
    <mergeCell ref="H399:M399"/>
    <mergeCell ref="H400:M400"/>
    <mergeCell ref="H401:M401"/>
    <mergeCell ref="H402:M402"/>
    <mergeCell ref="H403:M403"/>
    <mergeCell ref="N403:AB403"/>
    <mergeCell ref="H404:M404"/>
    <mergeCell ref="N404:AB404"/>
    <mergeCell ref="H405:M405"/>
    <mergeCell ref="H406:M406"/>
    <mergeCell ref="N406:AB406"/>
    <mergeCell ref="H407:M407"/>
    <mergeCell ref="N407:AB407"/>
    <mergeCell ref="H408:M408"/>
    <mergeCell ref="N408:AB408"/>
    <mergeCell ref="H409:M409"/>
    <mergeCell ref="N409:AB409"/>
    <mergeCell ref="H410:M410"/>
    <mergeCell ref="N410:AB410"/>
    <mergeCell ref="H411:M411"/>
    <mergeCell ref="N411:AB411"/>
  </mergeCells>
  <hyperlinks>
    <hyperlink ref="M1" r:id="rId1" xr:uid="{0BCFCB2B-9E32-4F2A-9D41-2CA42AE95640}"/>
    <hyperlink ref="N400" r:id="rId2" xr:uid="{DA03729A-9014-48A8-A81B-34ECBC3495C6}"/>
    <hyperlink ref="N399" r:id="rId3" location="ZZDGWR57" xr:uid="{01957FD4-2587-42C2-89CC-CA95FB3DFCC0}"/>
    <hyperlink ref="N402" r:id="rId4" display="V. Ramasamy, D. Feldman, Jal Desai, and R. Margolis. 2021." xr:uid="{12A5C9CE-AB2D-4334-ABD4-C3161DE71315}"/>
    <hyperlink ref="N401" r:id="rId5" display="V. Ramasamy, D. Feldman, Jal Desai, and R. Margolis. 2021." xr:uid="{35B85125-BAD0-4852-948B-39DFA69F2C3C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/>
  </sheetPr>
  <dimension ref="A1:AG2"/>
  <sheetViews>
    <sheetView workbookViewId="0">
      <selection activeCell="C2" sqref="C2"/>
    </sheetView>
  </sheetViews>
  <sheetFormatPr defaultRowHeight="14.5" x14ac:dyDescent="0.35"/>
  <cols>
    <col min="1" max="1" width="16.81640625" customWidth="1"/>
  </cols>
  <sheetData>
    <row r="1" spans="1:33" x14ac:dyDescent="0.35">
      <c r="B1" s="3">
        <v>2019</v>
      </c>
      <c r="C1">
        <v>2020</v>
      </c>
      <c r="D1" s="3">
        <v>2021</v>
      </c>
      <c r="E1">
        <v>2022</v>
      </c>
      <c r="F1" s="3">
        <v>2023</v>
      </c>
      <c r="G1">
        <v>2024</v>
      </c>
      <c r="H1" s="3">
        <v>2025</v>
      </c>
      <c r="I1">
        <v>2026</v>
      </c>
      <c r="J1" s="3">
        <v>2027</v>
      </c>
      <c r="K1">
        <v>2028</v>
      </c>
      <c r="L1" s="3">
        <v>2029</v>
      </c>
      <c r="M1">
        <v>2030</v>
      </c>
      <c r="N1" s="3">
        <v>2031</v>
      </c>
      <c r="O1">
        <v>2032</v>
      </c>
      <c r="P1" s="3">
        <v>2033</v>
      </c>
      <c r="Q1">
        <v>2034</v>
      </c>
      <c r="R1" s="3">
        <v>2035</v>
      </c>
      <c r="S1">
        <v>2036</v>
      </c>
      <c r="T1" s="3">
        <v>2037</v>
      </c>
      <c r="U1">
        <v>2038</v>
      </c>
      <c r="V1" s="3">
        <v>2039</v>
      </c>
      <c r="W1">
        <v>2040</v>
      </c>
      <c r="X1" s="3">
        <v>2041</v>
      </c>
      <c r="Y1">
        <v>2042</v>
      </c>
      <c r="Z1" s="3">
        <v>2043</v>
      </c>
      <c r="AA1">
        <v>2044</v>
      </c>
      <c r="AB1" s="3">
        <v>2045</v>
      </c>
      <c r="AC1">
        <v>2046</v>
      </c>
      <c r="AD1" s="3">
        <v>2047</v>
      </c>
      <c r="AE1">
        <v>2048</v>
      </c>
      <c r="AF1" s="3">
        <v>2049</v>
      </c>
      <c r="AG1">
        <v>2050</v>
      </c>
    </row>
    <row r="2" spans="1:33" ht="29" x14ac:dyDescent="0.35">
      <c r="A2" s="13" t="s">
        <v>8</v>
      </c>
      <c r="B2" s="12">
        <f>AVERAGE('Solar - PV Dist. Res 2021'!L5,'Solar - PV Dist. Res 2021'!L8,'Solar - PV Dist. Res 2021'!L11,'Solar - PV Dist. Res 2021'!L14,'Solar - PV Dist. Res 2021'!L17,'Solar - PV Dist. Res 2021'!L20,'Solar - PV Dist. Res 2021'!L23,'Solar - PV Dist. Res 2021'!L26,'Solar - PV Dist. Res 2021'!L29,'Solar - PV Dist. Res 2021'!L32)</f>
        <v>0.15284766424788851</v>
      </c>
      <c r="C2" s="12">
        <f>AVERAGE('Solar - PV Dist. Res 2022'!M86,'Solar - PV Dist. Res 2022'!M89,'Solar - PV Dist. Res 2022'!M92,'Solar - PV Dist. Res 2022'!M95,'Solar - PV Dist. Res 2022'!M98,'Solar - PV Dist. Res 2022'!M101,'Solar - PV Dist. Res 2022'!M104,'Solar - PV Dist. Res 2022'!M107,'Solar - PV Dist. Res 2022'!M110,'Solar - PV Dist. Res 2022'!M113)</f>
        <v>0.15308414574279339</v>
      </c>
      <c r="D2" s="12">
        <f>AVERAGE('Solar - PV Dist. Res 2022'!N86,'Solar - PV Dist. Res 2022'!N89,'Solar - PV Dist. Res 2022'!N92,'Solar - PV Dist. Res 2022'!N95,'Solar - PV Dist. Res 2022'!N98,'Solar - PV Dist. Res 2022'!N101,'Solar - PV Dist. Res 2022'!N104,'Solar - PV Dist. Res 2022'!N107,'Solar - PV Dist. Res 2022'!N110,'Solar - PV Dist. Res 2022'!N113)</f>
        <v>0.15332062723769824</v>
      </c>
      <c r="E2" s="12">
        <f>AVERAGE('Solar - PV Dist. Res 2022'!O86,'Solar - PV Dist. Res 2022'!O89,'Solar - PV Dist. Res 2022'!O92,'Solar - PV Dist. Res 2022'!O95,'Solar - PV Dist. Res 2022'!O98,'Solar - PV Dist. Res 2022'!O101,'Solar - PV Dist. Res 2022'!O104,'Solar - PV Dist. Res 2022'!O107,'Solar - PV Dist. Res 2022'!O110,'Solar - PV Dist. Res 2022'!O113)</f>
        <v>0.15355710873260309</v>
      </c>
      <c r="F2" s="12">
        <f>AVERAGE('Solar - PV Dist. Res 2022'!P86,'Solar - PV Dist. Res 2022'!P89,'Solar - PV Dist. Res 2022'!P92,'Solar - PV Dist. Res 2022'!P95,'Solar - PV Dist. Res 2022'!P98,'Solar - PV Dist. Res 2022'!P101,'Solar - PV Dist. Res 2022'!P104,'Solar - PV Dist. Res 2022'!P107,'Solar - PV Dist. Res 2022'!P110,'Solar - PV Dist. Res 2022'!P113)</f>
        <v>0.15379359022750796</v>
      </c>
      <c r="G2" s="12">
        <f>AVERAGE('Solar - PV Dist. Res 2022'!Q86,'Solar - PV Dist. Res 2022'!Q89,'Solar - PV Dist. Res 2022'!Q92,'Solar - PV Dist. Res 2022'!Q95,'Solar - PV Dist. Res 2022'!Q98,'Solar - PV Dist. Res 2022'!Q101,'Solar - PV Dist. Res 2022'!Q104,'Solar - PV Dist. Res 2022'!Q107,'Solar - PV Dist. Res 2022'!Q110,'Solar - PV Dist. Res 2022'!Q113)</f>
        <v>0.15403007172241281</v>
      </c>
      <c r="H2" s="12">
        <f>AVERAGE('Solar - PV Dist. Res 2022'!R86,'Solar - PV Dist. Res 2022'!R89,'Solar - PV Dist. Res 2022'!R92,'Solar - PV Dist. Res 2022'!R95,'Solar - PV Dist. Res 2022'!R98,'Solar - PV Dist. Res 2022'!R101,'Solar - PV Dist. Res 2022'!R104,'Solar - PV Dist. Res 2022'!R107,'Solar - PV Dist. Res 2022'!R110,'Solar - PV Dist. Res 2022'!R113)</f>
        <v>0.15426655321731766</v>
      </c>
      <c r="I2" s="12">
        <f>AVERAGE('Solar - PV Dist. Res 2022'!S86,'Solar - PV Dist. Res 2022'!S89,'Solar - PV Dist. Res 2022'!S92,'Solar - PV Dist. Res 2022'!S95,'Solar - PV Dist. Res 2022'!S98,'Solar - PV Dist. Res 2022'!S101,'Solar - PV Dist. Res 2022'!S104,'Solar - PV Dist. Res 2022'!S107,'Solar - PV Dist. Res 2022'!S110,'Solar - PV Dist. Res 2022'!S113)</f>
        <v>0.15450303471222251</v>
      </c>
      <c r="J2" s="12">
        <f>AVERAGE('Solar - PV Dist. Res 2022'!T86,'Solar - PV Dist. Res 2022'!T89,'Solar - PV Dist. Res 2022'!T92,'Solar - PV Dist. Res 2022'!T95,'Solar - PV Dist. Res 2022'!T98,'Solar - PV Dist. Res 2022'!T101,'Solar - PV Dist. Res 2022'!T104,'Solar - PV Dist. Res 2022'!T107,'Solar - PV Dist. Res 2022'!T110,'Solar - PV Dist. Res 2022'!T113)</f>
        <v>0.15473951620712739</v>
      </c>
      <c r="K2" s="12">
        <f>AVERAGE('Solar - PV Dist. Res 2022'!U86,'Solar - PV Dist. Res 2022'!U89,'Solar - PV Dist. Res 2022'!U92,'Solar - PV Dist. Res 2022'!U95,'Solar - PV Dist. Res 2022'!U98,'Solar - PV Dist. Res 2022'!U101,'Solar - PV Dist. Res 2022'!U104,'Solar - PV Dist. Res 2022'!U107,'Solar - PV Dist. Res 2022'!U110,'Solar - PV Dist. Res 2022'!U113)</f>
        <v>0.15497599770203224</v>
      </c>
      <c r="L2" s="12">
        <f>AVERAGE('Solar - PV Dist. Res 2022'!V86,'Solar - PV Dist. Res 2022'!V89,'Solar - PV Dist. Res 2022'!V92,'Solar - PV Dist. Res 2022'!V95,'Solar - PV Dist. Res 2022'!V98,'Solar - PV Dist. Res 2022'!V101,'Solar - PV Dist. Res 2022'!V104,'Solar - PV Dist. Res 2022'!V107,'Solar - PV Dist. Res 2022'!V110,'Solar - PV Dist. Res 2022'!V113)</f>
        <v>0.15521247919693709</v>
      </c>
      <c r="M2" s="12">
        <f>AVERAGE('Solar - PV Dist. Res 2022'!W86,'Solar - PV Dist. Res 2022'!W89,'Solar - PV Dist. Res 2022'!W92,'Solar - PV Dist. Res 2022'!W95,'Solar - PV Dist. Res 2022'!W98,'Solar - PV Dist. Res 2022'!W101,'Solar - PV Dist. Res 2022'!W104,'Solar - PV Dist. Res 2022'!W107,'Solar - PV Dist. Res 2022'!W110,'Solar - PV Dist. Res 2022'!W113)</f>
        <v>0.15544896069184197</v>
      </c>
      <c r="N2" s="12">
        <f>AVERAGE('Solar - PV Dist. Res 2022'!X86,'Solar - PV Dist. Res 2022'!X89,'Solar - PV Dist. Res 2022'!X92,'Solar - PV Dist. Res 2022'!X95,'Solar - PV Dist. Res 2022'!X98,'Solar - PV Dist. Res 2022'!X101,'Solar - PV Dist. Res 2022'!X104,'Solar - PV Dist. Res 2022'!X107,'Solar - PV Dist. Res 2022'!X110,'Solar - PV Dist. Res 2022'!X113)</f>
        <v>0.15564967652966863</v>
      </c>
      <c r="O2" s="12">
        <f>AVERAGE('Solar - PV Dist. Res 2022'!Y86,'Solar - PV Dist. Res 2022'!Y89,'Solar - PV Dist. Res 2022'!Y92,'Solar - PV Dist. Res 2022'!Y95,'Solar - PV Dist. Res 2022'!Y98,'Solar - PV Dist. Res 2022'!Y101,'Solar - PV Dist. Res 2022'!Y104,'Solar - PV Dist. Res 2022'!Y107,'Solar - PV Dist. Res 2022'!Y110,'Solar - PV Dist. Res 2022'!Y113)</f>
        <v>0.15585039236749526</v>
      </c>
      <c r="P2" s="12">
        <f>AVERAGE('Solar - PV Dist. Res 2022'!Z86,'Solar - PV Dist. Res 2022'!Z89,'Solar - PV Dist. Res 2022'!Z92,'Solar - PV Dist. Res 2022'!Z95,'Solar - PV Dist. Res 2022'!Z98,'Solar - PV Dist. Res 2022'!Z101,'Solar - PV Dist. Res 2022'!Z104,'Solar - PV Dist. Res 2022'!Z107,'Solar - PV Dist. Res 2022'!Z110,'Solar - PV Dist. Res 2022'!Z113)</f>
        <v>0.15605110820532192</v>
      </c>
      <c r="Q2" s="12">
        <f>AVERAGE('Solar - PV Dist. Res 2022'!AA86,'Solar - PV Dist. Res 2022'!AA89,'Solar - PV Dist. Res 2022'!AA92,'Solar - PV Dist. Res 2022'!AA95,'Solar - PV Dist. Res 2022'!AA98,'Solar - PV Dist. Res 2022'!AA101,'Solar - PV Dist. Res 2022'!AA104,'Solar - PV Dist. Res 2022'!AA107,'Solar - PV Dist. Res 2022'!AA110,'Solar - PV Dist. Res 2022'!AA113)</f>
        <v>0.15625182404314858</v>
      </c>
      <c r="R2" s="12">
        <f>AVERAGE('Solar - PV Dist. Res 2022'!AB86,'Solar - PV Dist. Res 2022'!AB89,'Solar - PV Dist. Res 2022'!AB92,'Solar - PV Dist. Res 2022'!AB95,'Solar - PV Dist. Res 2022'!AB98,'Solar - PV Dist. Res 2022'!AB101,'Solar - PV Dist. Res 2022'!AB104,'Solar - PV Dist. Res 2022'!AB107,'Solar - PV Dist. Res 2022'!AB110,'Solar - PV Dist. Res 2022'!AB113)</f>
        <v>0.15645253988097524</v>
      </c>
      <c r="S2" s="12">
        <f>AVERAGE('Solar - PV Dist. Res 2022'!AC86,'Solar - PV Dist. Res 2022'!AC89,'Solar - PV Dist. Res 2022'!AC92,'Solar - PV Dist. Res 2022'!AC95,'Solar - PV Dist. Res 2022'!AC98,'Solar - PV Dist. Res 2022'!AC101,'Solar - PV Dist. Res 2022'!AC104,'Solar - PV Dist. Res 2022'!AC107,'Solar - PV Dist. Res 2022'!AC110,'Solar - PV Dist. Res 2022'!AC113)</f>
        <v>0.1566532557188019</v>
      </c>
      <c r="T2" s="12">
        <f>AVERAGE('Solar - PV Dist. Res 2022'!AD86,'Solar - PV Dist. Res 2022'!AD89,'Solar - PV Dist. Res 2022'!AD92,'Solar - PV Dist. Res 2022'!AD95,'Solar - PV Dist. Res 2022'!AD98,'Solar - PV Dist. Res 2022'!AD101,'Solar - PV Dist. Res 2022'!AD104,'Solar - PV Dist. Res 2022'!AD107,'Solar - PV Dist. Res 2022'!AD110,'Solar - PV Dist. Res 2022'!AD113)</f>
        <v>0.15685397155662853</v>
      </c>
      <c r="U2" s="12">
        <f>AVERAGE('Solar - PV Dist. Res 2022'!AE86,'Solar - PV Dist. Res 2022'!AE89,'Solar - PV Dist. Res 2022'!AE92,'Solar - PV Dist. Res 2022'!AE95,'Solar - PV Dist. Res 2022'!AE98,'Solar - PV Dist. Res 2022'!AE101,'Solar - PV Dist. Res 2022'!AE104,'Solar - PV Dist. Res 2022'!AE107,'Solar - PV Dist. Res 2022'!AE110,'Solar - PV Dist. Res 2022'!AE113)</f>
        <v>0.15705468739445522</v>
      </c>
      <c r="V2" s="12">
        <f>AVERAGE('Solar - PV Dist. Res 2022'!AF86,'Solar - PV Dist. Res 2022'!AF89,'Solar - PV Dist. Res 2022'!AF92,'Solar - PV Dist. Res 2022'!AF95,'Solar - PV Dist. Res 2022'!AF98,'Solar - PV Dist. Res 2022'!AF101,'Solar - PV Dist. Res 2022'!AF104,'Solar - PV Dist. Res 2022'!AF107,'Solar - PV Dist. Res 2022'!AF110,'Solar - PV Dist. Res 2022'!AF113)</f>
        <v>0.15725540323228185</v>
      </c>
      <c r="W2" s="12">
        <f>AVERAGE('Solar - PV Dist. Res 2022'!AG86,'Solar - PV Dist. Res 2022'!AG89,'Solar - PV Dist. Res 2022'!AG92,'Solar - PV Dist. Res 2022'!AG95,'Solar - PV Dist. Res 2022'!AG98,'Solar - PV Dist. Res 2022'!AG101,'Solar - PV Dist. Res 2022'!AG104,'Solar - PV Dist. Res 2022'!AG107,'Solar - PV Dist. Res 2022'!AG110,'Solar - PV Dist. Res 2022'!AG113)</f>
        <v>0.15745611907010851</v>
      </c>
      <c r="X2" s="12">
        <f>AVERAGE('Solar - PV Dist. Res 2022'!AH86,'Solar - PV Dist. Res 2022'!AH89,'Solar - PV Dist. Res 2022'!AH92,'Solar - PV Dist. Res 2022'!AH95,'Solar - PV Dist. Res 2022'!AH98,'Solar - PV Dist. Res 2022'!AH101,'Solar - PV Dist. Res 2022'!AH104,'Solar - PV Dist. Res 2022'!AH107,'Solar - PV Dist. Res 2022'!AH110,'Solar - PV Dist. Res 2022'!AH113)</f>
        <v>0.15765683490793514</v>
      </c>
      <c r="Y2" s="12">
        <f>AVERAGE('Solar - PV Dist. Res 2022'!AI86,'Solar - PV Dist. Res 2022'!AI89,'Solar - PV Dist. Res 2022'!AI92,'Solar - PV Dist. Res 2022'!AI95,'Solar - PV Dist. Res 2022'!AI98,'Solar - PV Dist. Res 2022'!AI101,'Solar - PV Dist. Res 2022'!AI104,'Solar - PV Dist. Res 2022'!AI107,'Solar - PV Dist. Res 2022'!AI110,'Solar - PV Dist. Res 2022'!AI113)</f>
        <v>0.15785755074576183</v>
      </c>
      <c r="Z2" s="12">
        <f>AVERAGE('Solar - PV Dist. Res 2022'!AJ86,'Solar - PV Dist. Res 2022'!AJ89,'Solar - PV Dist. Res 2022'!AJ92,'Solar - PV Dist. Res 2022'!AJ95,'Solar - PV Dist. Res 2022'!AJ98,'Solar - PV Dist. Res 2022'!AJ101,'Solar - PV Dist. Res 2022'!AJ104,'Solar - PV Dist. Res 2022'!AJ107,'Solar - PV Dist. Res 2022'!AJ110,'Solar - PV Dist. Res 2022'!AJ113)</f>
        <v>0.15805826658358843</v>
      </c>
      <c r="AA2" s="12">
        <f>AVERAGE('Solar - PV Dist. Res 2022'!AK86,'Solar - PV Dist. Res 2022'!AK89,'Solar - PV Dist. Res 2022'!AK92,'Solar - PV Dist. Res 2022'!AK95,'Solar - PV Dist. Res 2022'!AK98,'Solar - PV Dist. Res 2022'!AK101,'Solar - PV Dist. Res 2022'!AK104,'Solar - PV Dist. Res 2022'!AK107,'Solar - PV Dist. Res 2022'!AK110,'Solar - PV Dist. Res 2022'!AK113)</f>
        <v>0.15825898242141512</v>
      </c>
      <c r="AB2" s="12">
        <f>AVERAGE('Solar - PV Dist. Res 2022'!AL86,'Solar - PV Dist. Res 2022'!AL89,'Solar - PV Dist. Res 2022'!AL92,'Solar - PV Dist. Res 2022'!AL95,'Solar - PV Dist. Res 2022'!AL98,'Solar - PV Dist. Res 2022'!AL101,'Solar - PV Dist. Res 2022'!AL104,'Solar - PV Dist. Res 2022'!AL107,'Solar - PV Dist. Res 2022'!AL110,'Solar - PV Dist. Res 2022'!AL113)</f>
        <v>0.15845969825924175</v>
      </c>
      <c r="AC2" s="12">
        <f>AVERAGE('Solar - PV Dist. Res 2022'!AM86,'Solar - PV Dist. Res 2022'!AM89,'Solar - PV Dist. Res 2022'!AM92,'Solar - PV Dist. Res 2022'!AM95,'Solar - PV Dist. Res 2022'!AM98,'Solar - PV Dist. Res 2022'!AM101,'Solar - PV Dist. Res 2022'!AM104,'Solar - PV Dist. Res 2022'!AM107,'Solar - PV Dist. Res 2022'!AM110,'Solar - PV Dist. Res 2022'!AM113)</f>
        <v>0.15866041409706844</v>
      </c>
      <c r="AD2" s="12">
        <f>AVERAGE('Solar - PV Dist. Res 2022'!AN86,'Solar - PV Dist. Res 2022'!AN89,'Solar - PV Dist. Res 2022'!AN92,'Solar - PV Dist. Res 2022'!AN95,'Solar - PV Dist. Res 2022'!AN98,'Solar - PV Dist. Res 2022'!AN101,'Solar - PV Dist. Res 2022'!AN104,'Solar - PV Dist. Res 2022'!AN107,'Solar - PV Dist. Res 2022'!AN110,'Solar - PV Dist. Res 2022'!AN113)</f>
        <v>0.1588611299348951</v>
      </c>
      <c r="AE2" s="12">
        <f>AVERAGE('Solar - PV Dist. Res 2022'!AO86,'Solar - PV Dist. Res 2022'!AO89,'Solar - PV Dist. Res 2022'!AO92,'Solar - PV Dist. Res 2022'!AO95,'Solar - PV Dist. Res 2022'!AO98,'Solar - PV Dist. Res 2022'!AO101,'Solar - PV Dist. Res 2022'!AO104,'Solar - PV Dist. Res 2022'!AO107,'Solar - PV Dist. Res 2022'!AO110,'Solar - PV Dist. Res 2022'!AO113)</f>
        <v>0.15906184577272173</v>
      </c>
      <c r="AF2" s="12">
        <f>AVERAGE('Solar - PV Dist. Res 2022'!AP86,'Solar - PV Dist. Res 2022'!AP89,'Solar - PV Dist. Res 2022'!AP92,'Solar - PV Dist. Res 2022'!AP95,'Solar - PV Dist. Res 2022'!AP98,'Solar - PV Dist. Res 2022'!AP101,'Solar - PV Dist. Res 2022'!AP104,'Solar - PV Dist. Res 2022'!AP107,'Solar - PV Dist. Res 2022'!AP110,'Solar - PV Dist. Res 2022'!AP113)</f>
        <v>0.15926256161054839</v>
      </c>
      <c r="AG2" s="12">
        <f>AVERAGE('Solar - PV Dist. Res 2022'!AQ86,'Solar - PV Dist. Res 2022'!AQ89,'Solar - PV Dist. Res 2022'!AQ92,'Solar - PV Dist. Res 2022'!AQ95,'Solar - PV Dist. Res 2022'!AQ98,'Solar - PV Dist. Res 2022'!AQ101,'Solar - PV Dist. Res 2022'!AQ104,'Solar - PV Dist. Res 2022'!AQ107,'Solar - PV Dist. Res 2022'!AQ110,'Solar - PV Dist. Res 2022'!AQ113)</f>
        <v>0.15946327744837507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Solar - PV Dist. Res 2021</vt:lpstr>
      <vt:lpstr>Solar - PV Dist. Res 2022</vt:lpstr>
      <vt:lpstr>DSCF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2016-01-27T18:45:33Z</dcterms:created>
  <dcterms:modified xsi:type="dcterms:W3CDTF">2022-06-16T17:08:26Z</dcterms:modified>
</cp:coreProperties>
</file>