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United States\us-eps\InputData\elec\DRC\"/>
    </mc:Choice>
  </mc:AlternateContent>
  <xr:revisionPtr revIDLastSave="0" documentId="13_ncr:1_{726D1944-1CAD-447D-897B-E50B30316ACA}" xr6:coauthVersionLast="47" xr6:coauthVersionMax="47" xr10:uidLastSave="{00000000-0000-0000-0000-000000000000}"/>
  <bookViews>
    <workbookView xWindow="-90" yWindow="-90" windowWidth="19380" windowHeight="10260" activeTab="4" xr2:uid="{00000000-000D-0000-FFFF-FFFF00000000}"/>
  </bookViews>
  <sheets>
    <sheet name="About" sheetId="1" r:id="rId1"/>
    <sheet name="Data and Calculations" sheetId="4" r:id="rId2"/>
    <sheet name="DRC-BDRC" sheetId="5" r:id="rId3"/>
    <sheet name="DRC-PADRC" sheetId="2" r:id="rId4"/>
    <sheet name="DRC-ADRHpDRE" sheetId="7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7" l="1"/>
  <c r="D2" i="5"/>
  <c r="D2" i="2" s="1"/>
  <c r="C2" i="5"/>
  <c r="C2" i="2" s="1"/>
  <c r="B2" i="2" s="1"/>
  <c r="B2" i="5"/>
  <c r="E2" i="5" l="1"/>
  <c r="E2" i="2" l="1"/>
  <c r="F2" i="5"/>
  <c r="G2" i="5" l="1"/>
  <c r="F2" i="2"/>
  <c r="G2" i="2" l="1"/>
  <c r="H2" i="5"/>
  <c r="H2" i="2" l="1"/>
  <c r="I2" i="5"/>
  <c r="J2" i="5" l="1"/>
  <c r="I2" i="2"/>
  <c r="J2" i="2" l="1"/>
  <c r="K2" i="5"/>
  <c r="L2" i="5" l="1"/>
  <c r="K2" i="2"/>
  <c r="M2" i="5" l="1"/>
  <c r="L2" i="2"/>
  <c r="N2" i="5" l="1"/>
  <c r="M2" i="2"/>
  <c r="O2" i="5" l="1"/>
  <c r="N2" i="2"/>
  <c r="P2" i="5" l="1"/>
  <c r="O2" i="2"/>
  <c r="Q2" i="5" l="1"/>
  <c r="P2" i="2"/>
  <c r="R2" i="5" l="1"/>
  <c r="Q2" i="2"/>
  <c r="S2" i="5" l="1"/>
  <c r="R2" i="2"/>
  <c r="S2" i="2" l="1"/>
  <c r="T2" i="5"/>
  <c r="T2" i="2" l="1"/>
  <c r="U2" i="5"/>
  <c r="U2" i="2" l="1"/>
  <c r="V2" i="5"/>
  <c r="V2" i="2" l="1"/>
  <c r="W2" i="5"/>
  <c r="X2" i="5" l="1"/>
  <c r="W2" i="2"/>
  <c r="Y2" i="5" l="1"/>
  <c r="X2" i="2"/>
  <c r="Z2" i="5" l="1"/>
  <c r="Y2" i="2"/>
  <c r="Z2" i="2" l="1"/>
  <c r="AA2" i="5"/>
  <c r="AA2" i="2" l="1"/>
  <c r="AB2" i="5"/>
  <c r="AC2" i="5" l="1"/>
  <c r="AB2" i="2"/>
  <c r="AC2" i="2" l="1"/>
  <c r="AD2" i="5"/>
  <c r="AD2" i="2" l="1"/>
  <c r="AE2" i="5"/>
  <c r="AE2" i="2" l="1"/>
  <c r="AF2" i="5"/>
  <c r="AF2" i="2" l="1"/>
  <c r="AG2" i="5"/>
  <c r="AH2" i="5" l="1"/>
  <c r="AH2" i="2" s="1"/>
  <c r="AG2" i="2"/>
</calcChain>
</file>

<file path=xl/sharedStrings.xml><?xml version="1.0" encoding="utf-8"?>
<sst xmlns="http://schemas.openxmlformats.org/spreadsheetml/2006/main" count="37" uniqueCount="36">
  <si>
    <t>Year</t>
  </si>
  <si>
    <t>Potential Additional DR Capacity (MW)</t>
  </si>
  <si>
    <t>DR Capacity (MW)</t>
  </si>
  <si>
    <t>DRC BAU Demand Response Capacity</t>
  </si>
  <si>
    <t>DRC Potential Additional Demand Response Capacity</t>
  </si>
  <si>
    <t>Demand response is defined as the potential to reduce or shift electricity usage during peak</t>
  </si>
  <si>
    <t>periods in response to time-based rates or other financial incentives.</t>
  </si>
  <si>
    <t>Notes:</t>
  </si>
  <si>
    <t>https://brattlefiles.blob.core.windows.net/files/16639_national_potential_for_load_flexibility_-_final.pdf</t>
  </si>
  <si>
    <t>Brattle Group</t>
  </si>
  <si>
    <t>The National Potential for Load Flexibility</t>
  </si>
  <si>
    <t>Slide 18</t>
  </si>
  <si>
    <t>Sources:</t>
  </si>
  <si>
    <t>Brattle Capacity Projections (MW)</t>
  </si>
  <si>
    <t>2019 Capacity and 2030 Projection</t>
  </si>
  <si>
    <t>Unit: hours</t>
  </si>
  <si>
    <t>U.S. Department of Energy</t>
  </si>
  <si>
    <t>https://www.energy.gov/eere/femp/demand-response-and-time-variable-pricing-programs-western-states</t>
  </si>
  <si>
    <t>undated</t>
  </si>
  <si>
    <t>Demand Response and Time-Variable Pricing Programs: Western States</t>
  </si>
  <si>
    <t>Using "California Independent System Operator (CAISO) Proxy Demand Response and Reliability Demand Response program" (under "California" section)</t>
  </si>
  <si>
    <t>We use a Brattle analysis to estimate the potential in 2030, and scale the potential between 2019 and 2050 linearly.</t>
  </si>
  <si>
    <t>Hours of Shift DR Average Utility May Call Upon per Year and Average DR Hours per Day on Days When DR is Called Upon</t>
  </si>
  <si>
    <t>Participants must be able to maintain demand reduction for at least 4 hours per DR event</t>
  </si>
  <si>
    <t>Max of 48 hours of DR per 6-month period (96 per year)</t>
  </si>
  <si>
    <t>DR Hours per DR Event</t>
  </si>
  <si>
    <t>Hours per Event</t>
  </si>
  <si>
    <t>Hours of Shift DR per Year</t>
  </si>
  <si>
    <t>Hours of DR per Event</t>
  </si>
  <si>
    <t>DRC Average DR Hours per DR Event</t>
  </si>
  <si>
    <t>DRC Hours of DR Average Utility May Call Upon per Year</t>
  </si>
  <si>
    <t>DR Hours per Year and per Event</t>
  </si>
  <si>
    <t>CAISO's Proxy Demand Response and Reliability Demand Response programs specifies:</t>
  </si>
  <si>
    <t>We also require input data on the total number of hours of DR the average utility may call upon per year</t>
  </si>
  <si>
    <t>and the typical length of each DR event in hours.  These are used to apportion the DR capacity to different</t>
  </si>
  <si>
    <t>days and hours correctly in the model.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</si>
</sst>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1" fontId="0" fillId="0" borderId="0" xfId="0" applyNumberFormat="1"/>
    <xf numFmtId="0" fontId="1" fillId="0" borderId="0" xfId="0" applyFont="1" applyAlignment="1">
      <alignment wrapText="1"/>
    </xf>
    <xf numFmtId="0" fontId="0" fillId="2" borderId="0" xfId="0" applyFill="1"/>
    <xf numFmtId="0" fontId="1" fillId="2" borderId="0" xfId="0" applyFont="1" applyFill="1"/>
    <xf numFmtId="0" fontId="3" fillId="0" borderId="0" xfId="0" applyFont="1"/>
    <xf numFmtId="0" fontId="0" fillId="0" borderId="0" xfId="0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energy.gov/eere/femp/demand-response-and-time-variable-pricing-programs-western-states" TargetMode="External"/><Relationship Id="rId1" Type="http://schemas.openxmlformats.org/officeDocument/2006/relationships/hyperlink" Target="https://brattlefiles.blob.core.windows.net/files/16639_national_potential_for_load_flexibility_-_final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7"/>
  <sheetViews>
    <sheetView zoomScale="145" zoomScaleNormal="145" workbookViewId="0"/>
  </sheetViews>
  <sheetFormatPr defaultRowHeight="14.75" x14ac:dyDescent="0.75"/>
  <cols>
    <col min="2" max="2" width="107.26953125" customWidth="1"/>
  </cols>
  <sheetData>
    <row r="1" spans="1:2" x14ac:dyDescent="0.75">
      <c r="A1" s="1" t="s">
        <v>3</v>
      </c>
    </row>
    <row r="2" spans="1:2" x14ac:dyDescent="0.75">
      <c r="A2" s="1" t="s">
        <v>4</v>
      </c>
    </row>
    <row r="3" spans="1:2" x14ac:dyDescent="0.75">
      <c r="A3" s="1" t="s">
        <v>30</v>
      </c>
    </row>
    <row r="4" spans="1:2" x14ac:dyDescent="0.75">
      <c r="A4" s="1" t="s">
        <v>29</v>
      </c>
    </row>
    <row r="6" spans="1:2" x14ac:dyDescent="0.75">
      <c r="A6" s="1" t="s">
        <v>12</v>
      </c>
      <c r="B6" s="7" t="s">
        <v>14</v>
      </c>
    </row>
    <row r="7" spans="1:2" x14ac:dyDescent="0.75">
      <c r="B7" t="s">
        <v>9</v>
      </c>
    </row>
    <row r="8" spans="1:2" x14ac:dyDescent="0.75">
      <c r="B8" s="2">
        <v>2019</v>
      </c>
    </row>
    <row r="9" spans="1:2" x14ac:dyDescent="0.75">
      <c r="B9" t="s">
        <v>10</v>
      </c>
    </row>
    <row r="10" spans="1:2" x14ac:dyDescent="0.75">
      <c r="B10" s="3" t="s">
        <v>8</v>
      </c>
    </row>
    <row r="11" spans="1:2" x14ac:dyDescent="0.75">
      <c r="B11" t="s">
        <v>11</v>
      </c>
    </row>
    <row r="13" spans="1:2" x14ac:dyDescent="0.75">
      <c r="B13" s="7" t="s">
        <v>22</v>
      </c>
    </row>
    <row r="14" spans="1:2" x14ac:dyDescent="0.75">
      <c r="B14" t="s">
        <v>16</v>
      </c>
    </row>
    <row r="15" spans="1:2" x14ac:dyDescent="0.75">
      <c r="B15" t="s">
        <v>18</v>
      </c>
    </row>
    <row r="16" spans="1:2" x14ac:dyDescent="0.75">
      <c r="B16" t="s">
        <v>19</v>
      </c>
    </row>
    <row r="17" spans="1:2" x14ac:dyDescent="0.75">
      <c r="B17" s="3" t="s">
        <v>17</v>
      </c>
    </row>
    <row r="18" spans="1:2" x14ac:dyDescent="0.75">
      <c r="B18" t="s">
        <v>20</v>
      </c>
    </row>
    <row r="20" spans="1:2" x14ac:dyDescent="0.75">
      <c r="A20" s="1" t="s">
        <v>7</v>
      </c>
    </row>
    <row r="21" spans="1:2" x14ac:dyDescent="0.75">
      <c r="A21" t="s">
        <v>5</v>
      </c>
    </row>
    <row r="22" spans="1:2" x14ac:dyDescent="0.75">
      <c r="A22" t="s">
        <v>6</v>
      </c>
    </row>
    <row r="23" spans="1:2" x14ac:dyDescent="0.75">
      <c r="A23" t="s">
        <v>21</v>
      </c>
    </row>
    <row r="25" spans="1:2" x14ac:dyDescent="0.75">
      <c r="A25" t="s">
        <v>33</v>
      </c>
    </row>
    <row r="26" spans="1:2" x14ac:dyDescent="0.75">
      <c r="A26" t="s">
        <v>34</v>
      </c>
    </row>
    <row r="27" spans="1:2" x14ac:dyDescent="0.75">
      <c r="A27" t="s">
        <v>35</v>
      </c>
    </row>
  </sheetData>
  <hyperlinks>
    <hyperlink ref="B10" r:id="rId1" xr:uid="{00000000-0004-0000-0000-000000000000}"/>
    <hyperlink ref="B17" r:id="rId2" xr:uid="{FEA3D438-7046-4A76-97BC-4319E590299B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0"/>
  <sheetViews>
    <sheetView workbookViewId="0">
      <selection activeCell="A3" sqref="A3"/>
    </sheetView>
  </sheetViews>
  <sheetFormatPr defaultRowHeight="14.75" x14ac:dyDescent="0.75"/>
  <cols>
    <col min="1" max="1" width="18" customWidth="1"/>
  </cols>
  <sheetData>
    <row r="1" spans="1:3" x14ac:dyDescent="0.75">
      <c r="A1" s="7" t="s">
        <v>13</v>
      </c>
      <c r="B1" s="6"/>
      <c r="C1" s="6"/>
    </row>
    <row r="2" spans="1:3" x14ac:dyDescent="0.75">
      <c r="A2">
        <v>2019</v>
      </c>
      <c r="B2">
        <v>2030</v>
      </c>
    </row>
    <row r="3" spans="1:3" x14ac:dyDescent="0.75">
      <c r="A3">
        <v>59000</v>
      </c>
      <c r="B3">
        <v>198000</v>
      </c>
    </row>
    <row r="9" spans="1:3" x14ac:dyDescent="0.75">
      <c r="A9" s="7" t="s">
        <v>31</v>
      </c>
      <c r="B9" s="6"/>
      <c r="C9" s="6"/>
    </row>
    <row r="11" spans="1:3" x14ac:dyDescent="0.75">
      <c r="A11" t="s">
        <v>32</v>
      </c>
    </row>
    <row r="13" spans="1:3" x14ac:dyDescent="0.75">
      <c r="A13" t="s">
        <v>24</v>
      </c>
    </row>
    <row r="14" spans="1:3" x14ac:dyDescent="0.75">
      <c r="A14" t="s">
        <v>23</v>
      </c>
    </row>
    <row r="16" spans="1:3" x14ac:dyDescent="0.75">
      <c r="A16" t="s">
        <v>27</v>
      </c>
    </row>
    <row r="17" spans="1:1" x14ac:dyDescent="0.75">
      <c r="A17">
        <v>96</v>
      </c>
    </row>
    <row r="19" spans="1:1" x14ac:dyDescent="0.75">
      <c r="A19" t="s">
        <v>28</v>
      </c>
    </row>
    <row r="20" spans="1:1" x14ac:dyDescent="0.75">
      <c r="A20">
        <v>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H2"/>
  <sheetViews>
    <sheetView workbookViewId="0">
      <selection activeCell="I12" sqref="I12"/>
    </sheetView>
  </sheetViews>
  <sheetFormatPr defaultRowHeight="14.75" x14ac:dyDescent="0.75"/>
  <cols>
    <col min="1" max="1" width="19.26953125" customWidth="1"/>
  </cols>
  <sheetData>
    <row r="1" spans="1:34" x14ac:dyDescent="0.75">
      <c r="A1" s="1" t="s">
        <v>0</v>
      </c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 x14ac:dyDescent="0.75">
      <c r="A2" s="1" t="s">
        <v>2</v>
      </c>
      <c r="B2" s="4">
        <f>'Data and Calculations'!A3</f>
        <v>59000</v>
      </c>
      <c r="C2" s="4">
        <f>B2</f>
        <v>59000</v>
      </c>
      <c r="D2" s="4">
        <f t="shared" ref="D2:AH2" si="0">C2</f>
        <v>59000</v>
      </c>
      <c r="E2" s="4">
        <f t="shared" si="0"/>
        <v>59000</v>
      </c>
      <c r="F2" s="4">
        <f t="shared" si="0"/>
        <v>59000</v>
      </c>
      <c r="G2" s="4">
        <f t="shared" si="0"/>
        <v>59000</v>
      </c>
      <c r="H2" s="4">
        <f t="shared" si="0"/>
        <v>59000</v>
      </c>
      <c r="I2" s="4">
        <f t="shared" si="0"/>
        <v>59000</v>
      </c>
      <c r="J2" s="4">
        <f t="shared" si="0"/>
        <v>59000</v>
      </c>
      <c r="K2" s="4">
        <f t="shared" si="0"/>
        <v>59000</v>
      </c>
      <c r="L2" s="4">
        <f t="shared" si="0"/>
        <v>59000</v>
      </c>
      <c r="M2" s="4">
        <f t="shared" si="0"/>
        <v>59000</v>
      </c>
      <c r="N2" s="4">
        <f t="shared" si="0"/>
        <v>59000</v>
      </c>
      <c r="O2" s="4">
        <f t="shared" si="0"/>
        <v>59000</v>
      </c>
      <c r="P2" s="4">
        <f t="shared" si="0"/>
        <v>59000</v>
      </c>
      <c r="Q2" s="4">
        <f t="shared" si="0"/>
        <v>59000</v>
      </c>
      <c r="R2" s="4">
        <f t="shared" si="0"/>
        <v>59000</v>
      </c>
      <c r="S2" s="4">
        <f t="shared" si="0"/>
        <v>59000</v>
      </c>
      <c r="T2" s="4">
        <f t="shared" si="0"/>
        <v>59000</v>
      </c>
      <c r="U2" s="4">
        <f t="shared" si="0"/>
        <v>59000</v>
      </c>
      <c r="V2" s="4">
        <f t="shared" si="0"/>
        <v>59000</v>
      </c>
      <c r="W2" s="4">
        <f t="shared" si="0"/>
        <v>59000</v>
      </c>
      <c r="X2" s="4">
        <f t="shared" si="0"/>
        <v>59000</v>
      </c>
      <c r="Y2" s="4">
        <f t="shared" si="0"/>
        <v>59000</v>
      </c>
      <c r="Z2" s="4">
        <f t="shared" si="0"/>
        <v>59000</v>
      </c>
      <c r="AA2" s="4">
        <f t="shared" si="0"/>
        <v>59000</v>
      </c>
      <c r="AB2" s="4">
        <f t="shared" si="0"/>
        <v>59000</v>
      </c>
      <c r="AC2" s="4">
        <f t="shared" si="0"/>
        <v>59000</v>
      </c>
      <c r="AD2" s="4">
        <f t="shared" si="0"/>
        <v>59000</v>
      </c>
      <c r="AE2" s="4">
        <f t="shared" si="0"/>
        <v>59000</v>
      </c>
      <c r="AF2" s="4">
        <f t="shared" si="0"/>
        <v>59000</v>
      </c>
      <c r="AG2" s="4">
        <f t="shared" si="0"/>
        <v>59000</v>
      </c>
      <c r="AH2" s="4">
        <f t="shared" si="0"/>
        <v>59000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AH2"/>
  <sheetViews>
    <sheetView workbookViewId="0">
      <selection activeCell="B2" sqref="B2"/>
    </sheetView>
  </sheetViews>
  <sheetFormatPr defaultRowHeight="14.75" x14ac:dyDescent="0.75"/>
  <cols>
    <col min="1" max="1" width="21" customWidth="1"/>
  </cols>
  <sheetData>
    <row r="1" spans="1:34" x14ac:dyDescent="0.75">
      <c r="A1" s="1" t="s">
        <v>0</v>
      </c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 ht="29.5" x14ac:dyDescent="0.75">
      <c r="A2" s="5" t="s">
        <v>1</v>
      </c>
      <c r="B2" s="4">
        <f>C2</f>
        <v>0</v>
      </c>
      <c r="C2" s="4">
        <f>'Data and Calculations'!A3-'DRC-BDRC'!C2</f>
        <v>0</v>
      </c>
      <c r="D2" s="4">
        <f>TREND('Data and Calculations'!$A$3:$B$3,'Data and Calculations'!$A$2:$B$2,'DRC-PADRC'!D1)-'DRC-BDRC'!D2</f>
        <v>12636.363636363298</v>
      </c>
      <c r="E2" s="4">
        <f>TREND('Data and Calculations'!$A$3:$B$3,'Data and Calculations'!$A$2:$B$2,'DRC-PADRC'!E1)-'DRC-BDRC'!E2</f>
        <v>25272.727272730321</v>
      </c>
      <c r="F2" s="4">
        <f>TREND('Data and Calculations'!$A$3:$B$3,'Data and Calculations'!$A$2:$B$2,'DRC-PADRC'!F1)-'DRC-BDRC'!F2</f>
        <v>37909.090909093618</v>
      </c>
      <c r="G2" s="4">
        <f>TREND('Data and Calculations'!$A$3:$B$3,'Data and Calculations'!$A$2:$B$2,'DRC-PADRC'!G1)-'DRC-BDRC'!G2</f>
        <v>50545.454545456916</v>
      </c>
      <c r="H2" s="4">
        <f>TREND('Data and Calculations'!$A$3:$B$3,'Data and Calculations'!$A$2:$B$2,'DRC-PADRC'!H1)-'DRC-BDRC'!H2</f>
        <v>63181.818181820214</v>
      </c>
      <c r="I2" s="4">
        <f>TREND('Data and Calculations'!$A$3:$B$3,'Data and Calculations'!$A$2:$B$2,'DRC-PADRC'!I1)-'DRC-BDRC'!I2</f>
        <v>75818.181818183511</v>
      </c>
      <c r="J2" s="4">
        <f>TREND('Data and Calculations'!$A$3:$B$3,'Data and Calculations'!$A$2:$B$2,'DRC-PADRC'!J1)-'DRC-BDRC'!J2</f>
        <v>88454.545454546809</v>
      </c>
      <c r="K2" s="4">
        <f>TREND('Data and Calculations'!$A$3:$B$3,'Data and Calculations'!$A$2:$B$2,'DRC-PADRC'!K1)-'DRC-BDRC'!K2</f>
        <v>101090.90909091011</v>
      </c>
      <c r="L2" s="4">
        <f>TREND('Data and Calculations'!$A$3:$B$3,'Data and Calculations'!$A$2:$B$2,'DRC-PADRC'!L1)-'DRC-BDRC'!L2</f>
        <v>113727.2727272734</v>
      </c>
      <c r="M2" s="4">
        <f>TREND('Data and Calculations'!$A$3:$B$3,'Data and Calculations'!$A$2:$B$2,'DRC-PADRC'!M1)-'DRC-BDRC'!M2</f>
        <v>126363.6363636367</v>
      </c>
      <c r="N2" s="4">
        <f>TREND('Data and Calculations'!$A$3:$B$3,'Data and Calculations'!$A$2:$B$2,'DRC-PADRC'!N1)-'DRC-BDRC'!N2</f>
        <v>139000</v>
      </c>
      <c r="O2" s="4">
        <f>TREND('Data and Calculations'!$A$3:$B$3,'Data and Calculations'!$A$2:$B$2,'DRC-PADRC'!O1)-'DRC-BDRC'!O2</f>
        <v>151636.3636363633</v>
      </c>
      <c r="P2" s="4">
        <f>TREND('Data and Calculations'!$A$3:$B$3,'Data and Calculations'!$A$2:$B$2,'DRC-PADRC'!P1)-'DRC-BDRC'!P2</f>
        <v>164272.72727273032</v>
      </c>
      <c r="Q2" s="4">
        <f>TREND('Data and Calculations'!$A$3:$B$3,'Data and Calculations'!$A$2:$B$2,'DRC-PADRC'!Q1)-'DRC-BDRC'!Q2</f>
        <v>176909.09090909362</v>
      </c>
      <c r="R2" s="4">
        <f>TREND('Data and Calculations'!$A$3:$B$3,'Data and Calculations'!$A$2:$B$2,'DRC-PADRC'!R1)-'DRC-BDRC'!R2</f>
        <v>189545.45454545692</v>
      </c>
      <c r="S2" s="4">
        <f>TREND('Data and Calculations'!$A$3:$B$3,'Data and Calculations'!$A$2:$B$2,'DRC-PADRC'!S1)-'DRC-BDRC'!S2</f>
        <v>202181.81818182021</v>
      </c>
      <c r="T2" s="4">
        <f>TREND('Data and Calculations'!$A$3:$B$3,'Data and Calculations'!$A$2:$B$2,'DRC-PADRC'!T1)-'DRC-BDRC'!T2</f>
        <v>214818.18181818351</v>
      </c>
      <c r="U2" s="4">
        <f>TREND('Data and Calculations'!$A$3:$B$3,'Data and Calculations'!$A$2:$B$2,'DRC-PADRC'!U1)-'DRC-BDRC'!U2</f>
        <v>227454.54545454681</v>
      </c>
      <c r="V2" s="4">
        <f>TREND('Data and Calculations'!$A$3:$B$3,'Data and Calculations'!$A$2:$B$2,'DRC-PADRC'!V1)-'DRC-BDRC'!V2</f>
        <v>240090.90909091011</v>
      </c>
      <c r="W2" s="4">
        <f>TREND('Data and Calculations'!$A$3:$B$3,'Data and Calculations'!$A$2:$B$2,'DRC-PADRC'!W1)-'DRC-BDRC'!W2</f>
        <v>252727.2727272734</v>
      </c>
      <c r="X2" s="4">
        <f>TREND('Data and Calculations'!$A$3:$B$3,'Data and Calculations'!$A$2:$B$2,'DRC-PADRC'!X1)-'DRC-BDRC'!X2</f>
        <v>265363.6363636367</v>
      </c>
      <c r="Y2" s="4">
        <f>TREND('Data and Calculations'!$A$3:$B$3,'Data and Calculations'!$A$2:$B$2,'DRC-PADRC'!Y1)-'DRC-BDRC'!Y2</f>
        <v>278000</v>
      </c>
      <c r="Z2" s="4">
        <f>TREND('Data and Calculations'!$A$3:$B$3,'Data and Calculations'!$A$2:$B$2,'DRC-PADRC'!Z1)-'DRC-BDRC'!Z2</f>
        <v>290636.3636363633</v>
      </c>
      <c r="AA2" s="4">
        <f>TREND('Data and Calculations'!$A$3:$B$3,'Data and Calculations'!$A$2:$B$2,'DRC-PADRC'!AA1)-'DRC-BDRC'!AA2</f>
        <v>303272.72727273032</v>
      </c>
      <c r="AB2" s="4">
        <f>TREND('Data and Calculations'!$A$3:$B$3,'Data and Calculations'!$A$2:$B$2,'DRC-PADRC'!AB1)-'DRC-BDRC'!AB2</f>
        <v>315909.09090909362</v>
      </c>
      <c r="AC2" s="4">
        <f>TREND('Data and Calculations'!$A$3:$B$3,'Data and Calculations'!$A$2:$B$2,'DRC-PADRC'!AC1)-'DRC-BDRC'!AC2</f>
        <v>328545.45454545692</v>
      </c>
      <c r="AD2" s="4">
        <f>TREND('Data and Calculations'!$A$3:$B$3,'Data and Calculations'!$A$2:$B$2,'DRC-PADRC'!AD1)-'DRC-BDRC'!AD2</f>
        <v>341181.81818182021</v>
      </c>
      <c r="AE2" s="4">
        <f>TREND('Data and Calculations'!$A$3:$B$3,'Data and Calculations'!$A$2:$B$2,'DRC-PADRC'!AE1)-'DRC-BDRC'!AE2</f>
        <v>353818.18181818351</v>
      </c>
      <c r="AF2" s="4">
        <f>TREND('Data and Calculations'!$A$3:$B$3,'Data and Calculations'!$A$2:$B$2,'DRC-PADRC'!AF1)-'DRC-BDRC'!AF2</f>
        <v>366454.54545454681</v>
      </c>
      <c r="AG2" s="4">
        <f>TREND('Data and Calculations'!$A$3:$B$3,'Data and Calculations'!$A$2:$B$2,'DRC-PADRC'!AG1)-'DRC-BDRC'!AG2</f>
        <v>379090.90909091011</v>
      </c>
      <c r="AH2" s="4">
        <f>TREND('Data and Calculations'!$A$3:$B$3,'Data and Calculations'!$A$2:$B$2,'DRC-PADRC'!AH1)-'DRC-BDRC'!AH2</f>
        <v>391727.2727272734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C3D16-B83D-4A6D-B504-E642B89301D6}">
  <sheetPr>
    <tabColor theme="3"/>
  </sheetPr>
  <dimension ref="A1:AH2"/>
  <sheetViews>
    <sheetView tabSelected="1" workbookViewId="0">
      <selection activeCell="B3" sqref="B3"/>
    </sheetView>
  </sheetViews>
  <sheetFormatPr defaultRowHeight="14.75" x14ac:dyDescent="0.75"/>
  <cols>
    <col min="1" max="1" width="33.1328125" customWidth="1"/>
    <col min="2" max="2" width="17.1328125" customWidth="1"/>
  </cols>
  <sheetData>
    <row r="1" spans="1:34" x14ac:dyDescent="0.75">
      <c r="A1" s="8" t="s">
        <v>15</v>
      </c>
      <c r="B1" s="9" t="s">
        <v>26</v>
      </c>
    </row>
    <row r="2" spans="1:34" x14ac:dyDescent="0.75">
      <c r="A2" t="s">
        <v>25</v>
      </c>
      <c r="B2" s="4">
        <f>ROUND('Data and Calculations'!A20,0)</f>
        <v>4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Data and Calculations</vt:lpstr>
      <vt:lpstr>DRC-BDRC</vt:lpstr>
      <vt:lpstr>DRC-PADRC</vt:lpstr>
      <vt:lpstr>DRC-ADRHpDRE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2014-08-26T00:34:41Z</dcterms:created>
  <dcterms:modified xsi:type="dcterms:W3CDTF">2024-06-18T17:01:58Z</dcterms:modified>
</cp:coreProperties>
</file>