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MeganMahajan\Documents\eps-us\InputData\trans\BAADTbVT\"/>
    </mc:Choice>
  </mc:AlternateContent>
  <xr:revisionPtr revIDLastSave="0" documentId="13_ncr:1_{8E05AAD2-A350-4582-A92B-9F09F8214097}" xr6:coauthVersionLast="47" xr6:coauthVersionMax="47" xr10:uidLastSave="{00000000-0000-0000-0000-000000000000}"/>
  <bookViews>
    <workbookView xWindow="-120" yWindow="-120" windowWidth="29040" windowHeight="17520" firstSheet="30" activeTab="32" xr2:uid="{00000000-000D-0000-FFFF-FFFF00000000}"/>
  </bookViews>
  <sheets>
    <sheet name="About" sheetId="1" r:id="rId1"/>
    <sheet name="SYVbT-passenger" sheetId="19" r:id="rId2"/>
    <sheet name="SYVbT-freight" sheetId="20" r:id="rId3"/>
    <sheet name="AVLo-passengers" sheetId="21" r:id="rId4"/>
    <sheet name="AVLo-freight" sheetId="22" r:id="rId5"/>
    <sheet name="AEO 2023 Table 7" sheetId="37" r:id="rId6"/>
    <sheet name="AEO 2023 Table 39" sheetId="41" r:id="rId7"/>
    <sheet name="AEO 2023 Table 45" sheetId="53" r:id="rId8"/>
    <sheet name="AEO 2023 Table 46" sheetId="38" r:id="rId9"/>
    <sheet name="AEO 2023 Table 47" sheetId="39" r:id="rId10"/>
    <sheet name="AEO 2023 Table 48" sheetId="51" r:id="rId11"/>
    <sheet name="AEO 2023 Table 49" sheetId="40" r:id="rId12"/>
    <sheet name="AEO 2022 Table 7" sheetId="42" r:id="rId13"/>
    <sheet name="AEO 2022 Table 39" sheetId="44" r:id="rId14"/>
    <sheet name="AEO 2022 Table 45" sheetId="52" r:id="rId15"/>
    <sheet name="AEO 2022 Table 46" sheetId="45" r:id="rId16"/>
    <sheet name="AEO 2022 Table 47" sheetId="46" r:id="rId17"/>
    <sheet name="AEO 2022 Table 48" sheetId="50" r:id="rId18"/>
    <sheet name="AEO 2022 Table 49" sheetId="47" r:id="rId19"/>
    <sheet name="AEO 2021 Table 7" sheetId="16" r:id="rId20"/>
    <sheet name="AEO 2021 Table 46" sheetId="34" r:id="rId21"/>
    <sheet name="AEO 2021 Table 47" sheetId="35" r:id="rId22"/>
    <sheet name="AEO 2021 Table 49" sheetId="36" r:id="rId23"/>
    <sheet name="NHTSA Motorbikes" sheetId="7" r:id="rId24"/>
    <sheet name="NTS 1-40" sheetId="23" r:id="rId25"/>
    <sheet name="NTS 1-11" sheetId="49" r:id="rId26"/>
    <sheet name="Sheet17" sheetId="48" r:id="rId27"/>
    <sheet name="NRBS 40" sheetId="13" r:id="rId28"/>
    <sheet name="Annual Service Data_rail only" sheetId="54" r:id="rId29"/>
    <sheet name="Fuel and Energy_rail only" sheetId="55" r:id="rId30"/>
    <sheet name="psgr rail calcs" sheetId="56" r:id="rId31"/>
    <sheet name="Calibration multiplier" sheetId="57" r:id="rId32"/>
    <sheet name="SYAADTbVT-passengers" sheetId="6" r:id="rId33"/>
    <sheet name="SYAADTbVT-freight" sheetId="12" r:id="rId34"/>
    <sheet name="BAADTbVT-passengers" sheetId="32" r:id="rId35"/>
    <sheet name="BAADTbVT-freight" sheetId="33" r:id="rId36"/>
  </sheets>
  <externalReferences>
    <externalReference r:id="rId37"/>
    <externalReference r:id="rId38"/>
  </externalReferences>
  <definedNames>
    <definedName name="_xlnm._FilterDatabase" localSheetId="28" hidden="1">'Annual Service Data_rail only'!$A$1:$AX$1</definedName>
    <definedName name="Eno_TM" localSheetId="25">'[1]1997  Table 1a Modified'!#REF!</definedName>
    <definedName name="Eno_TM" localSheetId="24">'[2]1997  Table 1a Modified'!#REF!</definedName>
    <definedName name="Eno_TM">'[1]1997  Table 1a Modified'!#REF!</definedName>
    <definedName name="Eno_Tons" localSheetId="25">'[1]1997  Table 1a Modified'!#REF!</definedName>
    <definedName name="Eno_Tons" localSheetId="24">'[2]1997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um_T2" localSheetId="25">'[1]1997  Table 1a Modified'!#REF!</definedName>
    <definedName name="Sum_T2" localSheetId="24">'[2]1997  Table 1a Modified'!#REF!</definedName>
    <definedName name="Sum_T2">'[1]1997  Table 1a Modified'!#REF!</definedName>
    <definedName name="Sum_TTM" localSheetId="25">'[1]1997  Table 1a Modified'!#REF!</definedName>
    <definedName name="Sum_TTM" localSheetId="24">'[2]1997  Table 1a Modified'!#REF!</definedName>
    <definedName name="Sum_TTM">'[1]1997  Table 1a Modified'!#REF!</definedName>
    <definedName name="ti_tbl_50" localSheetId="25">#REF!</definedName>
    <definedName name="ti_tbl_50" localSheetId="24">#REF!</definedName>
    <definedName name="ti_tbl_50">#REF!</definedName>
    <definedName name="ti_tbl_69" localSheetId="25">#REF!</definedName>
    <definedName name="ti_tbl_69" localSheetId="24">#REF!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6" l="1"/>
  <c r="B3" i="12"/>
  <c r="B7" i="32"/>
  <c r="B7" i="6"/>
  <c r="R59" i="56"/>
  <c r="Q59" i="56"/>
  <c r="P59" i="56"/>
  <c r="I59" i="56"/>
  <c r="H59" i="56"/>
  <c r="G59" i="56"/>
  <c r="F59" i="56"/>
  <c r="E59" i="56"/>
  <c r="M59" i="56" s="1"/>
  <c r="R58" i="56"/>
  <c r="Q58" i="56"/>
  <c r="P58" i="56"/>
  <c r="I58" i="56"/>
  <c r="H58" i="56"/>
  <c r="G58" i="56"/>
  <c r="F58" i="56"/>
  <c r="E58" i="56"/>
  <c r="M58" i="56" s="1"/>
  <c r="R57" i="56"/>
  <c r="Q57" i="56"/>
  <c r="P57" i="56"/>
  <c r="I57" i="56"/>
  <c r="H57" i="56"/>
  <c r="G57" i="56"/>
  <c r="F57" i="56"/>
  <c r="E57" i="56"/>
  <c r="R56" i="56"/>
  <c r="Q56" i="56"/>
  <c r="P56" i="56"/>
  <c r="I56" i="56"/>
  <c r="H56" i="56"/>
  <c r="G56" i="56"/>
  <c r="F56" i="56"/>
  <c r="E56" i="56"/>
  <c r="M56" i="56" s="1"/>
  <c r="R55" i="56"/>
  <c r="Q55" i="56"/>
  <c r="P55" i="56"/>
  <c r="I55" i="56"/>
  <c r="H55" i="56"/>
  <c r="G55" i="56"/>
  <c r="F55" i="56"/>
  <c r="E55" i="56"/>
  <c r="M55" i="56" s="1"/>
  <c r="R54" i="56"/>
  <c r="Q54" i="56"/>
  <c r="P54" i="56"/>
  <c r="I54" i="56"/>
  <c r="H54" i="56"/>
  <c r="G54" i="56"/>
  <c r="F54" i="56"/>
  <c r="E54" i="56"/>
  <c r="M54" i="56" s="1"/>
  <c r="R53" i="56"/>
  <c r="Q53" i="56"/>
  <c r="P53" i="56"/>
  <c r="I53" i="56"/>
  <c r="H53" i="56"/>
  <c r="G53" i="56"/>
  <c r="F53" i="56"/>
  <c r="E53" i="56"/>
  <c r="R52" i="56"/>
  <c r="Q52" i="56"/>
  <c r="P52" i="56"/>
  <c r="I52" i="56"/>
  <c r="H52" i="56"/>
  <c r="G52" i="56"/>
  <c r="F52" i="56"/>
  <c r="E52" i="56"/>
  <c r="M52" i="56" s="1"/>
  <c r="R51" i="56"/>
  <c r="Q51" i="56"/>
  <c r="P51" i="56"/>
  <c r="I51" i="56"/>
  <c r="H51" i="56"/>
  <c r="G51" i="56"/>
  <c r="F51" i="56"/>
  <c r="E51" i="56"/>
  <c r="M51" i="56" s="1"/>
  <c r="R50" i="56"/>
  <c r="Q50" i="56"/>
  <c r="P50" i="56"/>
  <c r="I50" i="56"/>
  <c r="H50" i="56"/>
  <c r="G50" i="56"/>
  <c r="F50" i="56"/>
  <c r="E50" i="56"/>
  <c r="M50" i="56" s="1"/>
  <c r="R49" i="56"/>
  <c r="Q49" i="56"/>
  <c r="P49" i="56"/>
  <c r="I49" i="56"/>
  <c r="H49" i="56"/>
  <c r="G49" i="56"/>
  <c r="F49" i="56"/>
  <c r="E49" i="56"/>
  <c r="N49" i="56" s="1"/>
  <c r="R48" i="56"/>
  <c r="Q48" i="56"/>
  <c r="P48" i="56"/>
  <c r="I48" i="56"/>
  <c r="H48" i="56"/>
  <c r="G48" i="56"/>
  <c r="F48" i="56"/>
  <c r="E48" i="56"/>
  <c r="M48" i="56" s="1"/>
  <c r="R47" i="56"/>
  <c r="Q47" i="56"/>
  <c r="P47" i="56"/>
  <c r="I47" i="56"/>
  <c r="H47" i="56"/>
  <c r="G47" i="56"/>
  <c r="F47" i="56"/>
  <c r="E47" i="56"/>
  <c r="M47" i="56" s="1"/>
  <c r="R46" i="56"/>
  <c r="Q46" i="56"/>
  <c r="P46" i="56"/>
  <c r="I46" i="56"/>
  <c r="H46" i="56"/>
  <c r="G46" i="56"/>
  <c r="F46" i="56"/>
  <c r="E46" i="56"/>
  <c r="N46" i="56" s="1"/>
  <c r="R45" i="56"/>
  <c r="Q45" i="56"/>
  <c r="P45" i="56"/>
  <c r="I45" i="56"/>
  <c r="H45" i="56"/>
  <c r="G45" i="56"/>
  <c r="F45" i="56"/>
  <c r="E45" i="56"/>
  <c r="N45" i="56" s="1"/>
  <c r="R44" i="56"/>
  <c r="Q44" i="56"/>
  <c r="P44" i="56"/>
  <c r="I44" i="56"/>
  <c r="H44" i="56"/>
  <c r="G44" i="56"/>
  <c r="F44" i="56"/>
  <c r="E44" i="56"/>
  <c r="M44" i="56" s="1"/>
  <c r="R43" i="56"/>
  <c r="Q43" i="56"/>
  <c r="P43" i="56"/>
  <c r="I43" i="56"/>
  <c r="H43" i="56"/>
  <c r="G43" i="56"/>
  <c r="F43" i="56"/>
  <c r="E43" i="56"/>
  <c r="M43" i="56" s="1"/>
  <c r="R42" i="56"/>
  <c r="Q42" i="56"/>
  <c r="P42" i="56"/>
  <c r="I42" i="56"/>
  <c r="H42" i="56"/>
  <c r="G42" i="56"/>
  <c r="F42" i="56"/>
  <c r="E42" i="56"/>
  <c r="R41" i="56"/>
  <c r="Q41" i="56"/>
  <c r="P41" i="56"/>
  <c r="I41" i="56"/>
  <c r="H41" i="56"/>
  <c r="G41" i="56"/>
  <c r="F41" i="56"/>
  <c r="E41" i="56"/>
  <c r="M41" i="56" s="1"/>
  <c r="R40" i="56"/>
  <c r="Q40" i="56"/>
  <c r="P40" i="56"/>
  <c r="I40" i="56"/>
  <c r="H40" i="56"/>
  <c r="G40" i="56"/>
  <c r="F40" i="56"/>
  <c r="E40" i="56"/>
  <c r="M40" i="56" s="1"/>
  <c r="R39" i="56"/>
  <c r="Q39" i="56"/>
  <c r="P39" i="56"/>
  <c r="I39" i="56"/>
  <c r="H39" i="56"/>
  <c r="G39" i="56"/>
  <c r="F39" i="56"/>
  <c r="E39" i="56"/>
  <c r="M39" i="56" s="1"/>
  <c r="R38" i="56"/>
  <c r="Q38" i="56"/>
  <c r="P38" i="56"/>
  <c r="I38" i="56"/>
  <c r="H38" i="56"/>
  <c r="G38" i="56"/>
  <c r="F38" i="56"/>
  <c r="E38" i="56"/>
  <c r="R37" i="56"/>
  <c r="Q37" i="56"/>
  <c r="P37" i="56"/>
  <c r="I37" i="56"/>
  <c r="H37" i="56"/>
  <c r="G37" i="56"/>
  <c r="F37" i="56"/>
  <c r="E37" i="56"/>
  <c r="M37" i="56" s="1"/>
  <c r="R36" i="56"/>
  <c r="Q36" i="56"/>
  <c r="P36" i="56"/>
  <c r="I36" i="56"/>
  <c r="H36" i="56"/>
  <c r="G36" i="56"/>
  <c r="F36" i="56"/>
  <c r="E36" i="56"/>
  <c r="M36" i="56" s="1"/>
  <c r="R35" i="56"/>
  <c r="Q35" i="56"/>
  <c r="P35" i="56"/>
  <c r="I35" i="56"/>
  <c r="H35" i="56"/>
  <c r="G35" i="56"/>
  <c r="F35" i="56"/>
  <c r="E35" i="56"/>
  <c r="M35" i="56" s="1"/>
  <c r="R34" i="56"/>
  <c r="Q34" i="56"/>
  <c r="P34" i="56"/>
  <c r="I34" i="56"/>
  <c r="H34" i="56"/>
  <c r="G34" i="56"/>
  <c r="F34" i="56"/>
  <c r="E34" i="56"/>
  <c r="R33" i="56"/>
  <c r="Q33" i="56"/>
  <c r="P33" i="56"/>
  <c r="I33" i="56"/>
  <c r="H33" i="56"/>
  <c r="G33" i="56"/>
  <c r="F33" i="56"/>
  <c r="E33" i="56"/>
  <c r="M33" i="56" s="1"/>
  <c r="R32" i="56"/>
  <c r="Q32" i="56"/>
  <c r="P32" i="56"/>
  <c r="I32" i="56"/>
  <c r="H32" i="56"/>
  <c r="G32" i="56"/>
  <c r="F32" i="56"/>
  <c r="E32" i="56"/>
  <c r="M32" i="56" s="1"/>
  <c r="R31" i="56"/>
  <c r="Q31" i="56"/>
  <c r="P31" i="56"/>
  <c r="I31" i="56"/>
  <c r="H31" i="56"/>
  <c r="G31" i="56"/>
  <c r="F31" i="56"/>
  <c r="E31" i="56"/>
  <c r="M31" i="56" s="1"/>
  <c r="R30" i="56"/>
  <c r="Q30" i="56"/>
  <c r="P30" i="56"/>
  <c r="I30" i="56"/>
  <c r="H30" i="56"/>
  <c r="G30" i="56"/>
  <c r="F30" i="56"/>
  <c r="E30" i="56"/>
  <c r="M30" i="56" s="1"/>
  <c r="R29" i="56"/>
  <c r="Q29" i="56"/>
  <c r="P29" i="56"/>
  <c r="I29" i="56"/>
  <c r="H29" i="56"/>
  <c r="G29" i="56"/>
  <c r="F29" i="56"/>
  <c r="E29" i="56"/>
  <c r="M29" i="56" s="1"/>
  <c r="R28" i="56"/>
  <c r="Q28" i="56"/>
  <c r="P28" i="56"/>
  <c r="I28" i="56"/>
  <c r="H28" i="56"/>
  <c r="G28" i="56"/>
  <c r="F28" i="56"/>
  <c r="E28" i="56"/>
  <c r="M28" i="56" s="1"/>
  <c r="R27" i="56"/>
  <c r="Q27" i="56"/>
  <c r="P27" i="56"/>
  <c r="I27" i="56"/>
  <c r="H27" i="56"/>
  <c r="G27" i="56"/>
  <c r="F27" i="56"/>
  <c r="E27" i="56"/>
  <c r="M27" i="56" s="1"/>
  <c r="R26" i="56"/>
  <c r="Q26" i="56"/>
  <c r="P26" i="56"/>
  <c r="I26" i="56"/>
  <c r="H26" i="56"/>
  <c r="G26" i="56"/>
  <c r="F26" i="56"/>
  <c r="E26" i="56"/>
  <c r="M26" i="56" s="1"/>
  <c r="R25" i="56"/>
  <c r="Q25" i="56"/>
  <c r="P25" i="56"/>
  <c r="I25" i="56"/>
  <c r="H25" i="56"/>
  <c r="G25" i="56"/>
  <c r="F25" i="56"/>
  <c r="E25" i="56"/>
  <c r="R24" i="56"/>
  <c r="Q24" i="56"/>
  <c r="P24" i="56"/>
  <c r="I24" i="56"/>
  <c r="H24" i="56"/>
  <c r="G24" i="56"/>
  <c r="F24" i="56"/>
  <c r="E24" i="56"/>
  <c r="M24" i="56" s="1"/>
  <c r="R23" i="56"/>
  <c r="Q23" i="56"/>
  <c r="P23" i="56"/>
  <c r="I23" i="56"/>
  <c r="H23" i="56"/>
  <c r="G23" i="56"/>
  <c r="F23" i="56"/>
  <c r="E23" i="56"/>
  <c r="R22" i="56"/>
  <c r="Q22" i="56"/>
  <c r="P22" i="56"/>
  <c r="I22" i="56"/>
  <c r="H22" i="56"/>
  <c r="G22" i="56"/>
  <c r="F22" i="56"/>
  <c r="E22" i="56"/>
  <c r="M22" i="56" s="1"/>
  <c r="R21" i="56"/>
  <c r="Q21" i="56"/>
  <c r="P21" i="56"/>
  <c r="I21" i="56"/>
  <c r="H21" i="56"/>
  <c r="G21" i="56"/>
  <c r="F21" i="56"/>
  <c r="E21" i="56"/>
  <c r="M21" i="56" s="1"/>
  <c r="R20" i="56"/>
  <c r="Q20" i="56"/>
  <c r="P20" i="56"/>
  <c r="I20" i="56"/>
  <c r="H20" i="56"/>
  <c r="G20" i="56"/>
  <c r="F20" i="56"/>
  <c r="E20" i="56"/>
  <c r="M20" i="56" s="1"/>
  <c r="R19" i="56"/>
  <c r="Q19" i="56"/>
  <c r="P19" i="56"/>
  <c r="I19" i="56"/>
  <c r="H19" i="56"/>
  <c r="G19" i="56"/>
  <c r="F19" i="56"/>
  <c r="E19" i="56"/>
  <c r="M19" i="56" s="1"/>
  <c r="R18" i="56"/>
  <c r="Q18" i="56"/>
  <c r="P18" i="56"/>
  <c r="I18" i="56"/>
  <c r="H18" i="56"/>
  <c r="G18" i="56"/>
  <c r="F18" i="56"/>
  <c r="E18" i="56"/>
  <c r="M18" i="56" s="1"/>
  <c r="R17" i="56"/>
  <c r="Q17" i="56"/>
  <c r="P17" i="56"/>
  <c r="I17" i="56"/>
  <c r="H17" i="56"/>
  <c r="G17" i="56"/>
  <c r="F17" i="56"/>
  <c r="E17" i="56"/>
  <c r="M17" i="56" s="1"/>
  <c r="R16" i="56"/>
  <c r="Q16" i="56"/>
  <c r="P16" i="56"/>
  <c r="I16" i="56"/>
  <c r="H16" i="56"/>
  <c r="G16" i="56"/>
  <c r="F16" i="56"/>
  <c r="E16" i="56"/>
  <c r="R15" i="56"/>
  <c r="Q15" i="56"/>
  <c r="P15" i="56"/>
  <c r="I15" i="56"/>
  <c r="H15" i="56"/>
  <c r="G15" i="56"/>
  <c r="F15" i="56"/>
  <c r="E15" i="56"/>
  <c r="M15" i="56" s="1"/>
  <c r="R14" i="56"/>
  <c r="Q14" i="56"/>
  <c r="P14" i="56"/>
  <c r="I14" i="56"/>
  <c r="H14" i="56"/>
  <c r="G14" i="56"/>
  <c r="F14" i="56"/>
  <c r="E14" i="56"/>
  <c r="M14" i="56" s="1"/>
  <c r="R13" i="56"/>
  <c r="Q13" i="56"/>
  <c r="P13" i="56"/>
  <c r="I13" i="56"/>
  <c r="H13" i="56"/>
  <c r="G13" i="56"/>
  <c r="F13" i="56"/>
  <c r="E13" i="56"/>
  <c r="M13" i="56" s="1"/>
  <c r="R12" i="56"/>
  <c r="Q12" i="56"/>
  <c r="P12" i="56"/>
  <c r="I12" i="56"/>
  <c r="H12" i="56"/>
  <c r="G12" i="56"/>
  <c r="F12" i="56"/>
  <c r="E12" i="56"/>
  <c r="M12" i="56" s="1"/>
  <c r="R11" i="56"/>
  <c r="Q11" i="56"/>
  <c r="P11" i="56"/>
  <c r="I11" i="56"/>
  <c r="H11" i="56"/>
  <c r="G11" i="56"/>
  <c r="F11" i="56"/>
  <c r="E11" i="56"/>
  <c r="M11" i="56" s="1"/>
  <c r="R10" i="56"/>
  <c r="Q10" i="56"/>
  <c r="P10" i="56"/>
  <c r="I10" i="56"/>
  <c r="H10" i="56"/>
  <c r="G10" i="56"/>
  <c r="F10" i="56"/>
  <c r="E10" i="56"/>
  <c r="M10" i="56" s="1"/>
  <c r="R9" i="56"/>
  <c r="Q9" i="56"/>
  <c r="P9" i="56"/>
  <c r="I9" i="56"/>
  <c r="H9" i="56"/>
  <c r="G9" i="56"/>
  <c r="F9" i="56"/>
  <c r="E9" i="56"/>
  <c r="M9" i="56" s="1"/>
  <c r="L55" i="56"/>
  <c r="F62" i="56"/>
  <c r="V61" i="56"/>
  <c r="U61" i="56"/>
  <c r="T61" i="56"/>
  <c r="S61" i="56"/>
  <c r="O61" i="56"/>
  <c r="N61" i="56"/>
  <c r="M61" i="56"/>
  <c r="L61" i="56"/>
  <c r="G61" i="56"/>
  <c r="F61" i="56"/>
  <c r="E61" i="56"/>
  <c r="T59" i="56"/>
  <c r="S59" i="56"/>
  <c r="K59" i="56"/>
  <c r="J59" i="56"/>
  <c r="L59" i="56"/>
  <c r="S58" i="56"/>
  <c r="T58" i="56"/>
  <c r="K58" i="56"/>
  <c r="J58" i="56"/>
  <c r="L58" i="56"/>
  <c r="S57" i="56"/>
  <c r="T57" i="56"/>
  <c r="K57" i="56"/>
  <c r="L57" i="56"/>
  <c r="T56" i="56"/>
  <c r="S56" i="56"/>
  <c r="K56" i="56"/>
  <c r="J56" i="56"/>
  <c r="L56" i="56"/>
  <c r="T55" i="56"/>
  <c r="S55" i="56"/>
  <c r="K55" i="56"/>
  <c r="J55" i="56"/>
  <c r="S54" i="56"/>
  <c r="T54" i="56"/>
  <c r="K54" i="56"/>
  <c r="J54" i="56"/>
  <c r="L54" i="56"/>
  <c r="S53" i="56"/>
  <c r="T53" i="56"/>
  <c r="K53" i="56"/>
  <c r="L53" i="56"/>
  <c r="T52" i="56"/>
  <c r="S52" i="56"/>
  <c r="K52" i="56"/>
  <c r="O52" i="56" s="1"/>
  <c r="J52" i="56"/>
  <c r="L52" i="56"/>
  <c r="T51" i="56"/>
  <c r="S51" i="56"/>
  <c r="K51" i="56"/>
  <c r="J51" i="56"/>
  <c r="L51" i="56"/>
  <c r="S50" i="56"/>
  <c r="T50" i="56"/>
  <c r="K50" i="56"/>
  <c r="J50" i="56"/>
  <c r="L50" i="56"/>
  <c r="S49" i="56"/>
  <c r="T49" i="56"/>
  <c r="J49" i="56"/>
  <c r="K49" i="56"/>
  <c r="L49" i="56"/>
  <c r="T48" i="56"/>
  <c r="S48" i="56"/>
  <c r="K48" i="56"/>
  <c r="J48" i="56"/>
  <c r="L48" i="56"/>
  <c r="T47" i="56"/>
  <c r="S47" i="56"/>
  <c r="K47" i="56"/>
  <c r="L47" i="56"/>
  <c r="S46" i="56"/>
  <c r="T46" i="56"/>
  <c r="K46" i="56"/>
  <c r="J46" i="56"/>
  <c r="L46" i="56"/>
  <c r="S45" i="56"/>
  <c r="T45" i="56"/>
  <c r="J45" i="56"/>
  <c r="K45" i="56"/>
  <c r="L45" i="56"/>
  <c r="T44" i="56"/>
  <c r="S44" i="56"/>
  <c r="K44" i="56"/>
  <c r="O44" i="56" s="1"/>
  <c r="L44" i="56"/>
  <c r="T43" i="56"/>
  <c r="S43" i="56"/>
  <c r="K43" i="56"/>
  <c r="O43" i="56" s="1"/>
  <c r="L43" i="56"/>
  <c r="S42" i="56"/>
  <c r="T42" i="56"/>
  <c r="K42" i="56"/>
  <c r="J42" i="56"/>
  <c r="L42" i="56"/>
  <c r="M42" i="56"/>
  <c r="S41" i="56"/>
  <c r="T41" i="56"/>
  <c r="J41" i="56"/>
  <c r="K41" i="56"/>
  <c r="L41" i="56"/>
  <c r="T40" i="56"/>
  <c r="S40" i="56"/>
  <c r="K40" i="56"/>
  <c r="O40" i="56" s="1"/>
  <c r="L40" i="56"/>
  <c r="T39" i="56"/>
  <c r="S39" i="56"/>
  <c r="K39" i="56"/>
  <c r="O39" i="56" s="1"/>
  <c r="L39" i="56"/>
  <c r="S38" i="56"/>
  <c r="T38" i="56"/>
  <c r="K38" i="56"/>
  <c r="J38" i="56"/>
  <c r="L38" i="56"/>
  <c r="M38" i="56"/>
  <c r="S37" i="56"/>
  <c r="T37" i="56"/>
  <c r="J37" i="56"/>
  <c r="K37" i="56"/>
  <c r="L37" i="56"/>
  <c r="T36" i="56"/>
  <c r="S36" i="56"/>
  <c r="K36" i="56"/>
  <c r="O36" i="56" s="1"/>
  <c r="L36" i="56"/>
  <c r="T35" i="56"/>
  <c r="S35" i="56"/>
  <c r="K35" i="56"/>
  <c r="O35" i="56" s="1"/>
  <c r="L35" i="56"/>
  <c r="S34" i="56"/>
  <c r="T34" i="56"/>
  <c r="K34" i="56"/>
  <c r="J34" i="56"/>
  <c r="L34" i="56"/>
  <c r="M34" i="56"/>
  <c r="S33" i="56"/>
  <c r="T33" i="56"/>
  <c r="K33" i="56"/>
  <c r="J33" i="56"/>
  <c r="L33" i="56"/>
  <c r="T32" i="56"/>
  <c r="S32" i="56"/>
  <c r="K32" i="56"/>
  <c r="O32" i="56" s="1"/>
  <c r="L32" i="56"/>
  <c r="T31" i="56"/>
  <c r="S31" i="56"/>
  <c r="K31" i="56"/>
  <c r="J31" i="56"/>
  <c r="L31" i="56"/>
  <c r="S30" i="56"/>
  <c r="T30" i="56"/>
  <c r="K30" i="56"/>
  <c r="J30" i="56"/>
  <c r="L30" i="56"/>
  <c r="S29" i="56"/>
  <c r="T29" i="56"/>
  <c r="K29" i="56"/>
  <c r="J29" i="56"/>
  <c r="L29" i="56"/>
  <c r="T28" i="56"/>
  <c r="S28" i="56"/>
  <c r="K28" i="56"/>
  <c r="L28" i="56"/>
  <c r="T27" i="56"/>
  <c r="S27" i="56"/>
  <c r="K27" i="56"/>
  <c r="L27" i="56"/>
  <c r="S26" i="56"/>
  <c r="T26" i="56"/>
  <c r="K26" i="56"/>
  <c r="J26" i="56"/>
  <c r="L26" i="56"/>
  <c r="T25" i="56"/>
  <c r="S25" i="56"/>
  <c r="K25" i="56"/>
  <c r="J25" i="56"/>
  <c r="L25" i="56"/>
  <c r="T24" i="56"/>
  <c r="S24" i="56"/>
  <c r="K24" i="56"/>
  <c r="O24" i="56" s="1"/>
  <c r="L24" i="56"/>
  <c r="T23" i="56"/>
  <c r="S23" i="56"/>
  <c r="K23" i="56"/>
  <c r="J23" i="56"/>
  <c r="L23" i="56"/>
  <c r="M23" i="56"/>
  <c r="S22" i="56"/>
  <c r="T22" i="56"/>
  <c r="K22" i="56"/>
  <c r="J22" i="56"/>
  <c r="L22" i="56"/>
  <c r="T21" i="56"/>
  <c r="S21" i="56"/>
  <c r="K21" i="56"/>
  <c r="J21" i="56"/>
  <c r="L21" i="56"/>
  <c r="T20" i="56"/>
  <c r="S20" i="56"/>
  <c r="K20" i="56"/>
  <c r="L20" i="56"/>
  <c r="T19" i="56"/>
  <c r="S19" i="56"/>
  <c r="K19" i="56"/>
  <c r="J19" i="56"/>
  <c r="L19" i="56"/>
  <c r="S18" i="56"/>
  <c r="T18" i="56"/>
  <c r="K18" i="56"/>
  <c r="J18" i="56"/>
  <c r="L18" i="56"/>
  <c r="T17" i="56"/>
  <c r="S17" i="56"/>
  <c r="K17" i="56"/>
  <c r="J17" i="56"/>
  <c r="L17" i="56"/>
  <c r="T16" i="56"/>
  <c r="S16" i="56"/>
  <c r="K16" i="56"/>
  <c r="L16" i="56"/>
  <c r="M16" i="56"/>
  <c r="T15" i="56"/>
  <c r="S15" i="56"/>
  <c r="K15" i="56"/>
  <c r="J15" i="56"/>
  <c r="L15" i="56"/>
  <c r="S14" i="56"/>
  <c r="T14" i="56"/>
  <c r="K14" i="56"/>
  <c r="J14" i="56"/>
  <c r="L14" i="56"/>
  <c r="S13" i="56"/>
  <c r="T13" i="56"/>
  <c r="K13" i="56"/>
  <c r="J13" i="56"/>
  <c r="L13" i="56"/>
  <c r="T12" i="56"/>
  <c r="S12" i="56"/>
  <c r="K12" i="56"/>
  <c r="L12" i="56"/>
  <c r="T11" i="56"/>
  <c r="S11" i="56"/>
  <c r="K11" i="56"/>
  <c r="J11" i="56"/>
  <c r="L11" i="56"/>
  <c r="S10" i="56"/>
  <c r="T10" i="56"/>
  <c r="K10" i="56"/>
  <c r="O10" i="56" s="1"/>
  <c r="J10" i="56"/>
  <c r="L10" i="56"/>
  <c r="T9" i="56"/>
  <c r="S9" i="56"/>
  <c r="K9" i="56"/>
  <c r="J9" i="56"/>
  <c r="AB70" i="55"/>
  <c r="AA70" i="55"/>
  <c r="Z70" i="55"/>
  <c r="Y70" i="55"/>
  <c r="X70" i="55"/>
  <c r="W70" i="55"/>
  <c r="V70" i="55"/>
  <c r="U70" i="55"/>
  <c r="T70" i="55"/>
  <c r="S70" i="55"/>
  <c r="R70" i="55"/>
  <c r="Q70" i="55"/>
  <c r="P70" i="55"/>
  <c r="O70" i="55"/>
  <c r="N70" i="55"/>
  <c r="M70" i="55"/>
  <c r="N71" i="54"/>
  <c r="D2" i="32"/>
  <c r="E2" i="32"/>
  <c r="F2" i="32"/>
  <c r="G2" i="32"/>
  <c r="H2" i="32"/>
  <c r="I2" i="32"/>
  <c r="J2" i="32"/>
  <c r="K2" i="32"/>
  <c r="L2" i="32"/>
  <c r="M2" i="32"/>
  <c r="N2" i="32"/>
  <c r="O2" i="32"/>
  <c r="P2" i="32"/>
  <c r="Q2" i="32"/>
  <c r="R2" i="32"/>
  <c r="S2" i="32"/>
  <c r="T2" i="32"/>
  <c r="U2" i="32"/>
  <c r="V2" i="32"/>
  <c r="W2" i="32"/>
  <c r="X2" i="32"/>
  <c r="Y2" i="32"/>
  <c r="Z2" i="32"/>
  <c r="AA2" i="32"/>
  <c r="AB2" i="32"/>
  <c r="AC2" i="32"/>
  <c r="AD2" i="32"/>
  <c r="AE2" i="32"/>
  <c r="C2" i="32"/>
  <c r="B6" i="12"/>
  <c r="B6" i="33"/>
  <c r="B5" i="33"/>
  <c r="B4" i="33"/>
  <c r="B4" i="12" s="1"/>
  <c r="B4" i="32"/>
  <c r="B4" i="6" s="1"/>
  <c r="D3" i="33"/>
  <c r="E3" i="33"/>
  <c r="F3" i="33"/>
  <c r="G3" i="33"/>
  <c r="H3" i="33"/>
  <c r="I3" i="33"/>
  <c r="J3" i="33"/>
  <c r="K3" i="33"/>
  <c r="L3" i="33"/>
  <c r="M3" i="33"/>
  <c r="N3" i="33"/>
  <c r="O3" i="33"/>
  <c r="P3" i="33"/>
  <c r="Q3" i="33"/>
  <c r="R3" i="33"/>
  <c r="S3" i="33"/>
  <c r="T3" i="33"/>
  <c r="U3" i="33"/>
  <c r="V3" i="33"/>
  <c r="W3" i="33"/>
  <c r="X3" i="33"/>
  <c r="Y3" i="33"/>
  <c r="Z3" i="33"/>
  <c r="AA3" i="33"/>
  <c r="AB3" i="33"/>
  <c r="AC3" i="33"/>
  <c r="AD3" i="33"/>
  <c r="AE3" i="33"/>
  <c r="C3" i="33"/>
  <c r="B3" i="33"/>
  <c r="C2" i="33"/>
  <c r="D2" i="33"/>
  <c r="E2" i="33"/>
  <c r="F2" i="33"/>
  <c r="G2" i="33"/>
  <c r="H2" i="33"/>
  <c r="I2" i="33"/>
  <c r="J2" i="33"/>
  <c r="K2" i="33"/>
  <c r="L2" i="33"/>
  <c r="M2" i="33"/>
  <c r="N2" i="33"/>
  <c r="O2" i="33"/>
  <c r="P2" i="33"/>
  <c r="Q2" i="33"/>
  <c r="R2" i="33"/>
  <c r="S2" i="33"/>
  <c r="T2" i="33"/>
  <c r="U2" i="33"/>
  <c r="V2" i="33"/>
  <c r="W2" i="33"/>
  <c r="X2" i="33"/>
  <c r="Y2" i="33"/>
  <c r="Z2" i="33"/>
  <c r="AA2" i="33"/>
  <c r="AB2" i="33"/>
  <c r="AC2" i="33"/>
  <c r="AD2" i="33"/>
  <c r="AE2" i="33"/>
  <c r="B2" i="33"/>
  <c r="B2" i="12"/>
  <c r="C4" i="32"/>
  <c r="D4" i="32"/>
  <c r="E4" i="32"/>
  <c r="F4" i="32"/>
  <c r="G4" i="32"/>
  <c r="H4" i="32"/>
  <c r="I4" i="32"/>
  <c r="J4" i="32"/>
  <c r="K4" i="32"/>
  <c r="L4" i="32"/>
  <c r="M4" i="32"/>
  <c r="N4" i="32"/>
  <c r="O4" i="32"/>
  <c r="P4" i="32"/>
  <c r="Q4" i="32"/>
  <c r="R4" i="32"/>
  <c r="S4" i="32"/>
  <c r="T4" i="32"/>
  <c r="U4" i="32"/>
  <c r="V4" i="32"/>
  <c r="W4" i="32"/>
  <c r="X4" i="32"/>
  <c r="Y4" i="32"/>
  <c r="Z4" i="32"/>
  <c r="AA4" i="32"/>
  <c r="AB4" i="32"/>
  <c r="AC4" i="32"/>
  <c r="AD4" i="32"/>
  <c r="AE4" i="32"/>
  <c r="B3" i="32"/>
  <c r="B2" i="32"/>
  <c r="O9" i="56" l="1"/>
  <c r="O20" i="56"/>
  <c r="O27" i="56"/>
  <c r="O31" i="56"/>
  <c r="N37" i="56"/>
  <c r="U37" i="56" s="1"/>
  <c r="N41" i="56"/>
  <c r="U41" i="56" s="1"/>
  <c r="O51" i="56"/>
  <c r="O57" i="56"/>
  <c r="O16" i="56"/>
  <c r="O30" i="56"/>
  <c r="O46" i="56"/>
  <c r="N48" i="56"/>
  <c r="O50" i="56"/>
  <c r="O54" i="56"/>
  <c r="N59" i="56"/>
  <c r="O12" i="56"/>
  <c r="O23" i="56"/>
  <c r="V23" i="56" s="1"/>
  <c r="O34" i="56"/>
  <c r="O37" i="56"/>
  <c r="O38" i="56"/>
  <c r="O41" i="56"/>
  <c r="O42" i="56"/>
  <c r="V42" i="56" s="1"/>
  <c r="O49" i="56"/>
  <c r="T62" i="56"/>
  <c r="O19" i="56"/>
  <c r="O26" i="56"/>
  <c r="N52" i="56"/>
  <c r="O53" i="56"/>
  <c r="O15" i="56"/>
  <c r="V15" i="56" s="1"/>
  <c r="O22" i="56"/>
  <c r="V22" i="56" s="1"/>
  <c r="N31" i="56"/>
  <c r="N51" i="56"/>
  <c r="O56" i="56"/>
  <c r="V56" i="56" s="1"/>
  <c r="O11" i="56"/>
  <c r="O18" i="56"/>
  <c r="O28" i="56"/>
  <c r="O48" i="56"/>
  <c r="O59" i="56"/>
  <c r="V59" i="56" s="1"/>
  <c r="O14" i="56"/>
  <c r="O47" i="56"/>
  <c r="O55" i="56"/>
  <c r="O58" i="56"/>
  <c r="V58" i="56" s="1"/>
  <c r="O25" i="56"/>
  <c r="N25" i="56"/>
  <c r="V17" i="56"/>
  <c r="V24" i="56"/>
  <c r="N27" i="56"/>
  <c r="U27" i="56" s="1"/>
  <c r="V30" i="56"/>
  <c r="O45" i="56"/>
  <c r="V50" i="56"/>
  <c r="V55" i="56"/>
  <c r="O29" i="56"/>
  <c r="N29" i="56"/>
  <c r="O17" i="56"/>
  <c r="V27" i="56"/>
  <c r="V28" i="56"/>
  <c r="O33" i="56"/>
  <c r="V33" i="56" s="1"/>
  <c r="N33" i="56"/>
  <c r="M45" i="56"/>
  <c r="U45" i="56" s="1"/>
  <c r="V20" i="56"/>
  <c r="O13" i="56"/>
  <c r="V13" i="56" s="1"/>
  <c r="V10" i="56"/>
  <c r="S62" i="56"/>
  <c r="V14" i="56"/>
  <c r="J27" i="56"/>
  <c r="V29" i="56"/>
  <c r="V31" i="56"/>
  <c r="U31" i="56"/>
  <c r="V32" i="56"/>
  <c r="V51" i="56"/>
  <c r="U51" i="56"/>
  <c r="V52" i="56"/>
  <c r="U52" i="56"/>
  <c r="V16" i="56"/>
  <c r="V26" i="56"/>
  <c r="V34" i="56"/>
  <c r="N11" i="56"/>
  <c r="N15" i="56"/>
  <c r="V18" i="56"/>
  <c r="V36" i="56"/>
  <c r="V39" i="56"/>
  <c r="V40" i="56"/>
  <c r="V43" i="56"/>
  <c r="V44" i="56"/>
  <c r="V38" i="56"/>
  <c r="E62" i="56"/>
  <c r="M62" i="56" s="1"/>
  <c r="N9" i="56"/>
  <c r="N19" i="56"/>
  <c r="V35" i="56"/>
  <c r="U29" i="56"/>
  <c r="J35" i="56"/>
  <c r="N35" i="56" s="1"/>
  <c r="U35" i="56" s="1"/>
  <c r="V37" i="56"/>
  <c r="J39" i="56"/>
  <c r="N39" i="56" s="1"/>
  <c r="U39" i="56" s="1"/>
  <c r="V41" i="56"/>
  <c r="J43" i="56"/>
  <c r="N43" i="56" s="1"/>
  <c r="U43" i="56" s="1"/>
  <c r="V47" i="56"/>
  <c r="V48" i="56"/>
  <c r="U48" i="56"/>
  <c r="V54" i="56"/>
  <c r="U59" i="56"/>
  <c r="V12" i="56"/>
  <c r="L9" i="56"/>
  <c r="G62" i="56"/>
  <c r="L62" i="56" s="1"/>
  <c r="V11" i="56"/>
  <c r="U11" i="56"/>
  <c r="N13" i="56"/>
  <c r="U13" i="56" s="1"/>
  <c r="U15" i="56"/>
  <c r="N17" i="56"/>
  <c r="U17" i="56" s="1"/>
  <c r="V19" i="56"/>
  <c r="U19" i="56"/>
  <c r="O21" i="56"/>
  <c r="V21" i="56" s="1"/>
  <c r="N21" i="56"/>
  <c r="U21" i="56" s="1"/>
  <c r="U22" i="56"/>
  <c r="N23" i="56"/>
  <c r="U23" i="56" s="1"/>
  <c r="M25" i="56"/>
  <c r="U25" i="56" s="1"/>
  <c r="U33" i="56"/>
  <c r="V45" i="56"/>
  <c r="J47" i="56"/>
  <c r="N47" i="56" s="1"/>
  <c r="U47" i="56" s="1"/>
  <c r="V49" i="56"/>
  <c r="U49" i="56"/>
  <c r="N55" i="56"/>
  <c r="U55" i="56" s="1"/>
  <c r="N56" i="56"/>
  <c r="U56" i="56" s="1"/>
  <c r="M49" i="56"/>
  <c r="M53" i="56"/>
  <c r="V53" i="56" s="1"/>
  <c r="M57" i="56"/>
  <c r="V57" i="56" s="1"/>
  <c r="M46" i="56"/>
  <c r="U46" i="56" s="1"/>
  <c r="N10" i="56"/>
  <c r="U10" i="56" s="1"/>
  <c r="J12" i="56"/>
  <c r="N12" i="56" s="1"/>
  <c r="U12" i="56" s="1"/>
  <c r="N14" i="56"/>
  <c r="U14" i="56" s="1"/>
  <c r="J16" i="56"/>
  <c r="N16" i="56" s="1"/>
  <c r="U16" i="56" s="1"/>
  <c r="N18" i="56"/>
  <c r="U18" i="56" s="1"/>
  <c r="J20" i="56"/>
  <c r="N20" i="56" s="1"/>
  <c r="U20" i="56" s="1"/>
  <c r="N22" i="56"/>
  <c r="J24" i="56"/>
  <c r="N24" i="56" s="1"/>
  <c r="U24" i="56" s="1"/>
  <c r="N26" i="56"/>
  <c r="U26" i="56" s="1"/>
  <c r="J28" i="56"/>
  <c r="N28" i="56" s="1"/>
  <c r="U28" i="56" s="1"/>
  <c r="N30" i="56"/>
  <c r="U30" i="56" s="1"/>
  <c r="J32" i="56"/>
  <c r="N32" i="56" s="1"/>
  <c r="U32" i="56" s="1"/>
  <c r="N34" i="56"/>
  <c r="U34" i="56" s="1"/>
  <c r="J36" i="56"/>
  <c r="N36" i="56" s="1"/>
  <c r="U36" i="56" s="1"/>
  <c r="N38" i="56"/>
  <c r="U38" i="56" s="1"/>
  <c r="J40" i="56"/>
  <c r="N40" i="56" s="1"/>
  <c r="U40" i="56" s="1"/>
  <c r="N42" i="56"/>
  <c r="U42" i="56" s="1"/>
  <c r="J44" i="56"/>
  <c r="N44" i="56" s="1"/>
  <c r="U44" i="56" s="1"/>
  <c r="N50" i="56"/>
  <c r="U50" i="56" s="1"/>
  <c r="N54" i="56"/>
  <c r="U54" i="56" s="1"/>
  <c r="N58" i="56"/>
  <c r="U58" i="56" s="1"/>
  <c r="J53" i="56"/>
  <c r="N53" i="56" s="1"/>
  <c r="J57" i="56"/>
  <c r="N57" i="56" s="1"/>
  <c r="B2" i="6"/>
  <c r="B5" i="32" l="1"/>
  <c r="B5" i="6"/>
  <c r="O62" i="56"/>
  <c r="V62" i="56" s="1"/>
  <c r="T64" i="56" s="1"/>
  <c r="V25" i="56"/>
  <c r="V46" i="56"/>
  <c r="V9" i="56"/>
  <c r="U9" i="56"/>
  <c r="N62" i="56"/>
  <c r="U62" i="56" s="1"/>
  <c r="U53" i="56"/>
  <c r="U57" i="56"/>
  <c r="C7" i="33"/>
  <c r="D7" i="33" s="1"/>
  <c r="E7" i="33" s="1"/>
  <c r="F7" i="33" s="1"/>
  <c r="G7" i="33" s="1"/>
  <c r="H7" i="33" s="1"/>
  <c r="I7" i="33" s="1"/>
  <c r="J7" i="33" s="1"/>
  <c r="K7" i="33" s="1"/>
  <c r="L7" i="33" s="1"/>
  <c r="M7" i="33" s="1"/>
  <c r="N7" i="33" s="1"/>
  <c r="O7" i="33" s="1"/>
  <c r="P7" i="33" s="1"/>
  <c r="Q7" i="33" s="1"/>
  <c r="R7" i="33" s="1"/>
  <c r="S7" i="33" s="1"/>
  <c r="T7" i="33" s="1"/>
  <c r="U7" i="33" s="1"/>
  <c r="V7" i="33" s="1"/>
  <c r="W7" i="33" s="1"/>
  <c r="X7" i="33" s="1"/>
  <c r="Y7" i="33" s="1"/>
  <c r="Z7" i="33" s="1"/>
  <c r="AA7" i="33" s="1"/>
  <c r="AB7" i="33" s="1"/>
  <c r="AC7" i="33" s="1"/>
  <c r="AD7" i="33" s="1"/>
  <c r="AE7" i="33" s="1"/>
  <c r="C4" i="33"/>
  <c r="D4" i="33" s="1"/>
  <c r="E4" i="33" s="1"/>
  <c r="F4" i="33" s="1"/>
  <c r="G4" i="33" s="1"/>
  <c r="H4" i="33" s="1"/>
  <c r="I4" i="33" s="1"/>
  <c r="J4" i="33" s="1"/>
  <c r="K4" i="33" s="1"/>
  <c r="L4" i="33" s="1"/>
  <c r="M4" i="33" s="1"/>
  <c r="N4" i="33" s="1"/>
  <c r="O4" i="33" s="1"/>
  <c r="P4" i="33" s="1"/>
  <c r="Q4" i="33" s="1"/>
  <c r="R4" i="33" s="1"/>
  <c r="S4" i="33" s="1"/>
  <c r="T4" i="33" s="1"/>
  <c r="U4" i="33" s="1"/>
  <c r="V4" i="33" s="1"/>
  <c r="W4" i="33" s="1"/>
  <c r="X4" i="33" s="1"/>
  <c r="Y4" i="33" s="1"/>
  <c r="Z4" i="33" s="1"/>
  <c r="AA4" i="33" s="1"/>
  <c r="AB4" i="33" s="1"/>
  <c r="AC4" i="33" s="1"/>
  <c r="AD4" i="33" s="1"/>
  <c r="AE4" i="33" s="1"/>
  <c r="Y7" i="32"/>
  <c r="V7" i="32"/>
  <c r="Q7" i="32"/>
  <c r="N7" i="32"/>
  <c r="AC6" i="32"/>
  <c r="X6" i="32"/>
  <c r="U6" i="32"/>
  <c r="P6" i="32"/>
  <c r="M6" i="32"/>
  <c r="H6" i="32"/>
  <c r="E6" i="32"/>
  <c r="B6" i="32"/>
  <c r="AE6" i="32" s="1"/>
  <c r="Z3" i="32"/>
  <c r="E64" i="56" l="1"/>
  <c r="S64" i="56"/>
  <c r="G64" i="56"/>
  <c r="AD7" i="32"/>
  <c r="F7" i="32"/>
  <c r="I7" i="32"/>
  <c r="R3" i="32"/>
  <c r="U3" i="32"/>
  <c r="AB3" i="32"/>
  <c r="T3" i="32"/>
  <c r="L3" i="32"/>
  <c r="D3" i="32"/>
  <c r="AA3" i="32"/>
  <c r="S3" i="32"/>
  <c r="K3" i="32"/>
  <c r="C3" i="32"/>
  <c r="Y3" i="32"/>
  <c r="Q3" i="32"/>
  <c r="I3" i="32"/>
  <c r="X3" i="32"/>
  <c r="P3" i="32"/>
  <c r="H3" i="32"/>
  <c r="AE3" i="32"/>
  <c r="W3" i="32"/>
  <c r="O3" i="32"/>
  <c r="G3" i="32"/>
  <c r="AD3" i="32"/>
  <c r="V3" i="32"/>
  <c r="N3" i="32"/>
  <c r="F3" i="32"/>
  <c r="M3" i="32"/>
  <c r="AC3" i="32"/>
  <c r="E3" i="32"/>
  <c r="J3" i="32"/>
  <c r="J6" i="32"/>
  <c r="R6" i="32"/>
  <c r="Z6" i="32"/>
  <c r="C7" i="32"/>
  <c r="K7" i="32"/>
  <c r="S7" i="32"/>
  <c r="AA7" i="32"/>
  <c r="C6" i="32"/>
  <c r="K6" i="32"/>
  <c r="S6" i="32"/>
  <c r="AA6" i="32"/>
  <c r="D7" i="32"/>
  <c r="L7" i="32"/>
  <c r="T7" i="32"/>
  <c r="AB7" i="32"/>
  <c r="I6" i="32"/>
  <c r="Q6" i="32"/>
  <c r="Y6" i="32"/>
  <c r="J7" i="32"/>
  <c r="R7" i="32"/>
  <c r="Z7" i="32"/>
  <c r="D6" i="32"/>
  <c r="L6" i="32"/>
  <c r="T6" i="32"/>
  <c r="AB6" i="32"/>
  <c r="E7" i="32"/>
  <c r="M7" i="32"/>
  <c r="U7" i="32"/>
  <c r="AC7" i="32"/>
  <c r="F6" i="32"/>
  <c r="N6" i="32"/>
  <c r="V6" i="32"/>
  <c r="AD6" i="32"/>
  <c r="G7" i="32"/>
  <c r="O7" i="32"/>
  <c r="W7" i="32"/>
  <c r="AE7" i="32"/>
  <c r="G6" i="32"/>
  <c r="O6" i="32"/>
  <c r="W6" i="32"/>
  <c r="H7" i="32"/>
  <c r="P7" i="32"/>
  <c r="X7" i="32"/>
  <c r="B6" i="6" l="1"/>
  <c r="C5" i="33"/>
  <c r="D5" i="33" s="1"/>
  <c r="E5" i="33" s="1"/>
  <c r="F5" i="33" s="1"/>
  <c r="G5" i="33" s="1"/>
  <c r="H5" i="33" s="1"/>
  <c r="I5" i="33" s="1"/>
  <c r="J5" i="33" s="1"/>
  <c r="K5" i="33" s="1"/>
  <c r="L5" i="33" s="1"/>
  <c r="M5" i="33" s="1"/>
  <c r="N5" i="33" s="1"/>
  <c r="O5" i="33" s="1"/>
  <c r="P5" i="33" s="1"/>
  <c r="Q5" i="33" s="1"/>
  <c r="R5" i="33" s="1"/>
  <c r="S5" i="33" s="1"/>
  <c r="T5" i="33" s="1"/>
  <c r="U5" i="33" s="1"/>
  <c r="V5" i="33" s="1"/>
  <c r="W5" i="33" s="1"/>
  <c r="X5" i="33" s="1"/>
  <c r="Y5" i="33" s="1"/>
  <c r="Z5" i="33" s="1"/>
  <c r="AA5" i="33" s="1"/>
  <c r="AB5" i="33" s="1"/>
  <c r="AC5" i="33" s="1"/>
  <c r="AD5" i="33" s="1"/>
  <c r="AE5" i="33" s="1"/>
  <c r="C6" i="33" l="1"/>
  <c r="D6" i="33" s="1"/>
  <c r="E6" i="33" s="1"/>
  <c r="F6" i="33" s="1"/>
  <c r="G6" i="33" s="1"/>
  <c r="H6" i="33" s="1"/>
  <c r="I6" i="33" s="1"/>
  <c r="J6" i="33" s="1"/>
  <c r="K6" i="33" s="1"/>
  <c r="L6" i="33" s="1"/>
  <c r="M6" i="33" s="1"/>
  <c r="N6" i="33" s="1"/>
  <c r="O6" i="33" s="1"/>
  <c r="P6" i="33" s="1"/>
  <c r="Q6" i="33" s="1"/>
  <c r="R6" i="33" s="1"/>
  <c r="S6" i="33" s="1"/>
  <c r="T6" i="33" s="1"/>
  <c r="U6" i="33" s="1"/>
  <c r="V6" i="33" s="1"/>
  <c r="W6" i="33" s="1"/>
  <c r="X6" i="33" s="1"/>
  <c r="Y6" i="33" s="1"/>
  <c r="Z6" i="33" s="1"/>
  <c r="AA6" i="33" s="1"/>
  <c r="AB6" i="33" s="1"/>
  <c r="AC6" i="33" s="1"/>
  <c r="AD6" i="33" s="1"/>
  <c r="AE6" i="33" s="1"/>
  <c r="AD5" i="32"/>
  <c r="W5" i="32"/>
  <c r="T5" i="32"/>
  <c r="O5" i="32"/>
  <c r="AB5" i="32"/>
  <c r="L5" i="32"/>
  <c r="G5" i="32"/>
  <c r="D5" i="32"/>
  <c r="AE5" i="32"/>
  <c r="Q5" i="32"/>
  <c r="M5" i="32"/>
  <c r="Y5" i="32"/>
  <c r="U5" i="32"/>
  <c r="F5" i="32"/>
  <c r="P5" i="32"/>
  <c r="V5" i="32"/>
  <c r="Z5" i="32"/>
  <c r="E5" i="32"/>
  <c r="C5" i="32"/>
  <c r="K5" i="32"/>
  <c r="AA5" i="32"/>
  <c r="H5" i="32"/>
  <c r="AC5" i="32"/>
  <c r="N5" i="32"/>
  <c r="R5" i="32"/>
  <c r="J5" i="32"/>
  <c r="X5" i="32"/>
  <c r="S5" i="32"/>
  <c r="I5" i="32"/>
  <c r="B5" i="12"/>
</calcChain>
</file>

<file path=xl/sharedStrings.xml><?xml version="1.0" encoding="utf-8"?>
<sst xmlns="http://schemas.openxmlformats.org/spreadsheetml/2006/main" count="7228" uniqueCount="2067">
  <si>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</si>
  <si>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</si>
  <si>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</si>
  <si>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</si>
  <si>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</si>
  <si>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</si>
  <si>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</si>
  <si>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</si>
  <si>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</si>
  <si>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</si>
  <si>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</si>
  <si>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</si>
  <si>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</si>
  <si>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</si>
  <si>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</si>
  <si>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</si>
  <si>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</si>
  <si>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</si>
  <si>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</si>
  <si>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</si>
  <si>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</si>
  <si>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</si>
  <si>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</si>
  <si>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</si>
  <si>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</si>
  <si>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</si>
  <si>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</si>
  <si>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</si>
  <si>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</si>
  <si>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</si>
  <si>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</si>
  <si>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</si>
  <si>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</si>
  <si>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</si>
  <si>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</si>
  <si>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</si>
  <si>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</si>
  <si>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</si>
  <si>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</si>
  <si>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</si>
  <si>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</si>
  <si>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TKI000</t>
  </si>
  <si>
    <t>7. Transportation Sector Key Indicators and Delivered Energy Consumption</t>
  </si>
  <si>
    <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</si>
  <si>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</si>
  <si>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</si>
  <si>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</si>
  <si>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</si>
  <si>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</si>
  <si>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</si>
  <si>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</si>
  <si>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</si>
  <si>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</si>
  <si>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</si>
  <si>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</si>
  <si>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</si>
  <si>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</si>
  <si>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</si>
  <si>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</si>
  <si>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</si>
  <si>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</si>
  <si>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</si>
  <si>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</si>
  <si>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</si>
  <si>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</si>
  <si>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</si>
  <si>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</si>
  <si>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</si>
  <si>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</si>
  <si>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</si>
  <si>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</si>
  <si>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</si>
  <si>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</si>
  <si>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</si>
  <si>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</si>
  <si>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</si>
  <si>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</si>
  <si>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</si>
  <si>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</si>
  <si>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</si>
  <si>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</si>
  <si>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</si>
  <si>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</si>
  <si>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</si>
  <si>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</si>
  <si>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</si>
  <si>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</si>
  <si>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</si>
  <si>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</si>
  <si>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</si>
  <si>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</si>
  <si>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</si>
  <si>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</si>
  <si>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</si>
  <si>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</si>
  <si>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</si>
  <si>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</si>
  <si>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</si>
  <si>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</si>
  <si>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</si>
  <si>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</si>
  <si>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</si>
  <si>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</si>
  <si>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</si>
  <si>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</si>
  <si>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</si>
  <si>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</si>
  <si>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</si>
  <si>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</si>
  <si>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</si>
  <si>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</si>
  <si>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</si>
  <si>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</si>
  <si>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</si>
  <si>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</si>
  <si>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</si>
  <si>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</si>
  <si>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</si>
  <si>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</si>
  <si>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</si>
  <si>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</si>
  <si>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</si>
  <si>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</si>
  <si>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</si>
  <si>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</si>
  <si>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</si>
  <si>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</si>
  <si>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</si>
  <si>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</si>
  <si>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</si>
  <si>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</si>
  <si>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</si>
  <si>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</si>
  <si>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</si>
  <si>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</si>
  <si>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</si>
  <si>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</si>
  <si>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</si>
  <si>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</si>
  <si>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</si>
  <si>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</si>
  <si>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</si>
  <si>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</si>
  <si>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</si>
  <si>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</si>
  <si>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</si>
  <si>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</si>
  <si>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</si>
  <si>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</si>
  <si>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</si>
  <si>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</si>
  <si>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</si>
  <si>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Fuel Cost (1987 dollars per million Btu)</t>
  </si>
  <si>
    <t>Ticket Price (1996 cents per passenger mile)</t>
  </si>
  <si>
    <t>Load Factor (fraction of seats filled)</t>
  </si>
  <si>
    <t>Driver Variables</t>
  </si>
  <si>
    <t>Travel Demand</t>
  </si>
  <si>
    <t>Seat Miles Demanded (billion miles)</t>
  </si>
  <si>
    <t>Aircraft Sales</t>
  </si>
  <si>
    <t>Total World</t>
  </si>
  <si>
    <t>Fuel Consumption (trillion Btu)</t>
  </si>
  <si>
    <t>Start Year</t>
  </si>
  <si>
    <t>battery electric vehicle</t>
  </si>
  <si>
    <t>natural gas vehicle</t>
  </si>
  <si>
    <t>gasoline vehicle</t>
  </si>
  <si>
    <t>diesel vehicle</t>
  </si>
  <si>
    <t>plugin hybrid vehicle</t>
  </si>
  <si>
    <t xml:space="preserve">Table 1-40:  U.S. Passenger-Miles (Millions) </t>
  </si>
  <si>
    <t>Air</t>
  </si>
  <si>
    <t>Highway, total</t>
  </si>
  <si>
    <t>N</t>
  </si>
  <si>
    <t>U</t>
  </si>
  <si>
    <t>Truck, combination</t>
  </si>
  <si>
    <t>Heavy rail</t>
  </si>
  <si>
    <t>Commuter rail</t>
  </si>
  <si>
    <t>Rail</t>
  </si>
  <si>
    <r>
      <t>KEY:</t>
    </r>
    <r>
      <rPr>
        <sz val="9"/>
        <rFont val="Arial"/>
        <family val="2"/>
      </rPr>
      <t xml:space="preserve"> N = data do not exist; R = revised; U = data are not available.</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</si>
  <si>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</si>
  <si>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</si>
  <si>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The FHWA estimates national trends by using State reported Highway Performance and Monitoring System (HPMS) data, fuel consumption data, vehicle registration data, other data such as the R. L. Polk vehicle data, and a host of modeling techniques.</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</si>
  <si>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</si>
  <si>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</si>
  <si>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</si>
  <si>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</si>
  <si>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r>
      <t xml:space="preserve">1960: Civil Aeronautics Board, </t>
    </r>
    <r>
      <rPr>
        <i/>
        <sz val="9"/>
        <rFont val="Arial"/>
        <family val="2"/>
      </rPr>
      <t xml:space="preserve">Handbook of Airline Statistics, 1969 </t>
    </r>
    <r>
      <rPr>
        <sz val="9"/>
        <rFont val="Arial"/>
        <family val="2"/>
      </rPr>
      <t>(Washington, DC: 1970), part III, table 2.</t>
    </r>
  </si>
  <si>
    <t>Highway:</t>
  </si>
  <si>
    <t>Transit:</t>
  </si>
  <si>
    <t>Ferryboat:</t>
  </si>
  <si>
    <t>1992: American Public Transit Association, personal communication, July 19, 2000.</t>
  </si>
  <si>
    <t>1993-95: American Public Transit Association, personal communication, Aug. 13, 2001.</t>
  </si>
  <si>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</si>
  <si>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</si>
  <si>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</si>
  <si>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</si>
  <si>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t>All vehicle types except motorbikes and passenger ships</t>
  </si>
  <si>
    <t>EIA</t>
  </si>
  <si>
    <t>LPG vehicle</t>
  </si>
  <si>
    <t>hydrogen vehicle</t>
  </si>
  <si>
    <t>Annual Distance (miles/vehicle)</t>
  </si>
  <si>
    <t>The start year is the year prior the first simulated year in the model.</t>
  </si>
  <si>
    <t>New Trucks by Size Class</t>
  </si>
  <si>
    <t>Railroads</t>
  </si>
  <si>
    <t>Domestic Shipping</t>
  </si>
  <si>
    <t>International Shipping</t>
  </si>
  <si>
    <t>Annual Energy Outlook 2020</t>
  </si>
  <si>
    <t>United States</t>
  </si>
  <si>
    <t>Canada</t>
  </si>
  <si>
    <t>Central America</t>
  </si>
  <si>
    <t>South America</t>
  </si>
  <si>
    <t>Europe</t>
  </si>
  <si>
    <t>Africa</t>
  </si>
  <si>
    <t>Mideast</t>
  </si>
  <si>
    <t>Commonwealth of Independent States</t>
  </si>
  <si>
    <t>China</t>
  </si>
  <si>
    <t>Northeast Asia</t>
  </si>
  <si>
    <t>Southeast Asia</t>
  </si>
  <si>
    <t>Southwest Asia</t>
  </si>
  <si>
    <t>Oceania</t>
  </si>
  <si>
    <t>Average Aircraft</t>
  </si>
  <si>
    <t>Aircraft Stock</t>
  </si>
  <si>
    <t>Diesel</t>
  </si>
  <si>
    <t>Motor Gasoline</t>
  </si>
  <si>
    <t>Propane</t>
  </si>
  <si>
    <t>Compressed/Liquefied Natural Gas</t>
  </si>
  <si>
    <t>Ethanol-Flex Fuel</t>
  </si>
  <si>
    <t>Electric</t>
  </si>
  <si>
    <t>Plug-in Diesel Hybrid</t>
  </si>
  <si>
    <t>Plug-in Gasoline Hybrid</t>
  </si>
  <si>
    <t>Fuel Cell</t>
  </si>
  <si>
    <t xml:space="preserve"> Medium</t>
  </si>
  <si>
    <t>Total Stock</t>
  </si>
  <si>
    <t>Distillate Fuel Oil (diesel)</t>
  </si>
  <si>
    <t>Residual Fuel Oil</t>
  </si>
  <si>
    <t>Compressed Natural Gas</t>
  </si>
  <si>
    <t>Liquefied Natural Gas</t>
  </si>
  <si>
    <t>Number of Vehicles</t>
  </si>
  <si>
    <t>https://www.eia.gov/outlooks/aeo/tables_side.php</t>
  </si>
  <si>
    <t>We classify AEO's light commercial trucks category as well as light-medium and medium duty vehicles</t>
  </si>
  <si>
    <t>in "freight LDVs" and heavy duty vehicles in "freight HDVs."</t>
  </si>
  <si>
    <t>Tables 7, 46, 47, 49</t>
  </si>
  <si>
    <t>We use AEO 2021 to calculate start year vehicles, as AEO 2023 does not include 2020 data.</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</si>
  <si>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</si>
  <si>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</si>
  <si>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</si>
  <si>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</si>
  <si>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</si>
  <si>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</si>
  <si>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</si>
  <si>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</si>
  <si>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</si>
  <si>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</si>
  <si>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</si>
  <si>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</si>
  <si>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</si>
  <si>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</si>
  <si>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</si>
  <si>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</si>
  <si>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</si>
  <si>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</si>
  <si>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</si>
  <si>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</si>
  <si>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</si>
  <si>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</si>
  <si>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</si>
  <si>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</si>
  <si>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</si>
  <si>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</si>
  <si>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</si>
  <si>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</si>
  <si>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</si>
  <si>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</si>
  <si>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</si>
  <si>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</si>
  <si>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</si>
  <si>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those before the 2019 edition.</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</si>
  <si>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</si>
  <si>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</si>
  <si>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</si>
  <si>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1990-2022: U.S. Department of Transportation, Bureau of Transportation Statistics, Office of Airline Information,  </t>
    </r>
    <r>
      <rPr>
        <i/>
        <sz val="9"/>
        <rFont val="Arial"/>
        <family val="2"/>
      </rPr>
      <t>Air Carrier Statistics T-100</t>
    </r>
    <r>
      <rPr>
        <sz val="9"/>
        <rFont val="Arial"/>
        <family val="2"/>
      </rPr>
      <t>, available at https://transtats.bts.gov/ as of Aug. 1, 2023.</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</si>
  <si>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</si>
  <si>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</si>
  <si>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</si>
  <si>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1994-2021: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Aug. 28, 2023, minus transit bus categories (Motor bus, Trolley bus, and Demand response).</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</si>
  <si>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</si>
  <si>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2009-21: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Nov. 15, 2022.</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</si>
  <si>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</si>
  <si>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2009-21: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Nov. 15, 2022.</t>
    </r>
  </si>
  <si>
    <t>Intercity / Amtrak:</t>
  </si>
  <si>
    <r>
      <t xml:space="preserve">1990-2000: Amtrak, </t>
    </r>
    <r>
      <rPr>
        <i/>
        <sz val="9"/>
        <rFont val="Arial"/>
        <family val="2"/>
      </rPr>
      <t xml:space="preserve">Amtrak Annual Report </t>
    </r>
    <r>
      <rPr>
        <sz val="9"/>
        <rFont val="Arial"/>
        <family val="2"/>
      </rPr>
      <t>(Washington, DC: Annual Issues), Statistical Appendix.</t>
    </r>
  </si>
  <si>
    <t>2001-22: Amtrak, Energy Management Department and Government Affairs Department, personal communications, Aug. 5, 2021, Sep. 22, 2022, and Jul. 26, 2023.</t>
  </si>
  <si>
    <t>Walking, Cycling:</t>
  </si>
  <si>
    <t>U.S. Department of Transportation, Bureau of Transportation Statistics and Federal Highway Administration, National Household Travel Survey data, available at https://nhts.ornl.gov/ as of Jul. 15, 2020.</t>
  </si>
  <si>
    <t>Report</t>
  </si>
  <si>
    <t>Scenario</t>
  </si>
  <si>
    <t>Reference case</t>
  </si>
  <si>
    <t>Datekey</t>
  </si>
  <si>
    <t>Release Date</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</si>
  <si>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</si>
  <si>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</si>
  <si>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</si>
  <si>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</si>
  <si>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</si>
  <si>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</si>
  <si>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</si>
  <si>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</si>
  <si>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</si>
  <si>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</si>
  <si>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</si>
  <si>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</si>
  <si>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</si>
  <si>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</si>
  <si>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</si>
  <si>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</si>
  <si>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</si>
  <si>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</si>
  <si>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</si>
  <si>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</si>
  <si>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</si>
  <si>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</si>
  <si>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</si>
  <si>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</si>
  <si>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</si>
  <si>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</si>
  <si>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</si>
  <si>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</si>
  <si>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</si>
  <si>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</si>
  <si>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</si>
  <si>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</si>
  <si>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</si>
  <si>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</si>
  <si>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</si>
  <si>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</si>
  <si>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</si>
  <si>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</si>
  <si>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</si>
  <si>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</si>
  <si>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</si>
  <si>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</si>
  <si>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</si>
  <si>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</si>
  <si>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</si>
  <si>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</si>
  <si>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</si>
  <si>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</si>
  <si>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</si>
  <si>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</si>
  <si>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</si>
  <si>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</si>
  <si>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</si>
  <si>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</si>
  <si>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</si>
  <si>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</si>
  <si>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</si>
  <si>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</si>
  <si>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</si>
  <si>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</si>
  <si>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</si>
  <si>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</si>
  <si>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</si>
  <si>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</si>
  <si>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</si>
  <si>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</si>
  <si>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</si>
  <si>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</si>
  <si>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</si>
  <si>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</si>
  <si>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</si>
  <si>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</si>
  <si>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</si>
  <si>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</si>
  <si>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</si>
  <si>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</si>
  <si>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</si>
  <si>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</si>
  <si>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</si>
  <si>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</si>
  <si>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</si>
  <si>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</si>
  <si>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</si>
  <si>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</si>
  <si>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</si>
  <si>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</si>
  <si>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</si>
  <si>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</si>
  <si>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</si>
  <si>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</si>
  <si>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</si>
  <si>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</si>
  <si>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</si>
  <si>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</si>
  <si>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</si>
  <si>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</si>
  <si>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</si>
  <si>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</si>
  <si>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</si>
  <si>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</si>
  <si>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</si>
  <si>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</si>
  <si>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</si>
  <si>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</si>
  <si>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</si>
  <si>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</si>
  <si>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</si>
  <si>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</si>
  <si>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</si>
  <si>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</si>
  <si>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</si>
  <si>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</si>
  <si>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</si>
  <si>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</si>
  <si>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</si>
  <si>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</si>
  <si>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</si>
  <si>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</si>
  <si>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</si>
  <si>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</si>
  <si>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</si>
  <si>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</si>
  <si>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</si>
  <si>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</si>
  <si>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</si>
  <si>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</si>
  <si>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</si>
  <si>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</si>
  <si>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</si>
  <si>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</si>
  <si>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</si>
  <si>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</si>
  <si>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</si>
  <si>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</si>
  <si>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</si>
  <si>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</si>
  <si>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</si>
  <si>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</si>
  <si>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</si>
  <si>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</si>
  <si>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</si>
  <si>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</si>
  <si>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</si>
  <si>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</si>
  <si>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</si>
  <si>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</si>
  <si>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</si>
  <si>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</si>
  <si>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</si>
  <si>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</si>
  <si>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</si>
  <si>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</si>
  <si>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</si>
  <si>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</si>
  <si>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</si>
  <si>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</si>
  <si>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</si>
  <si>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</si>
  <si>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</si>
  <si>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</si>
  <si>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</si>
  <si>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</si>
  <si>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</si>
  <si>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</si>
  <si>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</si>
  <si>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</si>
  <si>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</si>
  <si>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</si>
  <si>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</si>
  <si>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</si>
  <si>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</si>
  <si>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</si>
  <si>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</si>
  <si>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</si>
  <si>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</si>
  <si>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</si>
  <si>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</si>
  <si>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</si>
  <si>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</si>
  <si>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</si>
  <si>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</si>
  <si>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</si>
  <si>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</si>
  <si>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Advanced Technology Penetration</t>
  </si>
  <si>
    <t>ATE000:la_gen_tech_1</t>
  </si>
  <si>
    <t xml:space="preserve">  General Technology 1</t>
  </si>
  <si>
    <t>ATE000:la_gen_tech_2</t>
  </si>
  <si>
    <t xml:space="preserve">  General Technology 2</t>
  </si>
  <si>
    <t>ATE000:la_gen_tech_3</t>
  </si>
  <si>
    <t xml:space="preserve">  General Technology 3</t>
  </si>
  <si>
    <t>ATE000:la_gen_tech_4</t>
  </si>
  <si>
    <t xml:space="preserve">  General Technology 4</t>
  </si>
  <si>
    <t>ATE000:la_gen_tech_5</t>
  </si>
  <si>
    <t xml:space="preserve">  General Technology 5</t>
  </si>
  <si>
    <t>ATE000:la_LaminarFlowCo</t>
  </si>
  <si>
    <t xml:space="preserve">  Laminar Flow Control</t>
  </si>
  <si>
    <t>ATE000:la_Advanced Aero</t>
  </si>
  <si>
    <t xml:space="preserve">  Advanced Aerodynamics</t>
  </si>
  <si>
    <t>ATE000:la_WeightReducin</t>
  </si>
  <si>
    <t xml:space="preserve">  Weight Reducing Materials</t>
  </si>
  <si>
    <t>ATE000:la_ElectricallyA</t>
  </si>
  <si>
    <t xml:space="preserve">  Electrically Active Controls</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</si>
  <si>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</si>
  <si>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</si>
  <si>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</si>
  <si>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</si>
  <si>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</si>
  <si>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</si>
  <si>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</si>
  <si>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</si>
  <si>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</si>
  <si>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</si>
  <si>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</si>
  <si>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</si>
  <si>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</si>
  <si>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</si>
  <si>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</si>
  <si>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</si>
  <si>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</si>
  <si>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</si>
  <si>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</si>
  <si>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</si>
  <si>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</si>
  <si>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</si>
  <si>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</si>
  <si>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</si>
  <si>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</si>
  <si>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</si>
  <si>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</si>
  <si>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</si>
  <si>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</si>
  <si>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</si>
  <si>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For the U.S., the start year is 2020, as the first simulated year is 2021.</t>
  </si>
  <si>
    <t>ref2021.d113020a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</si>
  <si>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</si>
  <si>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</si>
  <si>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</si>
  <si>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</si>
  <si>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</si>
  <si>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</si>
  <si>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</si>
  <si>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</si>
  <si>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</si>
  <si>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</si>
  <si>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</si>
  <si>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</si>
  <si>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</si>
  <si>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</si>
  <si>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</si>
  <si>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</si>
  <si>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</si>
  <si>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</si>
  <si>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</si>
  <si>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TFV000</t>
  </si>
  <si>
    <t>46. Transportation Fleet Car and Truck Vehicle Miles Traveled by Type and Technology</t>
  </si>
  <si>
    <t>(billion miles)</t>
  </si>
  <si>
    <t xml:space="preserve"> Technology Type</t>
  </si>
  <si>
    <t>Cars 1/</t>
  </si>
  <si>
    <t xml:space="preserve"> Conventional Cars</t>
  </si>
  <si>
    <t>TFV000:ba_GasolineICEVe</t>
  </si>
  <si>
    <t>Gasoline ICE Vehicles</t>
  </si>
  <si>
    <t>TFV000:ba_TDIDieselICE</t>
  </si>
  <si>
    <t>TDI Diesel ICE</t>
  </si>
  <si>
    <t>--</t>
  </si>
  <si>
    <t>TFV000:ba_TotalConventi</t>
  </si>
  <si>
    <t xml:space="preserve">  Total Conventional Cars</t>
  </si>
  <si>
    <t xml:space="preserve"> Alternative-Fuel Cars</t>
  </si>
  <si>
    <t>TFV000:ca_Ethanol-FlexF</t>
  </si>
  <si>
    <t>Ethanol-Flex Fuel ICE</t>
  </si>
  <si>
    <t>TFV000:ca_100mileEV</t>
  </si>
  <si>
    <t>100 Mile Electric Vehicle</t>
  </si>
  <si>
    <t>TFV000:ca_ElectricVehic</t>
  </si>
  <si>
    <t>200 Mile Electric Vehicle</t>
  </si>
  <si>
    <t>TFV000:ea_FuelCellGasol</t>
  </si>
  <si>
    <t>300 Mile Electric Vehicle</t>
  </si>
  <si>
    <t>TFV000:ca_Plug-inGasoli</t>
  </si>
  <si>
    <t>Plug-in 10 Gasoline Hybrid</t>
  </si>
  <si>
    <t>TFV000:ca_Plug-in40Hybd</t>
  </si>
  <si>
    <t>Plug-in 40 Gasoline Hybrid</t>
  </si>
  <si>
    <t>TFV000:ca_Electric-Dies</t>
  </si>
  <si>
    <t>Electric-Diesel Hybrid</t>
  </si>
  <si>
    <t>TFV000:ca_Electric-Gaso</t>
  </si>
  <si>
    <t>Electric-Gasoline Hybrid</t>
  </si>
  <si>
    <t>TFV000:ca_CompressedNat</t>
  </si>
  <si>
    <t>Natural Gas ICE</t>
  </si>
  <si>
    <t>TFV000:da_CompressedNat</t>
  </si>
  <si>
    <t>Natural Gas Bi-fuel</t>
  </si>
  <si>
    <t>TFV000:da_LiquefiedPetr</t>
  </si>
  <si>
    <t>Propane ICE</t>
  </si>
  <si>
    <t>TFV000:ea_LiquefiedPetr</t>
  </si>
  <si>
    <t>Propane Bi-fuel</t>
  </si>
  <si>
    <t>TFV000:ea_FuelCellMetha</t>
  </si>
  <si>
    <t>Fuel Cell Methanol</t>
  </si>
  <si>
    <t>TFV000:ea_FuelCellHydro</t>
  </si>
  <si>
    <t>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</si>
  <si>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</si>
  <si>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</si>
  <si>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</si>
  <si>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</si>
  <si>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</si>
  <si>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</si>
  <si>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</si>
  <si>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</si>
  <si>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</si>
  <si>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</si>
  <si>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</si>
  <si>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</si>
  <si>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</si>
  <si>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</si>
  <si>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</si>
  <si>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</si>
  <si>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</si>
  <si>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</si>
  <si>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</si>
  <si>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</si>
  <si>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</si>
  <si>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</si>
  <si>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</si>
  <si>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</si>
  <si>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</si>
  <si>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</si>
  <si>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</si>
  <si>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</si>
  <si>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</si>
  <si>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</si>
  <si>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</si>
  <si>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</si>
  <si>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</si>
  <si>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TFV000:clt_DieselTDI</t>
  </si>
  <si>
    <t>TFV000:clt_Propane</t>
  </si>
  <si>
    <t>TFV000:clt_natgasgasgas</t>
  </si>
  <si>
    <t>TFV000:clt_ethanolflex</t>
  </si>
  <si>
    <t>TFV000:clt_electriclt</t>
  </si>
  <si>
    <t>TFV000:clt_plugingas</t>
  </si>
  <si>
    <t>TFV000:clt_plugindiesel</t>
  </si>
  <si>
    <t>TFV000:clt_fuelcellar</t>
  </si>
  <si>
    <t>TFV000:ma_CommercialLig</t>
  </si>
  <si>
    <t>Total Commercial Light Trucks</t>
  </si>
  <si>
    <t>1/ Includes all fleets of 10 or more.</t>
  </si>
  <si>
    <t>2/ Commercial trucks from 8,501 to 10,000 pounds.</t>
  </si>
  <si>
    <t>ICE = Internal combustion engine.</t>
  </si>
  <si>
    <t>- - = Not applicable.</t>
  </si>
  <si>
    <t>Sources:  U.S. Energy Information Administration, AEO2021 National Energy Modeling System run ref2021.d113020a.</t>
  </si>
  <si>
    <t xml:space="preserve"> United States</t>
  </si>
  <si>
    <t xml:space="preserve"> Canada</t>
  </si>
  <si>
    <t xml:space="preserve"> Central America</t>
  </si>
  <si>
    <t xml:space="preserve"> South America</t>
  </si>
  <si>
    <t xml:space="preserve"> Europe</t>
  </si>
  <si>
    <t xml:space="preserve"> Africa</t>
  </si>
  <si>
    <t xml:space="preserve"> Mideast</t>
  </si>
  <si>
    <t xml:space="preserve"> Commonwealth of Independent States</t>
  </si>
  <si>
    <t xml:space="preserve"> China</t>
  </si>
  <si>
    <t xml:space="preserve"> Northeast Asia</t>
  </si>
  <si>
    <t xml:space="preserve"> Southeast Asia</t>
  </si>
  <si>
    <t xml:space="preserve"> Southwest Asia</t>
  </si>
  <si>
    <t xml:space="preserve"> Oceania</t>
  </si>
  <si>
    <t xml:space="preserve"> Domestic 2/</t>
  </si>
  <si>
    <t xml:space="preserve"> International 2/</t>
  </si>
  <si>
    <t xml:space="preserve">  Freight Revenue Ton Miles (billion miles) 3/</t>
  </si>
  <si>
    <t xml:space="preserve"> Narrow Body Aircraft</t>
  </si>
  <si>
    <t xml:space="preserve"> Wide Body Aircraft</t>
  </si>
  <si>
    <t xml:space="preserve"> Regional Jets</t>
  </si>
  <si>
    <t xml:space="preserve"> Total World</t>
  </si>
  <si>
    <t>Aircraft Efficiency (seat miles per gallon) 4/</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</si>
  <si>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</si>
  <si>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</si>
  <si>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</si>
  <si>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sales and stock, and include belly freight</t>
  </si>
  <si>
    <t xml:space="preserve">  (converted to seats using an average weight of 200 pounds for each passenger, including luggage).</t>
  </si>
  <si>
    <t>Sources:  2020:  U.S. Energy Information Administration (EIA), Short-Term Energy Outlook, October 2020 and EIA, AEO2021</t>
  </si>
  <si>
    <t>National Energy Modeling System run ref2021.d113020a.  Projections:  EIA AEO2021 National Energy Modeling System run ref2021.d113020a.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</si>
  <si>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</si>
  <si>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</si>
  <si>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</si>
  <si>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</si>
  <si>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</si>
  <si>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</si>
  <si>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</si>
  <si>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FTE000:lm_vmt_stk_Gas</t>
  </si>
  <si>
    <t>FTE000:lm_vmt_stk_Liq</t>
  </si>
  <si>
    <t>FTE000:lm_vmt_stk_NGas</t>
  </si>
  <si>
    <t>FTE000:lm_vmt_stk_eff</t>
  </si>
  <si>
    <t>FTE000:lm_vmt_stk_elec</t>
  </si>
  <si>
    <t>FTE000:lm_vmt_stk_pidh</t>
  </si>
  <si>
    <t>FTE000:lm_vmt_stk_pigh</t>
  </si>
  <si>
    <t>FTE000:lm_vmt_stk_cell</t>
  </si>
  <si>
    <t>FTE000:lm_vmt_stk_total</t>
  </si>
  <si>
    <t xml:space="preserve">  Light Medium Subtotal</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</si>
  <si>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</si>
  <si>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</si>
  <si>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</si>
  <si>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</si>
  <si>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</si>
  <si>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</si>
  <si>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</si>
  <si>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</si>
  <si>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</si>
  <si>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</si>
  <si>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</si>
  <si>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</si>
  <si>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</si>
  <si>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</si>
  <si>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</si>
  <si>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</si>
  <si>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</si>
  <si>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</si>
  <si>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</si>
  <si>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</si>
  <si>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</si>
  <si>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</si>
  <si>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</si>
  <si>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</si>
  <si>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</si>
  <si>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</si>
  <si>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</si>
  <si>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</si>
  <si>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</si>
  <si>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</si>
  <si>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</si>
  <si>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</si>
  <si>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</si>
  <si>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</si>
  <si>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</si>
  <si>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</si>
  <si>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</si>
  <si>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</si>
  <si>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</si>
  <si>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</si>
  <si>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</si>
  <si>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</si>
  <si>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</si>
  <si>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</si>
  <si>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</si>
  <si>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</si>
  <si>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</si>
  <si>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</si>
  <si>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</si>
  <si>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</si>
  <si>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</si>
  <si>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</si>
  <si>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</si>
  <si>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</si>
  <si>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</si>
  <si>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</si>
  <si>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</si>
  <si>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</si>
  <si>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</si>
  <si>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</si>
  <si>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</si>
  <si>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</si>
  <si>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</si>
  <si>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</si>
  <si>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</si>
  <si>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</si>
  <si>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</si>
  <si>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</si>
  <si>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</si>
  <si>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</si>
  <si>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</si>
  <si>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</si>
  <si>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</si>
  <si>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</si>
  <si>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</si>
  <si>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</si>
  <si>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</si>
  <si>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</si>
  <si>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</si>
  <si>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</si>
  <si>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</si>
  <si>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</si>
  <si>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</si>
  <si>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</si>
  <si>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</si>
  <si>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</si>
  <si>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</si>
  <si>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</si>
  <si>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</si>
  <si>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</si>
  <si>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</si>
  <si>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</si>
  <si>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</si>
  <si>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</si>
  <si>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</si>
  <si>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</si>
  <si>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</si>
  <si>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</si>
  <si>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</si>
  <si>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</si>
  <si>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</si>
  <si>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</si>
  <si>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</si>
  <si>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</si>
  <si>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</si>
  <si>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</si>
  <si>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</si>
  <si>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</si>
  <si>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</si>
  <si>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</si>
  <si>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</si>
  <si>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</si>
  <si>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</si>
  <si>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</si>
  <si>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</si>
  <si>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</si>
  <si>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</si>
  <si>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</si>
  <si>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</si>
  <si>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</si>
  <si>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</si>
  <si>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</si>
  <si>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</si>
  <si>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</si>
  <si>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</si>
  <si>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</si>
  <si>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</si>
  <si>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</si>
  <si>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</si>
  <si>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</si>
  <si>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</si>
  <si>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</si>
  <si>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</si>
  <si>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</si>
  <si>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</si>
  <si>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</si>
  <si>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</si>
  <si>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</si>
  <si>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</si>
  <si>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</si>
  <si>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</si>
  <si>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</si>
  <si>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</si>
  <si>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</si>
  <si>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</si>
  <si>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</si>
  <si>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</si>
  <si>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</si>
  <si>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</si>
  <si>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</si>
  <si>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</si>
  <si>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</si>
  <si>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</si>
  <si>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</si>
  <si>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</si>
  <si>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</si>
  <si>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</si>
  <si>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</si>
  <si>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</si>
  <si>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</si>
  <si>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</si>
  <si>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</si>
  <si>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</si>
  <si>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</si>
  <si>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</si>
  <si>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</si>
  <si>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</si>
  <si>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</si>
  <si>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</si>
  <si>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</si>
  <si>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</si>
  <si>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</si>
  <si>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</si>
  <si>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</si>
  <si>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</si>
  <si>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</si>
  <si>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</si>
  <si>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</si>
  <si>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</si>
  <si>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</si>
  <si>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</si>
  <si>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</si>
  <si>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</si>
  <si>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</si>
  <si>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</si>
  <si>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</si>
  <si>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</si>
  <si>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</si>
  <si>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</si>
  <si>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</si>
  <si>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</si>
  <si>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</si>
  <si>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</si>
  <si>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</si>
  <si>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</si>
  <si>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</si>
  <si>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</si>
  <si>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</si>
  <si>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</si>
  <si>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</si>
  <si>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</si>
  <si>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</si>
  <si>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</si>
  <si>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</si>
  <si>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</si>
  <si>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</si>
  <si>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</si>
  <si>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FTE000:qa_ResidualOil</t>
  </si>
  <si>
    <t>FTE000:qa_Electricity</t>
  </si>
  <si>
    <t>FTE000:qa_ElEnGee</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</si>
  <si>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</si>
  <si>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</si>
  <si>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</si>
  <si>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</si>
  <si>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</si>
  <si>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</si>
  <si>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</si>
  <si>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</si>
  <si>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</si>
  <si>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</si>
  <si>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</si>
  <si>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</si>
  <si>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</si>
  <si>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</si>
  <si>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</si>
  <si>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</si>
  <si>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</si>
  <si>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</si>
  <si>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</si>
  <si>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Note:  Includes estimated consumption for petroleum and other liquids.  Totals may not equal sum of components due to independent rounding.</t>
  </si>
  <si>
    <t>Sources:  2020:  U.S. Energy Information Administration (EIA),</t>
  </si>
  <si>
    <t>Short-Term Energy Outlook, October 2020 and EIA, AEO2021 National Energy Modeling System run ref2021.d113020a.</t>
  </si>
  <si>
    <t>Projections:  EIA, AEO2021 National Energy Modeling System run ref2021.d113020a.</t>
  </si>
  <si>
    <t>ref2023.d020623a</t>
  </si>
  <si>
    <t>Annual Energy Outlook 2023</t>
  </si>
  <si>
    <t>ref2023</t>
  </si>
  <si>
    <t>Reference</t>
  </si>
  <si>
    <t>d020623a</t>
  </si>
  <si>
    <t xml:space="preserve"> March 2023</t>
  </si>
  <si>
    <t>Average</t>
  </si>
  <si>
    <t>Annual</t>
  </si>
  <si>
    <t>Change</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</si>
  <si>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</si>
  <si>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</si>
  <si>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</si>
  <si>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</si>
  <si>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</si>
  <si>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</si>
  <si>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</si>
  <si>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</si>
  <si>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</si>
  <si>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TSK000</t>
  </si>
  <si>
    <t>39. Light-Duty Vehicle Stock by Technology Type</t>
  </si>
  <si>
    <t>(millions)</t>
  </si>
  <si>
    <t>Car Stock 1/</t>
  </si>
  <si>
    <t>TSK000:ba_GasolineICEVe</t>
  </si>
  <si>
    <t xml:space="preserve">   Gasoline ICE Vehicles</t>
  </si>
  <si>
    <t>TSK000:ba_TDIDieselICE</t>
  </si>
  <si>
    <t xml:space="preserve">   TDI Diesel ICE</t>
  </si>
  <si>
    <t>TSK000:ba_TotalConventi</t>
  </si>
  <si>
    <t xml:space="preserve">     Total Conventional Cars</t>
  </si>
  <si>
    <t>TSK000:ca_Ethanol-FlexF</t>
  </si>
  <si>
    <t xml:space="preserve">   Ethanol-Flex Fuel ICE</t>
  </si>
  <si>
    <t>TSK000:ca_100mileEV</t>
  </si>
  <si>
    <t xml:space="preserve">   100-Mile Electric Vehicle</t>
  </si>
  <si>
    <t>TSK000:ca_ElectricVehic</t>
  </si>
  <si>
    <t xml:space="preserve">   200-Mile Electric Vehicle</t>
  </si>
  <si>
    <t>TSK000:ea_FuelCellGasol</t>
  </si>
  <si>
    <t xml:space="preserve">   300-Mile Electric Vehicle</t>
  </si>
  <si>
    <t>TSK000:ca_Plug-inGasoli</t>
  </si>
  <si>
    <t xml:space="preserve">   Plug-in 20 Gasoline Hybrid</t>
  </si>
  <si>
    <t>TSK000:ca_Plug-in40Hybd</t>
  </si>
  <si>
    <t xml:space="preserve">   Plug-in 50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</si>
  <si>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</si>
  <si>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</si>
  <si>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</si>
  <si>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</si>
  <si>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</si>
  <si>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</si>
  <si>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</si>
  <si>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</si>
  <si>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</si>
  <si>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</si>
  <si>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</si>
  <si>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</si>
  <si>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</si>
  <si>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</si>
  <si>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</si>
  <si>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</si>
  <si>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</si>
  <si>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</si>
  <si>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</si>
  <si>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</si>
  <si>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</si>
  <si>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TSK000:ga_GasolineICEVe</t>
  </si>
  <si>
    <t>TSK000:ga_TDIDieselICE</t>
  </si>
  <si>
    <t>TSK000:ga_TotalConventi</t>
  </si>
  <si>
    <t xml:space="preserve">     Total Conventional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</si>
  <si>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</si>
  <si>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</si>
  <si>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</si>
  <si>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</si>
  <si>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</si>
  <si>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</si>
  <si>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</si>
  <si>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</si>
  <si>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</si>
  <si>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</si>
  <si>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</si>
  <si>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</si>
  <si>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</si>
  <si>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</si>
  <si>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</si>
  <si>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</si>
  <si>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</si>
  <si>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</si>
  <si>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</si>
  <si>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 Cars and Light Trucks</t>
  </si>
  <si>
    <t>TSK000:ta_ConventionGas</t>
  </si>
  <si>
    <t xml:space="preserve">   Conventional Gasoline</t>
  </si>
  <si>
    <t>TSK000:ta_TDIDiesel</t>
  </si>
  <si>
    <t xml:space="preserve">   TDI Diesel</t>
  </si>
  <si>
    <t>TSK000:ta_Flex-Fuel</t>
  </si>
  <si>
    <t xml:space="preserve">   Flex-Fuel</t>
  </si>
  <si>
    <t>TSK000:ta_PlugElectric</t>
  </si>
  <si>
    <t xml:space="preserve">   Electric</t>
  </si>
  <si>
    <t>TSK000:ta_PluginHybrid</t>
  </si>
  <si>
    <t xml:space="preserve">   Plug-in Electric Hybrid</t>
  </si>
  <si>
    <t>TSK000:ta_ElectricHybrd</t>
  </si>
  <si>
    <t xml:space="preserve">   Electric Hybrid</t>
  </si>
  <si>
    <t>TSK000:ta_GassyGaseous</t>
  </si>
  <si>
    <t xml:space="preserve">   Gaseous (Propane and Natural Gas)</t>
  </si>
  <si>
    <t>TSK000:ta_FuelCell</t>
  </si>
  <si>
    <t xml:space="preserve">   Fuel Cell</t>
  </si>
  <si>
    <t>1/ Includes personal and fleet vehicles.</t>
  </si>
  <si>
    <t>TDI = Turbocharged direct injection</t>
  </si>
  <si>
    <t>Data source: U.S. Energy Information Administration, AEO2023 National Energy Modeling System run ref2023.d020623a.</t>
  </si>
  <si>
    <t xml:space="preserve">   Motor Gasoline</t>
  </si>
  <si>
    <t xml:space="preserve">   Diesel</t>
  </si>
  <si>
    <t xml:space="preserve">   Propane</t>
  </si>
  <si>
    <t xml:space="preserve">   Compressed/Liquefied Natural Gas</t>
  </si>
  <si>
    <t xml:space="preserve">   Ethanol-Flex Fuel</t>
  </si>
  <si>
    <t xml:space="preserve">   Plug-in Gasoline Hybrid</t>
  </si>
  <si>
    <t xml:space="preserve">   Plug-in Diesel Hybrid</t>
  </si>
  <si>
    <t xml:space="preserve">      Total Commercial Light Trucks</t>
  </si>
  <si>
    <t>ATE000:loadfact-domesti</t>
  </si>
  <si>
    <t>ATE000:loadfact-interna</t>
  </si>
  <si>
    <t>ATE000:pop_JF_USA</t>
  </si>
  <si>
    <t>ATE000:pop_JF_CAN</t>
  </si>
  <si>
    <t>ATE000:pop_JF_MXC</t>
  </si>
  <si>
    <t xml:space="preserve">    Mexico and other OECD Americas</t>
  </si>
  <si>
    <t>ATE000:pop_JF_EUR</t>
  </si>
  <si>
    <t xml:space="preserve">    OECD Europe</t>
  </si>
  <si>
    <t>ATE000:pop_JF_JPN</t>
  </si>
  <si>
    <t xml:space="preserve">    Japan</t>
  </si>
  <si>
    <t>ATE000:pop_JF_ANZ</t>
  </si>
  <si>
    <t xml:space="preserve">    Australia and New Zealand</t>
  </si>
  <si>
    <t>ATE000:pop_JF_SKO</t>
  </si>
  <si>
    <t xml:space="preserve">    South Korea</t>
  </si>
  <si>
    <t>ATE000:pop_JF_RUS</t>
  </si>
  <si>
    <t xml:space="preserve">    Russia</t>
  </si>
  <si>
    <t>ATE000:pop_JF_URA</t>
  </si>
  <si>
    <t xml:space="preserve">    Other Europe and Eurasia</t>
  </si>
  <si>
    <t>ATE000:pop_JF_CHI</t>
  </si>
  <si>
    <t>ATE000:pop_JF_IND</t>
  </si>
  <si>
    <t xml:space="preserve">    India</t>
  </si>
  <si>
    <t>ATE000:pop_JF_OAS</t>
  </si>
  <si>
    <t xml:space="preserve">    Other Non-OECD Asia</t>
  </si>
  <si>
    <t>ATE000:pop_JF_MID</t>
  </si>
  <si>
    <t xml:space="preserve">    Middle East</t>
  </si>
  <si>
    <t>ATE000:pop_JF_AFR</t>
  </si>
  <si>
    <t>ATE000:pop_JF_BRZ</t>
  </si>
  <si>
    <t xml:space="preserve">    Brazil</t>
  </si>
  <si>
    <t>ATE000:pop_JF_CSA</t>
  </si>
  <si>
    <t xml:space="preserve">    Other Non-OECD Americas</t>
  </si>
  <si>
    <t xml:space="preserve">    Domestic 1/</t>
  </si>
  <si>
    <t>ATE000:rpm_dom_USA</t>
  </si>
  <si>
    <t>ATE000:rpm_dom_CAN</t>
  </si>
  <si>
    <t>ATE000:rpm_dom_MXC</t>
  </si>
  <si>
    <t xml:space="preserve">      Mexico and other OECD Americas</t>
  </si>
  <si>
    <t>ATE000:rpm_dom_EUR</t>
  </si>
  <si>
    <t xml:space="preserve">      OECD Europe</t>
  </si>
  <si>
    <t>ATE000:rpm_dom_JPN</t>
  </si>
  <si>
    <t xml:space="preserve">      Japan</t>
  </si>
  <si>
    <t>ATE000:rpm_dom_ANZ</t>
  </si>
  <si>
    <t xml:space="preserve">      Australia and New Zealand</t>
  </si>
  <si>
    <t>ATE000:rpm_dom_SKO</t>
  </si>
  <si>
    <t xml:space="preserve">      South Korea</t>
  </si>
  <si>
    <t>ATE000:rpm_dom_RUS</t>
  </si>
  <si>
    <t xml:space="preserve">      Russia</t>
  </si>
  <si>
    <t>ATE000:rpm_dom_URA</t>
  </si>
  <si>
    <t xml:space="preserve">      Other Europe and Eurasia</t>
  </si>
  <si>
    <t>ATE000:rpm_dom_CHI</t>
  </si>
  <si>
    <t>ATE000:rpm_dom_IND</t>
  </si>
  <si>
    <t xml:space="preserve">      India</t>
  </si>
  <si>
    <t>ATE000:rpm_dom_OAS</t>
  </si>
  <si>
    <t xml:space="preserve">      Other Non-OECD Asia</t>
  </si>
  <si>
    <t>ATE000:rpm_dom_MID</t>
  </si>
  <si>
    <t xml:space="preserve">      Middle East</t>
  </si>
  <si>
    <t>ATE000:rpm_dom_AFR</t>
  </si>
  <si>
    <t>ATE000:rpm_dom_BRZ</t>
  </si>
  <si>
    <t xml:space="preserve">      Brazil</t>
  </si>
  <si>
    <t>ATE000:rpm_dom_CSA</t>
  </si>
  <si>
    <t xml:space="preserve">      Other Non-OECD Americas</t>
  </si>
  <si>
    <t>ATE000:rpm_dom_world</t>
  </si>
  <si>
    <t xml:space="preserve">        Total World Domestic</t>
  </si>
  <si>
    <t xml:space="preserve">    International 1/</t>
  </si>
  <si>
    <t>ATE000:rpm_int_USA</t>
  </si>
  <si>
    <t>ATE000:rpm_int_CAN</t>
  </si>
  <si>
    <t>ATE000:rpm_int_MXC</t>
  </si>
  <si>
    <t>ATE000:rpm_int_EUR</t>
  </si>
  <si>
    <t>ATE000:rpm_int_JPN</t>
  </si>
  <si>
    <t>ATE000:rpm_int_ANZ</t>
  </si>
  <si>
    <t>ATE000:rpm_int_SKO</t>
  </si>
  <si>
    <t>ATE000:rpm_int_RUS</t>
  </si>
  <si>
    <t>ATE000:rpm_int_URA</t>
  </si>
  <si>
    <t>ATE000:rpm_int_CHI</t>
  </si>
  <si>
    <t>ATE000:rpm_int_IND</t>
  </si>
  <si>
    <t>ATE000:rpm_int_OAS</t>
  </si>
  <si>
    <t>ATE000:rpm_int_MID</t>
  </si>
  <si>
    <t>ATE000:rpm_int_AFR</t>
  </si>
  <si>
    <t>ATE000:rpm_int_BRZ</t>
  </si>
  <si>
    <t>ATE000:rpm_int_CSA</t>
  </si>
  <si>
    <t>ATE000:rpm_int_world</t>
  </si>
  <si>
    <t xml:space="preserve">        Total World International</t>
  </si>
  <si>
    <t>ATE000:rpm_world</t>
  </si>
  <si>
    <t xml:space="preserve">  Freight Revenue Ton Miles (billion miles) 2/</t>
  </si>
  <si>
    <t>ATE000:ftm_total_USA</t>
  </si>
  <si>
    <t>ATE000:ftm_total_CAN</t>
  </si>
  <si>
    <t>ATE000:ftm_total_MXC</t>
  </si>
  <si>
    <t>ATE000:ftm_total_EUR</t>
  </si>
  <si>
    <t>ATE000:ftm_total_JPN</t>
  </si>
  <si>
    <t>ATE000:ftm_total_ANZ</t>
  </si>
  <si>
    <t>ATE000:ftm_total_SKO</t>
  </si>
  <si>
    <t>ATE000:ftm_total_RUS</t>
  </si>
  <si>
    <t>ATE000:ftm_total_URA</t>
  </si>
  <si>
    <t>ATE000:ftm_total_CHI</t>
  </si>
  <si>
    <t>ATE000:ftm_total_IND</t>
  </si>
  <si>
    <t>ATE000:ftm_total_OAS</t>
  </si>
  <si>
    <t>ATE000:ftm_total_MID</t>
  </si>
  <si>
    <t>ATE000:ftm_total_AFR</t>
  </si>
  <si>
    <t>ATE000:ftm_total_BRZ</t>
  </si>
  <si>
    <t>ATE000:ftm_total_CSA</t>
  </si>
  <si>
    <t>ATE000:ftm_dom_world</t>
  </si>
  <si>
    <t xml:space="preserve">      Total World Domestic</t>
  </si>
  <si>
    <t>ATE000:ftm_int_world</t>
  </si>
  <si>
    <t xml:space="preserve">      Total World International</t>
  </si>
  <si>
    <t>ATE000:ftm_total_world</t>
  </si>
  <si>
    <t>ATE000:fa_USATotal</t>
  </si>
  <si>
    <t>ATE000:fa_USANarrowBody</t>
  </si>
  <si>
    <t>ATE000:fa_USAWideBody</t>
  </si>
  <si>
    <t>ATE000:fa_USARegional</t>
  </si>
  <si>
    <t>ATE000:fa_CANTotal</t>
  </si>
  <si>
    <t>ATE000:fa_CANNarrowBody</t>
  </si>
  <si>
    <t>ATE000:fa_CANWideBody</t>
  </si>
  <si>
    <t>ATE000:fa_CANRegional</t>
  </si>
  <si>
    <t>ATE000:fa_MXC</t>
  </si>
  <si>
    <t xml:space="preserve">  Mexico and other OECD Americas</t>
  </si>
  <si>
    <t>ATE000:fa_MXCNarrowBody</t>
  </si>
  <si>
    <t>ATE000:fa_MXCWideBody</t>
  </si>
  <si>
    <t>ATE000:fa_MXCRegional</t>
  </si>
  <si>
    <t>ATE000:fa_EUR</t>
  </si>
  <si>
    <t xml:space="preserve">  OECD Europe</t>
  </si>
  <si>
    <t>ATE000:fa_EURNarrowBody</t>
  </si>
  <si>
    <t>ATE000:fa_EURWideBody</t>
  </si>
  <si>
    <t>ATE000:fa_EURRegional</t>
  </si>
  <si>
    <t>ATE000:fa_JPN</t>
  </si>
  <si>
    <t xml:space="preserve">  Japan</t>
  </si>
  <si>
    <t>ATE000:fa_JPNNarrowBody</t>
  </si>
  <si>
    <t>ATE000:fa_JPNWideBody</t>
  </si>
  <si>
    <t>ATE000:fa_JPNRegional</t>
  </si>
  <si>
    <t>ATE000:fa_ANZ</t>
  </si>
  <si>
    <t xml:space="preserve">  Australia and New Zealand</t>
  </si>
  <si>
    <t>ATE000:fa_ANZNarrowBody</t>
  </si>
  <si>
    <t>ATE000:fa_ANZWideBody</t>
  </si>
  <si>
    <t>ATE000:fa_ANZRegional</t>
  </si>
  <si>
    <t>ATE000:fa_SKO</t>
  </si>
  <si>
    <t xml:space="preserve">  South Korea</t>
  </si>
  <si>
    <t>ATE000:fa_SKONarrowBody</t>
  </si>
  <si>
    <t>ATE000:fa_SKOWideBody</t>
  </si>
  <si>
    <t>ATE000:fa_SKORegional</t>
  </si>
  <si>
    <t>ATE000:fa_RUS</t>
  </si>
  <si>
    <t xml:space="preserve">  Russia</t>
  </si>
  <si>
    <t>ATE000:fa_RUSNarrowBody</t>
  </si>
  <si>
    <t>ATE000:fa_RUSWideBody</t>
  </si>
  <si>
    <t>ATE000:fa_RUSRegional</t>
  </si>
  <si>
    <t>ATE000:fa_URA</t>
  </si>
  <si>
    <t xml:space="preserve">  Other Europe and Eurasia</t>
  </si>
  <si>
    <t>ATE000:fa_URANarrowBody</t>
  </si>
  <si>
    <t>ATE000:fa_URAWideBody</t>
  </si>
  <si>
    <t>ATE000:fa_URARegional</t>
  </si>
  <si>
    <t>ATE000:fa_CHI</t>
  </si>
  <si>
    <t>ATE000:fa_CHINarrowBody</t>
  </si>
  <si>
    <t>ATE000:fa_CHIWideBody</t>
  </si>
  <si>
    <t>ATE000:fa_CHIRegional</t>
  </si>
  <si>
    <t>ATE000:fa_IND</t>
  </si>
  <si>
    <t xml:space="preserve">  India</t>
  </si>
  <si>
    <t>ATE000:fa_INDNarrowBody</t>
  </si>
  <si>
    <t>ATE000:fa_INDWideBody</t>
  </si>
  <si>
    <t>ATE000:fa_INDRegional</t>
  </si>
  <si>
    <t>ATE000:fa_OAS</t>
  </si>
  <si>
    <t xml:space="preserve">  Other Non-OECD Asia</t>
  </si>
  <si>
    <t>ATE000:fa_OASNarrowBody</t>
  </si>
  <si>
    <t>ATE000:fa_OASWideBody</t>
  </si>
  <si>
    <t>ATE000:fa_OASRegional</t>
  </si>
  <si>
    <t>ATE000:fa_MID</t>
  </si>
  <si>
    <t xml:space="preserve">  Middle East</t>
  </si>
  <si>
    <t>ATE000:fa_MIDNarrowBody</t>
  </si>
  <si>
    <t>ATE000:fa_MIDWideBody</t>
  </si>
  <si>
    <t>ATE000:fa_MIDRegional</t>
  </si>
  <si>
    <t>ATE000:fa_AFR</t>
  </si>
  <si>
    <t>ATE000:fa_AFRNarrowBody</t>
  </si>
  <si>
    <t>ATE000:fa_AFRWideBody</t>
  </si>
  <si>
    <t>ATE000:fa_AFRRegional</t>
  </si>
  <si>
    <t>ATE000:fa_BRZ</t>
  </si>
  <si>
    <t xml:space="preserve">  Brazil</t>
  </si>
  <si>
    <t>ATE000:fa_BRZNarrowBody</t>
  </si>
  <si>
    <t>ATE000:fa_BRZWideBody</t>
  </si>
  <si>
    <t>ATE000:fa_BRZRegional</t>
  </si>
  <si>
    <t>ATE000:fa_CSA</t>
  </si>
  <si>
    <t xml:space="preserve">  Other Non-OECD Americas</t>
  </si>
  <si>
    <t>ATE000:fa_CSANarrowBody</t>
  </si>
  <si>
    <t>ATE000:fa_CSAWideBody</t>
  </si>
  <si>
    <t>ATE000:fa_CSARegional</t>
  </si>
  <si>
    <t>ATE000:fa_NBTotal</t>
  </si>
  <si>
    <t xml:space="preserve">  Total Narrow Body</t>
  </si>
  <si>
    <t>ATE000:fa_WBTotal</t>
  </si>
  <si>
    <t xml:space="preserve">  Total Wide Body</t>
  </si>
  <si>
    <t>ATE000:fa_RJTotal</t>
  </si>
  <si>
    <t xml:space="preserve">  Total Regional Jet</t>
  </si>
  <si>
    <t xml:space="preserve">  Total World</t>
  </si>
  <si>
    <t>Aircraft Deliveries</t>
  </si>
  <si>
    <t>ATE000:sal_USATotal</t>
  </si>
  <si>
    <t>ATE000:sal_USANarrowBod</t>
  </si>
  <si>
    <t>ATE000:sal_USAWideBody</t>
  </si>
  <si>
    <t>ATE000:sal_USARegional</t>
  </si>
  <si>
    <t>ATE000:sal_CANTotal</t>
  </si>
  <si>
    <t>ATE000:sal_CANNarrowBod</t>
  </si>
  <si>
    <t>ATE000:sal_CANWideBody</t>
  </si>
  <si>
    <t>ATE000:sal_CANRegional</t>
  </si>
  <si>
    <t>ATE000:sal_MXC</t>
  </si>
  <si>
    <t>ATE000:sal_MXCNarrowBod</t>
  </si>
  <si>
    <t>ATE000:sal_MXCWideBody</t>
  </si>
  <si>
    <t>ATE000:sal_MXCRegional</t>
  </si>
  <si>
    <t>ATE000:sal_EUR</t>
  </si>
  <si>
    <t>ATE000:sal_EURNarrowBod</t>
  </si>
  <si>
    <t>ATE000:sal_EURWideBody</t>
  </si>
  <si>
    <t>ATE000:sal_EURRegional</t>
  </si>
  <si>
    <t>ATE000:sal_JPN</t>
  </si>
  <si>
    <t>ATE000:sal_JPNNarrowBod</t>
  </si>
  <si>
    <t>ATE000:sal_JPNWideBody</t>
  </si>
  <si>
    <t>ATE000:sal_JPNRegional</t>
  </si>
  <si>
    <t>ATE000:sal_ANZ</t>
  </si>
  <si>
    <t>ATE000:sal_ANZNarrowBod</t>
  </si>
  <si>
    <t>ATE000:sal_ANZWideBody</t>
  </si>
  <si>
    <t>ATE000:sal_ANZRegional</t>
  </si>
  <si>
    <t>ATE000:sal_SKO</t>
  </si>
  <si>
    <t>ATE000:sal_SKONarrowBod</t>
  </si>
  <si>
    <t>ATE000:sal_SKOWideBody</t>
  </si>
  <si>
    <t>ATE000:sal_SKORegional</t>
  </si>
  <si>
    <t>ATE000:sal_RUS</t>
  </si>
  <si>
    <t>ATE000:sal_RUSNarrowBod</t>
  </si>
  <si>
    <t>ATE000:sal_RUSWideBody</t>
  </si>
  <si>
    <t>ATE000:sal_RUSRegional</t>
  </si>
  <si>
    <t>ATE000:sal_URA</t>
  </si>
  <si>
    <t>ATE000:sal_URANarrowBod</t>
  </si>
  <si>
    <t>ATE000:sal_URAWideBody</t>
  </si>
  <si>
    <t>ATE000:sal_URARegional</t>
  </si>
  <si>
    <t>ATE000:sal_CHI</t>
  </si>
  <si>
    <t>ATE000:sal_CHINarrowBod</t>
  </si>
  <si>
    <t>ATE000:sal_CHIWideBody</t>
  </si>
  <si>
    <t>ATE000:sal_CHIRegional</t>
  </si>
  <si>
    <t>ATE000:sal_IND</t>
  </si>
  <si>
    <t>ATE000:sal_INDNarrowBod</t>
  </si>
  <si>
    <t>ATE000:sal_INDWideBody</t>
  </si>
  <si>
    <t>ATE000:sal_INDRegional</t>
  </si>
  <si>
    <t>ATE000:sal_OAS</t>
  </si>
  <si>
    <t>ATE000:sal_OASNarrowBod</t>
  </si>
  <si>
    <t>ATE000:sal_OASWideBody</t>
  </si>
  <si>
    <t>ATE000:sal_OASRegional</t>
  </si>
  <si>
    <t>ATE000:sal_MID</t>
  </si>
  <si>
    <t>ATE000:sal_MIDNarrowBod</t>
  </si>
  <si>
    <t>ATE000:sal_MIDWideBody</t>
  </si>
  <si>
    <t>ATE000:sal_MIDRegional</t>
  </si>
  <si>
    <t>ATE000:sal_AFR</t>
  </si>
  <si>
    <t>ATE000:sal_AFRNarrowBod</t>
  </si>
  <si>
    <t>ATE000:sal_AFRWideBody</t>
  </si>
  <si>
    <t>ATE000:sal_AFRRegional</t>
  </si>
  <si>
    <t>ATE000:sal_BRZ</t>
  </si>
  <si>
    <t>ATE000:sal_BRZNarrowBod</t>
  </si>
  <si>
    <t>ATE000:sal_BRZWideBody</t>
  </si>
  <si>
    <t>ATE000:sal_BRZRegional</t>
  </si>
  <si>
    <t>ATE000:sal_CSA</t>
  </si>
  <si>
    <t>ATE000:sal_CSANarrowBod</t>
  </si>
  <si>
    <t>ATE000:sal_CSAWideBody</t>
  </si>
  <si>
    <t>ATE000:sal_CSARegional</t>
  </si>
  <si>
    <t>ATE000:sal_NBTotal</t>
  </si>
  <si>
    <t>ATE000:sal_WBTotal</t>
  </si>
  <si>
    <t>ATE000:sal_RJTotal</t>
  </si>
  <si>
    <t>Aircraft Efficiency (seat miles per gallon) 3/</t>
  </si>
  <si>
    <t>ATE000:oa_JF_USA</t>
  </si>
  <si>
    <t>ATE000:oa_JF_CAN</t>
  </si>
  <si>
    <t>ATE000:oa_JF_MXC</t>
  </si>
  <si>
    <t>ATE000:oa_JF_EUR</t>
  </si>
  <si>
    <t>ATE000:oa_JF_JPN</t>
  </si>
  <si>
    <t>ATE000:oa_JF_ANZ</t>
  </si>
  <si>
    <t>ATE000:oa_JF_SKO</t>
  </si>
  <si>
    <t>ATE000:oa_JF_RUS</t>
  </si>
  <si>
    <t>ATE000:oa_JF_URA</t>
  </si>
  <si>
    <t>ATE000:oa_JF_CHI</t>
  </si>
  <si>
    <t>ATE000:oa_JF_IND</t>
  </si>
  <si>
    <t>ATE000:oa_JF_OAS</t>
  </si>
  <si>
    <t>ATE000:oa_JF_MID</t>
  </si>
  <si>
    <t>ATE000:oa_JF_AFR</t>
  </si>
  <si>
    <t>ATE000:oa_JF_BRZ</t>
  </si>
  <si>
    <t>ATE000:oa_JF_CSA</t>
  </si>
  <si>
    <t>1/ Domestic and International represent intra-and inter-region, respectively.</t>
  </si>
  <si>
    <t>2/ Includes freight carried by passenger aircraft (belly freight) and dedicated freighter aircraft.</t>
  </si>
  <si>
    <t>3/ Efficiency values are representative of global passenger aircraft deliveries and stock and include belly freight</t>
  </si>
  <si>
    <t>National Energy Modeling System run ref2023.d020623a.  Projections:  EIA AEO2023 National Energy Modeling System run ref2023.d020623a.</t>
  </si>
  <si>
    <t xml:space="preserve">    Light Medium</t>
  </si>
  <si>
    <t xml:space="preserve">      Diesel</t>
  </si>
  <si>
    <t xml:space="preserve">      Motor Gasoline</t>
  </si>
  <si>
    <t xml:space="preserve">      Propane</t>
  </si>
  <si>
    <t xml:space="preserve">      Compressed/Liquefied Natural Gas</t>
  </si>
  <si>
    <t xml:space="preserve">      Ethanol-Flex Fuel</t>
  </si>
  <si>
    <t xml:space="preserve">      Electric</t>
  </si>
  <si>
    <t xml:space="preserve">      Plug-in Diesel Hybrid</t>
  </si>
  <si>
    <t xml:space="preserve">      Plug-in Gasoline Hybrid</t>
  </si>
  <si>
    <t xml:space="preserve">      Fuel Cell</t>
  </si>
  <si>
    <t xml:space="preserve">        Light Medium Subtotal</t>
  </si>
  <si>
    <t xml:space="preserve">    Medium</t>
  </si>
  <si>
    <t xml:space="preserve">        Medium Subtotal</t>
  </si>
  <si>
    <t xml:space="preserve">    Heavy</t>
  </si>
  <si>
    <t xml:space="preserve">        Heavy Subtotal</t>
  </si>
  <si>
    <t xml:space="preserve">    Light Medium, Medium, and Heavy Total</t>
  </si>
  <si>
    <t xml:space="preserve">        Total Consumption</t>
  </si>
  <si>
    <t xml:space="preserve">        Light Medium Average</t>
  </si>
  <si>
    <t xml:space="preserve">        Medium Average</t>
  </si>
  <si>
    <t xml:space="preserve">        Heavy Average</t>
  </si>
  <si>
    <t xml:space="preserve">   Distillate Fuel Oil (diesel)</t>
  </si>
  <si>
    <t xml:space="preserve">   Residual Fuel Oil</t>
  </si>
  <si>
    <t xml:space="preserve">   Compressed Natural Gas</t>
  </si>
  <si>
    <t xml:space="preserve">   Liquefied Natural Gas</t>
  </si>
  <si>
    <t>Data source: 2022:  U.S. Energy Information Administration (EIA),</t>
  </si>
  <si>
    <t>Short-Term Energy Outlook, November 2022, and EIA, AEO2023 National Energy Modeling System run ref2023.d020623a.</t>
  </si>
  <si>
    <t>Projections:  EIA, AEO2023 National Energy Modeling System run ref2023.d020623a.</t>
  </si>
  <si>
    <t>ref2022.d011222a</t>
  </si>
  <si>
    <t>Annual Energy Outlook 2022</t>
  </si>
  <si>
    <t>ref2022</t>
  </si>
  <si>
    <t>d011222a</t>
  </si>
  <si>
    <t xml:space="preserve"> March 2022</t>
  </si>
  <si>
    <t>2021–2050</t>
  </si>
  <si>
    <t>Sources: 2021:  U.S. Energy Information Administration (EIA), Short-Term Energy Outlook, November 2021 and EIA,</t>
  </si>
  <si>
    <t>AEO2022 National Energy Modeling System run ref2022.d011222a. Projections:  EIA, AEO2022 National Energy Modeling System run ref2022.d011222a.</t>
  </si>
  <si>
    <t xml:space="preserve">   100 Mile Electric Vehicle</t>
  </si>
  <si>
    <t xml:space="preserve">   200 Mile Electric Vehicle</t>
  </si>
  <si>
    <t xml:space="preserve">   300 Mile Electric Vehicle</t>
  </si>
  <si>
    <t>Sources:  U.S. Energy Information Administration, AEO2022 National Energy Modeling System run ref2022.d011222a.</t>
  </si>
  <si>
    <t xml:space="preserve">    Domestic 2/</t>
  </si>
  <si>
    <t xml:space="preserve">    International 2/</t>
  </si>
  <si>
    <t>4/ Efficiency values are representative of global passenger aircraft deliveries and stock, and include belly freight</t>
  </si>
  <si>
    <t>Sources:  2021:  U.S. Energy Information Administration (EIA), Short-Term Energy Outlook, November 2021 and EIA, AEO2022</t>
  </si>
  <si>
    <t>National Energy Modeling System run ref2022.d011222a.  Projections:  EIA AEO2022 National Energy Modeling System run ref2022.d011222a.</t>
  </si>
  <si>
    <t>Sources:  2021:  U.S. Energy Information Administration (EIA),</t>
  </si>
  <si>
    <t>Short-Term Energy Outlook, November 2021 and EIA, AEO2022 National Energy Modeling System run ref2022.d011222a.</t>
  </si>
  <si>
    <t>Projections:  EIA, AEO2022 National Energy Modeling System run ref2022.d011222a.</t>
  </si>
  <si>
    <r>
      <t>Table 1-11:</t>
    </r>
    <r>
      <rPr>
        <b/>
        <sz val="14"/>
        <rFont val="Arial"/>
        <family val="2"/>
      </rPr>
      <t xml:space="preserve"> </t>
    </r>
    <r>
      <rPr>
        <b/>
        <sz val="12"/>
        <rFont val="Arial"/>
        <family val="2"/>
      </rPr>
      <t>Number of U.S. Aircraft, Vehicles, Vessels, and Other Conveyances</t>
    </r>
  </si>
  <si>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</si>
  <si>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</si>
  <si>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Highway, total (registered vehicles)</t>
  </si>
  <si>
    <r>
      <t>Light duty vehicle, short wheel base</t>
    </r>
    <r>
      <rPr>
        <vertAlign val="superscript"/>
        <sz val="11"/>
        <rFont val="Arial Narrow"/>
        <family val="2"/>
      </rPr>
      <t>c,d</t>
    </r>
  </si>
  <si>
    <r>
      <t>Motorcycle</t>
    </r>
    <r>
      <rPr>
        <vertAlign val="superscript"/>
        <sz val="11"/>
        <rFont val="Arial Narrow"/>
        <family val="2"/>
      </rPr>
      <t>d</t>
    </r>
  </si>
  <si>
    <r>
      <t>Light duty vehicle, long wheel base</t>
    </r>
    <r>
      <rPr>
        <vertAlign val="superscript"/>
        <sz val="11"/>
        <rFont val="Arial Narrow"/>
        <family val="2"/>
      </rPr>
      <t>c</t>
    </r>
  </si>
  <si>
    <r>
      <t>Truck, single-unit 2-axle 6-tire or more</t>
    </r>
    <r>
      <rPr>
        <vertAlign val="superscript"/>
        <sz val="11"/>
        <rFont val="Arial Narrow"/>
        <family val="2"/>
      </rPr>
      <t>f</t>
    </r>
  </si>
  <si>
    <r>
      <t>Truck, combination</t>
    </r>
    <r>
      <rPr>
        <vertAlign val="superscript"/>
        <sz val="11"/>
        <rFont val="Arial Narrow"/>
        <family val="2"/>
      </rPr>
      <t>e,f</t>
    </r>
  </si>
  <si>
    <t>Bus</t>
  </si>
  <si>
    <r>
      <t>Transit</t>
    </r>
    <r>
      <rPr>
        <b/>
        <vertAlign val="superscript"/>
        <sz val="11"/>
        <rFont val="Arial Narrow"/>
        <family val="2"/>
      </rPr>
      <t>g</t>
    </r>
  </si>
  <si>
    <r>
      <t>Motor bus</t>
    </r>
    <r>
      <rPr>
        <vertAlign val="superscript"/>
        <sz val="11"/>
        <rFont val="Arial Narrow"/>
        <family val="2"/>
      </rPr>
      <t>h</t>
    </r>
  </si>
  <si>
    <r>
      <t>Light rail cars</t>
    </r>
    <r>
      <rPr>
        <vertAlign val="superscript"/>
        <sz val="11"/>
        <rFont val="Arial Narrow"/>
        <family val="2"/>
      </rPr>
      <t>i</t>
    </r>
  </si>
  <si>
    <t>Heavy rail cars</t>
  </si>
  <si>
    <t>Trolley bus</t>
  </si>
  <si>
    <t>Commuter rail cars and locomotives</t>
  </si>
  <si>
    <t>Demand responsive</t>
  </si>
  <si>
    <r>
      <t>Other</t>
    </r>
    <r>
      <rPr>
        <vertAlign val="superscript"/>
        <sz val="11"/>
        <rFont val="Arial Narrow"/>
        <family val="2"/>
      </rPr>
      <t>j</t>
    </r>
  </si>
  <si>
    <t>Class I, freight cars</t>
  </si>
  <si>
    <t>Class I, locomotive</t>
  </si>
  <si>
    <t>Nonclass I freight cars</t>
  </si>
  <si>
    <t>Car companies and shippers freight cars</t>
  </si>
  <si>
    <t>Amtrak, passenger train car</t>
  </si>
  <si>
    <t>Amtrak, locomotive</t>
  </si>
  <si>
    <t xml:space="preserve">Water </t>
  </si>
  <si>
    <r>
      <t>Nonself-propelled vessels</t>
    </r>
    <r>
      <rPr>
        <vertAlign val="superscript"/>
        <sz val="11"/>
        <rFont val="Arial Narrow"/>
        <family val="2"/>
      </rPr>
      <t>k,l</t>
    </r>
  </si>
  <si>
    <r>
      <t>Self-propelled vessels</t>
    </r>
    <r>
      <rPr>
        <vertAlign val="superscript"/>
        <sz val="11"/>
        <rFont val="Arial Narrow"/>
        <family val="2"/>
      </rPr>
      <t>m,o</t>
    </r>
  </si>
  <si>
    <r>
      <t>Oceangoing self-propelled vessels (1,000 gross tons and over)</t>
    </r>
    <r>
      <rPr>
        <vertAlign val="superscript"/>
        <sz val="11"/>
        <rFont val="Arial Narrow"/>
        <family val="2"/>
      </rPr>
      <t>n,p</t>
    </r>
  </si>
  <si>
    <r>
      <t>Recreational boats</t>
    </r>
    <r>
      <rPr>
        <vertAlign val="superscript"/>
        <sz val="11"/>
        <rFont val="Arial Narrow"/>
        <family val="2"/>
      </rPr>
      <t>o</t>
    </r>
  </si>
  <si>
    <r>
      <t>KEY:</t>
    </r>
    <r>
      <rPr>
        <sz val="9"/>
        <rFont val="Arial"/>
        <family val="2"/>
      </rPr>
      <t xml:space="preserve"> N = data do not exist; R = revised; U = data are not available. </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</si>
  <si>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</si>
  <si>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</si>
  <si>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rPr>
        <vertAlign val="superscript"/>
        <sz val="9"/>
        <rFont val="Arial"/>
        <family val="2"/>
      </rPr>
      <t xml:space="preserve">c </t>
    </r>
    <r>
      <rPr>
        <sz val="9"/>
        <rFont val="Arial"/>
        <family val="2"/>
      </rPr>
      <t>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Data for 1960-2006 are not comparable to data for 2007 and later. This edition of table 1-11 is not comparable to those before the 2019 edition.</t>
    </r>
  </si>
  <si>
    <r>
      <t xml:space="preserve">d </t>
    </r>
    <r>
      <rPr>
        <sz val="9"/>
        <rFont val="Arial"/>
        <family val="2"/>
      </rPr>
      <t>1960-1993 Motorcycle data is included in Light duty vehicle, short wheel base.</t>
    </r>
  </si>
  <si>
    <r>
      <t xml:space="preserve">e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Light duty vehicle, long wheel base</t>
    </r>
    <r>
      <rPr>
        <sz val="9"/>
        <rFont val="Arial"/>
        <family val="2"/>
      </rPr>
      <t>.</t>
    </r>
  </si>
  <si>
    <r>
      <t>f</t>
    </r>
    <r>
      <rPr>
        <sz val="9"/>
        <rFont val="Arial"/>
        <family val="2"/>
      </rPr>
      <t xml:space="preserve"> 1965: Light duty vehicle, long wheel base data included in all</t>
    </r>
    <r>
      <rPr>
        <i/>
        <sz val="9"/>
        <rFont val="Arial"/>
        <family val="2"/>
      </rPr>
      <t xml:space="preserve"> Trucks</t>
    </r>
    <r>
      <rPr>
        <sz val="9"/>
        <rFont val="Arial"/>
        <family val="2"/>
      </rPr>
      <t>.</t>
    </r>
  </si>
  <si>
    <r>
      <t xml:space="preserve">g </t>
    </r>
    <r>
      <rPr>
        <sz val="9"/>
        <rFont val="Arial"/>
        <family val="2"/>
      </rPr>
      <t>Prior to 1984, excludes most rural and smaller systems funded via Sections 18 and 16(b)(2), Urban Mass Transportation Act of 1964, as amended. Also prior to 1984, includes total vehicles owned and leased. Incudes vehicles available at maximum service.</t>
    </r>
  </si>
  <si>
    <r>
      <t xml:space="preserve">h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</si>
  <si>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i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</si>
  <si>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j</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publico, and vanpool.</t>
    </r>
  </si>
  <si>
    <r>
      <t>k</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</si>
  <si>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l </t>
    </r>
    <r>
      <rPr>
        <sz val="9"/>
        <rFont val="Arial"/>
        <family val="2"/>
      </rPr>
      <t>Data for Jan. 1, 1991-June 30, 1991 included in 1990 figure.</t>
    </r>
  </si>
  <si>
    <r>
      <t xml:space="preserve">m </t>
    </r>
    <r>
      <rPr>
        <i/>
        <sz val="9"/>
        <rFont val="Arial"/>
        <family val="2"/>
      </rPr>
      <t>Self-propelled vessels</t>
    </r>
    <r>
      <rPr>
        <sz val="9"/>
        <rFont val="Arial"/>
        <family val="2"/>
      </rPr>
      <t xml:space="preserve"> include dry-cargo and/or passenger, offshore supply vessels, railroad-car ferries, tankers, and towboats.</t>
    </r>
  </si>
  <si>
    <r>
      <t xml:space="preserve">n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</si>
  <si>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o </t>
    </r>
    <r>
      <rPr>
        <i/>
        <sz val="9"/>
        <rFont val="Arial"/>
        <family val="2"/>
      </rPr>
      <t>Recreational vessels</t>
    </r>
    <r>
      <rPr>
        <sz val="9"/>
        <rFont val="Arial"/>
        <family val="2"/>
      </rPr>
      <t xml:space="preserve"> that are required to be numbered in accordance with Chapter 123 of Title 46 U.S.C.</t>
    </r>
  </si>
  <si>
    <r>
      <t xml:space="preserve">p </t>
    </r>
    <r>
      <rPr>
        <i/>
        <sz val="9"/>
        <rFont val="Arial"/>
        <family val="2"/>
      </rPr>
      <t xml:space="preserve">Fleet </t>
    </r>
    <r>
      <rPr>
        <sz val="9"/>
        <rFont val="Arial"/>
        <family val="2"/>
      </rPr>
      <t>is as of January of each year except for 2020, the data is as of December 2019.</t>
    </r>
  </si>
  <si>
    <r>
      <t xml:space="preserve">NOTES </t>
    </r>
    <r>
      <rPr>
        <sz val="9"/>
        <rFont val="Arial"/>
        <family val="2"/>
      </rPr>
      <t xml:space="preserve"> </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</si>
  <si>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</si>
  <si>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</si>
  <si>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</si>
  <si>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</si>
  <si>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</si>
  <si>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t>Air carrier:</t>
  </si>
  <si>
    <r>
      <t>1960-65: U.S. Department of Transportation, Federal Aviation Administration,</t>
    </r>
    <r>
      <rPr>
        <i/>
        <sz val="9"/>
        <rFont val="Arial"/>
        <family val="2"/>
      </rPr>
      <t xml:space="preserve"> FAA Statistical Handbook of Aviation, </t>
    </r>
    <r>
      <rPr>
        <sz val="9"/>
        <rFont val="Arial"/>
        <family val="2"/>
      </rPr>
      <t>(Washington, DC: 1970), table 5.3.</t>
    </r>
  </si>
  <si>
    <r>
      <t xml:space="preserve">1970-75: U.S. Department of Transportation, Federal Aviation Administration, </t>
    </r>
    <r>
      <rPr>
        <i/>
        <sz val="9"/>
        <rFont val="Arial"/>
        <family val="2"/>
      </rPr>
      <t xml:space="preserve">FAA Statistical Handbook of Aviation, 1979 edition </t>
    </r>
    <r>
      <rPr>
        <sz val="9"/>
        <rFont val="Arial"/>
        <family val="2"/>
      </rPr>
      <t>(Washington, DC: 1979), table 5.1.</t>
    </r>
  </si>
  <si>
    <r>
      <t xml:space="preserve">1980-85: U.S. Department of Transportation, Federal Aviation Administration, </t>
    </r>
    <r>
      <rPr>
        <i/>
        <sz val="9"/>
        <rFont val="Arial"/>
        <family val="2"/>
      </rPr>
      <t xml:space="preserve">FAA Statistical Handbook of Aviation, Calendar Year 1986 </t>
    </r>
    <r>
      <rPr>
        <sz val="9"/>
        <rFont val="Arial"/>
        <family val="2"/>
      </rPr>
      <t>(Washington, DC: 1986), table 5.1.</t>
    </r>
  </si>
  <si>
    <r>
      <t xml:space="preserve">1990-94: U.S. Department of Transportation, Federal Aviation Administration, </t>
    </r>
    <r>
      <rPr>
        <i/>
        <sz val="9"/>
        <rFont val="Arial"/>
        <family val="2"/>
      </rPr>
      <t>FAA Statistical Handbook of Aviation, Calendar Year 1997</t>
    </r>
    <r>
      <rPr>
        <sz val="9"/>
        <rFont val="Arial"/>
        <family val="2"/>
      </rPr>
      <t xml:space="preserve"> (Washington, DC: unpublished), table 5.1, personal communication, Mar. 19, 1999.</t>
    </r>
  </si>
  <si>
    <r>
      <t xml:space="preserve">1995-2021: U.S. Department of Transportation, Federal Aviation Administration, </t>
    </r>
    <r>
      <rPr>
        <i/>
        <sz val="9"/>
        <rFont val="Arial"/>
        <family val="2"/>
      </rPr>
      <t>FAA Aerospace Forecasts</t>
    </r>
    <r>
      <rPr>
        <sz val="9"/>
        <rFont val="Arial"/>
        <family val="2"/>
      </rPr>
      <t>, tables  21, 22, and 27, available at https://www.faa.gov/data_research/aviation/aerospace_forecasts/ as of Nov. 10, 2022.</t>
    </r>
  </si>
  <si>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</si>
  <si>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1970-75: U.S. Department of Transportation, Federal Aviation Administration,</t>
    </r>
    <r>
      <rPr>
        <i/>
        <sz val="9"/>
        <rFont val="Arial"/>
        <family val="2"/>
      </rPr>
      <t xml:space="preserve"> FAA Statistical Handbook of Aviation, Calendar Year 1976</t>
    </r>
    <r>
      <rPr>
        <sz val="9"/>
        <rFont val="Arial"/>
        <family val="2"/>
      </rPr>
      <t xml:space="preserve"> (Washington, DC: 1976), table 8-6.</t>
    </r>
  </si>
  <si>
    <r>
      <t xml:space="preserve">1980: U.S. Department of Transportation, Federal Aviation Administration, </t>
    </r>
    <r>
      <rPr>
        <i/>
        <sz val="9"/>
        <rFont val="Arial"/>
        <family val="2"/>
      </rPr>
      <t>General Aviation Activity Survey, Calendar Year 1980</t>
    </r>
    <r>
      <rPr>
        <sz val="9"/>
        <rFont val="Arial"/>
        <family val="2"/>
      </rPr>
      <t xml:space="preserve"> (Washington, DC: 1981), table 1-3.</t>
    </r>
  </si>
  <si>
    <r>
      <t xml:space="preserve">1985: U.S. Department of Transportation, Federal Aviation Administration, </t>
    </r>
    <r>
      <rPr>
        <i/>
        <sz val="9"/>
        <rFont val="Arial"/>
        <family val="2"/>
      </rPr>
      <t xml:space="preserve">General Aviation Activity Survey, Calendar Year 1985 </t>
    </r>
    <r>
      <rPr>
        <sz val="9"/>
        <rFont val="Arial"/>
        <family val="2"/>
      </rPr>
      <t>(Washington, DC: 1987), table 2-9.</t>
    </r>
  </si>
  <si>
    <r>
      <t xml:space="preserve">1990-2009: U.S. Department of Transportation, Federal Aviation Administration, </t>
    </r>
    <r>
      <rPr>
        <i/>
        <sz val="9"/>
        <rFont val="Arial"/>
        <family val="2"/>
      </rPr>
      <t xml:space="preserve">General Aviation and Air Taxi Activity Survey </t>
    </r>
    <r>
      <rPr>
        <sz val="9"/>
        <rFont val="Arial"/>
        <family val="2"/>
      </rPr>
      <t>(Annual Issues), table 1.1, available at http://www.faa.gov/data_research/aviation_data_statistics/general_aviation/ as of Jan. 6, 2021.</t>
    </r>
  </si>
  <si>
    <r>
      <t xml:space="preserve">2010-21: U.S. Department of Transportation, Federal Aviation Administration, </t>
    </r>
    <r>
      <rPr>
        <i/>
        <sz val="9"/>
        <rFont val="Arial"/>
        <family val="2"/>
      </rPr>
      <t>FAA Aerospace Forecasts</t>
    </r>
    <r>
      <rPr>
        <sz val="9"/>
        <rFont val="Arial"/>
        <family val="2"/>
      </rPr>
      <t>, table 28, available at https://www.faa.gov/data_research/aviation/aerospace_forecasts/ as of Nov. 10, 2022.</t>
    </r>
  </si>
  <si>
    <r>
      <t xml:space="preserve">1960-93: U.S. Department of Transportation, Federal Highway Administration, </t>
    </r>
    <r>
      <rPr>
        <i/>
        <sz val="9"/>
        <rFont val="Arial"/>
        <family val="2"/>
      </rPr>
      <t>Highway Statistics Summary to 1995,</t>
    </r>
    <r>
      <rPr>
        <sz val="9"/>
        <rFont val="Arial"/>
        <family val="2"/>
      </rPr>
      <t xml:space="preserve"> FHWA-PL-97-009 (Washington, DC: July 1997), table VM-201A, available at http://www.fhwa.dot.gov/policyinformation/statistics.cfm as of Mar. 18, 2020.</t>
    </r>
  </si>
  <si>
    <r>
      <t xml:space="preserve">1994-2021: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Mar. 10, 2023.</t>
    </r>
  </si>
  <si>
    <r>
      <t>1960-1995: American Public Transit Association,</t>
    </r>
    <r>
      <rPr>
        <i/>
        <sz val="9"/>
        <rFont val="Arial"/>
        <family val="2"/>
      </rPr>
      <t xml:space="preserve"> Public Transportation Fact Book, Appendix A: Historical Tables </t>
    </r>
    <r>
      <rPr>
        <sz val="9"/>
        <rFont val="Arial"/>
        <family val="2"/>
      </rPr>
      <t>(Washington, DC), table 17.</t>
    </r>
  </si>
  <si>
    <r>
      <t xml:space="preserve">1996-2001: U.S. Department of Transportation, Federal Transit Administration, </t>
    </r>
    <r>
      <rPr>
        <i/>
        <sz val="9"/>
        <rFont val="Arial"/>
        <family val="2"/>
      </rPr>
      <t xml:space="preserve">National Transit Database, </t>
    </r>
    <r>
      <rPr>
        <sz val="9"/>
        <rFont val="Arial"/>
        <family val="2"/>
      </rPr>
      <t>table 19 (Washington, DC: Annual Issues).</t>
    </r>
  </si>
  <si>
    <r>
      <t xml:space="preserve">2002-21: U.S. Department of Transportation, Federal Transit Administration, </t>
    </r>
    <r>
      <rPr>
        <i/>
        <sz val="9"/>
        <rFont val="Arial"/>
        <family val="2"/>
      </rPr>
      <t xml:space="preserve">National Transit Database, </t>
    </r>
    <r>
      <rPr>
        <sz val="9"/>
        <rFont val="Arial"/>
        <family val="2"/>
      </rPr>
      <t>Annual Database Agency Mode Service (Washington, DC: Annual Issues), available at https://www.transit.dot.gov/ntd/ntd-data as of Dec. 10, 2022.</t>
    </r>
  </si>
  <si>
    <t>Rail (all categories, except Amtrak):</t>
  </si>
  <si>
    <r>
      <t xml:space="preserve">Association of American Railroads, </t>
    </r>
    <r>
      <rPr>
        <i/>
        <sz val="9"/>
        <rFont val="Arial"/>
        <family val="2"/>
      </rPr>
      <t xml:space="preserve">Railroad Facts </t>
    </r>
    <r>
      <rPr>
        <sz val="9"/>
        <rFont val="Arial"/>
        <family val="2"/>
      </rPr>
      <t>(Washington, DC: Annual Issues), p. 65, and similar pages in earlier editions.</t>
    </r>
  </si>
  <si>
    <t>Amtrak:</t>
  </si>
  <si>
    <t>1975-80: Amtrak, State and Local Affairs Department, personal communication.</t>
  </si>
  <si>
    <r>
      <t xml:space="preserve">1985-2000: Amtrak, </t>
    </r>
    <r>
      <rPr>
        <i/>
        <sz val="9"/>
        <rFont val="Arial"/>
        <family val="2"/>
      </rPr>
      <t xml:space="preserve">Amtrak Annual Report, </t>
    </r>
    <r>
      <rPr>
        <sz val="9"/>
        <rFont val="Arial"/>
        <family val="2"/>
      </rPr>
      <t>Statistical Appendix (Washington, DC: Annual Issues),</t>
    </r>
    <r>
      <rPr>
        <b/>
        <sz val="9"/>
        <rFont val="Arial"/>
        <family val="2"/>
      </rPr>
      <t xml:space="preserve"> </t>
    </r>
    <r>
      <rPr>
        <sz val="9"/>
        <rFont val="Arial"/>
        <family val="2"/>
      </rPr>
      <t>p. 47.</t>
    </r>
  </si>
  <si>
    <r>
      <t xml:space="preserve">2001-21: Association of American Railroads, </t>
    </r>
    <r>
      <rPr>
        <i/>
        <sz val="9"/>
        <rFont val="Arial"/>
        <family val="2"/>
      </rPr>
      <t xml:space="preserve">Railroad Facts </t>
    </r>
    <r>
      <rPr>
        <sz val="9"/>
        <rFont val="Arial"/>
        <family val="2"/>
      </rPr>
      <t>(Washington, DC: Annual Issues), p. 73 and similar pages in earlier editions.</t>
    </r>
  </si>
  <si>
    <t>Water transportation:</t>
  </si>
  <si>
    <t>Nonself-propelled vessels and self-propelled vessels:</t>
  </si>
  <si>
    <r>
      <t>1960-96: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https://www.iwr.usace.army.mil/about/technical-centers/wcsc-waterborne-commerce-statistics-center/ as of Nov. 14, 2016.</t>
    </r>
  </si>
  <si>
    <r>
      <t xml:space="preserve">1995-2020: U.S. Army, Corps of Engineers, </t>
    </r>
    <r>
      <rPr>
        <i/>
        <sz val="9"/>
        <rFont val="Arial"/>
        <family val="2"/>
      </rPr>
      <t>Waterborne Transportation Lines of The United States, Volume 1, National Summaries</t>
    </r>
    <r>
      <rPr>
        <sz val="9"/>
        <rFont val="Arial"/>
        <family val="2"/>
      </rPr>
      <t xml:space="preserve"> (New Orleans, LA : Annual Issues), table 2, available at https://www.iwr.usace.army.mil/about/technical-centers/wcsc-waterborne-commerce-statistics-center/ as of Dec. 20, 2021.</t>
    </r>
  </si>
  <si>
    <t>Oceangoing self-propelled vessels:</t>
  </si>
  <si>
    <r>
      <t xml:space="preserve">1960-99: U.S. Department of Transportation, Maritime Administration, </t>
    </r>
    <r>
      <rPr>
        <i/>
        <sz val="9"/>
        <rFont val="Arial"/>
        <family val="2"/>
      </rPr>
      <t xml:space="preserve">Merchant Fleets of the World </t>
    </r>
    <r>
      <rPr>
        <sz val="9"/>
        <rFont val="Arial"/>
        <family val="2"/>
      </rPr>
      <t>(Washington, DC: Annual issues), and unpublished revisions.</t>
    </r>
  </si>
  <si>
    <r>
      <t xml:space="preserve">2017-19: U.S. Department of Transportation, Maritime Administration, Vessel Fleet lists, </t>
    </r>
    <r>
      <rPr>
        <i/>
        <sz val="9"/>
        <rFont val="Arial"/>
        <family val="2"/>
      </rPr>
      <t>2000-2019 U.S.-Flag Privately-Owned Fleet Summary</t>
    </r>
    <r>
      <rPr>
        <sz val="9"/>
        <rFont val="Arial"/>
        <family val="2"/>
      </rPr>
      <t>, available at https://www.maritime.dot.gov/data-reports/data-statistics/data-statistics as of Jan. 6, 2021.</t>
    </r>
  </si>
  <si>
    <r>
      <t xml:space="preserve">2020-21: U.S. Department of Transportation, Maritime Administration, Data &amp; Reports, </t>
    </r>
    <r>
      <rPr>
        <i/>
        <sz val="9"/>
        <rFont val="Arial"/>
        <family val="2"/>
      </rPr>
      <t>Vessel Inventory Reports since July 1990</t>
    </r>
    <r>
      <rPr>
        <sz val="9"/>
        <rFont val="Arial"/>
        <family val="2"/>
      </rPr>
      <t>, available at https://www.maritime.dot.gov/data-reports as of Nov. 10, 2022.</t>
    </r>
  </si>
  <si>
    <t>Recreational boats:</t>
  </si>
  <si>
    <r>
      <t xml:space="preserve">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Nov. 10, 2022.</t>
    </r>
  </si>
  <si>
    <t>ATS000</t>
  </si>
  <si>
    <t>48. Aircraft Stock</t>
  </si>
  <si>
    <t>Stock</t>
  </si>
  <si>
    <t>ATS000:stk_U.S.Total</t>
  </si>
  <si>
    <t>ATS000:stk_USNarrowBody</t>
  </si>
  <si>
    <t>ATS000:stk_USWideBody</t>
  </si>
  <si>
    <t>ATS000:stk_USRegional</t>
  </si>
  <si>
    <t>ATS000:stk_Canada</t>
  </si>
  <si>
    <t>ATS000:stk_Canada-nb</t>
  </si>
  <si>
    <t>ATS000:stk_Canada-wb</t>
  </si>
  <si>
    <t>ATS000:stk_Canada-rj</t>
  </si>
  <si>
    <t>ATS000:stk_Central_Am</t>
  </si>
  <si>
    <t>ATS000:stk_Central_Am-n</t>
  </si>
  <si>
    <t>ATS000:stk_Central_Am-w</t>
  </si>
  <si>
    <t>ATS000:stk_Central_Am-r</t>
  </si>
  <si>
    <t>ATS000:stk_South_Am</t>
  </si>
  <si>
    <t>ATS000:stk_South_Am-nb</t>
  </si>
  <si>
    <t>ATS000:stk_South_Am-wb</t>
  </si>
  <si>
    <t>ATS000:stk_South_Am-rj</t>
  </si>
  <si>
    <t>ATS000:stk_Europe</t>
  </si>
  <si>
    <t>ATS000:stk_Europe-nb</t>
  </si>
  <si>
    <t>ATS000:stk_Europe-wb</t>
  </si>
  <si>
    <t>ATS000:stk_Europe-rj</t>
  </si>
  <si>
    <t>ATS000:stk_Africa</t>
  </si>
  <si>
    <t>ATS000:stk_Africa-nb</t>
  </si>
  <si>
    <t>ATS000:stk_Africa-wb</t>
  </si>
  <si>
    <t>ATS000:stk_Africa-rj</t>
  </si>
  <si>
    <t>ATS000:stk_Mideast</t>
  </si>
  <si>
    <t>ATS000:stk_Mideast-nb</t>
  </si>
  <si>
    <t>ATS000:stk_Mideast-wb</t>
  </si>
  <si>
    <t>ATS000:stk_Mideast-rj</t>
  </si>
  <si>
    <t>ATS000:stk_Russia</t>
  </si>
  <si>
    <t>ATS000:stk_Russia-nb</t>
  </si>
  <si>
    <t>ATS000:stk_Russia-wb</t>
  </si>
  <si>
    <t>ATS000:stk_Russia-rj</t>
  </si>
  <si>
    <t>ATS000:stk_China</t>
  </si>
  <si>
    <t>ATS000:stk_China-nb</t>
  </si>
  <si>
    <t>ATS000:stk_China-wb</t>
  </si>
  <si>
    <t>ATS000:stk_China-rj</t>
  </si>
  <si>
    <t>ATS000:stk_NE_Asia</t>
  </si>
  <si>
    <t>ATS000:stk_NE_Asia-nb</t>
  </si>
  <si>
    <t>ATS000:stk_NE_Asia-wb</t>
  </si>
  <si>
    <t>ATS000:stk_NE_Asia-rj</t>
  </si>
  <si>
    <t>ATS000:stk_SE_Asia</t>
  </si>
  <si>
    <t>ATS000:stk_SE_Asia-nb</t>
  </si>
  <si>
    <t>ATS000:stk_SE_Asia-wb</t>
  </si>
  <si>
    <t>ATS000:stk_SE_Asia-rj</t>
  </si>
  <si>
    <t>ATS000:stk_SW_Asia</t>
  </si>
  <si>
    <t>ATS000:stk_SW_Asia-nb</t>
  </si>
  <si>
    <t>ATS000:stk_SW_Asia-wb</t>
  </si>
  <si>
    <t>ATS000:stk_SW_Asia-rj</t>
  </si>
  <si>
    <t>ATS000:stk_Oceania</t>
  </si>
  <si>
    <t>ATS000:stk_Oceania-nb</t>
  </si>
  <si>
    <t>ATS000:stk_Oceania-wb</t>
  </si>
  <si>
    <t>ATS000:stk_Oceania-rj</t>
  </si>
  <si>
    <t>ATS000:stk_WorldTotal</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</si>
  <si>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</si>
  <si>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</si>
  <si>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</si>
  <si>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</si>
  <si>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</si>
  <si>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</si>
  <si>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</si>
  <si>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</si>
  <si>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</si>
  <si>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</si>
  <si>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</si>
  <si>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</si>
  <si>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</si>
  <si>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</si>
  <si>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</si>
  <si>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</si>
  <si>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</si>
  <si>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</si>
  <si>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</si>
  <si>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</si>
  <si>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</si>
  <si>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</si>
  <si>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</si>
  <si>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</si>
  <si>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</si>
  <si>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</si>
  <si>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</si>
  <si>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</si>
  <si>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</si>
  <si>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</si>
  <si>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</si>
  <si>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</si>
  <si>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</si>
  <si>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</si>
  <si>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</si>
  <si>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</si>
  <si>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</si>
  <si>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</si>
  <si>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</si>
  <si>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</si>
  <si>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</si>
  <si>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</si>
  <si>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</si>
  <si>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</si>
  <si>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</si>
  <si>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</si>
  <si>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</si>
  <si>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</si>
  <si>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</si>
  <si>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</si>
  <si>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</si>
  <si>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</si>
  <si>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</si>
  <si>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</si>
  <si>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</si>
  <si>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</si>
  <si>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</si>
  <si>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</si>
  <si>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</si>
  <si>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</si>
  <si>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</si>
  <si>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</si>
  <si>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</si>
  <si>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</si>
  <si>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</si>
  <si>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</si>
  <si>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</si>
  <si>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</si>
  <si>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</si>
  <si>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</si>
  <si>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</si>
  <si>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</si>
  <si>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</si>
  <si>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</si>
  <si>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</si>
  <si>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</si>
  <si>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</si>
  <si>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</si>
  <si>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</si>
  <si>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</si>
  <si>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</si>
  <si>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</si>
  <si>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</si>
  <si>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</si>
  <si>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</si>
  <si>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</si>
  <si>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</si>
  <si>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</si>
  <si>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</si>
  <si>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</si>
  <si>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</si>
  <si>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</si>
  <si>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</si>
  <si>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</si>
  <si>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</si>
  <si>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</si>
  <si>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</si>
  <si>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</si>
  <si>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</si>
  <si>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</si>
  <si>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</si>
  <si>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</si>
  <si>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</si>
  <si>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</si>
  <si>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</si>
  <si>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</si>
  <si>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</si>
  <si>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</si>
  <si>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</si>
  <si>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</si>
  <si>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</si>
  <si>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</si>
  <si>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</si>
  <si>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</si>
  <si>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</si>
  <si>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</si>
  <si>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</si>
  <si>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</si>
  <si>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</si>
  <si>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</si>
  <si>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</si>
  <si>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</si>
  <si>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</si>
  <si>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Sources:  2021: U.S. Energy Information Administration, AEO2022 National Energy Modeling System run ref2022.d011222a.</t>
  </si>
  <si>
    <t>Data source: 2022: U.S. Energy Information Administration, AEO2023 National Energy Modeling System run ref2023.d020623a.</t>
  </si>
  <si>
    <t>cars per commuter rail train</t>
  </si>
  <si>
    <t>TFL000</t>
  </si>
  <si>
    <t>45. Transportation Fleet Car and Truck Stock by Type and Technology</t>
  </si>
  <si>
    <t>(thousands)</t>
  </si>
  <si>
    <t>TFL000:ba_GasolineICEVe</t>
  </si>
  <si>
    <t>TFL000:ba_TDIDieselICE</t>
  </si>
  <si>
    <t>TFL000:ba_TotalConventi</t>
  </si>
  <si>
    <t>TFL000:ca_Ethanol-FlexF</t>
  </si>
  <si>
    <t>TFL000:ca_100mileEV</t>
  </si>
  <si>
    <t>TFL000:ca_ElectricVehic</t>
  </si>
  <si>
    <t>TFL000:ea_FuelCellGasol</t>
  </si>
  <si>
    <t>TFL000:ca_Plug-inGasoli</t>
  </si>
  <si>
    <t>TFL000:ca_Plug-in40Hybd</t>
  </si>
  <si>
    <t>TFL000:ca_Electric-Dies</t>
  </si>
  <si>
    <t>TFL000:ca_Electric-Gaso</t>
  </si>
  <si>
    <t>TFL000:ca_CompressedNat</t>
  </si>
  <si>
    <t>TFL000:da_CompressedNat</t>
  </si>
  <si>
    <t>TFL000:da_LiquefiedPetr</t>
  </si>
  <si>
    <t>TFL000:ea_LiquefiedPetr</t>
  </si>
  <si>
    <t>TFL000:ea_FuelCellMetha</t>
  </si>
  <si>
    <t>TFL000:ea_FuelCellHydro</t>
  </si>
  <si>
    <t>TFL000:ea_TotalAlternat</t>
  </si>
  <si>
    <t>TFL000:fa_TotalNewCarSa</t>
  </si>
  <si>
    <t xml:space="preserve"> Total Car Stock</t>
  </si>
  <si>
    <t>TFL000:ga_GasolineICEVe</t>
  </si>
  <si>
    <t>TFL000:ga_TDIDieselICE</t>
  </si>
  <si>
    <t>TFL000:ga_TotalConventi</t>
  </si>
  <si>
    <t>TFL000:ha_Ethanol-FlexF</t>
  </si>
  <si>
    <t>TFL000:ha_100mileEV</t>
  </si>
  <si>
    <t>TFL000:ha_ElectricVehic</t>
  </si>
  <si>
    <t>TFL000:ja_FuelCellGasol</t>
  </si>
  <si>
    <t>TFL000:ha_Plug-inGasoli</t>
  </si>
  <si>
    <t>TFL000:ha_Plug-in40Hybd</t>
  </si>
  <si>
    <t>TFL000:ha_Electric-Dies</t>
  </si>
  <si>
    <t>TFL000:ha_Electric-Gaso</t>
  </si>
  <si>
    <t>TFL000:ha_CompressedNat</t>
  </si>
  <si>
    <t>TFL000:ia_CompressedNat</t>
  </si>
  <si>
    <t>TFL000:ia_LiquefiedPetr</t>
  </si>
  <si>
    <t>TFL000:ja_LiquefiedPetr</t>
  </si>
  <si>
    <t>TFL000:ja_FuelCellMetha</t>
  </si>
  <si>
    <t>TFL000:ja_FuelCellHydro</t>
  </si>
  <si>
    <t>TFL000:ja_TotalAlternat</t>
  </si>
  <si>
    <t>TFL000:ka_TotalNewTruck</t>
  </si>
  <si>
    <t xml:space="preserve"> Total Light Truck Stock</t>
  </si>
  <si>
    <t>TFL000:la_TotalFleetVeh</t>
  </si>
  <si>
    <t>Commercial Light Truck Stock 2/</t>
  </si>
  <si>
    <t>TFL000:clt_MotorGasICE</t>
  </si>
  <si>
    <t>TFL000:clt_DieselTDI</t>
  </si>
  <si>
    <t>TFL000:clt_propane</t>
  </si>
  <si>
    <t>TFL000:clt_cng_lng</t>
  </si>
  <si>
    <t>TFL000:clt_e85_or_not</t>
  </si>
  <si>
    <t>TFL000:clt_electric</t>
  </si>
  <si>
    <t>TFL000:clt_plgin_gas</t>
  </si>
  <si>
    <t>TFL000:clt_plugin_dies</t>
  </si>
  <si>
    <t>TFL000:clr_fuel_sells</t>
  </si>
  <si>
    <t>TFL000:ma_CommercialLig</t>
  </si>
  <si>
    <t xml:space="preserve">      Total Commercial Light Truck Stock</t>
  </si>
  <si>
    <t xml:space="preserve">  </t>
  </si>
  <si>
    <t>traveled per year changes over the model run.</t>
  </si>
  <si>
    <t>For aviation, we use 2021 to calculate start year values because the AEO reports active</t>
  </si>
  <si>
    <t>stock, which was much lower than usual in 2020 due to the COVID-19 pandemic.</t>
  </si>
  <si>
    <t>SYAADTbVT Start Year Average Annual Dist Traveled by Vehicle Type</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</si>
  <si>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</si>
  <si>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</si>
  <si>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</si>
  <si>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</si>
  <si>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</si>
  <si>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</si>
  <si>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</si>
  <si>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</si>
  <si>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</si>
  <si>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</si>
  <si>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</si>
  <si>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</si>
  <si>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</si>
  <si>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</si>
  <si>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</si>
  <si>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</si>
  <si>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</si>
  <si>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</si>
  <si>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</si>
  <si>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</si>
  <si>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</si>
  <si>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</si>
  <si>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</si>
  <si>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</si>
  <si>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</si>
  <si>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</si>
  <si>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</si>
  <si>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</si>
  <si>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</si>
  <si>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</si>
  <si>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</si>
  <si>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</si>
  <si>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</si>
  <si>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</si>
  <si>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</si>
  <si>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</si>
  <si>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</si>
  <si>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</si>
  <si>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</si>
  <si>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</si>
  <si>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</si>
  <si>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</si>
  <si>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</si>
  <si>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</si>
  <si>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</si>
  <si>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</si>
  <si>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</si>
  <si>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</si>
  <si>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</si>
  <si>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</si>
  <si>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</si>
  <si>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</si>
  <si>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</si>
  <si>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</si>
  <si>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</si>
  <si>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</si>
  <si>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</si>
  <si>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</si>
  <si>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</si>
  <si>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</si>
  <si>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</si>
  <si>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</si>
  <si>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</si>
  <si>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</si>
  <si>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</si>
  <si>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</si>
  <si>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</si>
  <si>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</si>
  <si>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</si>
  <si>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</si>
  <si>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</si>
  <si>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</si>
  <si>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</si>
  <si>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</si>
  <si>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</si>
  <si>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</si>
  <si>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</si>
  <si>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</si>
  <si>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</si>
  <si>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</si>
  <si>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</si>
  <si>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</si>
  <si>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</si>
  <si>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</si>
  <si>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</si>
  <si>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</si>
  <si>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</si>
  <si>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</si>
  <si>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</si>
  <si>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</si>
  <si>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</si>
  <si>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</si>
  <si>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</si>
  <si>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</si>
  <si>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</si>
  <si>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</si>
  <si>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</si>
  <si>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</si>
  <si>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</si>
  <si>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</si>
  <si>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</si>
  <si>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CO</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</si>
  <si>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</si>
  <si>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</si>
  <si>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</si>
  <si>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</si>
  <si>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</si>
  <si>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</si>
  <si>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</si>
  <si>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</si>
  <si>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</si>
  <si>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</si>
  <si>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</si>
  <si>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</si>
  <si>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</si>
  <si>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</si>
  <si>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</si>
  <si>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</si>
  <si>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</si>
  <si>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</si>
  <si>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</si>
  <si>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</si>
  <si>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</si>
  <si>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</si>
  <si>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</si>
  <si>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</si>
  <si>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</si>
  <si>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</si>
  <si>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</si>
  <si>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</si>
  <si>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</si>
  <si>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</si>
  <si>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</si>
  <si>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</si>
  <si>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</si>
  <si>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</si>
  <si>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</si>
  <si>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</si>
  <si>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</si>
  <si>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</si>
  <si>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</si>
  <si>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</si>
  <si>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</si>
  <si>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</si>
  <si>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</si>
  <si>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</si>
  <si>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</si>
  <si>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</si>
  <si>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</si>
  <si>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</si>
  <si>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</si>
  <si>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</si>
  <si>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</si>
  <si>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</si>
  <si>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</si>
  <si>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</si>
  <si>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</si>
  <si>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</si>
  <si>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</si>
  <si>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</si>
  <si>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</si>
  <si>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</si>
  <si>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</si>
  <si>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</si>
  <si>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</si>
  <si>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</si>
  <si>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</si>
  <si>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</si>
  <si>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</si>
  <si>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</si>
  <si>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</si>
  <si>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</si>
  <si>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</si>
  <si>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</si>
  <si>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</si>
  <si>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</si>
  <si>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</si>
  <si>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</si>
  <si>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</si>
  <si>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</si>
  <si>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</si>
  <si>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</si>
  <si>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</si>
  <si>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</si>
  <si>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</si>
  <si>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</si>
  <si>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</si>
  <si>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</si>
  <si>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</si>
  <si>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</si>
  <si>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</si>
  <si>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</si>
  <si>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</si>
  <si>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</si>
  <si>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</si>
  <si>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</si>
  <si>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</si>
  <si>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</si>
  <si>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</si>
  <si>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</si>
  <si>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</si>
  <si>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</si>
  <si>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</si>
  <si>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</si>
  <si>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</si>
  <si>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</si>
  <si>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</si>
  <si>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</si>
  <si>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</si>
  <si>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</si>
  <si>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</si>
  <si>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</si>
  <si>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</si>
  <si>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</si>
  <si>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</si>
  <si>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</si>
  <si>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</si>
  <si>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</si>
  <si>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</si>
  <si>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</si>
  <si>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</si>
  <si>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</si>
  <si>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</si>
  <si>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</si>
  <si>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</si>
  <si>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</si>
  <si>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</si>
  <si>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</si>
  <si>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</si>
  <si>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</si>
  <si>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</si>
  <si>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</si>
  <si>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</si>
  <si>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</si>
  <si>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</si>
  <si>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</si>
  <si>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</si>
  <si>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</si>
  <si>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</si>
  <si>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</si>
  <si>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</si>
  <si>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</si>
  <si>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</si>
  <si>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</si>
  <si>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</si>
  <si>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</si>
  <si>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</si>
  <si>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</si>
  <si>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</si>
  <si>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</si>
  <si>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</si>
  <si>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</si>
  <si>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</si>
  <si>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</si>
  <si>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</si>
  <si>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</si>
  <si>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</si>
  <si>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</si>
  <si>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</si>
  <si>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</si>
  <si>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</si>
  <si>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</si>
  <si>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</si>
  <si>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</si>
  <si>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</si>
  <si>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</si>
  <si>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</si>
  <si>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</si>
  <si>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</si>
  <si>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</si>
  <si>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</si>
  <si>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</si>
  <si>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</si>
  <si>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</si>
  <si>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</si>
  <si>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</si>
  <si>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</si>
  <si>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</si>
  <si>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</si>
  <si>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</si>
  <si>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</si>
  <si>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</si>
  <si>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</si>
  <si>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</si>
  <si>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</si>
  <si>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</si>
  <si>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</si>
  <si>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</si>
  <si>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</si>
  <si>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</si>
  <si>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</si>
  <si>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</si>
  <si>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</si>
  <si>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</si>
  <si>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</si>
  <si>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</si>
  <si>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</si>
  <si>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</si>
  <si>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</si>
  <si>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</si>
  <si>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</si>
  <si>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</si>
  <si>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</si>
  <si>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</si>
  <si>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</si>
  <si>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</si>
  <si>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</si>
  <si>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</si>
  <si>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</si>
  <si>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</si>
  <si>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</si>
  <si>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</si>
  <si>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</si>
  <si>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</si>
  <si>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</si>
  <si>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</si>
  <si>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</si>
  <si>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</si>
  <si>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</si>
  <si>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</si>
  <si>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</si>
  <si>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</si>
  <si>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</si>
  <si>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</si>
  <si>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</si>
  <si>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</si>
  <si>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</si>
  <si>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</si>
  <si>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</si>
  <si>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</si>
  <si>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</si>
  <si>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</si>
  <si>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</si>
  <si>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</si>
  <si>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</si>
  <si>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</si>
  <si>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</si>
  <si>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</si>
  <si>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</si>
  <si>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</si>
  <si>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</si>
  <si>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</si>
  <si>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</si>
  <si>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</si>
  <si>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</si>
  <si>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</si>
  <si>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</si>
  <si>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</si>
  <si>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</si>
  <si>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</si>
  <si>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</si>
  <si>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</si>
  <si>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</si>
  <si>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</si>
  <si>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</si>
  <si>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</si>
  <si>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</si>
  <si>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</si>
  <si>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</si>
  <si>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</si>
  <si>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</si>
  <si>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</si>
  <si>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</si>
  <si>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</si>
  <si>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</si>
  <si>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</si>
  <si>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</si>
  <si>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</si>
  <si>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</si>
  <si>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</si>
  <si>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</si>
  <si>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</si>
  <si>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</si>
  <si>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</si>
  <si>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</si>
  <si>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</si>
  <si>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</si>
  <si>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</si>
  <si>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</si>
  <si>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</si>
  <si>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</si>
  <si>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</si>
  <si>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</si>
  <si>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 xml:space="preserve">the EPA GHG Inventory. Therefore, we use a multiplier to help align total cargo </t>
  </si>
  <si>
    <t>distance to match emissions.</t>
  </si>
  <si>
    <t>When using NTS input data, emissions from passenger motorbikes and buses do not match</t>
  </si>
  <si>
    <t>buses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</si>
</sst>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 numFmtId="170" formatCode="\(\R\)\ #,##0"/>
    <numFmt numFmtId="171" formatCode="\ #,##0"/>
    <numFmt numFmtId="172" formatCode="_(* #,##0_);_(* \(#,##0\);_(* &quot;-&quot;??_);_(@_)"/>
    <numFmt numFmtId="173" formatCode="000#"/>
    <numFmt numFmtId="174" formatCode="0000#"/>
    <numFmt numFmtId="175" formatCode="_(* #,##0.0_);_(* \(#,##0.0\);_(* &quot;-&quot;??_);_(@_)"/>
  </numFmts>
  <fonts count="7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sz val="11"/>
      <name val="Arial Narrow"/>
      <family val="2"/>
    </font>
    <font>
      <vertAlign val="superscript"/>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0"/>
      <color indexed="8"/>
      <name val="Calibri"/>
      <family val="2"/>
    </font>
    <font>
      <sz val="10"/>
      <name val="Calibri"/>
      <family val="2"/>
    </font>
    <font>
      <sz val="9"/>
      <name val="Calibri"/>
      <family val="2"/>
    </font>
    <font>
      <b/>
      <sz val="12"/>
      <name val="Calibri"/>
      <family val="2"/>
    </font>
    <font>
      <b/>
      <sz val="9"/>
      <name val="Calibri"/>
      <family val="2"/>
    </font>
    <font>
      <b/>
      <sz val="9"/>
      <name val="Calibri"/>
      <family val="2"/>
    </font>
    <font>
      <b/>
      <sz val="14"/>
      <name val="Arial"/>
      <family val="2"/>
    </font>
    <font>
      <sz val="10"/>
      <color indexed="8"/>
      <name val="Verdana"/>
      <family val="2"/>
    </font>
    <font>
      <i/>
      <vertAlign val="superscript"/>
      <sz val="9"/>
      <name val="Arial"/>
      <family val="2"/>
    </font>
    <font>
      <sz val="10"/>
      <name val="Arial Narrow"/>
      <family val="2"/>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35">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theme="5" tint="0.59999389629810485"/>
        <bgColor indexed="64"/>
      </patternFill>
    </fill>
  </fills>
  <borders count="23">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
      <left style="thin">
        <color auto="1"/>
      </left>
      <right/>
      <top/>
      <bottom/>
      <diagonal/>
    </border>
  </borders>
  <cellStyleXfs count="175">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xf numFmtId="0" fontId="9" fillId="0" borderId="0"/>
    <xf numFmtId="0" fontId="9" fillId="0" borderId="5">
      <alignment wrapText="1"/>
    </xf>
    <xf numFmtId="0" fontId="9" fillId="0" borderId="0"/>
    <xf numFmtId="0" fontId="9" fillId="0" borderId="9">
      <alignment wrapText="1"/>
    </xf>
    <xf numFmtId="0" fontId="20" fillId="0" borderId="10">
      <alignment wrapText="1"/>
    </xf>
    <xf numFmtId="0" fontId="20" fillId="0" borderId="18">
      <alignment wrapText="1"/>
    </xf>
    <xf numFmtId="0" fontId="37" fillId="0" borderId="0">
      <alignment horizontal="left"/>
    </xf>
    <xf numFmtId="0" fontId="9" fillId="0" borderId="0"/>
    <xf numFmtId="0" fontId="9" fillId="0" borderId="0"/>
    <xf numFmtId="0" fontId="9" fillId="0" borderId="5">
      <alignment wrapText="1"/>
    </xf>
    <xf numFmtId="0" fontId="9" fillId="0" borderId="0"/>
    <xf numFmtId="0" fontId="9" fillId="0" borderId="9">
      <alignment wrapText="1"/>
    </xf>
    <xf numFmtId="0" fontId="20" fillId="0" borderId="10">
      <alignment wrapText="1"/>
    </xf>
    <xf numFmtId="0" fontId="20" fillId="0" borderId="18">
      <alignment wrapText="1"/>
    </xf>
    <xf numFmtId="0" fontId="37" fillId="0" borderId="0">
      <alignment horizontal="left"/>
    </xf>
    <xf numFmtId="0" fontId="24" fillId="0" borderId="8">
      <alignment horizontal="left" vertical="center"/>
    </xf>
    <xf numFmtId="3" fontId="34" fillId="0" borderId="8">
      <alignment horizontal="right" vertical="center"/>
    </xf>
    <xf numFmtId="0" fontId="62" fillId="0" borderId="0" applyNumberFormat="0">
      <alignment readingOrder="1"/>
      <protection locked="0"/>
    </xf>
    <xf numFmtId="43" fontId="5" fillId="0" borderId="0" applyFont="0" applyFill="0" applyBorder="0" applyAlignment="0" applyProtection="0"/>
    <xf numFmtId="9" fontId="5" fillId="0" borderId="0" applyFont="0" applyFill="0" applyBorder="0" applyAlignment="0" applyProtection="0"/>
    <xf numFmtId="43" fontId="3" fillId="0" borderId="0"/>
  </cellStyleXfs>
  <cellXfs count="296">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Alignment="1">
      <alignment horizontal="left"/>
    </xf>
    <xf numFmtId="0" fontId="1" fillId="0" borderId="0" xfId="0" applyFont="1" applyAlignment="1">
      <alignment wrapText="1"/>
    </xf>
    <xf numFmtId="3" fontId="0" fillId="0" borderId="0" xfId="0" applyNumberFormat="1"/>
    <xf numFmtId="0" fontId="1" fillId="2" borderId="0" xfId="0" applyFont="1" applyFill="1" applyAlignment="1">
      <alignment horizontal="left"/>
    </xf>
    <xf numFmtId="0" fontId="20" fillId="0" borderId="10" xfId="57">
      <alignment wrapText="1"/>
    </xf>
    <xf numFmtId="0" fontId="42" fillId="0" borderId="0" xfId="0" applyFont="1"/>
    <xf numFmtId="0" fontId="43" fillId="0" borderId="0" xfId="0" applyFont="1"/>
    <xf numFmtId="0" fontId="20" fillId="0" borderId="18" xfId="119">
      <alignment wrapText="1"/>
    </xf>
    <xf numFmtId="0" fontId="0" fillId="0" borderId="5" xfId="29" applyFont="1">
      <alignment wrapText="1"/>
    </xf>
    <xf numFmtId="3" fontId="0" fillId="0" borderId="5" xfId="29" applyNumberFormat="1" applyFont="1" applyAlignment="1">
      <alignment horizontal="right" wrapText="1"/>
    </xf>
    <xf numFmtId="166" fontId="0" fillId="0" borderId="5" xfId="29" applyNumberFormat="1" applyFont="1" applyAlignment="1">
      <alignment horizontal="right" wrapText="1"/>
    </xf>
    <xf numFmtId="164" fontId="0" fillId="0" borderId="5" xfId="29" applyNumberFormat="1" applyFont="1" applyAlignment="1">
      <alignment horizontal="right" wrapText="1"/>
    </xf>
    <xf numFmtId="0" fontId="44" fillId="0" borderId="0" xfId="0" applyFont="1"/>
    <xf numFmtId="2" fontId="0" fillId="0" borderId="0" xfId="0" applyNumberFormat="1"/>
    <xf numFmtId="165" fontId="0" fillId="0" borderId="0" xfId="0" applyNumberFormat="1"/>
    <xf numFmtId="0" fontId="46" fillId="0" borderId="0" xfId="78" applyFont="1"/>
    <xf numFmtId="0" fontId="3" fillId="0" borderId="0" xfId="78" applyAlignment="1">
      <alignment horizontal="center"/>
    </xf>
    <xf numFmtId="0" fontId="3" fillId="0" borderId="0" xfId="78"/>
    <xf numFmtId="0" fontId="52" fillId="0" borderId="0" xfId="78" applyFont="1"/>
    <xf numFmtId="0" fontId="52" fillId="0" borderId="0" xfId="133" applyFont="1">
      <alignment horizontal="left"/>
    </xf>
    <xf numFmtId="0" fontId="9" fillId="0" borderId="0" xfId="52"/>
    <xf numFmtId="0" fontId="37" fillId="0" borderId="0" xfId="139">
      <alignment horizontal="left"/>
    </xf>
    <xf numFmtId="4" fontId="0" fillId="0" borderId="5" xfId="29" applyNumberFormat="1" applyFont="1" applyAlignment="1">
      <alignment horizontal="right" wrapText="1"/>
    </xf>
    <xf numFmtId="4" fontId="20" fillId="0" borderId="18" xfId="119" applyNumberFormat="1" applyAlignment="1">
      <alignment horizontal="right" wrapText="1"/>
    </xf>
    <xf numFmtId="166" fontId="20" fillId="0" borderId="18" xfId="119" applyNumberFormat="1" applyAlignment="1">
      <alignment horizontal="right" wrapText="1"/>
    </xf>
    <xf numFmtId="0" fontId="3" fillId="0" borderId="0" xfId="0" applyFont="1" applyProtection="1">
      <protection locked="0"/>
    </xf>
    <xf numFmtId="0" fontId="47" fillId="0" borderId="21" xfId="0" applyFont="1" applyBorder="1" applyAlignment="1" applyProtection="1">
      <alignment horizontal="center"/>
      <protection locked="0"/>
    </xf>
    <xf numFmtId="0" fontId="47" fillId="0" borderId="21" xfId="64" applyFont="1" applyBorder="1" applyAlignment="1" applyProtection="1">
      <alignment horizontal="center"/>
      <protection locked="0"/>
    </xf>
    <xf numFmtId="1" fontId="47" fillId="0" borderId="21" xfId="0" applyNumberFormat="1" applyFont="1" applyBorder="1" applyAlignment="1" applyProtection="1">
      <alignment horizontal="center"/>
      <protection locked="0"/>
    </xf>
    <xf numFmtId="3" fontId="47" fillId="0" borderId="0" xfId="47" applyNumberFormat="1" applyFont="1" applyFill="1" applyBorder="1" applyAlignment="1" applyProtection="1">
      <alignment horizontal="left"/>
      <protection locked="0"/>
    </xf>
    <xf numFmtId="3" fontId="47" fillId="0" borderId="0" xfId="47" applyNumberFormat="1" applyFont="1" applyFill="1" applyBorder="1" applyProtection="1">
      <alignment horizontal="right"/>
      <protection locked="0"/>
    </xf>
    <xf numFmtId="169" fontId="47" fillId="0" borderId="0" xfId="0" applyNumberFormat="1" applyFont="1" applyAlignment="1" applyProtection="1">
      <alignment horizontal="right"/>
      <protection locked="0"/>
    </xf>
    <xf numFmtId="3" fontId="47" fillId="0" borderId="0" xfId="0" applyNumberFormat="1" applyFont="1" applyAlignment="1" applyProtection="1">
      <alignment horizontal="right"/>
      <protection locked="0"/>
    </xf>
    <xf numFmtId="3" fontId="48" fillId="0" borderId="0" xfId="0" applyNumberFormat="1" applyFont="1" applyProtection="1">
      <protection locked="0"/>
    </xf>
    <xf numFmtId="3" fontId="48" fillId="0" borderId="0" xfId="47" applyNumberFormat="1" applyFont="1" applyFill="1" applyBorder="1" applyAlignment="1" applyProtection="1">
      <alignment horizontal="left" indent="1"/>
      <protection locked="0"/>
    </xf>
    <xf numFmtId="3" fontId="48" fillId="0" borderId="0" xfId="0" applyNumberFormat="1" applyFont="1" applyAlignment="1" applyProtection="1">
      <alignment horizontal="right"/>
      <protection locked="0"/>
    </xf>
    <xf numFmtId="0" fontId="47" fillId="0" borderId="0" xfId="0" applyFont="1" applyProtection="1">
      <protection locked="0"/>
    </xf>
    <xf numFmtId="170" fontId="47" fillId="0" borderId="0" xfId="0" applyNumberFormat="1" applyFont="1" applyAlignment="1" applyProtection="1">
      <alignment horizontal="right"/>
      <protection locked="0"/>
    </xf>
    <xf numFmtId="3" fontId="48" fillId="0" borderId="0" xfId="47" applyNumberFormat="1" applyFont="1" applyFill="1" applyBorder="1" applyAlignment="1" applyProtection="1">
      <alignment horizontal="left" vertical="top" indent="1"/>
      <protection locked="0"/>
    </xf>
    <xf numFmtId="170" fontId="48" fillId="0" borderId="0" xfId="0" applyNumberFormat="1" applyFont="1" applyAlignment="1" applyProtection="1">
      <alignment horizontal="right"/>
      <protection locked="0"/>
    </xf>
    <xf numFmtId="0" fontId="47" fillId="0" borderId="0" xfId="0" applyFont="1" applyAlignment="1" applyProtection="1">
      <alignment horizontal="left"/>
      <protection locked="0"/>
    </xf>
    <xf numFmtId="3" fontId="47" fillId="0" borderId="1" xfId="0" applyNumberFormat="1" applyFont="1" applyBorder="1" applyAlignment="1" applyProtection="1">
      <alignment horizontal="right"/>
      <protection locked="0"/>
    </xf>
    <xf numFmtId="0" fontId="52" fillId="0" borderId="0" xfId="0" applyFont="1" applyProtection="1">
      <protection locked="0"/>
    </xf>
    <xf numFmtId="3" fontId="48" fillId="28" borderId="0" xfId="47" applyNumberFormat="1" applyFont="1" applyFill="1" applyBorder="1" applyAlignment="1" applyProtection="1">
      <alignment horizontal="left" indent="1"/>
      <protection locked="0"/>
    </xf>
    <xf numFmtId="3" fontId="48" fillId="28" borderId="0" xfId="47" applyNumberFormat="1" applyFont="1" applyFill="1" applyBorder="1" applyAlignment="1" applyProtection="1">
      <alignment horizontal="left" vertical="top" indent="1"/>
      <protection locked="0"/>
    </xf>
    <xf numFmtId="0" fontId="55" fillId="0" borderId="0" xfId="0" applyFont="1"/>
    <xf numFmtId="0" fontId="20" fillId="0" borderId="0" xfId="0" applyFont="1" applyAlignment="1">
      <alignment horizontal="right"/>
    </xf>
    <xf numFmtId="0" fontId="20" fillId="0" borderId="10" xfId="57" applyAlignment="1">
      <alignment horizontal="right" wrapText="1"/>
    </xf>
    <xf numFmtId="0" fontId="9" fillId="0" borderId="0" xfId="154"/>
    <xf numFmtId="0" fontId="9" fillId="0" borderId="0" xfId="156"/>
    <xf numFmtId="0" fontId="20" fillId="0" borderId="10" xfId="158">
      <alignment wrapText="1"/>
    </xf>
    <xf numFmtId="0" fontId="43" fillId="0" borderId="0" xfId="154" applyFont="1"/>
    <xf numFmtId="0" fontId="37" fillId="0" borderId="0" xfId="160">
      <alignment horizontal="left"/>
    </xf>
    <xf numFmtId="0" fontId="9" fillId="0" borderId="0" xfId="154" applyAlignment="1">
      <alignment horizontal="left"/>
    </xf>
    <xf numFmtId="0" fontId="20" fillId="0" borderId="18" xfId="159">
      <alignment wrapText="1"/>
    </xf>
    <xf numFmtId="0" fontId="9" fillId="0" borderId="5" xfId="155">
      <alignment wrapText="1"/>
    </xf>
    <xf numFmtId="166" fontId="9" fillId="0" borderId="5" xfId="155" applyNumberFormat="1" applyAlignment="1">
      <alignment horizontal="right" wrapText="1"/>
    </xf>
    <xf numFmtId="166" fontId="20" fillId="0" borderId="18" xfId="159" applyNumberFormat="1" applyAlignment="1">
      <alignment horizontal="right" wrapText="1"/>
    </xf>
    <xf numFmtId="0" fontId="44" fillId="0" borderId="0" xfId="154" applyFont="1"/>
    <xf numFmtId="4" fontId="9" fillId="0" borderId="5" xfId="155" applyNumberFormat="1" applyAlignment="1">
      <alignment horizontal="right" wrapText="1"/>
    </xf>
    <xf numFmtId="4" fontId="20" fillId="0" borderId="18" xfId="159" applyNumberFormat="1" applyAlignment="1">
      <alignment horizontal="right" wrapText="1"/>
    </xf>
    <xf numFmtId="0" fontId="20" fillId="0" borderId="0" xfId="154" applyFont="1" applyAlignment="1">
      <alignment horizontal="right"/>
    </xf>
    <xf numFmtId="0" fontId="20" fillId="0" borderId="10" xfId="158" applyAlignment="1">
      <alignment horizontal="right" wrapText="1"/>
    </xf>
    <xf numFmtId="0" fontId="56" fillId="0" borderId="0" xfId="154" applyFont="1"/>
    <xf numFmtId="0" fontId="9" fillId="0" borderId="9" xfId="154" applyBorder="1"/>
    <xf numFmtId="0" fontId="48" fillId="0" borderId="2" xfId="0" applyFont="1" applyBorder="1" applyAlignment="1">
      <alignment horizontal="center"/>
    </xf>
    <xf numFmtId="0" fontId="9" fillId="0" borderId="5" xfId="163">
      <alignment wrapText="1"/>
    </xf>
    <xf numFmtId="0" fontId="45" fillId="0" borderId="1" xfId="145" applyFont="1" applyBorder="1" applyAlignment="1">
      <alignment wrapText="1"/>
    </xf>
    <xf numFmtId="3" fontId="9" fillId="0" borderId="5" xfId="163" applyNumberFormat="1" applyAlignment="1">
      <alignment horizontal="right" wrapText="1"/>
    </xf>
    <xf numFmtId="3" fontId="9" fillId="0" borderId="5" xfId="155" applyNumberFormat="1" applyAlignment="1">
      <alignment horizontal="right" wrapText="1"/>
    </xf>
    <xf numFmtId="3" fontId="20" fillId="0" borderId="18" xfId="159" applyNumberFormat="1" applyAlignment="1">
      <alignment horizontal="right" wrapText="1"/>
    </xf>
    <xf numFmtId="164" fontId="9" fillId="0" borderId="5" xfId="155" applyNumberFormat="1" applyAlignment="1">
      <alignment horizontal="right" wrapText="1"/>
    </xf>
    <xf numFmtId="164" fontId="20" fillId="0" borderId="18" xfId="159" applyNumberFormat="1" applyAlignment="1">
      <alignment horizontal="right" wrapText="1"/>
    </xf>
    <xf numFmtId="166" fontId="9" fillId="0" borderId="5" xfId="163" applyNumberFormat="1" applyAlignment="1">
      <alignment horizontal="right" wrapText="1"/>
    </xf>
    <xf numFmtId="4" fontId="9" fillId="0" borderId="5" xfId="163" applyNumberFormat="1" applyAlignment="1">
      <alignment horizontal="right" wrapText="1"/>
    </xf>
    <xf numFmtId="0" fontId="9" fillId="0" borderId="0" xfId="164"/>
    <xf numFmtId="0" fontId="20" fillId="0" borderId="18" xfId="167">
      <alignment wrapText="1"/>
    </xf>
    <xf numFmtId="0" fontId="47" fillId="0" borderId="2" xfId="0" applyFont="1" applyBorder="1" applyAlignment="1">
      <alignment horizontal="center"/>
    </xf>
    <xf numFmtId="3" fontId="44" fillId="0" borderId="5" xfId="163" applyNumberFormat="1" applyFont="1" applyAlignment="1">
      <alignment horizontal="right" wrapText="1"/>
    </xf>
    <xf numFmtId="0" fontId="20" fillId="0" borderId="10" xfId="166">
      <alignment wrapText="1"/>
    </xf>
    <xf numFmtId="0" fontId="42" fillId="0" borderId="0" xfId="162" applyFont="1"/>
    <xf numFmtId="0" fontId="58" fillId="0" borderId="0" xfId="160" applyFont="1">
      <alignment horizontal="left"/>
    </xf>
    <xf numFmtId="0" fontId="59" fillId="0" borderId="0" xfId="154" applyFont="1" applyAlignment="1">
      <alignment horizontal="right"/>
    </xf>
    <xf numFmtId="0" fontId="44" fillId="0" borderId="0" xfId="156" applyFont="1"/>
    <xf numFmtId="0" fontId="44" fillId="0" borderId="0" xfId="154" applyFont="1" applyAlignment="1">
      <alignment horizontal="left"/>
    </xf>
    <xf numFmtId="0" fontId="59" fillId="0" borderId="10" xfId="158" applyFont="1">
      <alignment wrapText="1"/>
    </xf>
    <xf numFmtId="0" fontId="59" fillId="0" borderId="10" xfId="158" applyFont="1" applyAlignment="1">
      <alignment horizontal="right"/>
    </xf>
    <xf numFmtId="0" fontId="59" fillId="0" borderId="18" xfId="159" applyFont="1">
      <alignment wrapText="1"/>
    </xf>
    <xf numFmtId="0" fontId="44" fillId="0" borderId="5" xfId="155" applyFont="1">
      <alignment wrapText="1"/>
    </xf>
    <xf numFmtId="4" fontId="44" fillId="0" borderId="5" xfId="155" applyNumberFormat="1" applyFont="1" applyAlignment="1">
      <alignment horizontal="right" wrapText="1"/>
    </xf>
    <xf numFmtId="166" fontId="44" fillId="0" borderId="5" xfId="155" applyNumberFormat="1" applyFont="1" applyAlignment="1">
      <alignment horizontal="right" wrapText="1"/>
    </xf>
    <xf numFmtId="4" fontId="59" fillId="0" borderId="18" xfId="159" applyNumberFormat="1" applyFont="1" applyAlignment="1">
      <alignment horizontal="right" wrapText="1"/>
    </xf>
    <xf numFmtId="166" fontId="59" fillId="0" borderId="18" xfId="159" applyNumberFormat="1" applyFont="1" applyAlignment="1">
      <alignment horizontal="right" wrapText="1"/>
    </xf>
    <xf numFmtId="3" fontId="44" fillId="0" borderId="5" xfId="155" applyNumberFormat="1" applyFont="1" applyAlignment="1">
      <alignment horizontal="right" wrapText="1"/>
    </xf>
    <xf numFmtId="164" fontId="44" fillId="0" borderId="5" xfId="155" applyNumberFormat="1" applyFont="1" applyAlignment="1">
      <alignment horizontal="right" wrapText="1"/>
    </xf>
    <xf numFmtId="0" fontId="56" fillId="0" borderId="0" xfId="162" applyFont="1"/>
    <xf numFmtId="0" fontId="57" fillId="0" borderId="9" xfId="165" applyFont="1">
      <alignment wrapText="1"/>
    </xf>
    <xf numFmtId="166" fontId="44" fillId="0" borderId="5" xfId="163" applyNumberFormat="1" applyFont="1" applyAlignment="1">
      <alignment horizontal="right" wrapText="1"/>
    </xf>
    <xf numFmtId="0" fontId="37" fillId="0" borderId="0" xfId="168">
      <alignment horizontal="left"/>
    </xf>
    <xf numFmtId="4" fontId="20" fillId="0" borderId="18" xfId="167" applyNumberFormat="1" applyAlignment="1">
      <alignment horizontal="right" wrapText="1"/>
    </xf>
    <xf numFmtId="0" fontId="47" fillId="0" borderId="2" xfId="63" applyFont="1" applyBorder="1" applyAlignment="1">
      <alignment horizontal="center"/>
    </xf>
    <xf numFmtId="0" fontId="44" fillId="0" borderId="5" xfId="163" applyFont="1">
      <alignment wrapText="1"/>
    </xf>
    <xf numFmtId="1" fontId="0" fillId="28" borderId="0" xfId="0" applyNumberFormat="1" applyFill="1"/>
    <xf numFmtId="164" fontId="44" fillId="0" borderId="5" xfId="163" applyNumberFormat="1" applyFont="1" applyAlignment="1">
      <alignment horizontal="right" wrapText="1"/>
    </xf>
    <xf numFmtId="0" fontId="58" fillId="0" borderId="0" xfId="168" applyFont="1">
      <alignment horizontal="left"/>
    </xf>
    <xf numFmtId="0" fontId="44" fillId="0" borderId="0" xfId="164" applyFont="1"/>
    <xf numFmtId="0" fontId="59" fillId="0" borderId="10" xfId="166" applyFont="1">
      <alignment wrapText="1"/>
    </xf>
    <xf numFmtId="0" fontId="59" fillId="0" borderId="10" xfId="166" applyFont="1" applyAlignment="1">
      <alignment horizontal="right"/>
    </xf>
    <xf numFmtId="0" fontId="59" fillId="0" borderId="18" xfId="167" applyFont="1">
      <alignment wrapText="1"/>
    </xf>
    <xf numFmtId="166" fontId="59" fillId="0" borderId="18" xfId="167" applyNumberFormat="1" applyFont="1" applyAlignment="1">
      <alignment horizontal="right" wrapText="1"/>
    </xf>
    <xf numFmtId="4" fontId="44" fillId="0" borderId="5" xfId="163" applyNumberFormat="1" applyFont="1" applyAlignment="1">
      <alignment horizontal="right" wrapText="1"/>
    </xf>
    <xf numFmtId="4" fontId="59" fillId="0" borderId="18" xfId="167" applyNumberFormat="1" applyFont="1" applyAlignment="1">
      <alignment horizontal="right" wrapText="1"/>
    </xf>
    <xf numFmtId="3" fontId="59" fillId="0" borderId="18" xfId="167" applyNumberFormat="1" applyFont="1" applyAlignment="1">
      <alignment horizontal="right" wrapText="1"/>
    </xf>
    <xf numFmtId="164" fontId="59" fillId="0" borderId="18" xfId="167" applyNumberFormat="1" applyFont="1" applyAlignment="1">
      <alignment horizontal="right" wrapText="1"/>
    </xf>
    <xf numFmtId="166" fontId="20" fillId="0" borderId="18" xfId="167" applyNumberFormat="1" applyAlignment="1">
      <alignment horizontal="right" wrapText="1"/>
    </xf>
    <xf numFmtId="164" fontId="9" fillId="0" borderId="5" xfId="163" applyNumberFormat="1" applyAlignment="1">
      <alignment horizontal="right" wrapText="1"/>
    </xf>
    <xf numFmtId="0" fontId="42" fillId="0" borderId="0" xfId="154" applyFont="1"/>
    <xf numFmtId="0" fontId="60" fillId="0" borderId="0" xfId="154" applyFont="1" applyAlignment="1">
      <alignment horizontal="right"/>
    </xf>
    <xf numFmtId="0" fontId="20" fillId="0" borderId="10" xfId="166" applyAlignment="1">
      <alignment horizontal="right"/>
    </xf>
    <xf numFmtId="0" fontId="60" fillId="0" borderId="10" xfId="166" applyFont="1" applyAlignment="1">
      <alignment horizontal="right"/>
    </xf>
    <xf numFmtId="0" fontId="9" fillId="0" borderId="0" xfId="154" applyAlignment="1">
      <alignment horizontal="right"/>
    </xf>
    <xf numFmtId="3" fontId="20" fillId="0" borderId="18" xfId="167" applyNumberFormat="1" applyAlignment="1">
      <alignment horizontal="right" wrapText="1"/>
    </xf>
    <xf numFmtId="164" fontId="20" fillId="0" borderId="18" xfId="167" applyNumberFormat="1" applyAlignment="1">
      <alignment horizontal="right" wrapText="1"/>
    </xf>
    <xf numFmtId="0" fontId="3" fillId="0" borderId="0" xfId="0" applyFont="1"/>
    <xf numFmtId="0" fontId="47" fillId="0" borderId="21" xfId="0" applyFont="1" applyBorder="1" applyAlignment="1">
      <alignment horizontal="center"/>
    </xf>
    <xf numFmtId="0" fontId="48" fillId="0" borderId="0" xfId="0" applyFont="1" applyAlignment="1">
      <alignment horizontal="center"/>
    </xf>
    <xf numFmtId="0" fontId="47" fillId="0" borderId="0" xfId="169" quotePrefix="1" applyFont="1" applyBorder="1" applyAlignment="1">
      <alignment horizontal="left"/>
    </xf>
    <xf numFmtId="3" fontId="48" fillId="0" borderId="0" xfId="170" applyFont="1" applyBorder="1" applyAlignment="1">
      <alignment horizontal="right"/>
    </xf>
    <xf numFmtId="3" fontId="48" fillId="0" borderId="0" xfId="0" applyNumberFormat="1" applyFont="1"/>
    <xf numFmtId="3" fontId="47" fillId="0" borderId="0" xfId="0" applyNumberFormat="1" applyFont="1"/>
    <xf numFmtId="0" fontId="47" fillId="0" borderId="0" xfId="0" applyFont="1"/>
    <xf numFmtId="0" fontId="48" fillId="0" borderId="0" xfId="0" applyFont="1"/>
    <xf numFmtId="0" fontId="48" fillId="0" borderId="0" xfId="169" applyFont="1" applyBorder="1" applyAlignment="1">
      <alignment horizontal="left" indent="1"/>
    </xf>
    <xf numFmtId="3" fontId="48" fillId="0" borderId="0" xfId="171" applyNumberFormat="1" applyFont="1" applyAlignment="1">
      <alignment horizontal="right" readingOrder="1"/>
      <protection locked="0"/>
    </xf>
    <xf numFmtId="169" fontId="48" fillId="0" borderId="0" xfId="170" applyNumberFormat="1" applyFont="1" applyBorder="1" applyAlignment="1">
      <alignment horizontal="right"/>
    </xf>
    <xf numFmtId="3" fontId="47" fillId="0" borderId="0" xfId="171" applyNumberFormat="1" applyFont="1" applyAlignment="1">
      <alignment horizontal="right" readingOrder="1"/>
      <protection locked="0"/>
    </xf>
    <xf numFmtId="3" fontId="47" fillId="0" borderId="0" xfId="170" applyFont="1" applyBorder="1" applyAlignment="1">
      <alignment horizontal="right"/>
    </xf>
    <xf numFmtId="0" fontId="48" fillId="0" borderId="0" xfId="0" applyFont="1" applyAlignment="1">
      <alignment horizontal="left" indent="1"/>
    </xf>
    <xf numFmtId="0" fontId="47" fillId="0" borderId="0" xfId="169" applyFont="1" applyBorder="1" applyAlignment="1">
      <alignment horizontal="left"/>
    </xf>
    <xf numFmtId="0" fontId="48" fillId="0" borderId="0" xfId="0" applyFont="1" applyAlignment="1">
      <alignment horizontal="right"/>
    </xf>
    <xf numFmtId="169" fontId="48" fillId="0" borderId="0" xfId="169" applyNumberFormat="1" applyFont="1" applyBorder="1" applyAlignment="1">
      <alignment horizontal="left" indent="1"/>
    </xf>
    <xf numFmtId="3" fontId="48" fillId="0" borderId="0" xfId="0" applyNumberFormat="1" applyFont="1" applyAlignment="1">
      <alignment horizontal="right"/>
    </xf>
    <xf numFmtId="3" fontId="48" fillId="0" borderId="0" xfId="169" applyNumberFormat="1" applyFont="1" applyBorder="1" applyAlignment="1">
      <alignment horizontal="right"/>
    </xf>
    <xf numFmtId="169" fontId="48" fillId="0" borderId="0" xfId="0" applyNumberFormat="1" applyFont="1" applyAlignment="1">
      <alignment horizontal="right"/>
    </xf>
    <xf numFmtId="3" fontId="48" fillId="0" borderId="0" xfId="0" applyNumberFormat="1" applyFont="1" applyAlignment="1">
      <alignment horizontal="right" wrapText="1"/>
    </xf>
    <xf numFmtId="0" fontId="48" fillId="0" borderId="0" xfId="169" applyFont="1" applyBorder="1" applyAlignment="1">
      <alignment horizontal="left" wrapText="1" indent="1"/>
    </xf>
    <xf numFmtId="171" fontId="48" fillId="0" borderId="0" xfId="0" applyNumberFormat="1" applyFont="1"/>
    <xf numFmtId="0" fontId="48" fillId="0" borderId="1" xfId="169" applyFont="1" applyBorder="1" applyAlignment="1">
      <alignment horizontal="left" indent="1"/>
    </xf>
    <xf numFmtId="3" fontId="48" fillId="0" borderId="1" xfId="169" applyNumberFormat="1" applyFont="1" applyBorder="1" applyAlignment="1">
      <alignment horizontal="right"/>
    </xf>
    <xf numFmtId="3" fontId="48" fillId="0" borderId="1" xfId="170" applyFont="1" applyBorder="1" applyAlignment="1">
      <alignment horizontal="right"/>
    </xf>
    <xf numFmtId="3" fontId="48" fillId="0" borderId="1" xfId="0" applyNumberFormat="1" applyFont="1" applyBorder="1"/>
    <xf numFmtId="3" fontId="48" fillId="0" borderId="1" xfId="0" applyNumberFormat="1" applyFont="1" applyBorder="1" applyAlignment="1">
      <alignment horizontal="right"/>
    </xf>
    <xf numFmtId="3" fontId="52" fillId="0" borderId="0" xfId="0" applyNumberFormat="1" applyFont="1" applyAlignment="1">
      <alignment horizontal="left" vertical="center"/>
    </xf>
    <xf numFmtId="0" fontId="52" fillId="0" borderId="0" xfId="0" applyFont="1" applyAlignment="1">
      <alignment vertical="center"/>
    </xf>
    <xf numFmtId="0" fontId="52" fillId="0" borderId="0" xfId="0" applyFont="1"/>
    <xf numFmtId="0" fontId="52" fillId="0" borderId="0" xfId="0" applyFont="1" applyAlignment="1">
      <alignment horizontal="left"/>
    </xf>
    <xf numFmtId="0" fontId="52" fillId="0" borderId="0" xfId="0" applyFont="1" applyAlignment="1">
      <alignment horizontal="left" vertical="center"/>
    </xf>
    <xf numFmtId="0" fontId="52" fillId="0" borderId="0" xfId="0" applyFont="1" applyAlignment="1">
      <alignment horizontal="left" wrapText="1"/>
    </xf>
    <xf numFmtId="0" fontId="43" fillId="0" borderId="0" xfId="0" applyFont="1" applyAlignment="1">
      <alignment horizontal="left"/>
    </xf>
    <xf numFmtId="0" fontId="64" fillId="0" borderId="0" xfId="0" applyFont="1"/>
    <xf numFmtId="0" fontId="48" fillId="28" borderId="0" xfId="169" applyFont="1" applyFill="1" applyBorder="1" applyAlignment="1">
      <alignment horizontal="left" indent="1"/>
    </xf>
    <xf numFmtId="166" fontId="0" fillId="0" borderId="5" xfId="163" applyNumberFormat="1" applyFont="1" applyAlignment="1">
      <alignment horizontal="right" wrapText="1"/>
    </xf>
    <xf numFmtId="0" fontId="44" fillId="0" borderId="0" xfId="0" applyFont="1" applyAlignment="1">
      <alignment horizontal="left"/>
    </xf>
    <xf numFmtId="0" fontId="9" fillId="0" borderId="9" xfId="165">
      <alignment wrapText="1"/>
    </xf>
    <xf numFmtId="0" fontId="0" fillId="0" borderId="0" xfId="0" applyAlignment="1">
      <alignment horizontal="right"/>
    </xf>
    <xf numFmtId="0" fontId="0" fillId="0" borderId="9" xfId="0" applyBorder="1"/>
    <xf numFmtId="0" fontId="0" fillId="0" borderId="5" xfId="163" applyFont="1">
      <alignment wrapText="1"/>
    </xf>
    <xf numFmtId="0" fontId="56" fillId="0" borderId="0" xfId="0" applyFont="1"/>
    <xf numFmtId="0" fontId="59" fillId="0" borderId="0" xfId="0" applyFont="1" applyAlignment="1">
      <alignment horizontal="right"/>
    </xf>
    <xf numFmtId="164" fontId="0" fillId="0" borderId="5" xfId="163" applyNumberFormat="1" applyFont="1" applyAlignment="1">
      <alignment horizontal="right" wrapText="1"/>
    </xf>
    <xf numFmtId="0" fontId="60" fillId="0" borderId="0" xfId="0" applyFont="1" applyAlignment="1">
      <alignment horizontal="right"/>
    </xf>
    <xf numFmtId="0" fontId="44" fillId="0" borderId="9" xfId="165" applyFont="1">
      <alignment wrapText="1"/>
    </xf>
    <xf numFmtId="0" fontId="65" fillId="29" borderId="0" xfId="0" applyFont="1" applyFill="1" applyAlignment="1">
      <alignment wrapText="1"/>
    </xf>
    <xf numFmtId="3" fontId="65" fillId="30" borderId="0" xfId="0" applyNumberFormat="1" applyFont="1" applyFill="1" applyAlignment="1">
      <alignment wrapText="1"/>
    </xf>
    <xf numFmtId="0" fontId="65" fillId="30" borderId="0" xfId="0" applyFont="1" applyFill="1" applyAlignment="1">
      <alignment wrapText="1"/>
    </xf>
    <xf numFmtId="172" fontId="65" fillId="29" borderId="0" xfId="172" applyNumberFormat="1" applyFont="1" applyFill="1" applyBorder="1" applyAlignment="1">
      <alignment wrapText="1"/>
    </xf>
    <xf numFmtId="37" fontId="65" fillId="29" borderId="0" xfId="172" applyNumberFormat="1" applyFont="1" applyFill="1" applyBorder="1" applyAlignment="1">
      <alignment wrapText="1"/>
    </xf>
    <xf numFmtId="37" fontId="65" fillId="30" borderId="0" xfId="172" applyNumberFormat="1" applyFont="1" applyFill="1" applyBorder="1" applyAlignment="1">
      <alignment wrapText="1"/>
    </xf>
    <xf numFmtId="3" fontId="65" fillId="29" borderId="0" xfId="0" applyNumberFormat="1" applyFont="1" applyFill="1" applyAlignment="1">
      <alignment wrapText="1"/>
    </xf>
    <xf numFmtId="164" fontId="65" fillId="29" borderId="0" xfId="0" applyNumberFormat="1" applyFont="1" applyFill="1" applyAlignment="1">
      <alignment wrapText="1"/>
    </xf>
    <xf numFmtId="0" fontId="66" fillId="0" borderId="0" xfId="0" applyFont="1"/>
    <xf numFmtId="173" fontId="66" fillId="0" borderId="0" xfId="0" applyNumberFormat="1" applyFont="1" applyAlignment="1">
      <alignment horizontal="left"/>
    </xf>
    <xf numFmtId="174" fontId="66" fillId="0" borderId="0" xfId="0" applyNumberFormat="1" applyFont="1" applyAlignment="1">
      <alignment horizontal="left"/>
    </xf>
    <xf numFmtId="37" fontId="66" fillId="0" borderId="0" xfId="172" applyNumberFormat="1" applyFont="1"/>
    <xf numFmtId="172" fontId="66" fillId="0" borderId="0" xfId="172" applyNumberFormat="1" applyFont="1"/>
    <xf numFmtId="3" fontId="66" fillId="0" borderId="0" xfId="0" applyNumberFormat="1" applyFont="1"/>
    <xf numFmtId="3" fontId="66" fillId="30" borderId="0" xfId="172" applyNumberFormat="1" applyFont="1" applyFill="1"/>
    <xf numFmtId="43" fontId="66" fillId="0" borderId="0" xfId="172" applyFont="1"/>
    <xf numFmtId="37" fontId="66" fillId="30" borderId="0" xfId="172" applyNumberFormat="1" applyFont="1" applyFill="1"/>
    <xf numFmtId="37" fontId="66" fillId="0" borderId="0" xfId="172" applyNumberFormat="1" applyFont="1" applyBorder="1"/>
    <xf numFmtId="164" fontId="66" fillId="0" borderId="0" xfId="0" applyNumberFormat="1" applyFont="1"/>
    <xf numFmtId="3" fontId="0" fillId="30" borderId="0" xfId="0" applyNumberFormat="1" applyFill="1"/>
    <xf numFmtId="0" fontId="0" fillId="30" borderId="0" xfId="0" applyFill="1"/>
    <xf numFmtId="0" fontId="65" fillId="31" borderId="0" xfId="2" applyFont="1" applyFill="1"/>
    <xf numFmtId="0" fontId="65" fillId="31" borderId="0" xfId="2" applyFont="1" applyFill="1" applyAlignment="1">
      <alignment horizontal="left" wrapText="1"/>
    </xf>
    <xf numFmtId="173" fontId="65" fillId="31" borderId="0" xfId="2" applyNumberFormat="1" applyFont="1" applyFill="1" applyAlignment="1">
      <alignment horizontal="left" wrapText="1"/>
    </xf>
    <xf numFmtId="174" fontId="65" fillId="31" borderId="0" xfId="2" applyNumberFormat="1" applyFont="1" applyFill="1" applyAlignment="1">
      <alignment horizontal="left" wrapText="1"/>
    </xf>
    <xf numFmtId="0" fontId="65" fillId="31" borderId="0" xfId="2" applyFont="1" applyFill="1" applyAlignment="1">
      <alignment wrapText="1"/>
    </xf>
    <xf numFmtId="3" fontId="65" fillId="31" borderId="0" xfId="2" applyNumberFormat="1" applyFont="1" applyFill="1" applyAlignment="1">
      <alignment wrapText="1"/>
    </xf>
    <xf numFmtId="3" fontId="67" fillId="28" borderId="22" xfId="2" applyNumberFormat="1" applyFont="1" applyFill="1" applyBorder="1" applyAlignment="1">
      <alignment wrapText="1"/>
    </xf>
    <xf numFmtId="3" fontId="67" fillId="28" borderId="0" xfId="2" applyNumberFormat="1" applyFont="1" applyFill="1" applyAlignment="1">
      <alignment wrapText="1"/>
    </xf>
    <xf numFmtId="0" fontId="65" fillId="31" borderId="22" xfId="2" applyFont="1" applyFill="1" applyBorder="1" applyAlignment="1">
      <alignment wrapText="1"/>
    </xf>
    <xf numFmtId="2" fontId="65" fillId="31" borderId="0" xfId="2" applyNumberFormat="1" applyFont="1" applyFill="1" applyAlignment="1">
      <alignment wrapText="1"/>
    </xf>
    <xf numFmtId="0" fontId="43" fillId="0" borderId="0" xfId="2" applyFont="1"/>
    <xf numFmtId="0" fontId="43" fillId="0" borderId="0" xfId="2" applyFont="1" applyAlignment="1">
      <alignment horizontal="left"/>
    </xf>
    <xf numFmtId="173" fontId="43" fillId="0" borderId="0" xfId="2" quotePrefix="1" applyNumberFormat="1" applyFont="1" applyAlignment="1">
      <alignment horizontal="left"/>
    </xf>
    <xf numFmtId="174" fontId="43" fillId="0" borderId="0" xfId="2" quotePrefix="1" applyNumberFormat="1" applyFont="1" applyAlignment="1">
      <alignment horizontal="left"/>
    </xf>
    <xf numFmtId="3" fontId="43" fillId="0" borderId="0" xfId="2" applyNumberFormat="1" applyFont="1" applyAlignment="1">
      <alignment horizontal="right" wrapText="1"/>
    </xf>
    <xf numFmtId="3" fontId="43" fillId="0" borderId="0" xfId="2" applyNumberFormat="1" applyFont="1" applyAlignment="1">
      <alignment horizontal="right"/>
    </xf>
    <xf numFmtId="172" fontId="43" fillId="0" borderId="0" xfId="174" applyNumberFormat="1" applyFont="1"/>
    <xf numFmtId="164" fontId="43" fillId="0" borderId="0" xfId="174" applyNumberFormat="1" applyFont="1"/>
    <xf numFmtId="3" fontId="43" fillId="0" borderId="0" xfId="174" applyNumberFormat="1" applyFont="1" applyAlignment="1">
      <alignment horizontal="right"/>
    </xf>
    <xf numFmtId="3" fontId="43" fillId="0" borderId="0" xfId="2" applyNumberFormat="1" applyFont="1"/>
    <xf numFmtId="3" fontId="43" fillId="0" borderId="22" xfId="2" applyNumberFormat="1" applyFont="1" applyBorder="1"/>
    <xf numFmtId="0" fontId="43" fillId="0" borderId="22" xfId="2" applyFont="1" applyBorder="1"/>
    <xf numFmtId="2" fontId="43" fillId="0" borderId="0" xfId="2" applyNumberFormat="1" applyFont="1"/>
    <xf numFmtId="9" fontId="0" fillId="0" borderId="0" xfId="173" applyFont="1"/>
    <xf numFmtId="0" fontId="1" fillId="30" borderId="0" xfId="0" applyFont="1" applyFill="1"/>
    <xf numFmtId="0" fontId="1" fillId="32" borderId="0" xfId="0" applyFont="1" applyFill="1"/>
    <xf numFmtId="0" fontId="0" fillId="32" borderId="0" xfId="0" applyFill="1"/>
    <xf numFmtId="0" fontId="1" fillId="33" borderId="0" xfId="0" applyFont="1" applyFill="1"/>
    <xf numFmtId="0" fontId="0" fillId="33" borderId="0" xfId="0" applyFill="1"/>
    <xf numFmtId="172" fontId="0" fillId="0" borderId="0" xfId="172" applyNumberFormat="1" applyFont="1"/>
    <xf numFmtId="0" fontId="68" fillId="0" borderId="0" xfId="0" applyFont="1" applyAlignment="1">
      <alignment vertical="center"/>
    </xf>
    <xf numFmtId="0" fontId="1" fillId="34" borderId="0" xfId="0" applyFont="1" applyFill="1"/>
    <xf numFmtId="0" fontId="69" fillId="0" borderId="0" xfId="0" applyFont="1"/>
    <xf numFmtId="175" fontId="0" fillId="34" borderId="0" xfId="172" applyNumberFormat="1" applyFont="1" applyFill="1"/>
    <xf numFmtId="172" fontId="0" fillId="34" borderId="0" xfId="172" applyNumberFormat="1" applyFont="1" applyFill="1"/>
    <xf numFmtId="0" fontId="0" fillId="34" borderId="0" xfId="0" applyFill="1"/>
    <xf numFmtId="175" fontId="1" fillId="2" borderId="0" xfId="172" applyNumberFormat="1" applyFont="1" applyFill="1"/>
    <xf numFmtId="172" fontId="1" fillId="2" borderId="0" xfId="172" applyNumberFormat="1" applyFont="1" applyFill="1"/>
    <xf numFmtId="172" fontId="5" fillId="2" borderId="0" xfId="172" applyNumberFormat="1" applyFont="1" applyFill="1"/>
    <xf numFmtId="11" fontId="1" fillId="2" borderId="0" xfId="0" applyNumberFormat="1" applyFont="1" applyFill="1"/>
    <xf numFmtId="0" fontId="0" fillId="2" borderId="0" xfId="0" applyFill="1"/>
    <xf numFmtId="43" fontId="0" fillId="0" borderId="0" xfId="172" applyFont="1"/>
    <xf numFmtId="0" fontId="9" fillId="0" borderId="0" xfId="154"/>
    <xf numFmtId="0" fontId="57" fillId="0" borderId="9" xfId="157" applyFont="1">
      <alignment wrapText="1"/>
    </xf>
    <xf numFmtId="0" fontId="9" fillId="0" borderId="9" xfId="154" applyBorder="1"/>
    <xf numFmtId="0" fontId="44" fillId="0" borderId="0" xfId="154" applyFont="1"/>
    <xf numFmtId="0" fontId="57" fillId="0" borderId="9" xfId="165" applyFont="1">
      <alignment wrapText="1"/>
    </xf>
    <xf numFmtId="0" fontId="0" fillId="0" borderId="0" xfId="0"/>
    <xf numFmtId="0" fontId="0" fillId="0" borderId="9" xfId="0" applyBorder="1"/>
    <xf numFmtId="0" fontId="44" fillId="0" borderId="5" xfId="163" applyFont="1">
      <alignment wrapText="1"/>
    </xf>
    <xf numFmtId="3" fontId="44" fillId="0" borderId="5" xfId="163" applyNumberFormat="1" applyFont="1" applyAlignment="1">
      <alignment horizontal="right" wrapText="1"/>
    </xf>
    <xf numFmtId="166" fontId="44" fillId="0" borderId="5" xfId="163" applyNumberFormat="1" applyFont="1" applyAlignment="1">
      <alignment horizontal="right" wrapText="1"/>
    </xf>
    <xf numFmtId="0" fontId="57" fillId="0" borderId="0" xfId="154" applyFont="1"/>
    <xf numFmtId="164" fontId="44" fillId="0" borderId="5" xfId="163" applyNumberFormat="1" applyFont="1" applyAlignment="1">
      <alignment horizontal="right" wrapText="1"/>
    </xf>
    <xf numFmtId="0" fontId="59" fillId="0" borderId="18" xfId="167" applyFont="1">
      <alignment wrapText="1"/>
    </xf>
    <xf numFmtId="0" fontId="9" fillId="0" borderId="5" xfId="163">
      <alignment wrapText="1"/>
    </xf>
    <xf numFmtId="3" fontId="9" fillId="0" borderId="5" xfId="163" applyNumberFormat="1" applyAlignment="1">
      <alignment horizontal="right" wrapText="1"/>
    </xf>
    <xf numFmtId="166" fontId="9" fillId="0" borderId="5" xfId="163" applyNumberFormat="1" applyAlignment="1">
      <alignment horizontal="right" wrapText="1"/>
    </xf>
    <xf numFmtId="164" fontId="9" fillId="0" borderId="5" xfId="163" applyNumberFormat="1" applyAlignment="1">
      <alignment horizontal="right" wrapText="1"/>
    </xf>
    <xf numFmtId="0" fontId="9" fillId="0" borderId="9" xfId="54">
      <alignment wrapText="1"/>
    </xf>
    <xf numFmtId="0" fontId="9" fillId="0" borderId="5" xfId="155">
      <alignment wrapText="1"/>
    </xf>
    <xf numFmtId="3" fontId="9" fillId="0" borderId="5" xfId="155" applyNumberFormat="1" applyAlignment="1">
      <alignment horizontal="right" wrapText="1"/>
    </xf>
    <xf numFmtId="166" fontId="9" fillId="0" borderId="5" xfId="155" applyNumberFormat="1" applyAlignment="1">
      <alignment horizontal="right" wrapText="1"/>
    </xf>
    <xf numFmtId="164" fontId="9" fillId="0" borderId="5" xfId="155" applyNumberFormat="1" applyAlignment="1">
      <alignment horizontal="right" wrapText="1"/>
    </xf>
    <xf numFmtId="49" fontId="52" fillId="0" borderId="0" xfId="0" applyNumberFormat="1" applyFont="1" applyAlignment="1" applyProtection="1">
      <alignment wrapText="1"/>
      <protection locked="0"/>
    </xf>
    <xf numFmtId="49" fontId="51" fillId="0" borderId="0" xfId="0" applyNumberFormat="1" applyFont="1" applyAlignment="1" applyProtection="1">
      <alignment wrapText="1"/>
      <protection locked="0"/>
    </xf>
    <xf numFmtId="49" fontId="54" fillId="0" borderId="0" xfId="0" applyNumberFormat="1" applyFont="1" applyAlignment="1" applyProtection="1">
      <alignment wrapText="1"/>
      <protection locked="0"/>
    </xf>
    <xf numFmtId="0" fontId="52" fillId="0" borderId="0" xfId="0" applyFont="1" applyAlignment="1" applyProtection="1">
      <alignment wrapText="1"/>
      <protection locked="0"/>
    </xf>
    <xf numFmtId="0" fontId="51" fillId="0" borderId="0" xfId="131" applyFont="1" applyAlignment="1" applyProtection="1">
      <alignment wrapText="1"/>
      <protection locked="0"/>
    </xf>
    <xf numFmtId="0" fontId="54" fillId="0" borderId="0" xfId="131" applyFont="1" applyAlignment="1" applyProtection="1">
      <alignment wrapText="1"/>
      <protection locked="0"/>
    </xf>
    <xf numFmtId="0" fontId="52" fillId="0" borderId="0" xfId="133" applyFont="1" applyAlignment="1" applyProtection="1">
      <alignment wrapText="1"/>
      <protection locked="0"/>
    </xf>
    <xf numFmtId="0" fontId="52" fillId="0" borderId="0" xfId="0" applyFont="1" applyProtection="1">
      <protection locked="0"/>
    </xf>
    <xf numFmtId="0" fontId="51" fillId="0" borderId="0" xfId="133" applyFont="1" applyAlignment="1" applyProtection="1">
      <alignment wrapText="1"/>
      <protection locked="0"/>
    </xf>
    <xf numFmtId="0" fontId="52" fillId="0" borderId="0" xfId="133" applyFont="1" applyAlignment="1" applyProtection="1">
      <alignment horizontal="left" wrapText="1"/>
      <protection locked="0"/>
    </xf>
    <xf numFmtId="0" fontId="54" fillId="0" borderId="0" xfId="0" applyFont="1" applyAlignment="1" applyProtection="1">
      <alignment wrapText="1"/>
      <protection locked="0"/>
    </xf>
    <xf numFmtId="0" fontId="53" fillId="0" borderId="0" xfId="133" applyFont="1" applyAlignment="1" applyProtection="1">
      <alignment wrapText="1"/>
      <protection locked="0"/>
    </xf>
    <xf numFmtId="0" fontId="45" fillId="0" borderId="1" xfId="78" applyFont="1" applyBorder="1" applyAlignment="1">
      <alignment horizontal="left" wrapText="1"/>
    </xf>
    <xf numFmtId="3" fontId="52" fillId="0" borderId="0" xfId="47" applyNumberFormat="1" applyFont="1" applyFill="1" applyBorder="1" applyAlignment="1" applyProtection="1">
      <alignment horizontal="center" wrapText="1"/>
      <protection locked="0"/>
    </xf>
    <xf numFmtId="0" fontId="53" fillId="0" borderId="0" xfId="132" applyFont="1" applyAlignment="1" applyProtection="1">
      <alignment horizontal="left" wrapText="1"/>
      <protection locked="0"/>
    </xf>
    <xf numFmtId="0" fontId="51" fillId="0" borderId="3" xfId="131" applyFont="1" applyBorder="1" applyAlignment="1" applyProtection="1">
      <alignment wrapText="1"/>
      <protection locked="0"/>
    </xf>
    <xf numFmtId="0" fontId="52" fillId="0" borderId="0" xfId="0" applyFont="1" applyAlignment="1">
      <alignment wrapText="1"/>
    </xf>
    <xf numFmtId="0" fontId="52" fillId="0" borderId="0" xfId="0" applyFont="1" applyAlignment="1">
      <alignment horizontal="left" wrapText="1"/>
    </xf>
    <xf numFmtId="49" fontId="54" fillId="0" borderId="0" xfId="0" applyNumberFormat="1" applyFont="1" applyAlignment="1">
      <alignment wrapText="1"/>
    </xf>
    <xf numFmtId="49" fontId="52" fillId="0" borderId="0" xfId="0" applyNumberFormat="1" applyFont="1" applyAlignment="1">
      <alignment wrapText="1"/>
    </xf>
    <xf numFmtId="49" fontId="51" fillId="0" borderId="0" xfId="0" applyNumberFormat="1" applyFont="1" applyAlignment="1">
      <alignment wrapText="1"/>
    </xf>
    <xf numFmtId="49" fontId="52" fillId="0" borderId="0" xfId="0" applyNumberFormat="1" applyFont="1" applyAlignment="1">
      <alignment horizontal="left" wrapText="1"/>
    </xf>
    <xf numFmtId="0" fontId="53" fillId="0" borderId="0" xfId="132" applyFont="1" applyAlignment="1">
      <alignment wrapText="1"/>
    </xf>
    <xf numFmtId="0" fontId="51" fillId="0" borderId="0" xfId="132" applyFont="1" applyAlignment="1">
      <alignment wrapText="1"/>
    </xf>
    <xf numFmtId="2" fontId="52" fillId="0" borderId="0" xfId="0" applyNumberFormat="1" applyFont="1" applyAlignment="1">
      <alignment wrapText="1"/>
    </xf>
    <xf numFmtId="0" fontId="52" fillId="0" borderId="0" xfId="0" applyFont="1" applyAlignment="1">
      <alignment horizontal="center" wrapText="1"/>
    </xf>
    <xf numFmtId="0" fontId="51" fillId="0" borderId="0" xfId="0" applyFont="1" applyAlignment="1">
      <alignment wrapText="1"/>
    </xf>
    <xf numFmtId="0" fontId="53" fillId="0" borderId="0" xfId="132" applyFont="1" applyAlignment="1">
      <alignment horizontal="left" wrapText="1"/>
    </xf>
    <xf numFmtId="0" fontId="52" fillId="0" borderId="0" xfId="132" applyFont="1" applyAlignment="1">
      <alignment wrapText="1"/>
    </xf>
    <xf numFmtId="0" fontId="51" fillId="0" borderId="3" xfId="0" applyFont="1" applyBorder="1" applyAlignment="1">
      <alignment wrapText="1"/>
    </xf>
    <xf numFmtId="0" fontId="51" fillId="0" borderId="0" xfId="0" applyFont="1" applyAlignment="1">
      <alignment vertical="center" wrapText="1"/>
    </xf>
    <xf numFmtId="0" fontId="53" fillId="0" borderId="0" xfId="169" applyFont="1" applyBorder="1" applyAlignment="1">
      <alignment wrapText="1"/>
    </xf>
  </cellXfs>
  <cellStyles count="175">
    <cellStyle name="_Normal" xfId="171" xr:uid="{068A2019-5A06-44EF-A8A4-0D6C0E7A4D11}"/>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Body: normal cell" xfId="29" xr:uid="{00000000-0005-0000-0000-000019000000}"/>
    <cellStyle name="Body: normal cell 2" xfId="30" xr:uid="{00000000-0005-0000-0000-00001A000000}"/>
    <cellStyle name="Body: normal cell 2 2" xfId="163" xr:uid="{A8919528-A7FA-4EAA-811A-9E4D8B922A52}"/>
    <cellStyle name="Body: normal cell 3" xfId="155" xr:uid="{DCEDA298-61B2-4D00-8CF6-1474FE533F57}"/>
    <cellStyle name="Calculation 2" xfId="31" xr:uid="{00000000-0005-0000-0000-00001B000000}"/>
    <cellStyle name="Check Cell 2" xfId="32" xr:uid="{00000000-0005-0000-0000-00001C000000}"/>
    <cellStyle name="Column heading" xfId="33" xr:uid="{00000000-0005-0000-0000-00001D000000}"/>
    <cellStyle name="Comma" xfId="172" builtinId="3"/>
    <cellStyle name="Comma 2" xfId="34" xr:uid="{00000000-0005-0000-0000-00001E000000}"/>
    <cellStyle name="Comma 2 2" xfId="35" xr:uid="{00000000-0005-0000-0000-00001F000000}"/>
    <cellStyle name="Comma 2 3" xfId="174" xr:uid="{9B3808DF-3CAC-4A07-A8AF-FFE775C61958}"/>
    <cellStyle name="Comma 3" xfId="36" xr:uid="{00000000-0005-0000-0000-000020000000}"/>
    <cellStyle name="Comma 4" xfId="37" xr:uid="{00000000-0005-0000-0000-000021000000}"/>
    <cellStyle name="Comma 5" xfId="38" xr:uid="{00000000-0005-0000-0000-000022000000}"/>
    <cellStyle name="Comma 6" xfId="39" xr:uid="{00000000-0005-0000-0000-000023000000}"/>
    <cellStyle name="Comma 7" xfId="40" xr:uid="{00000000-0005-0000-0000-000024000000}"/>
    <cellStyle name="Comma 8" xfId="41" xr:uid="{00000000-0005-0000-0000-000025000000}"/>
    <cellStyle name="Corner heading" xfId="42" xr:uid="{00000000-0005-0000-0000-000026000000}"/>
    <cellStyle name="Currency 2" xfId="43" xr:uid="{00000000-0005-0000-0000-000027000000}"/>
    <cellStyle name="Currency 3" xfId="44" xr:uid="{00000000-0005-0000-0000-000028000000}"/>
    <cellStyle name="Currency 3 2" xfId="45" xr:uid="{00000000-0005-0000-0000-000029000000}"/>
    <cellStyle name="Data" xfId="46" xr:uid="{00000000-0005-0000-0000-00002A000000}"/>
    <cellStyle name="Data 2" xfId="47" xr:uid="{00000000-0005-0000-0000-00002B000000}"/>
    <cellStyle name="Data no deci" xfId="48" xr:uid="{00000000-0005-0000-0000-00002C000000}"/>
    <cellStyle name="Data Superscript" xfId="49" xr:uid="{00000000-0005-0000-0000-00002D000000}"/>
    <cellStyle name="Data_1-1A-Regular" xfId="50" xr:uid="{00000000-0005-0000-0000-00002E000000}"/>
    <cellStyle name="Data_Sheet1 (2)_1" xfId="170" xr:uid="{637636B2-6470-4453-B6E5-4414CF240E22}"/>
    <cellStyle name="Explanatory Text 2" xfId="51" xr:uid="{00000000-0005-0000-0000-00002F000000}"/>
    <cellStyle name="Font: Calibri, 9pt regular" xfId="52" xr:uid="{00000000-0005-0000-0000-000030000000}"/>
    <cellStyle name="Font: Calibri, 9pt regular 2" xfId="53" xr:uid="{00000000-0005-0000-0000-000031000000}"/>
    <cellStyle name="Font: Calibri, 9pt regular 2 2" xfId="164" xr:uid="{FD1C2FA3-0833-4F75-AC4F-A1D9DAB27C46}"/>
    <cellStyle name="Font: Calibri, 9pt regular 3" xfId="156" xr:uid="{74D46755-EEAF-427F-A6CB-88D48B28E91A}"/>
    <cellStyle name="Footnotes: top row" xfId="54" xr:uid="{00000000-0005-0000-0000-000032000000}"/>
    <cellStyle name="Footnotes: top row 2" xfId="55" xr:uid="{00000000-0005-0000-0000-000033000000}"/>
    <cellStyle name="Footnotes: top row 2 2" xfId="165" xr:uid="{F97AAF89-28B6-4B1B-8596-20CAF92AD6CA}"/>
    <cellStyle name="Footnotes: top row 3" xfId="157" xr:uid="{982646C1-E806-4A07-B8B4-BC9B89CB4229}"/>
    <cellStyle name="Good 2" xfId="56" xr:uid="{00000000-0005-0000-0000-000034000000}"/>
    <cellStyle name="Header: bottom row" xfId="57" xr:uid="{00000000-0005-0000-0000-000035000000}"/>
    <cellStyle name="Header: bottom row 2" xfId="58" xr:uid="{00000000-0005-0000-0000-000036000000}"/>
    <cellStyle name="Header: bottom row 2 2" xfId="166" xr:uid="{CA349706-EE88-4401-A101-B8BB4DB06960}"/>
    <cellStyle name="Header: bottom row 3" xfId="158" xr:uid="{15ACEF59-9D83-4E3F-B134-317C64F95D0D}"/>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Side_Sheet1 (2)_1" xfId="169" xr:uid="{2C0FF5CB-6934-4FC9-8424-2311754FA59E}"/>
    <cellStyle name="Hed Top" xfId="69" xr:uid="{00000000-0005-0000-0000-000041000000}"/>
    <cellStyle name="Hed Top - SECTION" xfId="70" xr:uid="{00000000-0005-0000-0000-000042000000}"/>
    <cellStyle name="Hed Top_3-new4" xfId="71" xr:uid="{00000000-0005-0000-0000-000043000000}"/>
    <cellStyle name="Hyperlink" xfId="1"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12" xfId="154" xr:uid="{0B8D55DC-22CD-4BA1-A6CE-D55F7EBA5130}"/>
    <cellStyle name="Normal 2" xfId="2" xr:uid="{00000000-0005-0000-0000-00004C000000}"/>
    <cellStyle name="Normal 2 2" xfId="78" xr:uid="{00000000-0005-0000-0000-00004D000000}"/>
    <cellStyle name="Normal 2 3" xfId="79" xr:uid="{00000000-0005-0000-0000-00004E000000}"/>
    <cellStyle name="Normal 2 4" xfId="162" xr:uid="{185FA048-C054-468B-86A3-1718892CD85C}"/>
    <cellStyle name="Normal 3" xfId="3" xr:uid="{00000000-0005-0000-0000-00004F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4" xfId="93" xr:uid="{00000000-0005-0000-0000-00005D000000}"/>
    <cellStyle name="Normal 4 2" xfId="94" xr:uid="{00000000-0005-0000-0000-00005E000000}"/>
    <cellStyle name="Normal 4 2 2" xfId="95" xr:uid="{00000000-0005-0000-0000-00005F000000}"/>
    <cellStyle name="Normal 4 2 2 2" xfId="96" xr:uid="{00000000-0005-0000-0000-000060000000}"/>
    <cellStyle name="Normal 4 2 3" xfId="97" xr:uid="{00000000-0005-0000-0000-000061000000}"/>
    <cellStyle name="Normal 4 3" xfId="98" xr:uid="{00000000-0005-0000-0000-000062000000}"/>
    <cellStyle name="Normal 4 3 2" xfId="99" xr:uid="{00000000-0005-0000-0000-000063000000}"/>
    <cellStyle name="Normal 4 3 2 2" xfId="100" xr:uid="{00000000-0005-0000-0000-000064000000}"/>
    <cellStyle name="Normal 4 3 3" xfId="101" xr:uid="{00000000-0005-0000-0000-000065000000}"/>
    <cellStyle name="Normal 4 4" xfId="102" xr:uid="{00000000-0005-0000-0000-000066000000}"/>
    <cellStyle name="Normal 4 4 2" xfId="103" xr:uid="{00000000-0005-0000-0000-000067000000}"/>
    <cellStyle name="Normal 4 5" xfId="104" xr:uid="{00000000-0005-0000-0000-000068000000}"/>
    <cellStyle name="Normal 4 6" xfId="105" xr:uid="{00000000-0005-0000-0000-000069000000}"/>
    <cellStyle name="Normal 4 7" xfId="106" xr:uid="{00000000-0005-0000-0000-00006A000000}"/>
    <cellStyle name="Normal 4 8" xfId="161" xr:uid="{89B76DA6-EC9D-4928-ABDE-D53F70B786AE}"/>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7 2" xfId="113" xr:uid="{00000000-0005-0000-0000-000071000000}"/>
    <cellStyle name="Normal 8" xfId="114" xr:uid="{00000000-0005-0000-0000-000072000000}"/>
    <cellStyle name="Normal 9" xfId="115" xr:uid="{00000000-0005-0000-0000-000073000000}"/>
    <cellStyle name="Note 2" xfId="116" xr:uid="{00000000-0005-0000-0000-000074000000}"/>
    <cellStyle name="Note 2 2" xfId="117" xr:uid="{00000000-0005-0000-0000-000075000000}"/>
    <cellStyle name="Output 2" xfId="118" xr:uid="{00000000-0005-0000-0000-000076000000}"/>
    <cellStyle name="Parent row" xfId="119" xr:uid="{00000000-0005-0000-0000-000077000000}"/>
    <cellStyle name="Parent row 2" xfId="120" xr:uid="{00000000-0005-0000-0000-000078000000}"/>
    <cellStyle name="Parent row 2 2" xfId="167" xr:uid="{1540C86E-A99E-42FE-94FE-9ACE9FA8D37A}"/>
    <cellStyle name="Parent row 3" xfId="159" xr:uid="{4AC304BC-780B-4FE6-8BC9-1B04423CFCF1}"/>
    <cellStyle name="Percent" xfId="173"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139" xr:uid="{00000000-0005-0000-0000-00008B000000}"/>
    <cellStyle name="Table title 2" xfId="140" xr:uid="{00000000-0005-0000-0000-00008C000000}"/>
    <cellStyle name="Table title 2 2" xfId="168" xr:uid="{D35DF435-1D22-4B87-8565-B97966058159}"/>
    <cellStyle name="Table title 3" xfId="160" xr:uid="{68DA7D6B-640F-4FEA-8899-E26677D8C4F2}"/>
    <cellStyle name="Title 2" xfId="141" xr:uid="{00000000-0005-0000-0000-00008D000000}"/>
    <cellStyle name="Title Text" xfId="142" xr:uid="{00000000-0005-0000-0000-00008E000000}"/>
    <cellStyle name="Title Text 1" xfId="143" xr:uid="{00000000-0005-0000-0000-00008F000000}"/>
    <cellStyle name="Title Text 2" xfId="144" xr:uid="{00000000-0005-0000-0000-000090000000}"/>
    <cellStyle name="Title-1" xfId="145" xr:uid="{00000000-0005-0000-0000-000091000000}"/>
    <cellStyle name="Title-2" xfId="146" xr:uid="{00000000-0005-0000-0000-000092000000}"/>
    <cellStyle name="Title-3" xfId="147" xr:uid="{00000000-0005-0000-0000-000093000000}"/>
    <cellStyle name="Total 2" xfId="148" xr:uid="{00000000-0005-0000-0000-000094000000}"/>
    <cellStyle name="Warning Text 2" xfId="149" xr:uid="{00000000-0005-0000-0000-000095000000}"/>
    <cellStyle name="Wrap" xfId="150" xr:uid="{00000000-0005-0000-0000-000096000000}"/>
    <cellStyle name="Wrap Bold" xfId="151" xr:uid="{00000000-0005-0000-0000-000097000000}"/>
    <cellStyle name="Wrap Title" xfId="152" xr:uid="{00000000-0005-0000-0000-000098000000}"/>
    <cellStyle name="Wrap_NTS99-~11" xfId="153" xr:uid="{00000000-0005-0000-0000-000099000000}"/>
  </cellStyles>
  <dxfs count="6">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pta.com/research-technical-resources/transit-statistics/ntd-data-tables/"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9"/>
  <sheetViews>
    <sheetView workbookViewId="0">
      <selection activeCell="G29" sqref="G29"/>
    </sheetView>
  </sheetViews>
  <sheetFormatPr defaultRowHeight="15"/>
  <cols>
    <col min="2" max="2" width="51.5703125" customWidth="1"/>
  </cols>
  <sheetData>
    <row r="1" spans="1:2">
      <c r="A1" s="1" t="s">
        <v>1679</v>
      </c>
    </row>
    <row r="2" spans="1:2">
      <c r="A2" s="1" t="s">
        <v>40</v>
      </c>
    </row>
    <row r="4" spans="1:2">
      <c r="A4" s="1" t="s">
        <v>0</v>
      </c>
      <c r="B4" s="4" t="s">
        <v>194</v>
      </c>
    </row>
    <row r="5" spans="1:2">
      <c r="B5" t="s">
        <v>195</v>
      </c>
    </row>
    <row r="6" spans="1:2">
      <c r="B6" s="2">
        <v>2020</v>
      </c>
    </row>
    <row r="7" spans="1:2">
      <c r="B7" t="s">
        <v>204</v>
      </c>
    </row>
    <row r="8" spans="1:2">
      <c r="B8" t="s">
        <v>236</v>
      </c>
    </row>
    <row r="9" spans="1:2">
      <c r="B9" t="s">
        <v>239</v>
      </c>
    </row>
    <row r="11" spans="1:2">
      <c r="B11" s="4" t="s">
        <v>1</v>
      </c>
    </row>
    <row r="12" spans="1:2">
      <c r="B12" t="s">
        <v>2</v>
      </c>
    </row>
    <row r="13" spans="1:2">
      <c r="B13" s="2">
        <v>2016</v>
      </c>
    </row>
    <row r="14" spans="1:2">
      <c r="B14" t="s">
        <v>13</v>
      </c>
    </row>
    <row r="15" spans="1:2">
      <c r="B15" s="3" t="s">
        <v>14</v>
      </c>
    </row>
    <row r="16" spans="1:2">
      <c r="B16" t="s">
        <v>15</v>
      </c>
    </row>
    <row r="18" spans="2:2">
      <c r="B18" s="10" t="s">
        <v>35</v>
      </c>
    </row>
    <row r="19" spans="2:2">
      <c r="B19" t="s">
        <v>36</v>
      </c>
    </row>
    <row r="20" spans="2:2">
      <c r="B20" s="2">
        <v>2013</v>
      </c>
    </row>
    <row r="21" spans="2:2">
      <c r="B21" t="s">
        <v>37</v>
      </c>
    </row>
    <row r="22" spans="2:2">
      <c r="B22" t="s">
        <v>38</v>
      </c>
    </row>
    <row r="23" spans="2:2">
      <c r="B23" t="s">
        <v>39</v>
      </c>
    </row>
    <row r="25" spans="2:2">
      <c r="B25" s="4" t="s">
        <v>1680</v>
      </c>
    </row>
    <row r="26" spans="2:2">
      <c r="B26" t="s">
        <v>1681</v>
      </c>
    </row>
    <row r="27" spans="2:2">
      <c r="B27" t="s">
        <v>1682</v>
      </c>
    </row>
    <row r="28" spans="2:2">
      <c r="B28">
        <v>2020</v>
      </c>
    </row>
    <row r="29" spans="2:2">
      <c r="B29" s="3" t="s">
        <v>1683</v>
      </c>
    </row>
    <row r="32" spans="2:2">
      <c r="B32" s="1"/>
    </row>
    <row r="33" spans="1:2">
      <c r="A33" s="1" t="s">
        <v>11</v>
      </c>
      <c r="B33" s="7"/>
    </row>
    <row r="34" spans="1:2">
      <c r="A34" t="s">
        <v>33</v>
      </c>
      <c r="B34" s="7"/>
    </row>
    <row r="35" spans="1:2">
      <c r="A35" t="s">
        <v>34</v>
      </c>
      <c r="B35" s="7"/>
    </row>
    <row r="36" spans="1:2">
      <c r="B36" s="7"/>
    </row>
    <row r="37" spans="1:2">
      <c r="A37" t="s">
        <v>16</v>
      </c>
    </row>
    <row r="38" spans="1:2">
      <c r="A38" t="s">
        <v>1676</v>
      </c>
    </row>
    <row r="41" spans="1:2">
      <c r="A41" t="s">
        <v>237</v>
      </c>
    </row>
    <row r="42" spans="1:2">
      <c r="A42" t="s">
        <v>238</v>
      </c>
    </row>
    <row r="44" spans="1:2">
      <c r="A44" t="s">
        <v>161</v>
      </c>
      <c r="B44">
        <v>2020</v>
      </c>
    </row>
    <row r="45" spans="1:2">
      <c r="A45" t="s">
        <v>199</v>
      </c>
    </row>
    <row r="46" spans="1:2">
      <c r="A46" t="s">
        <v>529</v>
      </c>
    </row>
    <row r="47" spans="1:2">
      <c r="A47" t="s">
        <v>240</v>
      </c>
    </row>
    <row r="48" spans="1:2">
      <c r="A48" t="s">
        <v>1677</v>
      </c>
    </row>
    <row r="49" spans="1:1">
      <c r="A49" t="s">
        <v>1678</v>
      </c>
    </row>
  </sheetData>
  <hyperlinks>
    <hyperlink ref="B29" r:id="rId1" xr:uid="{7C7D20CA-1A4D-4D11-8908-D541A1753997}"/>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22381-C87D-473F-A989-AF8DF2579FA4}">
  <dimension ref="A1:AH4502"/>
  <sheetViews>
    <sheetView topLeftCell="A113" workbookViewId="0">
      <selection sqref="A1:AH4502"/>
    </sheetView>
  </sheetViews>
  <sheetFormatPr defaultRowHeight="15"/>
  <sheetData>
    <row r="1" spans="1:33" ht="15.75" thickBot="1">
      <c r="A1" s="55"/>
      <c r="B1" s="82" t="s">
        <v>918</v>
      </c>
      <c r="C1" s="86">
        <v>2022</v>
      </c>
      <c r="D1" s="86">
        <v>2023</v>
      </c>
      <c r="E1" s="86">
        <v>2024</v>
      </c>
      <c r="F1" s="86">
        <v>2025</v>
      </c>
      <c r="G1" s="86">
        <v>2026</v>
      </c>
      <c r="H1" s="86">
        <v>2027</v>
      </c>
      <c r="I1" s="86">
        <v>2028</v>
      </c>
      <c r="J1" s="86">
        <v>2029</v>
      </c>
      <c r="K1" s="86">
        <v>2030</v>
      </c>
      <c r="L1" s="86">
        <v>2031</v>
      </c>
      <c r="M1" s="86">
        <v>2032</v>
      </c>
      <c r="N1" s="86">
        <v>2033</v>
      </c>
      <c r="O1" s="86">
        <v>2034</v>
      </c>
      <c r="P1" s="86">
        <v>2035</v>
      </c>
      <c r="Q1" s="86">
        <v>2036</v>
      </c>
      <c r="R1" s="86">
        <v>2037</v>
      </c>
      <c r="S1" s="86">
        <v>2038</v>
      </c>
      <c r="T1" s="86">
        <v>2039</v>
      </c>
      <c r="U1" s="86">
        <v>2040</v>
      </c>
      <c r="V1" s="86">
        <v>2041</v>
      </c>
      <c r="W1" s="86">
        <v>2042</v>
      </c>
      <c r="X1" s="86">
        <v>2043</v>
      </c>
      <c r="Y1" s="86">
        <v>2044</v>
      </c>
      <c r="Z1" s="86">
        <v>2045</v>
      </c>
      <c r="AA1" s="86">
        <v>2046</v>
      </c>
      <c r="AB1" s="86">
        <v>2047</v>
      </c>
      <c r="AC1" s="86">
        <v>2048</v>
      </c>
      <c r="AD1" s="86">
        <v>2049</v>
      </c>
      <c r="AE1" s="86">
        <v>2050</v>
      </c>
      <c r="AF1" s="55"/>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102" t="s">
        <v>292</v>
      </c>
      <c r="D3" s="102" t="s">
        <v>919</v>
      </c>
      <c r="E3" s="87"/>
      <c r="F3" s="87"/>
      <c r="G3" s="87"/>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102" t="s">
        <v>293</v>
      </c>
      <c r="D4" s="102" t="s">
        <v>920</v>
      </c>
      <c r="E4" s="87"/>
      <c r="F4" s="87"/>
      <c r="G4" s="102"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102" t="s">
        <v>295</v>
      </c>
      <c r="D5" s="102" t="s">
        <v>922</v>
      </c>
      <c r="E5" s="87"/>
      <c r="F5" s="87"/>
      <c r="G5" s="87"/>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102" t="s">
        <v>296</v>
      </c>
      <c r="D6" s="87"/>
      <c r="E6" s="102" t="s">
        <v>923</v>
      </c>
      <c r="F6" s="87"/>
      <c r="G6" s="87"/>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1:33" ht="15.75">
      <c r="A10" s="58" t="s">
        <v>297</v>
      </c>
      <c r="B10" s="111" t="s">
        <v>298</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89" t="s">
        <v>925</v>
      </c>
      <c r="AG10" s="65"/>
    </row>
    <row r="11" spans="1:33">
      <c r="A11" s="55"/>
      <c r="B11" s="112"/>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89" t="s">
        <v>926</v>
      </c>
      <c r="AG11" s="65"/>
    </row>
    <row r="12" spans="1:33">
      <c r="A12" s="55"/>
      <c r="B12" s="112"/>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89" t="s">
        <v>927</v>
      </c>
      <c r="AG12" s="65"/>
    </row>
    <row r="13" spans="1:33" ht="15.75" thickBot="1">
      <c r="A13" s="55"/>
      <c r="B13" s="113" t="s">
        <v>299</v>
      </c>
      <c r="C13" s="113">
        <v>2022</v>
      </c>
      <c r="D13" s="113">
        <v>2023</v>
      </c>
      <c r="E13" s="113">
        <v>2024</v>
      </c>
      <c r="F13" s="113">
        <v>2025</v>
      </c>
      <c r="G13" s="113">
        <v>2026</v>
      </c>
      <c r="H13" s="113">
        <v>2027</v>
      </c>
      <c r="I13" s="113">
        <v>2028</v>
      </c>
      <c r="J13" s="113">
        <v>2029</v>
      </c>
      <c r="K13" s="113">
        <v>2030</v>
      </c>
      <c r="L13" s="113">
        <v>2031</v>
      </c>
      <c r="M13" s="113">
        <v>2032</v>
      </c>
      <c r="N13" s="113">
        <v>2033</v>
      </c>
      <c r="O13" s="113">
        <v>2034</v>
      </c>
      <c r="P13" s="113">
        <v>2035</v>
      </c>
      <c r="Q13" s="113">
        <v>2036</v>
      </c>
      <c r="R13" s="113">
        <v>2037</v>
      </c>
      <c r="S13" s="113">
        <v>2038</v>
      </c>
      <c r="T13" s="113">
        <v>2039</v>
      </c>
      <c r="U13" s="113">
        <v>2040</v>
      </c>
      <c r="V13" s="113">
        <v>2041</v>
      </c>
      <c r="W13" s="113">
        <v>2042</v>
      </c>
      <c r="X13" s="113">
        <v>2043</v>
      </c>
      <c r="Y13" s="113">
        <v>2044</v>
      </c>
      <c r="Z13" s="113">
        <v>2045</v>
      </c>
      <c r="AA13" s="113">
        <v>2046</v>
      </c>
      <c r="AB13" s="113">
        <v>2047</v>
      </c>
      <c r="AC13" s="113">
        <v>2048</v>
      </c>
      <c r="AD13" s="113">
        <v>2049</v>
      </c>
      <c r="AE13" s="113">
        <v>2050</v>
      </c>
      <c r="AF13" s="114">
        <v>2050</v>
      </c>
      <c r="AG13" s="65"/>
    </row>
    <row r="14" spans="1:33" ht="15.75" thickTop="1">
      <c r="A14" s="55"/>
      <c r="B14" s="65"/>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row>
    <row r="15" spans="1:33" ht="60.75">
      <c r="A15" s="58" t="s">
        <v>300</v>
      </c>
      <c r="B15" s="115" t="s">
        <v>152</v>
      </c>
      <c r="C15" s="120">
        <v>12.017455999999999</v>
      </c>
      <c r="D15" s="120">
        <v>10.14246</v>
      </c>
      <c r="E15" s="120">
        <v>9.7339230000000008</v>
      </c>
      <c r="F15" s="120">
        <v>9.0686060000000008</v>
      </c>
      <c r="G15" s="120">
        <v>8.9594869999999993</v>
      </c>
      <c r="H15" s="120">
        <v>8.856579</v>
      </c>
      <c r="I15" s="120">
        <v>8.813898</v>
      </c>
      <c r="J15" s="120">
        <v>8.8683580000000006</v>
      </c>
      <c r="K15" s="120">
        <v>8.8719950000000001</v>
      </c>
      <c r="L15" s="120">
        <v>8.9797820000000002</v>
      </c>
      <c r="M15" s="120">
        <v>9.0441269999999996</v>
      </c>
      <c r="N15" s="120">
        <v>9.0927849999999992</v>
      </c>
      <c r="O15" s="120">
        <v>9.1587720000000008</v>
      </c>
      <c r="P15" s="120">
        <v>9.2225079999999995</v>
      </c>
      <c r="Q15" s="120">
        <v>9.2706079999999993</v>
      </c>
      <c r="R15" s="120">
        <v>9.3243840000000002</v>
      </c>
      <c r="S15" s="120">
        <v>9.3767549999999993</v>
      </c>
      <c r="T15" s="120">
        <v>9.4235419999999994</v>
      </c>
      <c r="U15" s="120">
        <v>9.478612</v>
      </c>
      <c r="V15" s="120">
        <v>9.5699330000000007</v>
      </c>
      <c r="W15" s="120">
        <v>9.5845690000000001</v>
      </c>
      <c r="X15" s="120">
        <v>9.658633</v>
      </c>
      <c r="Y15" s="120">
        <v>9.6491509999999998</v>
      </c>
      <c r="Z15" s="120">
        <v>9.7206390000000003</v>
      </c>
      <c r="AA15" s="120">
        <v>9.8630030000000009</v>
      </c>
      <c r="AB15" s="120">
        <v>9.8843599999999991</v>
      </c>
      <c r="AC15" s="120">
        <v>9.9074570000000008</v>
      </c>
      <c r="AD15" s="120">
        <v>9.9567200000000007</v>
      </c>
      <c r="AE15" s="120">
        <v>9.9689460000000008</v>
      </c>
      <c r="AF15" s="116">
        <v>-6.6519999999999999E-3</v>
      </c>
      <c r="AG15" s="65"/>
    </row>
    <row r="16" spans="1:33">
      <c r="A16" s="55"/>
      <c r="B16" s="65"/>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row>
    <row r="17" spans="1:33" ht="48.75">
      <c r="A17" s="55"/>
      <c r="B17" s="115" t="s">
        <v>154</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65"/>
      <c r="AG17" s="65"/>
    </row>
    <row r="18" spans="1:33" ht="24.75">
      <c r="A18" s="58" t="s">
        <v>1030</v>
      </c>
      <c r="B18" s="108" t="s">
        <v>308</v>
      </c>
      <c r="C18" s="110">
        <v>0.83399999999999996</v>
      </c>
      <c r="D18" s="110">
        <v>0.84161200000000003</v>
      </c>
      <c r="E18" s="110">
        <v>0.84922399999999998</v>
      </c>
      <c r="F18" s="110">
        <v>0.85819500000000004</v>
      </c>
      <c r="G18" s="110">
        <v>0.85914699999999999</v>
      </c>
      <c r="H18" s="110">
        <v>0.85999800000000004</v>
      </c>
      <c r="I18" s="110">
        <v>0.86075900000000005</v>
      </c>
      <c r="J18" s="110">
        <v>0.86144100000000001</v>
      </c>
      <c r="K18" s="110">
        <v>0.86205399999999999</v>
      </c>
      <c r="L18" s="110">
        <v>0.86260499999999996</v>
      </c>
      <c r="M18" s="110">
        <v>0.86310500000000001</v>
      </c>
      <c r="N18" s="110">
        <v>0.86355800000000005</v>
      </c>
      <c r="O18" s="110">
        <v>0.86397199999999996</v>
      </c>
      <c r="P18" s="110">
        <v>0.86434999999999995</v>
      </c>
      <c r="Q18" s="110">
        <v>0.86469700000000005</v>
      </c>
      <c r="R18" s="110">
        <v>0.86501700000000004</v>
      </c>
      <c r="S18" s="110">
        <v>0.86531199999999997</v>
      </c>
      <c r="T18" s="110">
        <v>0.86558500000000005</v>
      </c>
      <c r="U18" s="110">
        <v>0.86587999999999998</v>
      </c>
      <c r="V18" s="110">
        <v>0.86617599999999995</v>
      </c>
      <c r="W18" s="110">
        <v>0.86647099999999999</v>
      </c>
      <c r="X18" s="110">
        <v>0.86676699999999995</v>
      </c>
      <c r="Y18" s="110">
        <v>0.867062</v>
      </c>
      <c r="Z18" s="110">
        <v>0.86735799999999996</v>
      </c>
      <c r="AA18" s="110">
        <v>0.86765400000000004</v>
      </c>
      <c r="AB18" s="110">
        <v>0.86795</v>
      </c>
      <c r="AC18" s="110">
        <v>0.86824599999999996</v>
      </c>
      <c r="AD18" s="110">
        <v>0.86854200000000004</v>
      </c>
      <c r="AE18" s="110">
        <v>0.868838</v>
      </c>
      <c r="AF18" s="104">
        <v>1.4630000000000001E-3</v>
      </c>
      <c r="AG18" s="65"/>
    </row>
    <row r="19" spans="1:33" ht="36.75">
      <c r="A19" s="58" t="s">
        <v>1031</v>
      </c>
      <c r="B19" s="108" t="s">
        <v>310</v>
      </c>
      <c r="C19" s="110">
        <v>0.75600000000000001</v>
      </c>
      <c r="D19" s="110">
        <v>0.77562600000000004</v>
      </c>
      <c r="E19" s="110">
        <v>0.79525100000000004</v>
      </c>
      <c r="F19" s="110">
        <v>0.81487699999999996</v>
      </c>
      <c r="G19" s="110">
        <v>0.81492500000000001</v>
      </c>
      <c r="H19" s="110">
        <v>0.81497399999999998</v>
      </c>
      <c r="I19" s="110">
        <v>0.81501900000000005</v>
      </c>
      <c r="J19" s="110">
        <v>0.81506400000000001</v>
      </c>
      <c r="K19" s="110">
        <v>0.81510800000000005</v>
      </c>
      <c r="L19" s="110">
        <v>0.81515000000000004</v>
      </c>
      <c r="M19" s="110">
        <v>0.81519399999999997</v>
      </c>
      <c r="N19" s="110">
        <v>0.81523599999999996</v>
      </c>
      <c r="O19" s="110">
        <v>0.81527899999999998</v>
      </c>
      <c r="P19" s="110">
        <v>0.81532099999999996</v>
      </c>
      <c r="Q19" s="110">
        <v>0.81536399999999998</v>
      </c>
      <c r="R19" s="110">
        <v>0.81540500000000005</v>
      </c>
      <c r="S19" s="110">
        <v>0.81544499999999998</v>
      </c>
      <c r="T19" s="110">
        <v>0.81548399999999999</v>
      </c>
      <c r="U19" s="110">
        <v>0.81552400000000003</v>
      </c>
      <c r="V19" s="110">
        <v>0.81556399999999996</v>
      </c>
      <c r="W19" s="110">
        <v>0.815604</v>
      </c>
      <c r="X19" s="110">
        <v>0.81564499999999995</v>
      </c>
      <c r="Y19" s="110">
        <v>0.81568499999999999</v>
      </c>
      <c r="Z19" s="110">
        <v>0.81572500000000003</v>
      </c>
      <c r="AA19" s="110">
        <v>0.81576499999999996</v>
      </c>
      <c r="AB19" s="110">
        <v>0.815805</v>
      </c>
      <c r="AC19" s="110">
        <v>0.81584500000000004</v>
      </c>
      <c r="AD19" s="110">
        <v>0.81588499999999997</v>
      </c>
      <c r="AE19" s="110">
        <v>0.81592600000000004</v>
      </c>
      <c r="AF19" s="104">
        <v>2.728E-3</v>
      </c>
      <c r="AG19" s="65"/>
    </row>
    <row r="20" spans="1:33">
      <c r="A20" s="55"/>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row>
    <row r="21" spans="1:33" ht="24.75">
      <c r="A21" s="55"/>
      <c r="B21" s="115" t="s">
        <v>155</v>
      </c>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row>
    <row r="22" spans="1:33" ht="36.75">
      <c r="A22" s="55"/>
      <c r="B22" s="115" t="s">
        <v>311</v>
      </c>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65"/>
      <c r="AG22" s="65"/>
    </row>
    <row r="23" spans="1:33" ht="24.75">
      <c r="A23" s="58" t="s">
        <v>1032</v>
      </c>
      <c r="B23" s="108" t="s">
        <v>313</v>
      </c>
      <c r="C23" s="85">
        <v>333.105164</v>
      </c>
      <c r="D23" s="85">
        <v>334.47210699999999</v>
      </c>
      <c r="E23" s="85">
        <v>336.07922400000001</v>
      </c>
      <c r="F23" s="85">
        <v>337.73690800000003</v>
      </c>
      <c r="G23" s="85">
        <v>339.40451000000002</v>
      </c>
      <c r="H23" s="85">
        <v>341.08764600000001</v>
      </c>
      <c r="I23" s="85">
        <v>342.780823</v>
      </c>
      <c r="J23" s="85">
        <v>344.47436499999998</v>
      </c>
      <c r="K23" s="85">
        <v>346.16894500000001</v>
      </c>
      <c r="L23" s="85">
        <v>347.834564</v>
      </c>
      <c r="M23" s="85">
        <v>349.46328699999998</v>
      </c>
      <c r="N23" s="85">
        <v>351.054169</v>
      </c>
      <c r="O23" s="85">
        <v>352.59783900000002</v>
      </c>
      <c r="P23" s="85">
        <v>354.08975199999998</v>
      </c>
      <c r="Q23" s="85">
        <v>355.52593999999999</v>
      </c>
      <c r="R23" s="85">
        <v>356.90637199999998</v>
      </c>
      <c r="S23" s="85">
        <v>358.23675500000002</v>
      </c>
      <c r="T23" s="85">
        <v>359.52005000000003</v>
      </c>
      <c r="U23" s="85">
        <v>360.76068099999998</v>
      </c>
      <c r="V23" s="85">
        <v>361.96594199999998</v>
      </c>
      <c r="W23" s="85">
        <v>363.143372</v>
      </c>
      <c r="X23" s="85">
        <v>364.29699699999998</v>
      </c>
      <c r="Y23" s="85">
        <v>365.429688</v>
      </c>
      <c r="Z23" s="85">
        <v>366.54235799999998</v>
      </c>
      <c r="AA23" s="85">
        <v>367.63687099999999</v>
      </c>
      <c r="AB23" s="85">
        <v>368.719696</v>
      </c>
      <c r="AC23" s="85">
        <v>369.79351800000001</v>
      </c>
      <c r="AD23" s="85">
        <v>370.85867300000001</v>
      </c>
      <c r="AE23" s="85">
        <v>371.91851800000001</v>
      </c>
      <c r="AF23" s="104">
        <v>3.9439999999999996E-3</v>
      </c>
      <c r="AG23" s="65"/>
    </row>
    <row r="24" spans="1:33">
      <c r="A24" s="58" t="s">
        <v>1033</v>
      </c>
      <c r="B24" s="108" t="s">
        <v>315</v>
      </c>
      <c r="C24" s="85">
        <v>38.694321000000002</v>
      </c>
      <c r="D24" s="85">
        <v>39.102600000000002</v>
      </c>
      <c r="E24" s="85">
        <v>39.509079</v>
      </c>
      <c r="F24" s="85">
        <v>39.913521000000003</v>
      </c>
      <c r="G24" s="85">
        <v>40.315201000000002</v>
      </c>
      <c r="H24" s="85">
        <v>40.713901999999997</v>
      </c>
      <c r="I24" s="85">
        <v>41.109200000000001</v>
      </c>
      <c r="J24" s="85">
        <v>41.500670999999997</v>
      </c>
      <c r="K24" s="85">
        <v>41.888100000000001</v>
      </c>
      <c r="L24" s="85">
        <v>42.271000000000001</v>
      </c>
      <c r="M24" s="85">
        <v>42.649299999999997</v>
      </c>
      <c r="N24" s="85">
        <v>43.022799999999997</v>
      </c>
      <c r="O24" s="85">
        <v>43.391499000000003</v>
      </c>
      <c r="P24" s="85">
        <v>43.755501000000002</v>
      </c>
      <c r="Q24" s="85">
        <v>44.114730999999999</v>
      </c>
      <c r="R24" s="85">
        <v>44.469397999999998</v>
      </c>
      <c r="S24" s="85">
        <v>44.819481000000003</v>
      </c>
      <c r="T24" s="85">
        <v>45.165298</v>
      </c>
      <c r="U24" s="85">
        <v>45.506802</v>
      </c>
      <c r="V24" s="85">
        <v>45.843879999999999</v>
      </c>
      <c r="W24" s="85">
        <v>46.176898999999999</v>
      </c>
      <c r="X24" s="85">
        <v>46.505600000000001</v>
      </c>
      <c r="Y24" s="85">
        <v>46.831772000000001</v>
      </c>
      <c r="Z24" s="85">
        <v>47.156199999999998</v>
      </c>
      <c r="AA24" s="85">
        <v>47.479069000000003</v>
      </c>
      <c r="AB24" s="85">
        <v>47.800800000000002</v>
      </c>
      <c r="AC24" s="85">
        <v>48.121670000000002</v>
      </c>
      <c r="AD24" s="85">
        <v>48.442321999999997</v>
      </c>
      <c r="AE24" s="85">
        <v>48.763081</v>
      </c>
      <c r="AF24" s="104">
        <v>8.2939999999999993E-3</v>
      </c>
      <c r="AG24" s="65"/>
    </row>
    <row r="25" spans="1:33" ht="48.75">
      <c r="A25" s="58" t="s">
        <v>1034</v>
      </c>
      <c r="B25" s="108" t="s">
        <v>1035</v>
      </c>
      <c r="C25" s="85">
        <v>211.18936199999999</v>
      </c>
      <c r="D25" s="85">
        <v>212.813278</v>
      </c>
      <c r="E25" s="85">
        <v>214.37699900000001</v>
      </c>
      <c r="F25" s="85">
        <v>215.94142199999999</v>
      </c>
      <c r="G25" s="85">
        <v>217.513779</v>
      </c>
      <c r="H25" s="85">
        <v>219.08682300000001</v>
      </c>
      <c r="I25" s="85">
        <v>220.646591</v>
      </c>
      <c r="J25" s="85">
        <v>222.169174</v>
      </c>
      <c r="K25" s="85">
        <v>223.635864</v>
      </c>
      <c r="L25" s="85">
        <v>225.026138</v>
      </c>
      <c r="M25" s="85">
        <v>226.368347</v>
      </c>
      <c r="N25" s="85">
        <v>227.658051</v>
      </c>
      <c r="O25" s="85">
        <v>228.89286799999999</v>
      </c>
      <c r="P25" s="85">
        <v>230.07032799999999</v>
      </c>
      <c r="Q25" s="85">
        <v>231.18978899999999</v>
      </c>
      <c r="R25" s="85">
        <v>232.25276199999999</v>
      </c>
      <c r="S25" s="85">
        <v>233.26014699999999</v>
      </c>
      <c r="T25" s="85">
        <v>234.21229600000001</v>
      </c>
      <c r="U25" s="85">
        <v>235.110443</v>
      </c>
      <c r="V25" s="85">
        <v>235.95292699999999</v>
      </c>
      <c r="W25" s="85">
        <v>236.741455</v>
      </c>
      <c r="X25" s="85">
        <v>237.476685</v>
      </c>
      <c r="Y25" s="85">
        <v>238.15965299999999</v>
      </c>
      <c r="Z25" s="85">
        <v>238.78855899999999</v>
      </c>
      <c r="AA25" s="85">
        <v>239.34922800000001</v>
      </c>
      <c r="AB25" s="85">
        <v>239.846619</v>
      </c>
      <c r="AC25" s="85">
        <v>240.30192600000001</v>
      </c>
      <c r="AD25" s="85">
        <v>240.737549</v>
      </c>
      <c r="AE25" s="85">
        <v>241.16894500000001</v>
      </c>
      <c r="AF25" s="104">
        <v>4.7520000000000001E-3</v>
      </c>
      <c r="AG25" s="65"/>
    </row>
    <row r="26" spans="1:33" ht="24.75">
      <c r="A26" s="58" t="s">
        <v>1036</v>
      </c>
      <c r="B26" s="108" t="s">
        <v>1037</v>
      </c>
      <c r="C26" s="85">
        <v>593.35406499999999</v>
      </c>
      <c r="D26" s="85">
        <v>594.89343299999996</v>
      </c>
      <c r="E26" s="85">
        <v>596.012878</v>
      </c>
      <c r="F26" s="85">
        <v>597.10223399999995</v>
      </c>
      <c r="G26" s="85">
        <v>598.16387899999995</v>
      </c>
      <c r="H26" s="85">
        <v>599.16955600000006</v>
      </c>
      <c r="I26" s="85">
        <v>600.12353499999995</v>
      </c>
      <c r="J26" s="85">
        <v>601.03643799999998</v>
      </c>
      <c r="K26" s="85">
        <v>601.92193599999996</v>
      </c>
      <c r="L26" s="85">
        <v>602.79125999999997</v>
      </c>
      <c r="M26" s="85">
        <v>603.64050299999997</v>
      </c>
      <c r="N26" s="85">
        <v>604.45330799999999</v>
      </c>
      <c r="O26" s="85">
        <v>605.215149</v>
      </c>
      <c r="P26" s="85">
        <v>605.91265899999996</v>
      </c>
      <c r="Q26" s="85">
        <v>606.54968299999996</v>
      </c>
      <c r="R26" s="85">
        <v>607.13714600000003</v>
      </c>
      <c r="S26" s="85">
        <v>607.67242399999998</v>
      </c>
      <c r="T26" s="85">
        <v>608.15136700000005</v>
      </c>
      <c r="U26" s="85">
        <v>608.57037400000002</v>
      </c>
      <c r="V26" s="85">
        <v>608.92956500000003</v>
      </c>
      <c r="W26" s="85">
        <v>609.22717299999999</v>
      </c>
      <c r="X26" s="85">
        <v>609.459656</v>
      </c>
      <c r="Y26" s="85">
        <v>609.62506099999996</v>
      </c>
      <c r="Z26" s="85">
        <v>609.71997099999999</v>
      </c>
      <c r="AA26" s="85">
        <v>609.73303199999998</v>
      </c>
      <c r="AB26" s="85">
        <v>609.66314699999998</v>
      </c>
      <c r="AC26" s="85">
        <v>609.52264400000001</v>
      </c>
      <c r="AD26" s="85">
        <v>609.32611099999997</v>
      </c>
      <c r="AE26" s="85">
        <v>609.08605999999997</v>
      </c>
      <c r="AF26" s="104">
        <v>9.3499999999999996E-4</v>
      </c>
      <c r="AG26" s="65"/>
    </row>
    <row r="27" spans="1:33">
      <c r="A27" s="58" t="s">
        <v>1038</v>
      </c>
      <c r="B27" s="108" t="s">
        <v>1039</v>
      </c>
      <c r="C27" s="85">
        <v>125.59050000000001</v>
      </c>
      <c r="D27" s="85">
        <v>125.10549899999999</v>
      </c>
      <c r="E27" s="85">
        <v>124.587502</v>
      </c>
      <c r="F27" s="85">
        <v>124.038498</v>
      </c>
      <c r="G27" s="85">
        <v>123.461304</v>
      </c>
      <c r="H27" s="85">
        <v>122.858299</v>
      </c>
      <c r="I27" s="85">
        <v>122.231796</v>
      </c>
      <c r="J27" s="85">
        <v>121.584999</v>
      </c>
      <c r="K27" s="85">
        <v>120.91950199999999</v>
      </c>
      <c r="L27" s="85">
        <v>120.237801</v>
      </c>
      <c r="M27" s="85">
        <v>119.54180100000001</v>
      </c>
      <c r="N27" s="85">
        <v>118.832497</v>
      </c>
      <c r="O27" s="85">
        <v>118.113297</v>
      </c>
      <c r="P27" s="85">
        <v>117.385002</v>
      </c>
      <c r="Q27" s="85">
        <v>116.648499</v>
      </c>
      <c r="R27" s="85">
        <v>115.9058</v>
      </c>
      <c r="S27" s="85">
        <v>115.157799</v>
      </c>
      <c r="T27" s="85">
        <v>114.4058</v>
      </c>
      <c r="U27" s="85">
        <v>113.650497</v>
      </c>
      <c r="V27" s="85">
        <v>112.893997</v>
      </c>
      <c r="W27" s="85">
        <v>112.136803</v>
      </c>
      <c r="X27" s="85">
        <v>111.37979900000001</v>
      </c>
      <c r="Y27" s="85">
        <v>110.624802</v>
      </c>
      <c r="Z27" s="85">
        <v>109.871002</v>
      </c>
      <c r="AA27" s="85">
        <v>109.120003</v>
      </c>
      <c r="AB27" s="85">
        <v>108.371803</v>
      </c>
      <c r="AC27" s="85">
        <v>107.62599899999999</v>
      </c>
      <c r="AD27" s="85">
        <v>106.882301</v>
      </c>
      <c r="AE27" s="85">
        <v>106.140297</v>
      </c>
      <c r="AF27" s="104">
        <v>-5.9909999999999998E-3</v>
      </c>
      <c r="AG27" s="65"/>
    </row>
    <row r="28" spans="1:33" ht="48.75">
      <c r="A28" s="58" t="s">
        <v>1040</v>
      </c>
      <c r="B28" s="108" t="s">
        <v>1041</v>
      </c>
      <c r="C28" s="85">
        <v>31.123239999999999</v>
      </c>
      <c r="D28" s="85">
        <v>31.552336</v>
      </c>
      <c r="E28" s="85">
        <v>31.987663000000001</v>
      </c>
      <c r="F28" s="85">
        <v>32.409657000000003</v>
      </c>
      <c r="G28" s="85">
        <v>32.829383999999997</v>
      </c>
      <c r="H28" s="85">
        <v>33.245941000000002</v>
      </c>
      <c r="I28" s="85">
        <v>33.658962000000002</v>
      </c>
      <c r="J28" s="85">
        <v>34.068351999999997</v>
      </c>
      <c r="K28" s="85">
        <v>34.474316000000002</v>
      </c>
      <c r="L28" s="85">
        <v>34.877040999999998</v>
      </c>
      <c r="M28" s="85">
        <v>35.276363000000003</v>
      </c>
      <c r="N28" s="85">
        <v>35.672787</v>
      </c>
      <c r="O28" s="85">
        <v>36.066764999999997</v>
      </c>
      <c r="P28" s="85">
        <v>36.458548999999998</v>
      </c>
      <c r="Q28" s="85">
        <v>36.848582999999998</v>
      </c>
      <c r="R28" s="85">
        <v>37.237124999999999</v>
      </c>
      <c r="S28" s="85">
        <v>37.624454</v>
      </c>
      <c r="T28" s="85">
        <v>38.010421999999998</v>
      </c>
      <c r="U28" s="85">
        <v>38.394981000000001</v>
      </c>
      <c r="V28" s="85">
        <v>38.777881999999998</v>
      </c>
      <c r="W28" s="85">
        <v>39.158962000000002</v>
      </c>
      <c r="X28" s="85">
        <v>39.537841999999998</v>
      </c>
      <c r="Y28" s="85">
        <v>39.914402000000003</v>
      </c>
      <c r="Z28" s="85">
        <v>40.288212000000001</v>
      </c>
      <c r="AA28" s="85">
        <v>40.659004000000003</v>
      </c>
      <c r="AB28" s="85">
        <v>41.026546000000003</v>
      </c>
      <c r="AC28" s="85">
        <v>41.390678000000001</v>
      </c>
      <c r="AD28" s="85">
        <v>41.751362</v>
      </c>
      <c r="AE28" s="85">
        <v>42.10857</v>
      </c>
      <c r="AF28" s="104">
        <v>1.0855E-2</v>
      </c>
      <c r="AG28" s="65"/>
    </row>
    <row r="29" spans="1:33" ht="24.75">
      <c r="A29" s="58" t="s">
        <v>1042</v>
      </c>
      <c r="B29" s="108" t="s">
        <v>1043</v>
      </c>
      <c r="C29" s="85">
        <v>51.338450999999999</v>
      </c>
      <c r="D29" s="85">
        <v>51.348171000000001</v>
      </c>
      <c r="E29" s="85">
        <v>51.347050000000003</v>
      </c>
      <c r="F29" s="85">
        <v>51.337631000000002</v>
      </c>
      <c r="G29" s="85">
        <v>51.319881000000002</v>
      </c>
      <c r="H29" s="85">
        <v>51.29213</v>
      </c>
      <c r="I29" s="85">
        <v>51.253830000000001</v>
      </c>
      <c r="J29" s="85">
        <v>51.20438</v>
      </c>
      <c r="K29" s="85">
        <v>51.143799000000001</v>
      </c>
      <c r="L29" s="85">
        <v>51.07423</v>
      </c>
      <c r="M29" s="85">
        <v>50.995398999999999</v>
      </c>
      <c r="N29" s="85">
        <v>50.903751</v>
      </c>
      <c r="O29" s="85">
        <v>50.795448</v>
      </c>
      <c r="P29" s="85">
        <v>50.667171000000003</v>
      </c>
      <c r="Q29" s="85">
        <v>50.518929</v>
      </c>
      <c r="R29" s="85">
        <v>50.352901000000003</v>
      </c>
      <c r="S29" s="85">
        <v>50.169829999999997</v>
      </c>
      <c r="T29" s="85">
        <v>49.970500999999999</v>
      </c>
      <c r="U29" s="85">
        <v>49.755482000000001</v>
      </c>
      <c r="V29" s="85">
        <v>49.523800000000001</v>
      </c>
      <c r="W29" s="85">
        <v>49.275317999999999</v>
      </c>
      <c r="X29" s="85">
        <v>49.011378999999998</v>
      </c>
      <c r="Y29" s="85">
        <v>48.733330000000002</v>
      </c>
      <c r="Z29" s="85">
        <v>48.442248999999997</v>
      </c>
      <c r="AA29" s="85">
        <v>48.137829000000004</v>
      </c>
      <c r="AB29" s="85">
        <v>47.819248000000002</v>
      </c>
      <c r="AC29" s="85">
        <v>47.487099000000001</v>
      </c>
      <c r="AD29" s="85">
        <v>47.141972000000003</v>
      </c>
      <c r="AE29" s="85">
        <v>46.783932</v>
      </c>
      <c r="AF29" s="104">
        <v>-3.3119999999999998E-3</v>
      </c>
      <c r="AG29" s="65"/>
    </row>
    <row r="30" spans="1:33">
      <c r="A30" s="58" t="s">
        <v>1044</v>
      </c>
      <c r="B30" s="108" t="s">
        <v>1045</v>
      </c>
      <c r="C30" s="85">
        <v>145.765793</v>
      </c>
      <c r="D30" s="85">
        <v>145.581299</v>
      </c>
      <c r="E30" s="85">
        <v>145.35380599999999</v>
      </c>
      <c r="F30" s="85">
        <v>145.098007</v>
      </c>
      <c r="G30" s="85">
        <v>144.80479399999999</v>
      </c>
      <c r="H30" s="85">
        <v>144.464493</v>
      </c>
      <c r="I30" s="85">
        <v>144.09150700000001</v>
      </c>
      <c r="J30" s="85">
        <v>143.69850199999999</v>
      </c>
      <c r="K30" s="85">
        <v>143.296494</v>
      </c>
      <c r="L30" s="85">
        <v>142.87550400000001</v>
      </c>
      <c r="M30" s="85">
        <v>142.430801</v>
      </c>
      <c r="N30" s="85">
        <v>141.97500600000001</v>
      </c>
      <c r="O30" s="85">
        <v>141.520996</v>
      </c>
      <c r="P30" s="85">
        <v>141.079498</v>
      </c>
      <c r="Q30" s="85">
        <v>140.645996</v>
      </c>
      <c r="R30" s="85">
        <v>140.21350100000001</v>
      </c>
      <c r="S30" s="85">
        <v>139.788498</v>
      </c>
      <c r="T30" s="85">
        <v>139.376801</v>
      </c>
      <c r="U30" s="85">
        <v>138.984802</v>
      </c>
      <c r="V30" s="85">
        <v>138.612503</v>
      </c>
      <c r="W30" s="85">
        <v>138.25649999999999</v>
      </c>
      <c r="X30" s="85">
        <v>137.91400100000001</v>
      </c>
      <c r="Y30" s="85">
        <v>137.58230599999999</v>
      </c>
      <c r="Z30" s="85">
        <v>137.25950599999999</v>
      </c>
      <c r="AA30" s="85">
        <v>136.95030199999999</v>
      </c>
      <c r="AB30" s="85">
        <v>136.65379300000001</v>
      </c>
      <c r="AC30" s="85">
        <v>136.36480700000001</v>
      </c>
      <c r="AD30" s="85">
        <v>136.078506</v>
      </c>
      <c r="AE30" s="85">
        <v>135.788803</v>
      </c>
      <c r="AF30" s="104">
        <v>-2.529E-3</v>
      </c>
      <c r="AG30" s="65"/>
    </row>
    <row r="31" spans="1:33" ht="48.75">
      <c r="A31" s="58" t="s">
        <v>1046</v>
      </c>
      <c r="B31" s="108" t="s">
        <v>1047</v>
      </c>
      <c r="C31" s="85">
        <v>196.40559400000001</v>
      </c>
      <c r="D31" s="85">
        <v>196.88909899999999</v>
      </c>
      <c r="E31" s="85">
        <v>197.34137000000001</v>
      </c>
      <c r="F31" s="85">
        <v>197.77439899999999</v>
      </c>
      <c r="G31" s="85">
        <v>198.13687100000001</v>
      </c>
      <c r="H31" s="85">
        <v>198.47818000000001</v>
      </c>
      <c r="I31" s="85">
        <v>198.80619799999999</v>
      </c>
      <c r="J31" s="85">
        <v>199.13061500000001</v>
      </c>
      <c r="K31" s="85">
        <v>199.45709199999999</v>
      </c>
      <c r="L31" s="85">
        <v>199.80789200000001</v>
      </c>
      <c r="M31" s="85">
        <v>200.15795900000001</v>
      </c>
      <c r="N31" s="85">
        <v>200.50091599999999</v>
      </c>
      <c r="O31" s="85">
        <v>200.82986500000001</v>
      </c>
      <c r="P31" s="85">
        <v>201.143112</v>
      </c>
      <c r="Q31" s="85">
        <v>201.48429899999999</v>
      </c>
      <c r="R31" s="85">
        <v>201.810699</v>
      </c>
      <c r="S31" s="85">
        <v>202.12439000000001</v>
      </c>
      <c r="T31" s="85">
        <v>202.427155</v>
      </c>
      <c r="U31" s="85">
        <v>202.71910099999999</v>
      </c>
      <c r="V31" s="85">
        <v>202.99388099999999</v>
      </c>
      <c r="W31" s="85">
        <v>203.25671399999999</v>
      </c>
      <c r="X31" s="85">
        <v>203.50079299999999</v>
      </c>
      <c r="Y31" s="85">
        <v>203.71812399999999</v>
      </c>
      <c r="Z31" s="85">
        <v>203.905441</v>
      </c>
      <c r="AA31" s="85">
        <v>204.02444499999999</v>
      </c>
      <c r="AB31" s="85">
        <v>204.116028</v>
      </c>
      <c r="AC31" s="85">
        <v>204.18514999999999</v>
      </c>
      <c r="AD31" s="85">
        <v>204.23820499999999</v>
      </c>
      <c r="AE31" s="85">
        <v>204.278717</v>
      </c>
      <c r="AF31" s="104">
        <v>1.405E-3</v>
      </c>
      <c r="AG31" s="65"/>
    </row>
    <row r="32" spans="1:33">
      <c r="A32" s="58" t="s">
        <v>1048</v>
      </c>
      <c r="B32" s="108" t="s">
        <v>329</v>
      </c>
      <c r="C32" s="85">
        <v>1448.8129879999999</v>
      </c>
      <c r="D32" s="85">
        <v>1452.4229740000001</v>
      </c>
      <c r="E32" s="85">
        <v>1455.5429690000001</v>
      </c>
      <c r="F32" s="85">
        <v>1458.1979980000001</v>
      </c>
      <c r="G32" s="85">
        <v>1460.3530270000001</v>
      </c>
      <c r="H32" s="85">
        <v>1461.9849850000001</v>
      </c>
      <c r="I32" s="85">
        <v>1463.160034</v>
      </c>
      <c r="J32" s="85">
        <v>1463.9399410000001</v>
      </c>
      <c r="K32" s="85">
        <v>1464.36499</v>
      </c>
      <c r="L32" s="85">
        <v>1464.4229740000001</v>
      </c>
      <c r="M32" s="85">
        <v>1464.084961</v>
      </c>
      <c r="N32" s="85">
        <v>1463.36499</v>
      </c>
      <c r="O32" s="85">
        <v>1462.290039</v>
      </c>
      <c r="P32" s="85">
        <v>1460.878052</v>
      </c>
      <c r="Q32" s="85">
        <v>1459.1080320000001</v>
      </c>
      <c r="R32" s="85">
        <v>1456.968018</v>
      </c>
      <c r="S32" s="85">
        <v>1454.4930420000001</v>
      </c>
      <c r="T32" s="85">
        <v>1451.7030030000001</v>
      </c>
      <c r="U32" s="85">
        <v>1448.623047</v>
      </c>
      <c r="V32" s="85">
        <v>1445.244995</v>
      </c>
      <c r="W32" s="85">
        <v>1441.5550539999999</v>
      </c>
      <c r="X32" s="85">
        <v>1437.5629879999999</v>
      </c>
      <c r="Y32" s="85">
        <v>1433.2829589999999</v>
      </c>
      <c r="Z32" s="85">
        <v>1428.718018</v>
      </c>
      <c r="AA32" s="85">
        <v>1423.849976</v>
      </c>
      <c r="AB32" s="85">
        <v>1418.6829829999999</v>
      </c>
      <c r="AC32" s="85">
        <v>1413.23999</v>
      </c>
      <c r="AD32" s="85">
        <v>1407.5550539999999</v>
      </c>
      <c r="AE32" s="85">
        <v>1401.650024</v>
      </c>
      <c r="AF32" s="104">
        <v>-1.181E-3</v>
      </c>
      <c r="AG32" s="65"/>
    </row>
    <row r="33" spans="1:33">
      <c r="A33" s="58" t="s">
        <v>1049</v>
      </c>
      <c r="B33" s="108" t="s">
        <v>1050</v>
      </c>
      <c r="C33" s="85">
        <v>1408.3000489999999</v>
      </c>
      <c r="D33" s="85">
        <v>1421.3079829999999</v>
      </c>
      <c r="E33" s="85">
        <v>1434.0699460000001</v>
      </c>
      <c r="F33" s="85">
        <v>1446.5550539999999</v>
      </c>
      <c r="G33" s="85">
        <v>1458.8000489999999</v>
      </c>
      <c r="H33" s="85">
        <v>1470.8129879999999</v>
      </c>
      <c r="I33" s="85">
        <v>1482.5529790000001</v>
      </c>
      <c r="J33" s="85">
        <v>1493.959961</v>
      </c>
      <c r="K33" s="85">
        <v>1504.9930420000001</v>
      </c>
      <c r="L33" s="85">
        <v>1515.6979980000001</v>
      </c>
      <c r="M33" s="85">
        <v>1526.094971</v>
      </c>
      <c r="N33" s="85">
        <v>1536.123047</v>
      </c>
      <c r="O33" s="85">
        <v>1545.714966</v>
      </c>
      <c r="P33" s="85">
        <v>1554.8199460000001</v>
      </c>
      <c r="Q33" s="85">
        <v>1563.4499510000001</v>
      </c>
      <c r="R33" s="85">
        <v>1571.625</v>
      </c>
      <c r="S33" s="85">
        <v>1579.3630370000001</v>
      </c>
      <c r="T33" s="85">
        <v>1586.6579589999999</v>
      </c>
      <c r="U33" s="85">
        <v>1593.51001</v>
      </c>
      <c r="V33" s="85">
        <v>1599.8929439999999</v>
      </c>
      <c r="W33" s="85">
        <v>1605.8129879999999</v>
      </c>
      <c r="X33" s="85">
        <v>1611.3079829999999</v>
      </c>
      <c r="Y33" s="85">
        <v>1616.420044</v>
      </c>
      <c r="Z33" s="85">
        <v>1621.1850589999999</v>
      </c>
      <c r="AA33" s="85">
        <v>1625.5830080000001</v>
      </c>
      <c r="AB33" s="85">
        <v>1629.593018</v>
      </c>
      <c r="AC33" s="85">
        <v>1633.2380370000001</v>
      </c>
      <c r="AD33" s="85">
        <v>1636.5429690000001</v>
      </c>
      <c r="AE33" s="85">
        <v>1639.525024</v>
      </c>
      <c r="AF33" s="104">
        <v>5.4440000000000001E-3</v>
      </c>
      <c r="AG33" s="65"/>
    </row>
    <row r="34" spans="1:33" ht="36.75">
      <c r="A34" s="58" t="s">
        <v>1051</v>
      </c>
      <c r="B34" s="108" t="s">
        <v>1052</v>
      </c>
      <c r="C34" s="85">
        <v>1245.615967</v>
      </c>
      <c r="D34" s="85">
        <v>1259.7116699999999</v>
      </c>
      <c r="E34" s="85">
        <v>1273.62915</v>
      </c>
      <c r="F34" s="85">
        <v>1287.3408199999999</v>
      </c>
      <c r="G34" s="85">
        <v>1300.336182</v>
      </c>
      <c r="H34" s="85">
        <v>1313.135254</v>
      </c>
      <c r="I34" s="85">
        <v>1325.7388920000001</v>
      </c>
      <c r="J34" s="85">
        <v>1338.14978</v>
      </c>
      <c r="K34" s="85">
        <v>1350.362183</v>
      </c>
      <c r="L34" s="85">
        <v>1361.7928469999999</v>
      </c>
      <c r="M34" s="85">
        <v>1373.0439449999999</v>
      </c>
      <c r="N34" s="85">
        <v>1384.1104740000001</v>
      </c>
      <c r="O34" s="85">
        <v>1394.9650879999999</v>
      </c>
      <c r="P34" s="85">
        <v>1405.6123050000001</v>
      </c>
      <c r="Q34" s="85">
        <v>1415.5485839999999</v>
      </c>
      <c r="R34" s="85">
        <v>1425.296143</v>
      </c>
      <c r="S34" s="85">
        <v>1434.834351</v>
      </c>
      <c r="T34" s="85">
        <v>1444.1679690000001</v>
      </c>
      <c r="U34" s="85">
        <v>1453.3126219999999</v>
      </c>
      <c r="V34" s="85">
        <v>1461.786987</v>
      </c>
      <c r="W34" s="85">
        <v>1470.0507809999999</v>
      </c>
      <c r="X34" s="85">
        <v>1478.1164550000001</v>
      </c>
      <c r="Y34" s="85">
        <v>1485.9938959999999</v>
      </c>
      <c r="Z34" s="85">
        <v>1493.684814</v>
      </c>
      <c r="AA34" s="85">
        <v>1500.5679929999999</v>
      </c>
      <c r="AB34" s="85">
        <v>1507.2523189999999</v>
      </c>
      <c r="AC34" s="85">
        <v>1513.752197</v>
      </c>
      <c r="AD34" s="85">
        <v>1520.0760499999999</v>
      </c>
      <c r="AE34" s="85">
        <v>1526.2166749999999</v>
      </c>
      <c r="AF34" s="104">
        <v>7.2820000000000003E-3</v>
      </c>
      <c r="AG34" s="65"/>
    </row>
    <row r="35" spans="1:33" ht="24.75">
      <c r="A35" s="58" t="s">
        <v>1053</v>
      </c>
      <c r="B35" s="108" t="s">
        <v>1054</v>
      </c>
      <c r="C35" s="85">
        <v>261.10183699999999</v>
      </c>
      <c r="D35" s="85">
        <v>266.300995</v>
      </c>
      <c r="E35" s="85">
        <v>271.39819299999999</v>
      </c>
      <c r="F35" s="85">
        <v>276.418274</v>
      </c>
      <c r="G35" s="85">
        <v>280.84103399999998</v>
      </c>
      <c r="H35" s="85">
        <v>285.21560699999998</v>
      </c>
      <c r="I35" s="85">
        <v>289.57656900000001</v>
      </c>
      <c r="J35" s="85">
        <v>293.90484600000002</v>
      </c>
      <c r="K35" s="85">
        <v>298.09335299999998</v>
      </c>
      <c r="L35" s="85">
        <v>301.73696899999999</v>
      </c>
      <c r="M35" s="85">
        <v>305.35867300000001</v>
      </c>
      <c r="N35" s="85">
        <v>308.96170000000001</v>
      </c>
      <c r="O35" s="85">
        <v>312.54541</v>
      </c>
      <c r="P35" s="85">
        <v>316.10913099999999</v>
      </c>
      <c r="Q35" s="85">
        <v>319.498199</v>
      </c>
      <c r="R35" s="85">
        <v>322.86215199999998</v>
      </c>
      <c r="S35" s="85">
        <v>326.19833399999999</v>
      </c>
      <c r="T35" s="85">
        <v>329.50210600000003</v>
      </c>
      <c r="U35" s="85">
        <v>332.77383400000002</v>
      </c>
      <c r="V35" s="85">
        <v>335.88980099999998</v>
      </c>
      <c r="W35" s="85">
        <v>338.96798699999999</v>
      </c>
      <c r="X35" s="85">
        <v>342.00610399999999</v>
      </c>
      <c r="Y35" s="85">
        <v>345.00186200000002</v>
      </c>
      <c r="Z35" s="85">
        <v>347.957672</v>
      </c>
      <c r="AA35" s="85">
        <v>350.72204599999998</v>
      </c>
      <c r="AB35" s="85">
        <v>353.440674</v>
      </c>
      <c r="AC35" s="85">
        <v>356.113495</v>
      </c>
      <c r="AD35" s="85">
        <v>358.73825099999999</v>
      </c>
      <c r="AE35" s="85">
        <v>361.31408699999997</v>
      </c>
      <c r="AF35" s="104">
        <v>1.1669000000000001E-2</v>
      </c>
      <c r="AG35" s="65"/>
    </row>
    <row r="36" spans="1:33">
      <c r="A36" s="58" t="s">
        <v>1055</v>
      </c>
      <c r="B36" s="108" t="s">
        <v>323</v>
      </c>
      <c r="C36" s="85">
        <v>1406.816284</v>
      </c>
      <c r="D36" s="85">
        <v>1440.4285890000001</v>
      </c>
      <c r="E36" s="85">
        <v>1474.159302</v>
      </c>
      <c r="F36" s="85">
        <v>1508.036865</v>
      </c>
      <c r="G36" s="85">
        <v>1543.6094969999999</v>
      </c>
      <c r="H36" s="85">
        <v>1579.3232419999999</v>
      </c>
      <c r="I36" s="85">
        <v>1615.1782229999999</v>
      </c>
      <c r="J36" s="85">
        <v>1651.1739500000001</v>
      </c>
      <c r="K36" s="85">
        <v>1687.309937</v>
      </c>
      <c r="L36" s="85">
        <v>1725.00647</v>
      </c>
      <c r="M36" s="85">
        <v>1762.836914</v>
      </c>
      <c r="N36" s="85">
        <v>1800.7958980000001</v>
      </c>
      <c r="O36" s="85">
        <v>1838.8767089999999</v>
      </c>
      <c r="P36" s="85">
        <v>1877.0699460000001</v>
      </c>
      <c r="Q36" s="85">
        <v>1916.586182</v>
      </c>
      <c r="R36" s="85">
        <v>1956.201904</v>
      </c>
      <c r="S36" s="85">
        <v>1995.9060059999999</v>
      </c>
      <c r="T36" s="85">
        <v>2035.682129</v>
      </c>
      <c r="U36" s="85">
        <v>2075.5166020000001</v>
      </c>
      <c r="V36" s="85">
        <v>2116.3789059999999</v>
      </c>
      <c r="W36" s="85">
        <v>2157.2849120000001</v>
      </c>
      <c r="X36" s="85">
        <v>2198.218018</v>
      </c>
      <c r="Y36" s="85">
        <v>2239.1657709999999</v>
      </c>
      <c r="Z36" s="85">
        <v>2280.1120609999998</v>
      </c>
      <c r="AA36" s="85">
        <v>2321.6833499999998</v>
      </c>
      <c r="AB36" s="85">
        <v>2363.233643</v>
      </c>
      <c r="AC36" s="85">
        <v>2404.77124</v>
      </c>
      <c r="AD36" s="85">
        <v>2446.304932</v>
      </c>
      <c r="AE36" s="85">
        <v>2487.8393550000001</v>
      </c>
      <c r="AF36" s="104">
        <v>2.0569E-2</v>
      </c>
      <c r="AG36" s="65"/>
    </row>
    <row r="37" spans="1:33">
      <c r="A37" s="58" t="s">
        <v>1056</v>
      </c>
      <c r="B37" s="108" t="s">
        <v>1057</v>
      </c>
      <c r="C37" s="85">
        <v>215.50250199999999</v>
      </c>
      <c r="D37" s="85">
        <v>216.787003</v>
      </c>
      <c r="E37" s="85">
        <v>218.005798</v>
      </c>
      <c r="F37" s="85">
        <v>219.15980500000001</v>
      </c>
      <c r="G37" s="85">
        <v>220.245499</v>
      </c>
      <c r="H37" s="85">
        <v>221.26480100000001</v>
      </c>
      <c r="I37" s="85">
        <v>222.22030599999999</v>
      </c>
      <c r="J37" s="85">
        <v>223.115005</v>
      </c>
      <c r="K37" s="85">
        <v>223.951797</v>
      </c>
      <c r="L37" s="85">
        <v>224.729996</v>
      </c>
      <c r="M37" s="85">
        <v>225.447495</v>
      </c>
      <c r="N37" s="85">
        <v>226.105301</v>
      </c>
      <c r="O37" s="85">
        <v>226.704498</v>
      </c>
      <c r="P37" s="85">
        <v>227.24650600000001</v>
      </c>
      <c r="Q37" s="85">
        <v>227.72830200000001</v>
      </c>
      <c r="R37" s="85">
        <v>228.15029899999999</v>
      </c>
      <c r="S37" s="85">
        <v>228.515503</v>
      </c>
      <c r="T37" s="85">
        <v>228.82730100000001</v>
      </c>
      <c r="U37" s="85">
        <v>229.087006</v>
      </c>
      <c r="V37" s="85">
        <v>229.29299900000001</v>
      </c>
      <c r="W37" s="85">
        <v>229.44380200000001</v>
      </c>
      <c r="X37" s="85">
        <v>229.54299900000001</v>
      </c>
      <c r="Y37" s="85">
        <v>229.59530599999999</v>
      </c>
      <c r="Z37" s="85">
        <v>229.60000600000001</v>
      </c>
      <c r="AA37" s="85">
        <v>229.541</v>
      </c>
      <c r="AB37" s="85">
        <v>229.420807</v>
      </c>
      <c r="AC37" s="85">
        <v>229.26629600000001</v>
      </c>
      <c r="AD37" s="85">
        <v>229.10699500000001</v>
      </c>
      <c r="AE37" s="85">
        <v>228.962997</v>
      </c>
      <c r="AF37" s="104">
        <v>2.166E-3</v>
      </c>
      <c r="AG37" s="65"/>
    </row>
    <row r="38" spans="1:33" ht="36.75">
      <c r="A38" s="58" t="s">
        <v>1058</v>
      </c>
      <c r="B38" s="108" t="s">
        <v>1059</v>
      </c>
      <c r="C38" s="85">
        <v>239.305511</v>
      </c>
      <c r="D38" s="85">
        <v>242.13305700000001</v>
      </c>
      <c r="E38" s="85">
        <v>244.95889299999999</v>
      </c>
      <c r="F38" s="85">
        <v>247.68708799999999</v>
      </c>
      <c r="G38" s="85">
        <v>250.28230300000001</v>
      </c>
      <c r="H38" s="85">
        <v>252.77761799999999</v>
      </c>
      <c r="I38" s="85">
        <v>255.17982499999999</v>
      </c>
      <c r="J38" s="85">
        <v>257.50900300000001</v>
      </c>
      <c r="K38" s="85">
        <v>259.78024299999998</v>
      </c>
      <c r="L38" s="85">
        <v>261.96649200000002</v>
      </c>
      <c r="M38" s="85">
        <v>264.080872</v>
      </c>
      <c r="N38" s="85">
        <v>266.13140900000002</v>
      </c>
      <c r="O38" s="85">
        <v>268.12866200000002</v>
      </c>
      <c r="P38" s="85">
        <v>270.08139</v>
      </c>
      <c r="Q38" s="85">
        <v>271.964966</v>
      </c>
      <c r="R38" s="85">
        <v>273.805634</v>
      </c>
      <c r="S38" s="85">
        <v>275.60214200000001</v>
      </c>
      <c r="T38" s="85">
        <v>277.35290500000002</v>
      </c>
      <c r="U38" s="85">
        <v>279.05569500000001</v>
      </c>
      <c r="V38" s="85">
        <v>280.68167099999999</v>
      </c>
      <c r="W38" s="85">
        <v>282.26147500000002</v>
      </c>
      <c r="X38" s="85">
        <v>283.79553199999998</v>
      </c>
      <c r="Y38" s="85">
        <v>285.28445399999998</v>
      </c>
      <c r="Z38" s="85">
        <v>286.727417</v>
      </c>
      <c r="AA38" s="85">
        <v>288.09207199999997</v>
      </c>
      <c r="AB38" s="85">
        <v>289.408478</v>
      </c>
      <c r="AC38" s="85">
        <v>290.681061</v>
      </c>
      <c r="AD38" s="85">
        <v>291.913025</v>
      </c>
      <c r="AE38" s="85">
        <v>293.10772700000001</v>
      </c>
      <c r="AF38" s="104">
        <v>7.2690000000000003E-3</v>
      </c>
      <c r="AG38" s="65"/>
    </row>
    <row r="39" spans="1:33">
      <c r="A39" s="55"/>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row>
    <row r="40" spans="1:33" ht="24.75">
      <c r="A40" s="55"/>
      <c r="B40" s="115" t="s">
        <v>156</v>
      </c>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row>
    <row r="41" spans="1:33" ht="60.75">
      <c r="A41" s="55"/>
      <c r="B41" s="115" t="s">
        <v>338</v>
      </c>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row>
    <row r="42" spans="1:33" ht="36.75">
      <c r="A42" s="55"/>
      <c r="B42" s="115" t="s">
        <v>1060</v>
      </c>
      <c r="C42" s="6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row>
    <row r="43" spans="1:33" ht="24.75">
      <c r="A43" s="58" t="s">
        <v>1061</v>
      </c>
      <c r="B43" s="108" t="s">
        <v>340</v>
      </c>
      <c r="C43" s="85">
        <v>710.078979</v>
      </c>
      <c r="D43" s="85">
        <v>745.46997099999999</v>
      </c>
      <c r="E43" s="85">
        <v>746.32006799999999</v>
      </c>
      <c r="F43" s="85">
        <v>755.33380099999999</v>
      </c>
      <c r="G43" s="85">
        <v>772.24121100000002</v>
      </c>
      <c r="H43" s="85">
        <v>788.825378</v>
      </c>
      <c r="I43" s="85">
        <v>803.36663799999997</v>
      </c>
      <c r="J43" s="85">
        <v>815.28930700000001</v>
      </c>
      <c r="K43" s="85">
        <v>824.81445299999996</v>
      </c>
      <c r="L43" s="85">
        <v>834.85772699999995</v>
      </c>
      <c r="M43" s="85">
        <v>848.97833300000002</v>
      </c>
      <c r="N43" s="85">
        <v>865.444885</v>
      </c>
      <c r="O43" s="85">
        <v>881.70617700000003</v>
      </c>
      <c r="P43" s="85">
        <v>898.18823199999997</v>
      </c>
      <c r="Q43" s="85">
        <v>916.51141399999995</v>
      </c>
      <c r="R43" s="85">
        <v>936.63476600000001</v>
      </c>
      <c r="S43" s="85">
        <v>957.63073699999995</v>
      </c>
      <c r="T43" s="85">
        <v>978.95721400000002</v>
      </c>
      <c r="U43" s="85">
        <v>1003.341492</v>
      </c>
      <c r="V43" s="85">
        <v>1027.651611</v>
      </c>
      <c r="W43" s="85">
        <v>1052.540894</v>
      </c>
      <c r="X43" s="85">
        <v>1078.3070070000001</v>
      </c>
      <c r="Y43" s="85">
        <v>1103.5081789999999</v>
      </c>
      <c r="Z43" s="85">
        <v>1128.1469729999999</v>
      </c>
      <c r="AA43" s="85">
        <v>1153.3220209999999</v>
      </c>
      <c r="AB43" s="85">
        <v>1180.4858400000001</v>
      </c>
      <c r="AC43" s="85">
        <v>1208.165649</v>
      </c>
      <c r="AD43" s="85">
        <v>1236.08728</v>
      </c>
      <c r="AE43" s="85">
        <v>1266.459961</v>
      </c>
      <c r="AF43" s="104">
        <v>2.0879000000000002E-2</v>
      </c>
      <c r="AG43" s="65"/>
    </row>
    <row r="44" spans="1:33" ht="24.75">
      <c r="A44" s="58" t="s">
        <v>1062</v>
      </c>
      <c r="B44" s="108" t="s">
        <v>342</v>
      </c>
      <c r="C44" s="85">
        <v>33.891998000000001</v>
      </c>
      <c r="D44" s="85">
        <v>36.630001</v>
      </c>
      <c r="E44" s="85">
        <v>37.250919000000003</v>
      </c>
      <c r="F44" s="85">
        <v>37.928448000000003</v>
      </c>
      <c r="G44" s="85">
        <v>38.582844000000001</v>
      </c>
      <c r="H44" s="85">
        <v>39.201327999999997</v>
      </c>
      <c r="I44" s="85">
        <v>39.822952000000001</v>
      </c>
      <c r="J44" s="85">
        <v>40.457236999999999</v>
      </c>
      <c r="K44" s="85">
        <v>41.099151999999997</v>
      </c>
      <c r="L44" s="85">
        <v>41.750576000000002</v>
      </c>
      <c r="M44" s="85">
        <v>42.408977999999998</v>
      </c>
      <c r="N44" s="85">
        <v>43.071007000000002</v>
      </c>
      <c r="O44" s="85">
        <v>43.736645000000003</v>
      </c>
      <c r="P44" s="85">
        <v>44.405921999999997</v>
      </c>
      <c r="Q44" s="85">
        <v>45.078777000000002</v>
      </c>
      <c r="R44" s="85">
        <v>45.755299000000001</v>
      </c>
      <c r="S44" s="85">
        <v>46.435478000000003</v>
      </c>
      <c r="T44" s="85">
        <v>47.119484</v>
      </c>
      <c r="U44" s="85">
        <v>47.807274</v>
      </c>
      <c r="V44" s="85">
        <v>48.498725999999998</v>
      </c>
      <c r="W44" s="85">
        <v>49.194065000000002</v>
      </c>
      <c r="X44" s="85">
        <v>49.893104999999998</v>
      </c>
      <c r="Y44" s="85">
        <v>50.597079999999998</v>
      </c>
      <c r="Z44" s="85">
        <v>51.306601999999998</v>
      </c>
      <c r="AA44" s="85">
        <v>52.021793000000002</v>
      </c>
      <c r="AB44" s="85">
        <v>52.742984999999997</v>
      </c>
      <c r="AC44" s="85">
        <v>53.470382999999998</v>
      </c>
      <c r="AD44" s="85">
        <v>54.204514000000003</v>
      </c>
      <c r="AE44" s="85">
        <v>54.945633000000001</v>
      </c>
      <c r="AF44" s="104">
        <v>1.7406000000000001E-2</v>
      </c>
      <c r="AG44" s="65"/>
    </row>
    <row r="45" spans="1:33" ht="48.75">
      <c r="A45" s="58" t="s">
        <v>1063</v>
      </c>
      <c r="B45" s="108" t="s">
        <v>1064</v>
      </c>
      <c r="C45" s="85">
        <v>50.740718999999999</v>
      </c>
      <c r="D45" s="85">
        <v>56.534430999999998</v>
      </c>
      <c r="E45" s="85">
        <v>60.376579</v>
      </c>
      <c r="F45" s="85">
        <v>62.836734999999997</v>
      </c>
      <c r="G45" s="85">
        <v>65.337990000000005</v>
      </c>
      <c r="H45" s="85">
        <v>67.897064</v>
      </c>
      <c r="I45" s="85">
        <v>70.512161000000006</v>
      </c>
      <c r="J45" s="85">
        <v>73.204375999999996</v>
      </c>
      <c r="K45" s="85">
        <v>75.988669999999999</v>
      </c>
      <c r="L45" s="85">
        <v>78.861144999999993</v>
      </c>
      <c r="M45" s="85">
        <v>81.841094999999996</v>
      </c>
      <c r="N45" s="85">
        <v>84.912086000000002</v>
      </c>
      <c r="O45" s="85">
        <v>88.077208999999996</v>
      </c>
      <c r="P45" s="85">
        <v>91.337661999999995</v>
      </c>
      <c r="Q45" s="85">
        <v>94.683143999999999</v>
      </c>
      <c r="R45" s="85">
        <v>98.125945999999999</v>
      </c>
      <c r="S45" s="85">
        <v>101.669319</v>
      </c>
      <c r="T45" s="85">
        <v>105.31547500000001</v>
      </c>
      <c r="U45" s="85">
        <v>109.06652099999999</v>
      </c>
      <c r="V45" s="85">
        <v>112.89244100000001</v>
      </c>
      <c r="W45" s="85">
        <v>116.824089</v>
      </c>
      <c r="X45" s="85">
        <v>120.86422</v>
      </c>
      <c r="Y45" s="85">
        <v>125.015038</v>
      </c>
      <c r="Z45" s="85">
        <v>129.27801500000001</v>
      </c>
      <c r="AA45" s="85">
        <v>133.62089499999999</v>
      </c>
      <c r="AB45" s="85">
        <v>138.07399000000001</v>
      </c>
      <c r="AC45" s="85">
        <v>142.646118</v>
      </c>
      <c r="AD45" s="85">
        <v>147.34742700000001</v>
      </c>
      <c r="AE45" s="85">
        <v>152.18673699999999</v>
      </c>
      <c r="AF45" s="104">
        <v>4.0007000000000001E-2</v>
      </c>
      <c r="AG45" s="65"/>
    </row>
    <row r="46" spans="1:33" ht="24.75">
      <c r="A46" s="58" t="s">
        <v>1065</v>
      </c>
      <c r="B46" s="108" t="s">
        <v>1066</v>
      </c>
      <c r="C46" s="85">
        <v>315.62841800000001</v>
      </c>
      <c r="D46" s="85">
        <v>422.74731400000002</v>
      </c>
      <c r="E46" s="85">
        <v>501.79760700000003</v>
      </c>
      <c r="F46" s="85">
        <v>547.62390100000005</v>
      </c>
      <c r="G46" s="85">
        <v>567.10003700000004</v>
      </c>
      <c r="H46" s="85">
        <v>580.01007100000004</v>
      </c>
      <c r="I46" s="85">
        <v>593.03802499999995</v>
      </c>
      <c r="J46" s="85">
        <v>606.25683600000002</v>
      </c>
      <c r="K46" s="85">
        <v>619.70391800000004</v>
      </c>
      <c r="L46" s="85">
        <v>633.394226</v>
      </c>
      <c r="M46" s="85">
        <v>647.34759499999996</v>
      </c>
      <c r="N46" s="85">
        <v>661.58007799999996</v>
      </c>
      <c r="O46" s="85">
        <v>676.07147199999997</v>
      </c>
      <c r="P46" s="85">
        <v>690.78887899999995</v>
      </c>
      <c r="Q46" s="85">
        <v>705.776794</v>
      </c>
      <c r="R46" s="85">
        <v>721.07025099999998</v>
      </c>
      <c r="S46" s="85">
        <v>736.65130599999998</v>
      </c>
      <c r="T46" s="85">
        <v>752.51965299999995</v>
      </c>
      <c r="U46" s="85">
        <v>768.69628899999998</v>
      </c>
      <c r="V46" s="85">
        <v>785.15838599999995</v>
      </c>
      <c r="W46" s="85">
        <v>801.90203899999995</v>
      </c>
      <c r="X46" s="85">
        <v>818.92358400000001</v>
      </c>
      <c r="Y46" s="85">
        <v>836.21734600000002</v>
      </c>
      <c r="Z46" s="85">
        <v>853.78289800000005</v>
      </c>
      <c r="AA46" s="85">
        <v>871.62298599999997</v>
      </c>
      <c r="AB46" s="85">
        <v>889.74096699999996</v>
      </c>
      <c r="AC46" s="85">
        <v>908.15856900000006</v>
      </c>
      <c r="AD46" s="85">
        <v>926.90478499999995</v>
      </c>
      <c r="AE46" s="85">
        <v>945.99829099999999</v>
      </c>
      <c r="AF46" s="104">
        <v>3.9981000000000003E-2</v>
      </c>
      <c r="AG46" s="65"/>
    </row>
    <row r="47" spans="1:33">
      <c r="A47" s="58" t="s">
        <v>1067</v>
      </c>
      <c r="B47" s="108" t="s">
        <v>1068</v>
      </c>
      <c r="C47" s="85">
        <v>26.969999000000001</v>
      </c>
      <c r="D47" s="85">
        <v>47.43</v>
      </c>
      <c r="E47" s="85">
        <v>59.271999000000001</v>
      </c>
      <c r="F47" s="85">
        <v>61.380001</v>
      </c>
      <c r="G47" s="85">
        <v>61.920161999999998</v>
      </c>
      <c r="H47" s="85">
        <v>62.41534</v>
      </c>
      <c r="I47" s="85">
        <v>62.870857000000001</v>
      </c>
      <c r="J47" s="85">
        <v>63.294476000000003</v>
      </c>
      <c r="K47" s="85">
        <v>63.689357999999999</v>
      </c>
      <c r="L47" s="85">
        <v>64.061240999999995</v>
      </c>
      <c r="M47" s="85">
        <v>64.419899000000001</v>
      </c>
      <c r="N47" s="85">
        <v>64.773528999999996</v>
      </c>
      <c r="O47" s="85">
        <v>65.123833000000005</v>
      </c>
      <c r="P47" s="85">
        <v>65.470909000000006</v>
      </c>
      <c r="Q47" s="85">
        <v>65.814910999999995</v>
      </c>
      <c r="R47" s="85">
        <v>66.156433000000007</v>
      </c>
      <c r="S47" s="85">
        <v>66.495697000000007</v>
      </c>
      <c r="T47" s="85">
        <v>66.832970000000003</v>
      </c>
      <c r="U47" s="85">
        <v>67.168334999999999</v>
      </c>
      <c r="V47" s="85">
        <v>67.502707999999998</v>
      </c>
      <c r="W47" s="85">
        <v>67.836005999999998</v>
      </c>
      <c r="X47" s="85">
        <v>68.168655000000001</v>
      </c>
      <c r="Y47" s="85">
        <v>68.502373000000006</v>
      </c>
      <c r="Z47" s="85">
        <v>68.839500000000001</v>
      </c>
      <c r="AA47" s="85">
        <v>69.182654999999997</v>
      </c>
      <c r="AB47" s="85">
        <v>69.532364000000001</v>
      </c>
      <c r="AC47" s="85">
        <v>69.888549999999995</v>
      </c>
      <c r="AD47" s="85">
        <v>70.251152000000005</v>
      </c>
      <c r="AE47" s="85">
        <v>70.620002999999997</v>
      </c>
      <c r="AF47" s="104">
        <v>3.4976E-2</v>
      </c>
      <c r="AG47" s="65"/>
    </row>
    <row r="48" spans="1:33" ht="48.75">
      <c r="A48" s="58" t="s">
        <v>1069</v>
      </c>
      <c r="B48" s="108" t="s">
        <v>1070</v>
      </c>
      <c r="C48" s="85">
        <v>32.485492999999998</v>
      </c>
      <c r="D48" s="85">
        <v>45.917563999999999</v>
      </c>
      <c r="E48" s="85">
        <v>54.438347</v>
      </c>
      <c r="F48" s="85">
        <v>58.580399</v>
      </c>
      <c r="G48" s="85">
        <v>60.373111999999999</v>
      </c>
      <c r="H48" s="85">
        <v>62.175818999999997</v>
      </c>
      <c r="I48" s="85">
        <v>63.987071999999998</v>
      </c>
      <c r="J48" s="85">
        <v>65.816010000000006</v>
      </c>
      <c r="K48" s="85">
        <v>67.672150000000002</v>
      </c>
      <c r="L48" s="85">
        <v>69.540038999999993</v>
      </c>
      <c r="M48" s="85">
        <v>71.392394999999993</v>
      </c>
      <c r="N48" s="85">
        <v>73.242050000000006</v>
      </c>
      <c r="O48" s="85">
        <v>75.092895999999996</v>
      </c>
      <c r="P48" s="85">
        <v>76.872742000000002</v>
      </c>
      <c r="Q48" s="85">
        <v>78.633728000000005</v>
      </c>
      <c r="R48" s="85">
        <v>80.435424999999995</v>
      </c>
      <c r="S48" s="85">
        <v>82.260277000000002</v>
      </c>
      <c r="T48" s="85">
        <v>84.062126000000006</v>
      </c>
      <c r="U48" s="85">
        <v>85.845725999999999</v>
      </c>
      <c r="V48" s="85">
        <v>87.640495000000001</v>
      </c>
      <c r="W48" s="85">
        <v>89.452477000000002</v>
      </c>
      <c r="X48" s="85">
        <v>91.281104999999997</v>
      </c>
      <c r="Y48" s="85">
        <v>93.125473</v>
      </c>
      <c r="Z48" s="85">
        <v>94.983176999999998</v>
      </c>
      <c r="AA48" s="85">
        <v>96.849968000000004</v>
      </c>
      <c r="AB48" s="85">
        <v>98.726249999999993</v>
      </c>
      <c r="AC48" s="85">
        <v>100.62426000000001</v>
      </c>
      <c r="AD48" s="85">
        <v>102.54549400000001</v>
      </c>
      <c r="AE48" s="85">
        <v>104.48915100000001</v>
      </c>
      <c r="AF48" s="104">
        <v>4.2606999999999999E-2</v>
      </c>
      <c r="AG48" s="65"/>
    </row>
    <row r="49" spans="1:33" ht="24.75">
      <c r="A49" s="58" t="s">
        <v>1071</v>
      </c>
      <c r="B49" s="108" t="s">
        <v>1072</v>
      </c>
      <c r="C49" s="85">
        <v>7.1724589999999999</v>
      </c>
      <c r="D49" s="85">
        <v>8.457884</v>
      </c>
      <c r="E49" s="85">
        <v>9.5488759999999999</v>
      </c>
      <c r="F49" s="85">
        <v>10.326612000000001</v>
      </c>
      <c r="G49" s="85">
        <v>10.693877000000001</v>
      </c>
      <c r="H49" s="85">
        <v>10.870692</v>
      </c>
      <c r="I49" s="85">
        <v>11.037345</v>
      </c>
      <c r="J49" s="85">
        <v>11.193871</v>
      </c>
      <c r="K49" s="85">
        <v>11.34094</v>
      </c>
      <c r="L49" s="85">
        <v>11.454879</v>
      </c>
      <c r="M49" s="85">
        <v>11.523292</v>
      </c>
      <c r="N49" s="85">
        <v>11.581455</v>
      </c>
      <c r="O49" s="85">
        <v>11.636729000000001</v>
      </c>
      <c r="P49" s="85">
        <v>11.687825999999999</v>
      </c>
      <c r="Q49" s="85">
        <v>11.736679000000001</v>
      </c>
      <c r="R49" s="85">
        <v>11.776113</v>
      </c>
      <c r="S49" s="85">
        <v>11.806799</v>
      </c>
      <c r="T49" s="85">
        <v>11.835800000000001</v>
      </c>
      <c r="U49" s="85">
        <v>11.867737999999999</v>
      </c>
      <c r="V49" s="85">
        <v>11.907171999999999</v>
      </c>
      <c r="W49" s="85">
        <v>11.952139000000001</v>
      </c>
      <c r="X49" s="85">
        <v>11.998142</v>
      </c>
      <c r="Y49" s="85">
        <v>12.043982</v>
      </c>
      <c r="Z49" s="85">
        <v>12.087415</v>
      </c>
      <c r="AA49" s="85">
        <v>12.125690000000001</v>
      </c>
      <c r="AB49" s="85">
        <v>12.1586</v>
      </c>
      <c r="AC49" s="85">
        <v>12.189465</v>
      </c>
      <c r="AD49" s="85">
        <v>12.221159999999999</v>
      </c>
      <c r="AE49" s="85">
        <v>12.255587</v>
      </c>
      <c r="AF49" s="104">
        <v>1.9317999999999998E-2</v>
      </c>
      <c r="AG49" s="65"/>
    </row>
    <row r="50" spans="1:33">
      <c r="A50" s="58" t="s">
        <v>1073</v>
      </c>
      <c r="B50" s="108" t="s">
        <v>1074</v>
      </c>
      <c r="C50" s="85">
        <v>96.943595999999999</v>
      </c>
      <c r="D50" s="85">
        <v>96.375838999999999</v>
      </c>
      <c r="E50" s="85">
        <v>98.188980000000001</v>
      </c>
      <c r="F50" s="85">
        <v>99.832595999999995</v>
      </c>
      <c r="G50" s="85">
        <v>101.372215</v>
      </c>
      <c r="H50" s="85">
        <v>102.851097</v>
      </c>
      <c r="I50" s="85">
        <v>104.335266</v>
      </c>
      <c r="J50" s="85">
        <v>105.832863</v>
      </c>
      <c r="K50" s="85">
        <v>107.348007</v>
      </c>
      <c r="L50" s="85">
        <v>108.917366</v>
      </c>
      <c r="M50" s="85">
        <v>110.521828</v>
      </c>
      <c r="N50" s="85">
        <v>112.14489</v>
      </c>
      <c r="O50" s="85">
        <v>113.791878</v>
      </c>
      <c r="P50" s="85">
        <v>115.46772</v>
      </c>
      <c r="Q50" s="85">
        <v>117.171211</v>
      </c>
      <c r="R50" s="85">
        <v>118.89960499999999</v>
      </c>
      <c r="S50" s="85">
        <v>120.656273</v>
      </c>
      <c r="T50" s="85">
        <v>122.44444300000001</v>
      </c>
      <c r="U50" s="85">
        <v>124.26765399999999</v>
      </c>
      <c r="V50" s="85">
        <v>126.12685399999999</v>
      </c>
      <c r="W50" s="85">
        <v>128.02136200000001</v>
      </c>
      <c r="X50" s="85">
        <v>129.95013399999999</v>
      </c>
      <c r="Y50" s="85">
        <v>131.91334499999999</v>
      </c>
      <c r="Z50" s="85">
        <v>133.910202</v>
      </c>
      <c r="AA50" s="85">
        <v>135.94387800000001</v>
      </c>
      <c r="AB50" s="85">
        <v>138.014771</v>
      </c>
      <c r="AC50" s="85">
        <v>140.12088</v>
      </c>
      <c r="AD50" s="85">
        <v>142.26033000000001</v>
      </c>
      <c r="AE50" s="85">
        <v>144.430115</v>
      </c>
      <c r="AF50" s="104">
        <v>1.434E-2</v>
      </c>
      <c r="AG50" s="65"/>
    </row>
    <row r="51" spans="1:33" ht="48.75">
      <c r="A51" s="58" t="s">
        <v>1075</v>
      </c>
      <c r="B51" s="108" t="s">
        <v>1076</v>
      </c>
      <c r="C51" s="85">
        <v>5.5833570000000003</v>
      </c>
      <c r="D51" s="85">
        <v>6.899108</v>
      </c>
      <c r="E51" s="85">
        <v>8.7525999999999993</v>
      </c>
      <c r="F51" s="85">
        <v>10.320059000000001</v>
      </c>
      <c r="G51" s="85">
        <v>11.326893999999999</v>
      </c>
      <c r="H51" s="85">
        <v>11.649971000000001</v>
      </c>
      <c r="I51" s="85">
        <v>11.976704</v>
      </c>
      <c r="J51" s="85">
        <v>12.309505</v>
      </c>
      <c r="K51" s="85">
        <v>12.650805999999999</v>
      </c>
      <c r="L51" s="85">
        <v>13.010585000000001</v>
      </c>
      <c r="M51" s="85">
        <v>13.382293000000001</v>
      </c>
      <c r="N51" s="85">
        <v>13.763350000000001</v>
      </c>
      <c r="O51" s="85">
        <v>14.154275999999999</v>
      </c>
      <c r="P51" s="85">
        <v>14.556096999999999</v>
      </c>
      <c r="Q51" s="85">
        <v>14.956531</v>
      </c>
      <c r="R51" s="85">
        <v>15.366565</v>
      </c>
      <c r="S51" s="85">
        <v>15.786690999999999</v>
      </c>
      <c r="T51" s="85">
        <v>16.216818</v>
      </c>
      <c r="U51" s="85">
        <v>16.657633000000001</v>
      </c>
      <c r="V51" s="85">
        <v>17.097104999999999</v>
      </c>
      <c r="W51" s="85">
        <v>17.546858</v>
      </c>
      <c r="X51" s="85">
        <v>18.007286000000001</v>
      </c>
      <c r="Y51" s="85">
        <v>18.478339999999999</v>
      </c>
      <c r="Z51" s="85">
        <v>18.960153999999999</v>
      </c>
      <c r="AA51" s="85">
        <v>19.440370999999999</v>
      </c>
      <c r="AB51" s="85">
        <v>19.930873999999999</v>
      </c>
      <c r="AC51" s="85">
        <v>20.432293000000001</v>
      </c>
      <c r="AD51" s="85">
        <v>20.944868</v>
      </c>
      <c r="AE51" s="85">
        <v>21.468855000000001</v>
      </c>
      <c r="AF51" s="104">
        <v>4.9276E-2</v>
      </c>
      <c r="AG51" s="65"/>
    </row>
    <row r="52" spans="1:33">
      <c r="A52" s="58" t="s">
        <v>1077</v>
      </c>
      <c r="B52" s="108" t="s">
        <v>356</v>
      </c>
      <c r="C52" s="85">
        <v>445.94699100000003</v>
      </c>
      <c r="D52" s="85">
        <v>487.20901500000002</v>
      </c>
      <c r="E52" s="85">
        <v>523.71002199999998</v>
      </c>
      <c r="F52" s="85">
        <v>560.38824499999998</v>
      </c>
      <c r="G52" s="85">
        <v>597.47442599999999</v>
      </c>
      <c r="H52" s="85">
        <v>634.90472399999999</v>
      </c>
      <c r="I52" s="85">
        <v>672.73303199999998</v>
      </c>
      <c r="J52" s="85">
        <v>710.81597899999997</v>
      </c>
      <c r="K52" s="85">
        <v>748.88952600000005</v>
      </c>
      <c r="L52" s="85">
        <v>787.29797399999995</v>
      </c>
      <c r="M52" s="85">
        <v>826.023865</v>
      </c>
      <c r="N52" s="85">
        <v>864.93164100000001</v>
      </c>
      <c r="O52" s="85">
        <v>904.114868</v>
      </c>
      <c r="P52" s="85">
        <v>943.79315199999996</v>
      </c>
      <c r="Q52" s="85">
        <v>983.87207000000001</v>
      </c>
      <c r="R52" s="85">
        <v>1024.044312</v>
      </c>
      <c r="S52" s="85">
        <v>1064.332764</v>
      </c>
      <c r="T52" s="85">
        <v>1104.986206</v>
      </c>
      <c r="U52" s="85">
        <v>1146.439697</v>
      </c>
      <c r="V52" s="85">
        <v>1189.1207280000001</v>
      </c>
      <c r="W52" s="85">
        <v>1232.996216</v>
      </c>
      <c r="X52" s="85">
        <v>1277.6727289999999</v>
      </c>
      <c r="Y52" s="85">
        <v>1322.664673</v>
      </c>
      <c r="Z52" s="85">
        <v>1367.44165</v>
      </c>
      <c r="AA52" s="85">
        <v>1411.900024</v>
      </c>
      <c r="AB52" s="85">
        <v>1456.2844239999999</v>
      </c>
      <c r="AC52" s="85">
        <v>1500.4047849999999</v>
      </c>
      <c r="AD52" s="85">
        <v>1543.762573</v>
      </c>
      <c r="AE52" s="85">
        <v>1585.8328859999999</v>
      </c>
      <c r="AF52" s="104">
        <v>4.6351999999999997E-2</v>
      </c>
      <c r="AG52" s="65"/>
    </row>
    <row r="53" spans="1:33">
      <c r="A53" s="58" t="s">
        <v>1078</v>
      </c>
      <c r="B53" s="108" t="s">
        <v>1079</v>
      </c>
      <c r="C53" s="85">
        <v>64.328002999999995</v>
      </c>
      <c r="D53" s="85">
        <v>75.594002000000003</v>
      </c>
      <c r="E53" s="85">
        <v>81.957999999999998</v>
      </c>
      <c r="F53" s="85">
        <v>85.139999000000003</v>
      </c>
      <c r="G53" s="85">
        <v>93.982192999999995</v>
      </c>
      <c r="H53" s="85">
        <v>103.36318199999999</v>
      </c>
      <c r="I53" s="85">
        <v>113.16532100000001</v>
      </c>
      <c r="J53" s="85">
        <v>123.31379699999999</v>
      </c>
      <c r="K53" s="85">
        <v>133.73538199999999</v>
      </c>
      <c r="L53" s="85">
        <v>144.346588</v>
      </c>
      <c r="M53" s="85">
        <v>155.08763099999999</v>
      </c>
      <c r="N53" s="85">
        <v>165.88197299999999</v>
      </c>
      <c r="O53" s="85">
        <v>176.64450099999999</v>
      </c>
      <c r="P53" s="85">
        <v>187.40939299999999</v>
      </c>
      <c r="Q53" s="85">
        <v>198.268677</v>
      </c>
      <c r="R53" s="85">
        <v>209.41423</v>
      </c>
      <c r="S53" s="85">
        <v>220.845947</v>
      </c>
      <c r="T53" s="85">
        <v>232.543701</v>
      </c>
      <c r="U53" s="85">
        <v>244.48284899999999</v>
      </c>
      <c r="V53" s="85">
        <v>256.64562999999998</v>
      </c>
      <c r="W53" s="85">
        <v>269.010651</v>
      </c>
      <c r="X53" s="85">
        <v>281.56417800000003</v>
      </c>
      <c r="Y53" s="85">
        <v>294.26825000000002</v>
      </c>
      <c r="Z53" s="85">
        <v>307.09204099999999</v>
      </c>
      <c r="AA53" s="85">
        <v>320.00271600000002</v>
      </c>
      <c r="AB53" s="85">
        <v>332.96649200000002</v>
      </c>
      <c r="AC53" s="85">
        <v>345.94287100000003</v>
      </c>
      <c r="AD53" s="85">
        <v>358.890961</v>
      </c>
      <c r="AE53" s="85">
        <v>371.77322400000003</v>
      </c>
      <c r="AF53" s="104">
        <v>6.4657999999999993E-2</v>
      </c>
      <c r="AG53" s="65"/>
    </row>
    <row r="54" spans="1:33" ht="36.75">
      <c r="A54" s="58" t="s">
        <v>1080</v>
      </c>
      <c r="B54" s="108" t="s">
        <v>1081</v>
      </c>
      <c r="C54" s="85">
        <v>121.340279</v>
      </c>
      <c r="D54" s="85">
        <v>154.57797199999999</v>
      </c>
      <c r="E54" s="85">
        <v>184.62844799999999</v>
      </c>
      <c r="F54" s="85">
        <v>208.98757900000001</v>
      </c>
      <c r="G54" s="85">
        <v>225.37876900000001</v>
      </c>
      <c r="H54" s="85">
        <v>238.34477200000001</v>
      </c>
      <c r="I54" s="85">
        <v>251.587997</v>
      </c>
      <c r="J54" s="85">
        <v>265.00787400000002</v>
      </c>
      <c r="K54" s="85">
        <v>278.52264400000001</v>
      </c>
      <c r="L54" s="85">
        <v>292.37914999999998</v>
      </c>
      <c r="M54" s="85">
        <v>306.63424700000002</v>
      </c>
      <c r="N54" s="85">
        <v>321.28695699999997</v>
      </c>
      <c r="O54" s="85">
        <v>336.38125600000001</v>
      </c>
      <c r="P54" s="85">
        <v>351.955963</v>
      </c>
      <c r="Q54" s="85">
        <v>367.83340500000003</v>
      </c>
      <c r="R54" s="85">
        <v>384.15817299999998</v>
      </c>
      <c r="S54" s="85">
        <v>400.97872899999999</v>
      </c>
      <c r="T54" s="85">
        <v>418.281586</v>
      </c>
      <c r="U54" s="85">
        <v>436.11956800000002</v>
      </c>
      <c r="V54" s="85">
        <v>454.223206</v>
      </c>
      <c r="W54" s="85">
        <v>472.74136399999998</v>
      </c>
      <c r="X54" s="85">
        <v>491.70300300000002</v>
      </c>
      <c r="Y54" s="85">
        <v>511.12606799999998</v>
      </c>
      <c r="Z54" s="85">
        <v>530.98492399999998</v>
      </c>
      <c r="AA54" s="85">
        <v>550.75610400000005</v>
      </c>
      <c r="AB54" s="85">
        <v>570.81701699999996</v>
      </c>
      <c r="AC54" s="85">
        <v>591.32055700000001</v>
      </c>
      <c r="AD54" s="85">
        <v>612.31854199999998</v>
      </c>
      <c r="AE54" s="85">
        <v>633.87719700000002</v>
      </c>
      <c r="AF54" s="104">
        <v>6.0823000000000002E-2</v>
      </c>
      <c r="AG54" s="65"/>
    </row>
    <row r="55" spans="1:33" ht="24.75">
      <c r="A55" s="58" t="s">
        <v>1082</v>
      </c>
      <c r="B55" s="108" t="s">
        <v>1083</v>
      </c>
      <c r="C55" s="85">
        <v>25.162047999999999</v>
      </c>
      <c r="D55" s="85">
        <v>33.757781999999999</v>
      </c>
      <c r="E55" s="85">
        <v>43.291224999999997</v>
      </c>
      <c r="F55" s="85">
        <v>49.386383000000002</v>
      </c>
      <c r="G55" s="85">
        <v>51.574387000000002</v>
      </c>
      <c r="H55" s="85">
        <v>53.530833999999999</v>
      </c>
      <c r="I55" s="85">
        <v>55.570011000000001</v>
      </c>
      <c r="J55" s="85">
        <v>57.661495000000002</v>
      </c>
      <c r="K55" s="85">
        <v>59.811988999999997</v>
      </c>
      <c r="L55" s="85">
        <v>61.987437999999997</v>
      </c>
      <c r="M55" s="85">
        <v>64.196487000000005</v>
      </c>
      <c r="N55" s="85">
        <v>66.463004999999995</v>
      </c>
      <c r="O55" s="85">
        <v>68.793846000000002</v>
      </c>
      <c r="P55" s="85">
        <v>71.198943999999997</v>
      </c>
      <c r="Q55" s="85">
        <v>73.662277000000003</v>
      </c>
      <c r="R55" s="85">
        <v>76.193236999999996</v>
      </c>
      <c r="S55" s="85">
        <v>78.792975999999996</v>
      </c>
      <c r="T55" s="85">
        <v>81.454643000000004</v>
      </c>
      <c r="U55" s="85">
        <v>84.179428000000001</v>
      </c>
      <c r="V55" s="85">
        <v>86.959701999999993</v>
      </c>
      <c r="W55" s="85">
        <v>89.805481</v>
      </c>
      <c r="X55" s="85">
        <v>92.720855999999998</v>
      </c>
      <c r="Y55" s="85">
        <v>95.706917000000004</v>
      </c>
      <c r="Z55" s="85">
        <v>98.766266000000002</v>
      </c>
      <c r="AA55" s="85">
        <v>101.88080600000001</v>
      </c>
      <c r="AB55" s="85">
        <v>105.06590300000001</v>
      </c>
      <c r="AC55" s="85">
        <v>108.32765999999999</v>
      </c>
      <c r="AD55" s="85">
        <v>111.667374</v>
      </c>
      <c r="AE55" s="85">
        <v>115.087654</v>
      </c>
      <c r="AF55" s="104">
        <v>5.5800000000000002E-2</v>
      </c>
      <c r="AG55" s="65"/>
    </row>
    <row r="56" spans="1:33">
      <c r="A56" s="58" t="s">
        <v>1084</v>
      </c>
      <c r="B56" s="108" t="s">
        <v>350</v>
      </c>
      <c r="C56" s="85">
        <v>21.436751999999998</v>
      </c>
      <c r="D56" s="85">
        <v>27.598734</v>
      </c>
      <c r="E56" s="85">
        <v>35.583275</v>
      </c>
      <c r="F56" s="85">
        <v>40.530216000000003</v>
      </c>
      <c r="G56" s="85">
        <v>42.960293</v>
      </c>
      <c r="H56" s="85">
        <v>45.071503</v>
      </c>
      <c r="I56" s="85">
        <v>47.258926000000002</v>
      </c>
      <c r="J56" s="85">
        <v>49.535010999999997</v>
      </c>
      <c r="K56" s="85">
        <v>51.919395000000002</v>
      </c>
      <c r="L56" s="85">
        <v>54.415638000000001</v>
      </c>
      <c r="M56" s="85">
        <v>57.007767000000001</v>
      </c>
      <c r="N56" s="85">
        <v>59.691803</v>
      </c>
      <c r="O56" s="85">
        <v>62.468406999999999</v>
      </c>
      <c r="P56" s="85">
        <v>65.338493</v>
      </c>
      <c r="Q56" s="85">
        <v>68.332961999999995</v>
      </c>
      <c r="R56" s="85">
        <v>71.430465999999996</v>
      </c>
      <c r="S56" s="85">
        <v>74.628899000000004</v>
      </c>
      <c r="T56" s="85">
        <v>77.928932000000003</v>
      </c>
      <c r="U56" s="85">
        <v>81.334746999999993</v>
      </c>
      <c r="V56" s="85">
        <v>84.875998999999993</v>
      </c>
      <c r="W56" s="85">
        <v>88.529678000000004</v>
      </c>
      <c r="X56" s="85">
        <v>92.295119999999997</v>
      </c>
      <c r="Y56" s="85">
        <v>96.174530000000004</v>
      </c>
      <c r="Z56" s="85">
        <v>100.172386</v>
      </c>
      <c r="AA56" s="85">
        <v>104.314087</v>
      </c>
      <c r="AB56" s="85">
        <v>108.579628</v>
      </c>
      <c r="AC56" s="85">
        <v>112.96938299999999</v>
      </c>
      <c r="AD56" s="85">
        <v>117.485657</v>
      </c>
      <c r="AE56" s="85">
        <v>122.13298</v>
      </c>
      <c r="AF56" s="104">
        <v>6.4114000000000004E-2</v>
      </c>
      <c r="AG56" s="65"/>
    </row>
    <row r="57" spans="1:33">
      <c r="A57" s="58" t="s">
        <v>1085</v>
      </c>
      <c r="B57" s="108" t="s">
        <v>1086</v>
      </c>
      <c r="C57" s="85">
        <v>48.393002000000003</v>
      </c>
      <c r="D57" s="85">
        <v>52.212001999999998</v>
      </c>
      <c r="E57" s="85">
        <v>54.320999</v>
      </c>
      <c r="F57" s="85">
        <v>56.43</v>
      </c>
      <c r="G57" s="85">
        <v>57.815392000000003</v>
      </c>
      <c r="H57" s="85">
        <v>59.144066000000002</v>
      </c>
      <c r="I57" s="85">
        <v>60.473391999999997</v>
      </c>
      <c r="J57" s="85">
        <v>61.790427999999999</v>
      </c>
      <c r="K57" s="85">
        <v>63.030360999999999</v>
      </c>
      <c r="L57" s="85">
        <v>64.167816000000002</v>
      </c>
      <c r="M57" s="85">
        <v>65.257767000000001</v>
      </c>
      <c r="N57" s="85">
        <v>66.297470000000004</v>
      </c>
      <c r="O57" s="85">
        <v>67.283569</v>
      </c>
      <c r="P57" s="85">
        <v>68.213134999999994</v>
      </c>
      <c r="Q57" s="85">
        <v>69.085907000000006</v>
      </c>
      <c r="R57" s="85">
        <v>69.909248000000005</v>
      </c>
      <c r="S57" s="85">
        <v>70.688300999999996</v>
      </c>
      <c r="T57" s="85">
        <v>71.428200000000004</v>
      </c>
      <c r="U57" s="85">
        <v>72.133858000000004</v>
      </c>
      <c r="V57" s="85">
        <v>72.808730999999995</v>
      </c>
      <c r="W57" s="85">
        <v>73.454993999999999</v>
      </c>
      <c r="X57" s="85">
        <v>74.074744999999993</v>
      </c>
      <c r="Y57" s="85">
        <v>74.669487000000004</v>
      </c>
      <c r="Z57" s="85">
        <v>75.240584999999996</v>
      </c>
      <c r="AA57" s="85">
        <v>75.790413000000001</v>
      </c>
      <c r="AB57" s="85">
        <v>76.318916000000002</v>
      </c>
      <c r="AC57" s="85">
        <v>76.827270999999996</v>
      </c>
      <c r="AD57" s="85">
        <v>77.315162999999998</v>
      </c>
      <c r="AE57" s="85">
        <v>77.784637000000004</v>
      </c>
      <c r="AF57" s="104">
        <v>1.7094000000000002E-2</v>
      </c>
      <c r="AG57" s="65"/>
    </row>
    <row r="58" spans="1:33" ht="36.75">
      <c r="A58" s="58" t="s">
        <v>1087</v>
      </c>
      <c r="B58" s="108" t="s">
        <v>1088</v>
      </c>
      <c r="C58" s="85">
        <v>25.34132</v>
      </c>
      <c r="D58" s="85">
        <v>30.831939999999999</v>
      </c>
      <c r="E58" s="85">
        <v>34.844315000000002</v>
      </c>
      <c r="F58" s="85">
        <v>35.958019</v>
      </c>
      <c r="G58" s="85">
        <v>37.186523000000001</v>
      </c>
      <c r="H58" s="85">
        <v>38.400398000000003</v>
      </c>
      <c r="I58" s="85">
        <v>39.597152999999999</v>
      </c>
      <c r="J58" s="85">
        <v>40.775063000000003</v>
      </c>
      <c r="K58" s="85">
        <v>41.934654000000002</v>
      </c>
      <c r="L58" s="85">
        <v>43.060527999999998</v>
      </c>
      <c r="M58" s="85">
        <v>44.201756000000003</v>
      </c>
      <c r="N58" s="85">
        <v>45.363827000000001</v>
      </c>
      <c r="O58" s="85">
        <v>46.548321000000001</v>
      </c>
      <c r="P58" s="85">
        <v>47.756633999999998</v>
      </c>
      <c r="Q58" s="85">
        <v>48.983604</v>
      </c>
      <c r="R58" s="85">
        <v>50.236697999999997</v>
      </c>
      <c r="S58" s="85">
        <v>51.516010000000001</v>
      </c>
      <c r="T58" s="85">
        <v>52.821052999999999</v>
      </c>
      <c r="U58" s="85">
        <v>54.150795000000002</v>
      </c>
      <c r="V58" s="85">
        <v>55.505904999999998</v>
      </c>
      <c r="W58" s="85">
        <v>56.886997000000001</v>
      </c>
      <c r="X58" s="85">
        <v>58.293770000000002</v>
      </c>
      <c r="Y58" s="85">
        <v>59.725966999999997</v>
      </c>
      <c r="Z58" s="85">
        <v>61.183010000000003</v>
      </c>
      <c r="AA58" s="85">
        <v>62.647793</v>
      </c>
      <c r="AB58" s="85">
        <v>64.137566000000007</v>
      </c>
      <c r="AC58" s="85">
        <v>65.652901</v>
      </c>
      <c r="AD58" s="85">
        <v>67.194282999999999</v>
      </c>
      <c r="AE58" s="85">
        <v>68.761512999999994</v>
      </c>
      <c r="AF58" s="104">
        <v>3.6292999999999999E-2</v>
      </c>
      <c r="AG58" s="65"/>
    </row>
    <row r="59" spans="1:33" ht="36.75">
      <c r="A59" s="58" t="s">
        <v>1089</v>
      </c>
      <c r="B59" s="108" t="s">
        <v>1090</v>
      </c>
      <c r="C59" s="85">
        <v>2031.443481</v>
      </c>
      <c r="D59" s="85">
        <v>2328.2434079999998</v>
      </c>
      <c r="E59" s="85">
        <v>2534.2822270000001</v>
      </c>
      <c r="F59" s="85">
        <v>2680.9829100000002</v>
      </c>
      <c r="G59" s="85">
        <v>2795.320557</v>
      </c>
      <c r="H59" s="85">
        <v>2898.65625</v>
      </c>
      <c r="I59" s="85">
        <v>3001.3332519999999</v>
      </c>
      <c r="J59" s="85">
        <v>3102.5539549999999</v>
      </c>
      <c r="K59" s="85">
        <v>3202.1518550000001</v>
      </c>
      <c r="L59" s="85">
        <v>3303.5031739999999</v>
      </c>
      <c r="M59" s="85">
        <v>3410.2250979999999</v>
      </c>
      <c r="N59" s="85">
        <v>3520.429932</v>
      </c>
      <c r="O59" s="85">
        <v>3631.625732</v>
      </c>
      <c r="P59" s="85">
        <v>3744.4421390000002</v>
      </c>
      <c r="Q59" s="85">
        <v>3860.4023440000001</v>
      </c>
      <c r="R59" s="85">
        <v>3979.6069339999999</v>
      </c>
      <c r="S59" s="85">
        <v>4101.1762699999999</v>
      </c>
      <c r="T59" s="85">
        <v>4224.7485349999997</v>
      </c>
      <c r="U59" s="85">
        <v>4353.5600590000004</v>
      </c>
      <c r="V59" s="85">
        <v>4484.6152339999999</v>
      </c>
      <c r="W59" s="85">
        <v>4618.6953119999998</v>
      </c>
      <c r="X59" s="85">
        <v>4755.7177730000003</v>
      </c>
      <c r="Y59" s="85">
        <v>4893.7368159999996</v>
      </c>
      <c r="Z59" s="85">
        <v>5032.1762699999999</v>
      </c>
      <c r="AA59" s="85">
        <v>5171.4223629999997</v>
      </c>
      <c r="AB59" s="85">
        <v>5313.576172</v>
      </c>
      <c r="AC59" s="85">
        <v>5457.1420900000003</v>
      </c>
      <c r="AD59" s="85">
        <v>5601.4013670000004</v>
      </c>
      <c r="AE59" s="85">
        <v>5748.1035160000001</v>
      </c>
      <c r="AF59" s="104">
        <v>3.7845999999999998E-2</v>
      </c>
      <c r="AG59" s="65"/>
    </row>
    <row r="60" spans="1:33" ht="36.75">
      <c r="A60" s="55"/>
      <c r="B60" s="115" t="s">
        <v>1091</v>
      </c>
      <c r="C60" s="65"/>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65"/>
      <c r="AG60" s="65"/>
    </row>
    <row r="61" spans="1:33" ht="24.75">
      <c r="A61" s="58" t="s">
        <v>1092</v>
      </c>
      <c r="B61" s="108" t="s">
        <v>340</v>
      </c>
      <c r="C61" s="85">
        <v>243.14546200000001</v>
      </c>
      <c r="D61" s="85">
        <v>335.79156499999999</v>
      </c>
      <c r="E61" s="85">
        <v>383.935181</v>
      </c>
      <c r="F61" s="85">
        <v>400.52246100000002</v>
      </c>
      <c r="G61" s="85">
        <v>410.78866599999998</v>
      </c>
      <c r="H61" s="85">
        <v>421.01507600000002</v>
      </c>
      <c r="I61" s="85">
        <v>430.45114100000001</v>
      </c>
      <c r="J61" s="85">
        <v>438.83355699999998</v>
      </c>
      <c r="K61" s="85">
        <v>446.244843</v>
      </c>
      <c r="L61" s="85">
        <v>453.952179</v>
      </c>
      <c r="M61" s="85">
        <v>463.53869600000002</v>
      </c>
      <c r="N61" s="85">
        <v>474.25561499999998</v>
      </c>
      <c r="O61" s="85">
        <v>484.97164900000001</v>
      </c>
      <c r="P61" s="85">
        <v>495.876373</v>
      </c>
      <c r="Q61" s="85">
        <v>507.70068400000002</v>
      </c>
      <c r="R61" s="85">
        <v>520.43481399999996</v>
      </c>
      <c r="S61" s="85">
        <v>533.66839600000003</v>
      </c>
      <c r="T61" s="85">
        <v>547.159851</v>
      </c>
      <c r="U61" s="85">
        <v>562.15612799999997</v>
      </c>
      <c r="V61" s="85">
        <v>577.24011199999995</v>
      </c>
      <c r="W61" s="85">
        <v>592.71466099999998</v>
      </c>
      <c r="X61" s="85">
        <v>608.72131300000001</v>
      </c>
      <c r="Y61" s="85">
        <v>624.60186799999997</v>
      </c>
      <c r="Z61" s="85">
        <v>640.35766599999999</v>
      </c>
      <c r="AA61" s="85">
        <v>656.497253</v>
      </c>
      <c r="AB61" s="85">
        <v>673.70098900000005</v>
      </c>
      <c r="AC61" s="85">
        <v>691.29357900000002</v>
      </c>
      <c r="AD61" s="85">
        <v>709.15142800000001</v>
      </c>
      <c r="AE61" s="85">
        <v>728.31231700000001</v>
      </c>
      <c r="AF61" s="104">
        <v>3.9959000000000001E-2</v>
      </c>
      <c r="AG61" s="65"/>
    </row>
    <row r="62" spans="1:33" ht="24.75">
      <c r="A62" s="58" t="s">
        <v>1093</v>
      </c>
      <c r="B62" s="108" t="s">
        <v>342</v>
      </c>
      <c r="C62" s="85">
        <v>44.242100000000001</v>
      </c>
      <c r="D62" s="85">
        <v>57.959876999999999</v>
      </c>
      <c r="E62" s="85">
        <v>69.951576000000003</v>
      </c>
      <c r="F62" s="85">
        <v>78.945351000000002</v>
      </c>
      <c r="G62" s="85">
        <v>84.759506000000002</v>
      </c>
      <c r="H62" s="85">
        <v>89.937743999999995</v>
      </c>
      <c r="I62" s="85">
        <v>92.223777999999996</v>
      </c>
      <c r="J62" s="85">
        <v>94.555144999999996</v>
      </c>
      <c r="K62" s="85">
        <v>96.929855000000003</v>
      </c>
      <c r="L62" s="85">
        <v>99.348456999999996</v>
      </c>
      <c r="M62" s="85">
        <v>101.810303</v>
      </c>
      <c r="N62" s="85">
        <v>104.31398</v>
      </c>
      <c r="O62" s="85">
        <v>106.860016</v>
      </c>
      <c r="P62" s="85">
        <v>109.449196</v>
      </c>
      <c r="Q62" s="85">
        <v>112.081863</v>
      </c>
      <c r="R62" s="85">
        <v>114.759064</v>
      </c>
      <c r="S62" s="85">
        <v>117.48131600000001</v>
      </c>
      <c r="T62" s="85">
        <v>120.24996899999999</v>
      </c>
      <c r="U62" s="85">
        <v>123.06551399999999</v>
      </c>
      <c r="V62" s="85">
        <v>125.92826100000001</v>
      </c>
      <c r="W62" s="85">
        <v>128.839752</v>
      </c>
      <c r="X62" s="85">
        <v>131.79995700000001</v>
      </c>
      <c r="Y62" s="85">
        <v>134.81431599999999</v>
      </c>
      <c r="Z62" s="85">
        <v>137.88580300000001</v>
      </c>
      <c r="AA62" s="85">
        <v>141.01591500000001</v>
      </c>
      <c r="AB62" s="85">
        <v>144.20684800000001</v>
      </c>
      <c r="AC62" s="85">
        <v>147.46043399999999</v>
      </c>
      <c r="AD62" s="85">
        <v>150.77969400000001</v>
      </c>
      <c r="AE62" s="85">
        <v>154.16679400000001</v>
      </c>
      <c r="AF62" s="104">
        <v>4.5593000000000002E-2</v>
      </c>
      <c r="AG62" s="65"/>
    </row>
    <row r="63" spans="1:33" ht="48.75">
      <c r="A63" s="58" t="s">
        <v>1094</v>
      </c>
      <c r="B63" s="108" t="s">
        <v>1064</v>
      </c>
      <c r="C63" s="85">
        <v>29.798960000000001</v>
      </c>
      <c r="D63" s="85">
        <v>40.311973999999999</v>
      </c>
      <c r="E63" s="85">
        <v>50.607475000000001</v>
      </c>
      <c r="F63" s="85">
        <v>59.090389000000002</v>
      </c>
      <c r="G63" s="85">
        <v>65.108185000000006</v>
      </c>
      <c r="H63" s="85">
        <v>68.878365000000002</v>
      </c>
      <c r="I63" s="85">
        <v>71.778519000000003</v>
      </c>
      <c r="J63" s="85">
        <v>74.124474000000006</v>
      </c>
      <c r="K63" s="85">
        <v>76.529831000000001</v>
      </c>
      <c r="L63" s="85">
        <v>78.988663000000003</v>
      </c>
      <c r="M63" s="85">
        <v>81.514861999999994</v>
      </c>
      <c r="N63" s="85">
        <v>84.099945000000005</v>
      </c>
      <c r="O63" s="85">
        <v>86.744704999999996</v>
      </c>
      <c r="P63" s="85">
        <v>89.448975000000004</v>
      </c>
      <c r="Q63" s="85">
        <v>92.207825</v>
      </c>
      <c r="R63" s="85">
        <v>95.026832999999996</v>
      </c>
      <c r="S63" s="85">
        <v>97.907409999999999</v>
      </c>
      <c r="T63" s="85">
        <v>100.85034899999999</v>
      </c>
      <c r="U63" s="85">
        <v>103.85659800000001</v>
      </c>
      <c r="V63" s="85">
        <v>106.912582</v>
      </c>
      <c r="W63" s="85">
        <v>110.031853</v>
      </c>
      <c r="X63" s="85">
        <v>113.21547700000001</v>
      </c>
      <c r="Y63" s="85">
        <v>116.464378</v>
      </c>
      <c r="Z63" s="85">
        <v>119.778374</v>
      </c>
      <c r="AA63" s="85">
        <v>123.13962600000001</v>
      </c>
      <c r="AB63" s="85">
        <v>126.56178300000001</v>
      </c>
      <c r="AC63" s="85">
        <v>130.05413799999999</v>
      </c>
      <c r="AD63" s="85">
        <v>133.62745699999999</v>
      </c>
      <c r="AE63" s="85">
        <v>137.290436</v>
      </c>
      <c r="AF63" s="104">
        <v>5.6073999999999999E-2</v>
      </c>
      <c r="AG63" s="65"/>
    </row>
    <row r="64" spans="1:33" ht="24.75">
      <c r="A64" s="58" t="s">
        <v>1095</v>
      </c>
      <c r="B64" s="108" t="s">
        <v>1066</v>
      </c>
      <c r="C64" s="85">
        <v>280.836365</v>
      </c>
      <c r="D64" s="85">
        <v>391.70883199999997</v>
      </c>
      <c r="E64" s="85">
        <v>486.74243200000001</v>
      </c>
      <c r="F64" s="85">
        <v>550.70733600000005</v>
      </c>
      <c r="G64" s="85">
        <v>603.09759499999996</v>
      </c>
      <c r="H64" s="85">
        <v>615.40289299999995</v>
      </c>
      <c r="I64" s="85">
        <v>627.85687299999995</v>
      </c>
      <c r="J64" s="85">
        <v>640.49560499999995</v>
      </c>
      <c r="K64" s="85">
        <v>653.34362799999997</v>
      </c>
      <c r="L64" s="85">
        <v>666.416382</v>
      </c>
      <c r="M64" s="85">
        <v>679.72045900000001</v>
      </c>
      <c r="N64" s="85">
        <v>693.25176999999996</v>
      </c>
      <c r="O64" s="85">
        <v>706.99322500000005</v>
      </c>
      <c r="P64" s="85">
        <v>720.92309599999999</v>
      </c>
      <c r="Q64" s="85">
        <v>735.06103499999995</v>
      </c>
      <c r="R64" s="85">
        <v>749.42907700000001</v>
      </c>
      <c r="S64" s="85">
        <v>764.01898200000005</v>
      </c>
      <c r="T64" s="85">
        <v>778.82794200000001</v>
      </c>
      <c r="U64" s="85">
        <v>793.86084000000005</v>
      </c>
      <c r="V64" s="85">
        <v>809.10955799999999</v>
      </c>
      <c r="W64" s="85">
        <v>824.57147199999997</v>
      </c>
      <c r="X64" s="85">
        <v>840.24200399999995</v>
      </c>
      <c r="Y64" s="85">
        <v>856.11712599999998</v>
      </c>
      <c r="Z64" s="85">
        <v>872.19311500000003</v>
      </c>
      <c r="AA64" s="85">
        <v>888.45996100000002</v>
      </c>
      <c r="AB64" s="85">
        <v>904.91650400000003</v>
      </c>
      <c r="AC64" s="85">
        <v>921.58117700000003</v>
      </c>
      <c r="AD64" s="85">
        <v>938.47827099999995</v>
      </c>
      <c r="AE64" s="85">
        <v>955.62683100000004</v>
      </c>
      <c r="AF64" s="104">
        <v>4.4706000000000003E-2</v>
      </c>
      <c r="AG64" s="65"/>
    </row>
    <row r="65" spans="1:33">
      <c r="A65" s="58" t="s">
        <v>1096</v>
      </c>
      <c r="B65" s="108" t="s">
        <v>1068</v>
      </c>
      <c r="C65" s="85">
        <v>26.796666999999999</v>
      </c>
      <c r="D65" s="85">
        <v>45.314689999999999</v>
      </c>
      <c r="E65" s="85">
        <v>64.486289999999997</v>
      </c>
      <c r="F65" s="85">
        <v>81.043578999999994</v>
      </c>
      <c r="G65" s="85">
        <v>93.134765999999999</v>
      </c>
      <c r="H65" s="85">
        <v>100.868759</v>
      </c>
      <c r="I65" s="85">
        <v>107.840248</v>
      </c>
      <c r="J65" s="85">
        <v>108.36943100000001</v>
      </c>
      <c r="K65" s="85">
        <v>108.73043800000001</v>
      </c>
      <c r="L65" s="85">
        <v>108.962463</v>
      </c>
      <c r="M65" s="85">
        <v>109.136337</v>
      </c>
      <c r="N65" s="85">
        <v>109.31253100000001</v>
      </c>
      <c r="O65" s="85">
        <v>109.494522</v>
      </c>
      <c r="P65" s="85">
        <v>109.682007</v>
      </c>
      <c r="Q65" s="85">
        <v>109.874374</v>
      </c>
      <c r="R65" s="85">
        <v>110.07062500000001</v>
      </c>
      <c r="S65" s="85">
        <v>110.27067599999999</v>
      </c>
      <c r="T65" s="85">
        <v>110.472984</v>
      </c>
      <c r="U65" s="85">
        <v>110.676666</v>
      </c>
      <c r="V65" s="85">
        <v>110.88208</v>
      </c>
      <c r="W65" s="85">
        <v>111.08747099999999</v>
      </c>
      <c r="X65" s="85">
        <v>111.293312</v>
      </c>
      <c r="Y65" s="85">
        <v>111.50631</v>
      </c>
      <c r="Z65" s="85">
        <v>111.74614699999999</v>
      </c>
      <c r="AA65" s="85">
        <v>112.02600099999999</v>
      </c>
      <c r="AB65" s="85">
        <v>112.349495</v>
      </c>
      <c r="AC65" s="85">
        <v>112.717384</v>
      </c>
      <c r="AD65" s="85">
        <v>113.130196</v>
      </c>
      <c r="AE65" s="85">
        <v>113.58820299999999</v>
      </c>
      <c r="AF65" s="104">
        <v>5.2935999999999997E-2</v>
      </c>
      <c r="AG65" s="65"/>
    </row>
    <row r="66" spans="1:33" ht="48.75">
      <c r="A66" s="58" t="s">
        <v>1097</v>
      </c>
      <c r="B66" s="108" t="s">
        <v>1070</v>
      </c>
      <c r="C66" s="85">
        <v>25.196525999999999</v>
      </c>
      <c r="D66" s="85">
        <v>42.608761000000001</v>
      </c>
      <c r="E66" s="85">
        <v>60.635548</v>
      </c>
      <c r="F66" s="85">
        <v>76.204123999999993</v>
      </c>
      <c r="G66" s="85">
        <v>87.573295999999999</v>
      </c>
      <c r="H66" s="85">
        <v>94.845459000000005</v>
      </c>
      <c r="I66" s="85">
        <v>101.40065800000001</v>
      </c>
      <c r="J66" s="85">
        <v>104.595985</v>
      </c>
      <c r="K66" s="85">
        <v>107.86273199999999</v>
      </c>
      <c r="L66" s="85">
        <v>111.197243</v>
      </c>
      <c r="M66" s="85">
        <v>114.59079</v>
      </c>
      <c r="N66" s="85">
        <v>118.050285</v>
      </c>
      <c r="O66" s="85">
        <v>121.579582</v>
      </c>
      <c r="P66" s="85">
        <v>125.155067</v>
      </c>
      <c r="Q66" s="85">
        <v>128.797516</v>
      </c>
      <c r="R66" s="85">
        <v>132.53035</v>
      </c>
      <c r="S66" s="85">
        <v>136.34974700000001</v>
      </c>
      <c r="T66" s="85">
        <v>140.240295</v>
      </c>
      <c r="U66" s="85">
        <v>144.20495600000001</v>
      </c>
      <c r="V66" s="85">
        <v>148.25529499999999</v>
      </c>
      <c r="W66" s="85">
        <v>152.394699</v>
      </c>
      <c r="X66" s="85">
        <v>156.62347399999999</v>
      </c>
      <c r="Y66" s="85">
        <v>160.942566</v>
      </c>
      <c r="Z66" s="85">
        <v>165.35136399999999</v>
      </c>
      <c r="AA66" s="85">
        <v>169.848938</v>
      </c>
      <c r="AB66" s="85">
        <v>174.436218</v>
      </c>
      <c r="AC66" s="85">
        <v>179.11892700000001</v>
      </c>
      <c r="AD66" s="85">
        <v>183.89915500000001</v>
      </c>
      <c r="AE66" s="85">
        <v>188.77813699999999</v>
      </c>
      <c r="AF66" s="104">
        <v>7.4574000000000001E-2</v>
      </c>
      <c r="AG66" s="65"/>
    </row>
    <row r="67" spans="1:33" ht="24.75">
      <c r="A67" s="58" t="s">
        <v>1098</v>
      </c>
      <c r="B67" s="108" t="s">
        <v>1072</v>
      </c>
      <c r="C67" s="85">
        <v>19.641961999999999</v>
      </c>
      <c r="D67" s="85">
        <v>33.215679000000002</v>
      </c>
      <c r="E67" s="85">
        <v>47.268467000000001</v>
      </c>
      <c r="F67" s="85">
        <v>59.404961</v>
      </c>
      <c r="G67" s="85">
        <v>68.267807000000005</v>
      </c>
      <c r="H67" s="85">
        <v>73.936829000000003</v>
      </c>
      <c r="I67" s="85">
        <v>79.046927999999994</v>
      </c>
      <c r="J67" s="85">
        <v>81.697327000000001</v>
      </c>
      <c r="K67" s="85">
        <v>84.197013999999996</v>
      </c>
      <c r="L67" s="85">
        <v>85.953468000000001</v>
      </c>
      <c r="M67" s="85">
        <v>86.642052000000007</v>
      </c>
      <c r="N67" s="85">
        <v>87.126075999999998</v>
      </c>
      <c r="O67" s="85">
        <v>87.600150999999997</v>
      </c>
      <c r="P67" s="85">
        <v>88.047066000000001</v>
      </c>
      <c r="Q67" s="85">
        <v>88.515472000000003</v>
      </c>
      <c r="R67" s="85">
        <v>88.823288000000005</v>
      </c>
      <c r="S67" s="85">
        <v>88.985320999999999</v>
      </c>
      <c r="T67" s="85">
        <v>89.172111999999998</v>
      </c>
      <c r="U67" s="85">
        <v>89.495384000000001</v>
      </c>
      <c r="V67" s="85">
        <v>90.072411000000002</v>
      </c>
      <c r="W67" s="85">
        <v>90.859511999999995</v>
      </c>
      <c r="X67" s="85">
        <v>91.744774000000007</v>
      </c>
      <c r="Y67" s="85">
        <v>92.696106</v>
      </c>
      <c r="Z67" s="85">
        <v>93.655745999999994</v>
      </c>
      <c r="AA67" s="85">
        <v>94.557418999999996</v>
      </c>
      <c r="AB67" s="85">
        <v>95.400192000000004</v>
      </c>
      <c r="AC67" s="85">
        <v>96.266959999999997</v>
      </c>
      <c r="AD67" s="85">
        <v>97.231399999999994</v>
      </c>
      <c r="AE67" s="85">
        <v>98.346619000000004</v>
      </c>
      <c r="AF67" s="104">
        <v>5.9216999999999999E-2</v>
      </c>
      <c r="AG67" s="65"/>
    </row>
    <row r="68" spans="1:33">
      <c r="A68" s="58" t="s">
        <v>1099</v>
      </c>
      <c r="B68" s="108" t="s">
        <v>1074</v>
      </c>
      <c r="C68" s="85">
        <v>21.804157</v>
      </c>
      <c r="D68" s="85">
        <v>29.275511000000002</v>
      </c>
      <c r="E68" s="85">
        <v>36.391086999999999</v>
      </c>
      <c r="F68" s="85">
        <v>42.134377000000001</v>
      </c>
      <c r="G68" s="85">
        <v>46.149593000000003</v>
      </c>
      <c r="H68" s="85">
        <v>48.538395000000001</v>
      </c>
      <c r="I68" s="85">
        <v>50.317287</v>
      </c>
      <c r="J68" s="85">
        <v>51.333579999999998</v>
      </c>
      <c r="K68" s="85">
        <v>52.367713999999999</v>
      </c>
      <c r="L68" s="85">
        <v>53.428528</v>
      </c>
      <c r="M68" s="85">
        <v>54.510128000000002</v>
      </c>
      <c r="N68" s="85">
        <v>55.610111000000003</v>
      </c>
      <c r="O68" s="85">
        <v>56.732365000000001</v>
      </c>
      <c r="P68" s="85">
        <v>57.880558000000001</v>
      </c>
      <c r="Q68" s="85">
        <v>59.054034999999999</v>
      </c>
      <c r="R68" s="85">
        <v>60.251175000000003</v>
      </c>
      <c r="S68" s="85">
        <v>61.474559999999997</v>
      </c>
      <c r="T68" s="85">
        <v>62.726730000000003</v>
      </c>
      <c r="U68" s="85">
        <v>64.010589999999993</v>
      </c>
      <c r="V68" s="85">
        <v>65.327087000000006</v>
      </c>
      <c r="W68" s="85">
        <v>66.676070999999993</v>
      </c>
      <c r="X68" s="85">
        <v>68.057311999999996</v>
      </c>
      <c r="Y68" s="85">
        <v>69.470946999999995</v>
      </c>
      <c r="Z68" s="85">
        <v>70.916954000000004</v>
      </c>
      <c r="AA68" s="85">
        <v>72.397980000000004</v>
      </c>
      <c r="AB68" s="85">
        <v>73.914649999999995</v>
      </c>
      <c r="AC68" s="85">
        <v>75.465866000000005</v>
      </c>
      <c r="AD68" s="85">
        <v>77.050514000000007</v>
      </c>
      <c r="AE68" s="85">
        <v>78.666718000000003</v>
      </c>
      <c r="AF68" s="104">
        <v>4.6892000000000003E-2</v>
      </c>
      <c r="AG68" s="65"/>
    </row>
    <row r="69" spans="1:33" ht="48.75">
      <c r="A69" s="58" t="s">
        <v>1100</v>
      </c>
      <c r="B69" s="108" t="s">
        <v>1076</v>
      </c>
      <c r="C69" s="85">
        <v>29.001909000000001</v>
      </c>
      <c r="D69" s="85">
        <v>38.939624999999999</v>
      </c>
      <c r="E69" s="85">
        <v>48.404114</v>
      </c>
      <c r="F69" s="85">
        <v>56.043312</v>
      </c>
      <c r="G69" s="85">
        <v>61.383991000000002</v>
      </c>
      <c r="H69" s="85">
        <v>64.561356000000004</v>
      </c>
      <c r="I69" s="85">
        <v>66.927482999999995</v>
      </c>
      <c r="J69" s="85">
        <v>68.857924999999994</v>
      </c>
      <c r="K69" s="85">
        <v>70.841437999999997</v>
      </c>
      <c r="L69" s="85">
        <v>72.918564000000003</v>
      </c>
      <c r="M69" s="85">
        <v>75.062759</v>
      </c>
      <c r="N69" s="85">
        <v>77.264267000000004</v>
      </c>
      <c r="O69" s="85">
        <v>79.524733999999995</v>
      </c>
      <c r="P69" s="85">
        <v>81.848335000000006</v>
      </c>
      <c r="Q69" s="85">
        <v>84.195853999999997</v>
      </c>
      <c r="R69" s="85">
        <v>86.603179999999995</v>
      </c>
      <c r="S69" s="85">
        <v>89.073074000000005</v>
      </c>
      <c r="T69" s="85">
        <v>91.606102000000007</v>
      </c>
      <c r="U69" s="85">
        <v>94.205521000000005</v>
      </c>
      <c r="V69" s="85">
        <v>96.825774999999993</v>
      </c>
      <c r="W69" s="85">
        <v>99.511925000000005</v>
      </c>
      <c r="X69" s="85">
        <v>102.264999</v>
      </c>
      <c r="Y69" s="85">
        <v>105.084068</v>
      </c>
      <c r="Z69" s="85">
        <v>107.969559</v>
      </c>
      <c r="AA69" s="85">
        <v>110.868172</v>
      </c>
      <c r="AB69" s="85">
        <v>113.832314</v>
      </c>
      <c r="AC69" s="85">
        <v>116.86582900000001</v>
      </c>
      <c r="AD69" s="85">
        <v>119.971458</v>
      </c>
      <c r="AE69" s="85">
        <v>123.15158099999999</v>
      </c>
      <c r="AF69" s="104">
        <v>5.3002000000000001E-2</v>
      </c>
      <c r="AG69" s="65"/>
    </row>
    <row r="70" spans="1:33">
      <c r="A70" s="58" t="s">
        <v>1101</v>
      </c>
      <c r="B70" s="108" t="s">
        <v>356</v>
      </c>
      <c r="C70" s="85">
        <v>43.401493000000002</v>
      </c>
      <c r="D70" s="85">
        <v>79.040122999999994</v>
      </c>
      <c r="E70" s="85">
        <v>115.73732800000001</v>
      </c>
      <c r="F70" s="85">
        <v>144.31880200000001</v>
      </c>
      <c r="G70" s="85">
        <v>161.96167</v>
      </c>
      <c r="H70" s="85">
        <v>174.66456600000001</v>
      </c>
      <c r="I70" s="85">
        <v>184.330566</v>
      </c>
      <c r="J70" s="85">
        <v>194.21669</v>
      </c>
      <c r="K70" s="85">
        <v>204.29608200000001</v>
      </c>
      <c r="L70" s="85">
        <v>214.626465</v>
      </c>
      <c r="M70" s="85">
        <v>225.21134900000001</v>
      </c>
      <c r="N70" s="85">
        <v>236.03950499999999</v>
      </c>
      <c r="O70" s="85">
        <v>247.13400300000001</v>
      </c>
      <c r="P70" s="85">
        <v>258.53561400000001</v>
      </c>
      <c r="Q70" s="85">
        <v>270.23638899999997</v>
      </c>
      <c r="R70" s="85">
        <v>282.19741800000003</v>
      </c>
      <c r="S70" s="85">
        <v>294.43173200000001</v>
      </c>
      <c r="T70" s="85">
        <v>306.98468000000003</v>
      </c>
      <c r="U70" s="85">
        <v>319.93069500000001</v>
      </c>
      <c r="V70" s="85">
        <v>333.34088100000002</v>
      </c>
      <c r="W70" s="85">
        <v>347.21804800000001</v>
      </c>
      <c r="X70" s="85">
        <v>361.513214</v>
      </c>
      <c r="Y70" s="85">
        <v>376.16323899999998</v>
      </c>
      <c r="Z70" s="85">
        <v>391.09524499999998</v>
      </c>
      <c r="AA70" s="85">
        <v>406.29702800000001</v>
      </c>
      <c r="AB70" s="85">
        <v>421.81195100000002</v>
      </c>
      <c r="AC70" s="85">
        <v>437.61935399999999</v>
      </c>
      <c r="AD70" s="85">
        <v>453.65158100000002</v>
      </c>
      <c r="AE70" s="85">
        <v>469.833099</v>
      </c>
      <c r="AF70" s="104">
        <v>8.8789999999999994E-2</v>
      </c>
      <c r="AG70" s="65"/>
    </row>
    <row r="71" spans="1:33">
      <c r="A71" s="58" t="s">
        <v>1102</v>
      </c>
      <c r="B71" s="108" t="s">
        <v>1079</v>
      </c>
      <c r="C71" s="85">
        <v>17.711981000000002</v>
      </c>
      <c r="D71" s="85">
        <v>29.951968999999998</v>
      </c>
      <c r="E71" s="85">
        <v>42.623955000000002</v>
      </c>
      <c r="F71" s="85">
        <v>53.567936000000003</v>
      </c>
      <c r="G71" s="85">
        <v>61.559933000000001</v>
      </c>
      <c r="H71" s="85">
        <v>66.671927999999994</v>
      </c>
      <c r="I71" s="85">
        <v>71.279921999999999</v>
      </c>
      <c r="J71" s="85">
        <v>76.662291999999994</v>
      </c>
      <c r="K71" s="85">
        <v>82.150413999999998</v>
      </c>
      <c r="L71" s="85">
        <v>87.709571999999994</v>
      </c>
      <c r="M71" s="85">
        <v>93.316719000000006</v>
      </c>
      <c r="N71" s="85">
        <v>98.940490999999994</v>
      </c>
      <c r="O71" s="85">
        <v>104.546043</v>
      </c>
      <c r="P71" s="85">
        <v>110.151779</v>
      </c>
      <c r="Q71" s="85">
        <v>115.801529</v>
      </c>
      <c r="R71" s="85">
        <v>121.581558</v>
      </c>
      <c r="S71" s="85">
        <v>127.492592</v>
      </c>
      <c r="T71" s="85">
        <v>133.52624499999999</v>
      </c>
      <c r="U71" s="85">
        <v>139.67248499999999</v>
      </c>
      <c r="V71" s="85">
        <v>145.92378199999999</v>
      </c>
      <c r="W71" s="85">
        <v>152.271759</v>
      </c>
      <c r="X71" s="85">
        <v>158.712219</v>
      </c>
      <c r="Y71" s="85">
        <v>165.230942</v>
      </c>
      <c r="Z71" s="85">
        <v>171.81689499999999</v>
      </c>
      <c r="AA71" s="85">
        <v>178.45689400000001</v>
      </c>
      <c r="AB71" s="85">
        <v>185.13732899999999</v>
      </c>
      <c r="AC71" s="85">
        <v>191.84298699999999</v>
      </c>
      <c r="AD71" s="85">
        <v>198.55867000000001</v>
      </c>
      <c r="AE71" s="85">
        <v>205.27046200000001</v>
      </c>
      <c r="AF71" s="104">
        <v>9.1446E-2</v>
      </c>
      <c r="AG71" s="65"/>
    </row>
    <row r="72" spans="1:33" ht="36.75">
      <c r="A72" s="58" t="s">
        <v>1103</v>
      </c>
      <c r="B72" s="108" t="s">
        <v>1081</v>
      </c>
      <c r="C72" s="85">
        <v>91.279387999999997</v>
      </c>
      <c r="D72" s="85">
        <v>154.35865799999999</v>
      </c>
      <c r="E72" s="85">
        <v>219.66423</v>
      </c>
      <c r="F72" s="85">
        <v>276.06451399999997</v>
      </c>
      <c r="G72" s="85">
        <v>317.25155599999999</v>
      </c>
      <c r="H72" s="85">
        <v>343.596405</v>
      </c>
      <c r="I72" s="85">
        <v>367.34390300000001</v>
      </c>
      <c r="J72" s="85">
        <v>382.82449300000002</v>
      </c>
      <c r="K72" s="85">
        <v>398.53997800000002</v>
      </c>
      <c r="L72" s="85">
        <v>414.53860500000002</v>
      </c>
      <c r="M72" s="85">
        <v>430.96127300000001</v>
      </c>
      <c r="N72" s="85">
        <v>447.81228599999997</v>
      </c>
      <c r="O72" s="85">
        <v>465.11679099999998</v>
      </c>
      <c r="P72" s="85">
        <v>482.90234400000003</v>
      </c>
      <c r="Q72" s="85">
        <v>500.96951300000001</v>
      </c>
      <c r="R72" s="85">
        <v>519.50836200000003</v>
      </c>
      <c r="S72" s="85">
        <v>538.54644800000005</v>
      </c>
      <c r="T72" s="85">
        <v>558.08233600000005</v>
      </c>
      <c r="U72" s="85">
        <v>578.15362500000003</v>
      </c>
      <c r="V72" s="85">
        <v>598.50408900000002</v>
      </c>
      <c r="W72" s="85">
        <v>619.32586700000002</v>
      </c>
      <c r="X72" s="85">
        <v>640.64349400000003</v>
      </c>
      <c r="Y72" s="85">
        <v>662.47534199999996</v>
      </c>
      <c r="Z72" s="85">
        <v>684.81463599999995</v>
      </c>
      <c r="AA72" s="85">
        <v>707.22051999999996</v>
      </c>
      <c r="AB72" s="85">
        <v>730.06036400000005</v>
      </c>
      <c r="AC72" s="85">
        <v>753.42486599999995</v>
      </c>
      <c r="AD72" s="85">
        <v>777.34991500000001</v>
      </c>
      <c r="AE72" s="85">
        <v>801.87402299999997</v>
      </c>
      <c r="AF72" s="104">
        <v>8.0699000000000007E-2</v>
      </c>
      <c r="AG72" s="65"/>
    </row>
    <row r="73" spans="1:33" ht="24.75">
      <c r="A73" s="58" t="s">
        <v>1104</v>
      </c>
      <c r="B73" s="108" t="s">
        <v>1083</v>
      </c>
      <c r="C73" s="85">
        <v>90.713904999999997</v>
      </c>
      <c r="D73" s="85">
        <v>125.583687</v>
      </c>
      <c r="E73" s="85">
        <v>164.386169</v>
      </c>
      <c r="F73" s="85">
        <v>199.255966</v>
      </c>
      <c r="G73" s="85">
        <v>225.73603800000001</v>
      </c>
      <c r="H73" s="85">
        <v>243.039841</v>
      </c>
      <c r="I73" s="85">
        <v>259.55712899999997</v>
      </c>
      <c r="J73" s="85">
        <v>272.453125</v>
      </c>
      <c r="K73" s="85">
        <v>285.794647</v>
      </c>
      <c r="L73" s="85">
        <v>299.19274899999999</v>
      </c>
      <c r="M73" s="85">
        <v>313.14953600000001</v>
      </c>
      <c r="N73" s="85">
        <v>327.69116200000002</v>
      </c>
      <c r="O73" s="85">
        <v>342.84011800000002</v>
      </c>
      <c r="P73" s="85">
        <v>358.61981200000002</v>
      </c>
      <c r="Q73" s="85">
        <v>374.87417599999998</v>
      </c>
      <c r="R73" s="85">
        <v>391.79058800000001</v>
      </c>
      <c r="S73" s="85">
        <v>409.39093000000003</v>
      </c>
      <c r="T73" s="85">
        <v>427.69464099999999</v>
      </c>
      <c r="U73" s="85">
        <v>446.72839399999998</v>
      </c>
      <c r="V73" s="85">
        <v>466.348389</v>
      </c>
      <c r="W73" s="85">
        <v>486.73355099999998</v>
      </c>
      <c r="X73" s="85">
        <v>507.90823399999999</v>
      </c>
      <c r="Y73" s="85">
        <v>529.89691200000004</v>
      </c>
      <c r="Z73" s="85">
        <v>552.73230000000001</v>
      </c>
      <c r="AA73" s="85">
        <v>576.19653300000004</v>
      </c>
      <c r="AB73" s="85">
        <v>600.54156499999999</v>
      </c>
      <c r="AC73" s="85">
        <v>625.79742399999998</v>
      </c>
      <c r="AD73" s="85">
        <v>651.99127199999998</v>
      </c>
      <c r="AE73" s="85">
        <v>679.15313700000002</v>
      </c>
      <c r="AF73" s="104">
        <v>7.4545E-2</v>
      </c>
      <c r="AG73" s="65"/>
    </row>
    <row r="74" spans="1:33">
      <c r="A74" s="58" t="s">
        <v>1105</v>
      </c>
      <c r="B74" s="108" t="s">
        <v>350</v>
      </c>
      <c r="C74" s="85">
        <v>41.477749000000003</v>
      </c>
      <c r="D74" s="85">
        <v>56.116959000000001</v>
      </c>
      <c r="E74" s="85">
        <v>70.654503000000005</v>
      </c>
      <c r="F74" s="85">
        <v>82.650513000000004</v>
      </c>
      <c r="G74" s="85">
        <v>91.190062999999995</v>
      </c>
      <c r="H74" s="85">
        <v>96.476439999999997</v>
      </c>
      <c r="I74" s="85">
        <v>100.644547</v>
      </c>
      <c r="J74" s="85">
        <v>105.10861199999999</v>
      </c>
      <c r="K74" s="85">
        <v>109.777794</v>
      </c>
      <c r="L74" s="85">
        <v>114.634125</v>
      </c>
      <c r="M74" s="85">
        <v>119.654022</v>
      </c>
      <c r="N74" s="85">
        <v>124.82345599999999</v>
      </c>
      <c r="O74" s="85">
        <v>130.140533</v>
      </c>
      <c r="P74" s="85">
        <v>135.60420199999999</v>
      </c>
      <c r="Q74" s="85">
        <v>141.26831100000001</v>
      </c>
      <c r="R74" s="85">
        <v>147.09477200000001</v>
      </c>
      <c r="S74" s="85">
        <v>153.074432</v>
      </c>
      <c r="T74" s="85">
        <v>159.205353</v>
      </c>
      <c r="U74" s="85">
        <v>165.49443099999999</v>
      </c>
      <c r="V74" s="85">
        <v>171.99311800000001</v>
      </c>
      <c r="W74" s="85">
        <v>178.657501</v>
      </c>
      <c r="X74" s="85">
        <v>185.48194899999999</v>
      </c>
      <c r="Y74" s="85">
        <v>192.46803299999999</v>
      </c>
      <c r="Z74" s="85">
        <v>199.62287900000001</v>
      </c>
      <c r="AA74" s="85">
        <v>206.99113500000001</v>
      </c>
      <c r="AB74" s="85">
        <v>214.53208900000001</v>
      </c>
      <c r="AC74" s="85">
        <v>222.241882</v>
      </c>
      <c r="AD74" s="85">
        <v>230.12132299999999</v>
      </c>
      <c r="AE74" s="85">
        <v>238.176727</v>
      </c>
      <c r="AF74" s="104">
        <v>6.4412999999999998E-2</v>
      </c>
      <c r="AG74" s="65"/>
    </row>
    <row r="75" spans="1:33">
      <c r="A75" s="58" t="s">
        <v>1106</v>
      </c>
      <c r="B75" s="108" t="s">
        <v>1086</v>
      </c>
      <c r="C75" s="85">
        <v>18.422384000000001</v>
      </c>
      <c r="D75" s="85">
        <v>24.921766000000002</v>
      </c>
      <c r="E75" s="85">
        <v>31.286677999999998</v>
      </c>
      <c r="F75" s="85">
        <v>36.531010000000002</v>
      </c>
      <c r="G75" s="85">
        <v>40.251339000000002</v>
      </c>
      <c r="H75" s="85">
        <v>42.582152999999998</v>
      </c>
      <c r="I75" s="85">
        <v>44.375087999999998</v>
      </c>
      <c r="J75" s="85">
        <v>45.552967000000002</v>
      </c>
      <c r="K75" s="85">
        <v>46.643486000000003</v>
      </c>
      <c r="L75" s="85">
        <v>47.615417000000001</v>
      </c>
      <c r="M75" s="85">
        <v>48.534264</v>
      </c>
      <c r="N75" s="85">
        <v>49.396385000000002</v>
      </c>
      <c r="O75" s="85">
        <v>50.197502</v>
      </c>
      <c r="P75" s="85">
        <v>50.933815000000003</v>
      </c>
      <c r="Q75" s="85">
        <v>51.605465000000002</v>
      </c>
      <c r="R75" s="85">
        <v>52.221404999999997</v>
      </c>
      <c r="S75" s="85">
        <v>52.787604999999999</v>
      </c>
      <c r="T75" s="85">
        <v>53.310012999999998</v>
      </c>
      <c r="U75" s="85">
        <v>53.794593999999996</v>
      </c>
      <c r="V75" s="85">
        <v>54.246001999999997</v>
      </c>
      <c r="W75" s="85">
        <v>54.667313</v>
      </c>
      <c r="X75" s="85">
        <v>55.060822000000002</v>
      </c>
      <c r="Y75" s="85">
        <v>55.427867999999997</v>
      </c>
      <c r="Z75" s="85">
        <v>55.770457999999998</v>
      </c>
      <c r="AA75" s="85">
        <v>56.094085999999997</v>
      </c>
      <c r="AB75" s="85">
        <v>56.398609</v>
      </c>
      <c r="AC75" s="85">
        <v>56.681601999999998</v>
      </c>
      <c r="AD75" s="85">
        <v>56.938384999999997</v>
      </c>
      <c r="AE75" s="85">
        <v>57.168449000000003</v>
      </c>
      <c r="AF75" s="104">
        <v>4.1272999999999997E-2</v>
      </c>
      <c r="AG75" s="65"/>
    </row>
    <row r="76" spans="1:33" ht="36.75">
      <c r="A76" s="58" t="s">
        <v>1107</v>
      </c>
      <c r="B76" s="108" t="s">
        <v>1088</v>
      </c>
      <c r="C76" s="85">
        <v>37.358677</v>
      </c>
      <c r="D76" s="85">
        <v>50.538738000000002</v>
      </c>
      <c r="E76" s="85">
        <v>63.446117000000001</v>
      </c>
      <c r="F76" s="85">
        <v>74.081069999999997</v>
      </c>
      <c r="G76" s="85">
        <v>81.625525999999994</v>
      </c>
      <c r="H76" s="85">
        <v>86.352164999999999</v>
      </c>
      <c r="I76" s="85">
        <v>89.988045</v>
      </c>
      <c r="J76" s="85">
        <v>93.229279000000005</v>
      </c>
      <c r="K76" s="85">
        <v>96.518051</v>
      </c>
      <c r="L76" s="85">
        <v>99.834007</v>
      </c>
      <c r="M76" s="85">
        <v>103.228836</v>
      </c>
      <c r="N76" s="85">
        <v>106.711052</v>
      </c>
      <c r="O76" s="85">
        <v>110.286186</v>
      </c>
      <c r="P76" s="85">
        <v>113.95946499999999</v>
      </c>
      <c r="Q76" s="85">
        <v>117.72137499999999</v>
      </c>
      <c r="R76" s="85">
        <v>121.58760100000001</v>
      </c>
      <c r="S76" s="85">
        <v>125.559944</v>
      </c>
      <c r="T76" s="85">
        <v>129.63948099999999</v>
      </c>
      <c r="U76" s="85">
        <v>133.82646199999999</v>
      </c>
      <c r="V76" s="85">
        <v>138.11544799999999</v>
      </c>
      <c r="W76" s="85">
        <v>142.51733400000001</v>
      </c>
      <c r="X76" s="85">
        <v>147.03389000000001</v>
      </c>
      <c r="Y76" s="85">
        <v>151.667145</v>
      </c>
      <c r="Z76" s="85">
        <v>156.41830400000001</v>
      </c>
      <c r="AA76" s="85">
        <v>161.26028400000001</v>
      </c>
      <c r="AB76" s="85">
        <v>166.222961</v>
      </c>
      <c r="AC76" s="85">
        <v>171.310562</v>
      </c>
      <c r="AD76" s="85">
        <v>176.52694700000001</v>
      </c>
      <c r="AE76" s="85">
        <v>181.87539699999999</v>
      </c>
      <c r="AF76" s="104">
        <v>5.8154999999999998E-2</v>
      </c>
      <c r="AG76" s="65"/>
    </row>
    <row r="77" spans="1:33" ht="48.75">
      <c r="A77" s="58" t="s">
        <v>1108</v>
      </c>
      <c r="B77" s="108" t="s">
        <v>1109</v>
      </c>
      <c r="C77" s="85">
        <v>1060.8295900000001</v>
      </c>
      <c r="D77" s="85">
        <v>1535.6385499999999</v>
      </c>
      <c r="E77" s="85">
        <v>1956.2210689999999</v>
      </c>
      <c r="F77" s="85">
        <v>2270.5656739999999</v>
      </c>
      <c r="G77" s="85">
        <v>2499.8393550000001</v>
      </c>
      <c r="H77" s="85">
        <v>2631.3684079999998</v>
      </c>
      <c r="I77" s="85">
        <v>2745.3615719999998</v>
      </c>
      <c r="J77" s="85">
        <v>2832.9101559999999</v>
      </c>
      <c r="K77" s="85">
        <v>2920.7680660000001</v>
      </c>
      <c r="L77" s="85">
        <v>3009.3168949999999</v>
      </c>
      <c r="M77" s="85">
        <v>3100.5822750000002</v>
      </c>
      <c r="N77" s="85">
        <v>3194.6989749999998</v>
      </c>
      <c r="O77" s="85">
        <v>3290.7622070000002</v>
      </c>
      <c r="P77" s="85">
        <v>3389.0178219999998</v>
      </c>
      <c r="Q77" s="85">
        <v>3489.9655760000001</v>
      </c>
      <c r="R77" s="85">
        <v>3593.9096679999998</v>
      </c>
      <c r="S77" s="85">
        <v>3700.5131839999999</v>
      </c>
      <c r="T77" s="85">
        <v>3809.749268</v>
      </c>
      <c r="U77" s="85">
        <v>3923.133057</v>
      </c>
      <c r="V77" s="85">
        <v>4039.024414</v>
      </c>
      <c r="W77" s="85">
        <v>4158.0786129999997</v>
      </c>
      <c r="X77" s="85">
        <v>4280.3164059999999</v>
      </c>
      <c r="Y77" s="85">
        <v>4405.0268550000001</v>
      </c>
      <c r="Z77" s="85">
        <v>4532.1254879999997</v>
      </c>
      <c r="AA77" s="85">
        <v>4661.328125</v>
      </c>
      <c r="AB77" s="85">
        <v>4794.0234380000002</v>
      </c>
      <c r="AC77" s="85">
        <v>4929.7426759999998</v>
      </c>
      <c r="AD77" s="85">
        <v>5068.4580079999996</v>
      </c>
      <c r="AE77" s="85">
        <v>5211.2783200000003</v>
      </c>
      <c r="AF77" s="104">
        <v>5.8495999999999999E-2</v>
      </c>
      <c r="AG77" s="65"/>
    </row>
    <row r="78" spans="1:33" ht="24.75">
      <c r="A78" s="58" t="s">
        <v>1110</v>
      </c>
      <c r="B78" s="108" t="s">
        <v>426</v>
      </c>
      <c r="C78" s="85">
        <v>3092.2739259999998</v>
      </c>
      <c r="D78" s="85">
        <v>3863.8820799999999</v>
      </c>
      <c r="E78" s="85">
        <v>4490.5029299999997</v>
      </c>
      <c r="F78" s="85">
        <v>4951.5483400000003</v>
      </c>
      <c r="G78" s="85">
        <v>5295.1601559999999</v>
      </c>
      <c r="H78" s="85">
        <v>5530.0249020000001</v>
      </c>
      <c r="I78" s="85">
        <v>5746.6953119999998</v>
      </c>
      <c r="J78" s="85">
        <v>5935.4648440000001</v>
      </c>
      <c r="K78" s="85">
        <v>6122.9189450000003</v>
      </c>
      <c r="L78" s="85">
        <v>6312.8193359999996</v>
      </c>
      <c r="M78" s="85">
        <v>6510.8081050000001</v>
      </c>
      <c r="N78" s="85">
        <v>6715.1289059999999</v>
      </c>
      <c r="O78" s="85">
        <v>6922.3872069999998</v>
      </c>
      <c r="P78" s="85">
        <v>7133.4599609999996</v>
      </c>
      <c r="Q78" s="85">
        <v>7350.3686520000001</v>
      </c>
      <c r="R78" s="85">
        <v>7573.517578</v>
      </c>
      <c r="S78" s="85">
        <v>7801.689453</v>
      </c>
      <c r="T78" s="85">
        <v>8034.498047</v>
      </c>
      <c r="U78" s="85">
        <v>8276.6923829999996</v>
      </c>
      <c r="V78" s="85">
        <v>8523.6396480000003</v>
      </c>
      <c r="W78" s="85">
        <v>8776.7744139999995</v>
      </c>
      <c r="X78" s="85">
        <v>9036.0351559999999</v>
      </c>
      <c r="Y78" s="85">
        <v>9298.7636719999991</v>
      </c>
      <c r="Z78" s="85">
        <v>9564.3017579999996</v>
      </c>
      <c r="AA78" s="85">
        <v>9832.75</v>
      </c>
      <c r="AB78" s="85">
        <v>10107.600586</v>
      </c>
      <c r="AC78" s="85">
        <v>10386.885742</v>
      </c>
      <c r="AD78" s="85">
        <v>10669.858398</v>
      </c>
      <c r="AE78" s="85">
        <v>10959.380859000001</v>
      </c>
      <c r="AF78" s="104">
        <v>4.6225000000000002E-2</v>
      </c>
      <c r="AG78" s="65"/>
    </row>
    <row r="79" spans="1:33">
      <c r="A79" s="55"/>
      <c r="B79" s="65"/>
      <c r="C79" s="65"/>
      <c r="D79" s="65"/>
      <c r="E79" s="65"/>
      <c r="F79" s="65"/>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65"/>
      <c r="AG79" s="65"/>
    </row>
    <row r="80" spans="1:33" ht="60.75">
      <c r="A80" s="55"/>
      <c r="B80" s="115" t="s">
        <v>1111</v>
      </c>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65"/>
      <c r="AG80" s="65"/>
    </row>
    <row r="81" spans="1:33" ht="24.75">
      <c r="A81" s="58" t="s">
        <v>1112</v>
      </c>
      <c r="B81" s="108" t="s">
        <v>313</v>
      </c>
      <c r="C81" s="85">
        <v>47.902061000000003</v>
      </c>
      <c r="D81" s="85">
        <v>47.890633000000001</v>
      </c>
      <c r="E81" s="85">
        <v>48.038204</v>
      </c>
      <c r="F81" s="85">
        <v>48.550663</v>
      </c>
      <c r="G81" s="85">
        <v>49.413074000000002</v>
      </c>
      <c r="H81" s="85">
        <v>50.314349999999997</v>
      </c>
      <c r="I81" s="85">
        <v>51.184040000000003</v>
      </c>
      <c r="J81" s="85">
        <v>51.994289000000002</v>
      </c>
      <c r="K81" s="85">
        <v>52.748179999999998</v>
      </c>
      <c r="L81" s="85">
        <v>53.550033999999997</v>
      </c>
      <c r="M81" s="85">
        <v>54.533695000000002</v>
      </c>
      <c r="N81" s="85">
        <v>55.631897000000002</v>
      </c>
      <c r="O81" s="85">
        <v>56.744064000000002</v>
      </c>
      <c r="P81" s="85">
        <v>57.884483000000003</v>
      </c>
      <c r="Q81" s="85">
        <v>59.114531999999997</v>
      </c>
      <c r="R81" s="85">
        <v>60.431891999999998</v>
      </c>
      <c r="S81" s="85">
        <v>61.800179</v>
      </c>
      <c r="T81" s="85">
        <v>63.197701000000002</v>
      </c>
      <c r="U81" s="85">
        <v>64.731223999999997</v>
      </c>
      <c r="V81" s="85">
        <v>66.278328000000002</v>
      </c>
      <c r="W81" s="85">
        <v>67.864982999999995</v>
      </c>
      <c r="X81" s="85">
        <v>69.503112999999999</v>
      </c>
      <c r="Y81" s="85">
        <v>71.136123999999995</v>
      </c>
      <c r="Z81" s="85">
        <v>72.764045999999993</v>
      </c>
      <c r="AA81" s="85">
        <v>74.430274999999995</v>
      </c>
      <c r="AB81" s="85">
        <v>76.193152999999995</v>
      </c>
      <c r="AC81" s="85">
        <v>77.994986999999995</v>
      </c>
      <c r="AD81" s="85">
        <v>79.825203000000002</v>
      </c>
      <c r="AE81" s="85">
        <v>81.772209000000004</v>
      </c>
      <c r="AF81" s="104">
        <v>1.9283000000000002E-2</v>
      </c>
      <c r="AG81" s="65"/>
    </row>
    <row r="82" spans="1:33">
      <c r="A82" s="58" t="s">
        <v>1113</v>
      </c>
      <c r="B82" s="108" t="s">
        <v>315</v>
      </c>
      <c r="C82" s="85">
        <v>1.0062629999999999</v>
      </c>
      <c r="D82" s="85">
        <v>1.0441499999999999</v>
      </c>
      <c r="E82" s="85">
        <v>1.0762890000000001</v>
      </c>
      <c r="F82" s="85">
        <v>1.1045970000000001</v>
      </c>
      <c r="G82" s="85">
        <v>1.1287959999999999</v>
      </c>
      <c r="H82" s="85">
        <v>1.1493180000000001</v>
      </c>
      <c r="I82" s="85">
        <v>1.1671069999999999</v>
      </c>
      <c r="J82" s="85">
        <v>1.1826779999999999</v>
      </c>
      <c r="K82" s="85">
        <v>1.1963220000000001</v>
      </c>
      <c r="L82" s="85">
        <v>1.208356</v>
      </c>
      <c r="M82" s="85">
        <v>1.219001</v>
      </c>
      <c r="N82" s="85">
        <v>1.2284360000000001</v>
      </c>
      <c r="O82" s="85">
        <v>1.2368399999999999</v>
      </c>
      <c r="P82" s="85">
        <v>1.2443679999999999</v>
      </c>
      <c r="Q82" s="85">
        <v>1.2511509999999999</v>
      </c>
      <c r="R82" s="85">
        <v>1.2572989999999999</v>
      </c>
      <c r="S82" s="85">
        <v>1.2629079999999999</v>
      </c>
      <c r="T82" s="85">
        <v>1.2680560000000001</v>
      </c>
      <c r="U82" s="85">
        <v>1.2728120000000001</v>
      </c>
      <c r="V82" s="85">
        <v>1.2772349999999999</v>
      </c>
      <c r="W82" s="85">
        <v>1.281374</v>
      </c>
      <c r="X82" s="85">
        <v>1.285269</v>
      </c>
      <c r="Y82" s="85">
        <v>1.2889569999999999</v>
      </c>
      <c r="Z82" s="85">
        <v>1.2924690000000001</v>
      </c>
      <c r="AA82" s="85">
        <v>1.2958289999999999</v>
      </c>
      <c r="AB82" s="85">
        <v>1.299059</v>
      </c>
      <c r="AC82" s="85">
        <v>1.302179</v>
      </c>
      <c r="AD82" s="85">
        <v>1.3052029999999999</v>
      </c>
      <c r="AE82" s="85">
        <v>1.3081449999999999</v>
      </c>
      <c r="AF82" s="104">
        <v>9.4140000000000005E-3</v>
      </c>
      <c r="AG82" s="65"/>
    </row>
    <row r="83" spans="1:33" ht="48.75">
      <c r="A83" s="58" t="s">
        <v>1114</v>
      </c>
      <c r="B83" s="108" t="s">
        <v>1035</v>
      </c>
      <c r="C83" s="85">
        <v>2.2818999999999998</v>
      </c>
      <c r="D83" s="85">
        <v>2.3426399999999998</v>
      </c>
      <c r="E83" s="85">
        <v>2.4650479999999999</v>
      </c>
      <c r="F83" s="85">
        <v>2.5995650000000001</v>
      </c>
      <c r="G83" s="85">
        <v>2.734801</v>
      </c>
      <c r="H83" s="85">
        <v>2.8735569999999999</v>
      </c>
      <c r="I83" s="85">
        <v>3.0144679999999999</v>
      </c>
      <c r="J83" s="85">
        <v>3.1632699999999998</v>
      </c>
      <c r="K83" s="85">
        <v>3.3243580000000001</v>
      </c>
      <c r="L83" s="85">
        <v>3.4972789999999998</v>
      </c>
      <c r="M83" s="85">
        <v>3.6855220000000002</v>
      </c>
      <c r="N83" s="85">
        <v>3.8840870000000001</v>
      </c>
      <c r="O83" s="85">
        <v>4.0934869999999997</v>
      </c>
      <c r="P83" s="85">
        <v>4.3137239999999997</v>
      </c>
      <c r="Q83" s="85">
        <v>4.5410490000000001</v>
      </c>
      <c r="R83" s="85">
        <v>4.7785919999999997</v>
      </c>
      <c r="S83" s="85">
        <v>5.0267689999999998</v>
      </c>
      <c r="T83" s="85">
        <v>5.2857289999999999</v>
      </c>
      <c r="U83" s="85">
        <v>5.555498</v>
      </c>
      <c r="V83" s="85">
        <v>5.8253459999999997</v>
      </c>
      <c r="W83" s="85">
        <v>6.1047849999999997</v>
      </c>
      <c r="X83" s="85">
        <v>6.3940640000000002</v>
      </c>
      <c r="Y83" s="85">
        <v>6.693174</v>
      </c>
      <c r="Z83" s="85">
        <v>7.0021630000000004</v>
      </c>
      <c r="AA83" s="85">
        <v>7.3102840000000002</v>
      </c>
      <c r="AB83" s="85">
        <v>7.6272060000000002</v>
      </c>
      <c r="AC83" s="85">
        <v>7.9528179999999997</v>
      </c>
      <c r="AD83" s="85">
        <v>8.2870039999999996</v>
      </c>
      <c r="AE83" s="85">
        <v>8.6297200000000007</v>
      </c>
      <c r="AF83" s="104">
        <v>4.8654000000000003E-2</v>
      </c>
      <c r="AG83" s="65"/>
    </row>
    <row r="84" spans="1:33" ht="24.75">
      <c r="A84" s="58" t="s">
        <v>1115</v>
      </c>
      <c r="B84" s="108" t="s">
        <v>1037</v>
      </c>
      <c r="C84" s="85">
        <v>21.343447000000001</v>
      </c>
      <c r="D84" s="85">
        <v>23.328316000000001</v>
      </c>
      <c r="E84" s="85">
        <v>25.259329000000001</v>
      </c>
      <c r="F84" s="85">
        <v>26.844503</v>
      </c>
      <c r="G84" s="85">
        <v>28.220020000000002</v>
      </c>
      <c r="H84" s="85">
        <v>29.476091</v>
      </c>
      <c r="I84" s="85">
        <v>30.638822999999999</v>
      </c>
      <c r="J84" s="85">
        <v>31.743164</v>
      </c>
      <c r="K84" s="85">
        <v>32.806507000000003</v>
      </c>
      <c r="L84" s="85">
        <v>33.836029000000003</v>
      </c>
      <c r="M84" s="85">
        <v>34.844954999999999</v>
      </c>
      <c r="N84" s="85">
        <v>35.848754999999997</v>
      </c>
      <c r="O84" s="85">
        <v>36.846347999999999</v>
      </c>
      <c r="P84" s="85">
        <v>37.830382999999998</v>
      </c>
      <c r="Q84" s="85">
        <v>38.820450000000001</v>
      </c>
      <c r="R84" s="85">
        <v>39.828896</v>
      </c>
      <c r="S84" s="85">
        <v>40.849742999999997</v>
      </c>
      <c r="T84" s="85">
        <v>41.884875999999998</v>
      </c>
      <c r="U84" s="85">
        <v>42.945388999999999</v>
      </c>
      <c r="V84" s="85">
        <v>44.021434999999997</v>
      </c>
      <c r="W84" s="85">
        <v>45.112003000000001</v>
      </c>
      <c r="X84" s="85">
        <v>46.216866000000003</v>
      </c>
      <c r="Y84" s="85">
        <v>47.334282000000002</v>
      </c>
      <c r="Z84" s="85">
        <v>48.465243999999998</v>
      </c>
      <c r="AA84" s="85">
        <v>49.616309999999999</v>
      </c>
      <c r="AB84" s="85">
        <v>50.789515999999999</v>
      </c>
      <c r="AC84" s="85">
        <v>51.988506000000001</v>
      </c>
      <c r="AD84" s="85">
        <v>53.218521000000003</v>
      </c>
      <c r="AE84" s="85">
        <v>54.480499000000002</v>
      </c>
      <c r="AF84" s="104">
        <v>3.4034000000000002E-2</v>
      </c>
      <c r="AG84" s="65"/>
    </row>
    <row r="85" spans="1:33">
      <c r="A85" s="58" t="s">
        <v>1116</v>
      </c>
      <c r="B85" s="108" t="s">
        <v>1039</v>
      </c>
      <c r="C85" s="85">
        <v>4.273352</v>
      </c>
      <c r="D85" s="85">
        <v>4.4791809999999996</v>
      </c>
      <c r="E85" s="85">
        <v>4.6452540000000004</v>
      </c>
      <c r="F85" s="85">
        <v>4.7855220000000003</v>
      </c>
      <c r="G85" s="85">
        <v>4.8974130000000002</v>
      </c>
      <c r="H85" s="85">
        <v>4.9908710000000003</v>
      </c>
      <c r="I85" s="85">
        <v>5.0685380000000002</v>
      </c>
      <c r="J85" s="85">
        <v>5.1330119999999999</v>
      </c>
      <c r="K85" s="85">
        <v>5.1861550000000003</v>
      </c>
      <c r="L85" s="85">
        <v>5.229876</v>
      </c>
      <c r="M85" s="85">
        <v>5.2663859999999998</v>
      </c>
      <c r="N85" s="85">
        <v>5.2975640000000004</v>
      </c>
      <c r="O85" s="85">
        <v>5.3242719999999997</v>
      </c>
      <c r="P85" s="85">
        <v>5.3471760000000002</v>
      </c>
      <c r="Q85" s="85">
        <v>5.3668380000000004</v>
      </c>
      <c r="R85" s="85">
        <v>5.3837380000000001</v>
      </c>
      <c r="S85" s="85">
        <v>5.398288</v>
      </c>
      <c r="T85" s="85">
        <v>5.4108229999999997</v>
      </c>
      <c r="U85" s="85">
        <v>5.4216280000000001</v>
      </c>
      <c r="V85" s="85">
        <v>5.4309770000000004</v>
      </c>
      <c r="W85" s="85">
        <v>5.4390599999999996</v>
      </c>
      <c r="X85" s="85">
        <v>5.4460730000000002</v>
      </c>
      <c r="Y85" s="85">
        <v>5.4522899999999996</v>
      </c>
      <c r="Z85" s="85">
        <v>5.4581390000000001</v>
      </c>
      <c r="AA85" s="85">
        <v>5.4639499999999996</v>
      </c>
      <c r="AB85" s="85">
        <v>5.4698690000000001</v>
      </c>
      <c r="AC85" s="85">
        <v>5.4759849999999997</v>
      </c>
      <c r="AD85" s="85">
        <v>5.4823639999999996</v>
      </c>
      <c r="AE85" s="85">
        <v>5.4890670000000004</v>
      </c>
      <c r="AF85" s="104">
        <v>8.9809999999999994E-3</v>
      </c>
      <c r="AG85" s="65"/>
    </row>
    <row r="86" spans="1:33" ht="48.75">
      <c r="A86" s="58" t="s">
        <v>1117</v>
      </c>
      <c r="B86" s="108" t="s">
        <v>1041</v>
      </c>
      <c r="C86" s="85">
        <v>1.375221</v>
      </c>
      <c r="D86" s="85">
        <v>1.4571829999999999</v>
      </c>
      <c r="E86" s="85">
        <v>1.532079</v>
      </c>
      <c r="F86" s="85">
        <v>1.599677</v>
      </c>
      <c r="G86" s="85">
        <v>1.6609389999999999</v>
      </c>
      <c r="H86" s="85">
        <v>1.716998</v>
      </c>
      <c r="I86" s="85">
        <v>1.7685759999999999</v>
      </c>
      <c r="J86" s="85">
        <v>1.8164849999999999</v>
      </c>
      <c r="K86" s="85">
        <v>1.861445</v>
      </c>
      <c r="L86" s="85">
        <v>1.9036090000000001</v>
      </c>
      <c r="M86" s="85">
        <v>1.9428510000000001</v>
      </c>
      <c r="N86" s="85">
        <v>1.979757</v>
      </c>
      <c r="O86" s="85">
        <v>2.0146850000000001</v>
      </c>
      <c r="P86" s="85">
        <v>2.0465460000000002</v>
      </c>
      <c r="Q86" s="85">
        <v>2.0765380000000002</v>
      </c>
      <c r="R86" s="85">
        <v>2.105925</v>
      </c>
      <c r="S86" s="85">
        <v>2.1345260000000001</v>
      </c>
      <c r="T86" s="85">
        <v>2.1616379999999999</v>
      </c>
      <c r="U86" s="85">
        <v>2.187468</v>
      </c>
      <c r="V86" s="85">
        <v>2.2126380000000001</v>
      </c>
      <c r="W86" s="85">
        <v>2.2373310000000002</v>
      </c>
      <c r="X86" s="85">
        <v>2.2616049999999999</v>
      </c>
      <c r="Y86" s="85">
        <v>2.2854969999999999</v>
      </c>
      <c r="Z86" s="85">
        <v>2.309015</v>
      </c>
      <c r="AA86" s="85">
        <v>2.332131</v>
      </c>
      <c r="AB86" s="85">
        <v>2.3548879999999999</v>
      </c>
      <c r="AC86" s="85">
        <v>2.3775210000000002</v>
      </c>
      <c r="AD86" s="85">
        <v>2.4000759999999999</v>
      </c>
      <c r="AE86" s="85">
        <v>2.4225569999999998</v>
      </c>
      <c r="AF86" s="104">
        <v>2.0428000000000002E-2</v>
      </c>
      <c r="AG86" s="65"/>
    </row>
    <row r="87" spans="1:33" ht="24.75">
      <c r="A87" s="58" t="s">
        <v>1118</v>
      </c>
      <c r="B87" s="108" t="s">
        <v>1043</v>
      </c>
      <c r="C87" s="85">
        <v>5.6156360000000003</v>
      </c>
      <c r="D87" s="85">
        <v>5.721063</v>
      </c>
      <c r="E87" s="85">
        <v>5.844652</v>
      </c>
      <c r="F87" s="85">
        <v>5.9630590000000003</v>
      </c>
      <c r="G87" s="85">
        <v>6.0691499999999996</v>
      </c>
      <c r="H87" s="85">
        <v>6.1706940000000001</v>
      </c>
      <c r="I87" s="85">
        <v>6.2710540000000004</v>
      </c>
      <c r="J87" s="85">
        <v>6.3695250000000003</v>
      </c>
      <c r="K87" s="85">
        <v>6.4658889999999998</v>
      </c>
      <c r="L87" s="85">
        <v>6.5450280000000003</v>
      </c>
      <c r="M87" s="85">
        <v>6.5985740000000002</v>
      </c>
      <c r="N87" s="85">
        <v>6.6477339999999998</v>
      </c>
      <c r="O87" s="85">
        <v>6.6966850000000004</v>
      </c>
      <c r="P87" s="85">
        <v>6.7442919999999997</v>
      </c>
      <c r="Q87" s="85">
        <v>6.7915340000000004</v>
      </c>
      <c r="R87" s="85">
        <v>6.833717</v>
      </c>
      <c r="S87" s="85">
        <v>6.8710649999999998</v>
      </c>
      <c r="T87" s="85">
        <v>6.9078999999999997</v>
      </c>
      <c r="U87" s="85">
        <v>6.9470710000000002</v>
      </c>
      <c r="V87" s="85">
        <v>6.9914050000000003</v>
      </c>
      <c r="W87" s="85">
        <v>7.0396000000000001</v>
      </c>
      <c r="X87" s="85">
        <v>7.0887419999999999</v>
      </c>
      <c r="Y87" s="85">
        <v>7.1380210000000002</v>
      </c>
      <c r="Z87" s="85">
        <v>7.185943</v>
      </c>
      <c r="AA87" s="85">
        <v>7.2306369999999998</v>
      </c>
      <c r="AB87" s="85">
        <v>7.2718730000000003</v>
      </c>
      <c r="AC87" s="85">
        <v>7.3117710000000002</v>
      </c>
      <c r="AD87" s="85">
        <v>7.3521929999999998</v>
      </c>
      <c r="AE87" s="85">
        <v>7.3943680000000001</v>
      </c>
      <c r="AF87" s="104">
        <v>9.8759999999999994E-3</v>
      </c>
      <c r="AG87" s="65"/>
    </row>
    <row r="88" spans="1:33">
      <c r="A88" s="58" t="s">
        <v>1119</v>
      </c>
      <c r="B88" s="108" t="s">
        <v>1045</v>
      </c>
      <c r="C88" s="85">
        <v>0.63681100000000002</v>
      </c>
      <c r="D88" s="85">
        <v>0.61521599999999999</v>
      </c>
      <c r="E88" s="85">
        <v>0.63014599999999998</v>
      </c>
      <c r="F88" s="85">
        <v>0.64219700000000002</v>
      </c>
      <c r="G88" s="85">
        <v>0.65244100000000005</v>
      </c>
      <c r="H88" s="85">
        <v>0.66163000000000005</v>
      </c>
      <c r="I88" s="85">
        <v>0.67073499999999997</v>
      </c>
      <c r="J88" s="85">
        <v>0.67983400000000005</v>
      </c>
      <c r="K88" s="85">
        <v>0.68894900000000003</v>
      </c>
      <c r="L88" s="85">
        <v>0.69872299999999998</v>
      </c>
      <c r="M88" s="85">
        <v>0.70891099999999996</v>
      </c>
      <c r="N88" s="85">
        <v>0.719198</v>
      </c>
      <c r="O88" s="85">
        <v>0.72959399999999996</v>
      </c>
      <c r="P88" s="85">
        <v>0.74011099999999996</v>
      </c>
      <c r="Q88" s="85">
        <v>0.75076200000000004</v>
      </c>
      <c r="R88" s="85">
        <v>0.76155399999999995</v>
      </c>
      <c r="S88" s="85">
        <v>0.77249699999999999</v>
      </c>
      <c r="T88" s="85">
        <v>0.78360099999999999</v>
      </c>
      <c r="U88" s="85">
        <v>0.79486900000000005</v>
      </c>
      <c r="V88" s="85">
        <v>0.80631200000000003</v>
      </c>
      <c r="W88" s="85">
        <v>0.81793700000000003</v>
      </c>
      <c r="X88" s="85">
        <v>0.82974300000000001</v>
      </c>
      <c r="Y88" s="85">
        <v>0.84174700000000002</v>
      </c>
      <c r="Z88" s="85">
        <v>0.85394800000000004</v>
      </c>
      <c r="AA88" s="85">
        <v>0.86635099999999998</v>
      </c>
      <c r="AB88" s="85">
        <v>0.87896399999999997</v>
      </c>
      <c r="AC88" s="85">
        <v>0.89179200000000003</v>
      </c>
      <c r="AD88" s="85">
        <v>0.90484100000000001</v>
      </c>
      <c r="AE88" s="85">
        <v>0.91811299999999996</v>
      </c>
      <c r="AF88" s="104">
        <v>1.3152E-2</v>
      </c>
      <c r="AG88" s="65"/>
    </row>
    <row r="89" spans="1:33" ht="48.75">
      <c r="A89" s="58" t="s">
        <v>1120</v>
      </c>
      <c r="B89" s="108" t="s">
        <v>1047</v>
      </c>
      <c r="C89" s="85">
        <v>6.5872E-2</v>
      </c>
      <c r="D89" s="85">
        <v>7.6454999999999995E-2</v>
      </c>
      <c r="E89" s="85">
        <v>8.6470000000000005E-2</v>
      </c>
      <c r="F89" s="85">
        <v>9.5138E-2</v>
      </c>
      <c r="G89" s="85">
        <v>0.102715</v>
      </c>
      <c r="H89" s="85">
        <v>0.109502</v>
      </c>
      <c r="I89" s="85">
        <v>0.115657</v>
      </c>
      <c r="J89" s="85">
        <v>0.12130299999999999</v>
      </c>
      <c r="K89" s="85">
        <v>0.12654799999999999</v>
      </c>
      <c r="L89" s="85">
        <v>0.13158</v>
      </c>
      <c r="M89" s="85">
        <v>0.136382</v>
      </c>
      <c r="N89" s="85">
        <v>0.14097000000000001</v>
      </c>
      <c r="O89" s="85">
        <v>0.145394</v>
      </c>
      <c r="P89" s="85">
        <v>0.149704</v>
      </c>
      <c r="Q89" s="85">
        <v>0.15374499999999999</v>
      </c>
      <c r="R89" s="85">
        <v>0.15770600000000001</v>
      </c>
      <c r="S89" s="85">
        <v>0.16161400000000001</v>
      </c>
      <c r="T89" s="85">
        <v>0.16548399999999999</v>
      </c>
      <c r="U89" s="85">
        <v>0.16933799999999999</v>
      </c>
      <c r="V89" s="85">
        <v>0.17303499999999999</v>
      </c>
      <c r="W89" s="85">
        <v>0.176734</v>
      </c>
      <c r="X89" s="85">
        <v>0.180452</v>
      </c>
      <c r="Y89" s="85">
        <v>0.184201</v>
      </c>
      <c r="Z89" s="85">
        <v>0.18798899999999999</v>
      </c>
      <c r="AA89" s="85">
        <v>0.191688</v>
      </c>
      <c r="AB89" s="85">
        <v>0.19542999999999999</v>
      </c>
      <c r="AC89" s="85">
        <v>0.19922300000000001</v>
      </c>
      <c r="AD89" s="85">
        <v>0.203068</v>
      </c>
      <c r="AE89" s="85">
        <v>0.20696800000000001</v>
      </c>
      <c r="AF89" s="104">
        <v>4.1735000000000001E-2</v>
      </c>
      <c r="AG89" s="65"/>
    </row>
    <row r="90" spans="1:33">
      <c r="A90" s="58" t="s">
        <v>1121</v>
      </c>
      <c r="B90" s="108" t="s">
        <v>329</v>
      </c>
      <c r="C90" s="85">
        <v>14.291022999999999</v>
      </c>
      <c r="D90" s="85">
        <v>15.403852000000001</v>
      </c>
      <c r="E90" s="85">
        <v>16.466524</v>
      </c>
      <c r="F90" s="85">
        <v>17.484112</v>
      </c>
      <c r="G90" s="85">
        <v>18.438578</v>
      </c>
      <c r="H90" s="85">
        <v>19.337043999999999</v>
      </c>
      <c r="I90" s="85">
        <v>20.187798000000001</v>
      </c>
      <c r="J90" s="85">
        <v>20.994629</v>
      </c>
      <c r="K90" s="85">
        <v>21.758624999999999</v>
      </c>
      <c r="L90" s="85">
        <v>22.490202</v>
      </c>
      <c r="M90" s="85">
        <v>23.192791</v>
      </c>
      <c r="N90" s="85">
        <v>23.867598000000001</v>
      </c>
      <c r="O90" s="85">
        <v>24.519058000000001</v>
      </c>
      <c r="P90" s="85">
        <v>25.152920000000002</v>
      </c>
      <c r="Q90" s="85">
        <v>25.769638</v>
      </c>
      <c r="R90" s="85">
        <v>26.36647</v>
      </c>
      <c r="S90" s="85">
        <v>26.945543000000001</v>
      </c>
      <c r="T90" s="85">
        <v>27.511816</v>
      </c>
      <c r="U90" s="85">
        <v>28.072358999999999</v>
      </c>
      <c r="V90" s="85">
        <v>28.633461</v>
      </c>
      <c r="W90" s="85">
        <v>29.194868</v>
      </c>
      <c r="X90" s="85">
        <v>29.751711</v>
      </c>
      <c r="Y90" s="85">
        <v>30.298272999999998</v>
      </c>
      <c r="Z90" s="85">
        <v>30.82856</v>
      </c>
      <c r="AA90" s="85">
        <v>31.342054000000001</v>
      </c>
      <c r="AB90" s="85">
        <v>31.842524000000001</v>
      </c>
      <c r="AC90" s="85">
        <v>32.328381</v>
      </c>
      <c r="AD90" s="85">
        <v>32.794552000000003</v>
      </c>
      <c r="AE90" s="85">
        <v>33.235858999999998</v>
      </c>
      <c r="AF90" s="104">
        <v>3.0602000000000001E-2</v>
      </c>
      <c r="AG90" s="65"/>
    </row>
    <row r="91" spans="1:33">
      <c r="A91" s="58" t="s">
        <v>1122</v>
      </c>
      <c r="B91" s="108" t="s">
        <v>1050</v>
      </c>
      <c r="C91" s="85">
        <v>1.729398</v>
      </c>
      <c r="D91" s="85">
        <v>1.9405060000000001</v>
      </c>
      <c r="E91" s="85">
        <v>2.1560890000000001</v>
      </c>
      <c r="F91" s="85">
        <v>2.37439</v>
      </c>
      <c r="G91" s="85">
        <v>2.5902090000000002</v>
      </c>
      <c r="H91" s="85">
        <v>2.7969189999999999</v>
      </c>
      <c r="I91" s="85">
        <v>2.9946679999999999</v>
      </c>
      <c r="J91" s="85">
        <v>3.1840839999999999</v>
      </c>
      <c r="K91" s="85">
        <v>3.365723</v>
      </c>
      <c r="L91" s="85">
        <v>3.5399889999999998</v>
      </c>
      <c r="M91" s="85">
        <v>3.7074400000000001</v>
      </c>
      <c r="N91" s="85">
        <v>3.868322</v>
      </c>
      <c r="O91" s="85">
        <v>4.0227149999999998</v>
      </c>
      <c r="P91" s="85">
        <v>4.1717719999999998</v>
      </c>
      <c r="Q91" s="85">
        <v>4.3170520000000003</v>
      </c>
      <c r="R91" s="85">
        <v>4.4608340000000002</v>
      </c>
      <c r="S91" s="85">
        <v>4.6034769999999998</v>
      </c>
      <c r="T91" s="85">
        <v>4.7450979999999996</v>
      </c>
      <c r="U91" s="85">
        <v>4.8857530000000002</v>
      </c>
      <c r="V91" s="85">
        <v>5.0255089999999996</v>
      </c>
      <c r="W91" s="85">
        <v>5.164409</v>
      </c>
      <c r="X91" s="85">
        <v>5.3025580000000003</v>
      </c>
      <c r="Y91" s="85">
        <v>5.4398660000000003</v>
      </c>
      <c r="Z91" s="85">
        <v>5.5762869999999998</v>
      </c>
      <c r="AA91" s="85">
        <v>5.7117120000000003</v>
      </c>
      <c r="AB91" s="85">
        <v>5.8460159999999997</v>
      </c>
      <c r="AC91" s="85">
        <v>5.9790609999999997</v>
      </c>
      <c r="AD91" s="85">
        <v>6.1107060000000004</v>
      </c>
      <c r="AE91" s="85">
        <v>6.2408289999999997</v>
      </c>
      <c r="AF91" s="104">
        <v>4.6899999999999997E-2</v>
      </c>
      <c r="AG91" s="65"/>
    </row>
    <row r="92" spans="1:33" ht="36.75">
      <c r="A92" s="58" t="s">
        <v>1123</v>
      </c>
      <c r="B92" s="108" t="s">
        <v>1052</v>
      </c>
      <c r="C92" s="85">
        <v>10.97953</v>
      </c>
      <c r="D92" s="85">
        <v>11.478201</v>
      </c>
      <c r="E92" s="85">
        <v>11.913265000000001</v>
      </c>
      <c r="F92" s="85">
        <v>12.294639</v>
      </c>
      <c r="G92" s="85">
        <v>12.627687999999999</v>
      </c>
      <c r="H92" s="85">
        <v>12.920790999999999</v>
      </c>
      <c r="I92" s="85">
        <v>13.179679999999999</v>
      </c>
      <c r="J92" s="85">
        <v>13.408682000000001</v>
      </c>
      <c r="K92" s="85">
        <v>13.611603000000001</v>
      </c>
      <c r="L92" s="85">
        <v>13.793385000000001</v>
      </c>
      <c r="M92" s="85">
        <v>13.957406000000001</v>
      </c>
      <c r="N92" s="85">
        <v>14.106166999999999</v>
      </c>
      <c r="O92" s="85">
        <v>14.242005000000001</v>
      </c>
      <c r="P92" s="85">
        <v>14.366897</v>
      </c>
      <c r="Q92" s="85">
        <v>14.481479999999999</v>
      </c>
      <c r="R92" s="85">
        <v>14.587826</v>
      </c>
      <c r="S92" s="85">
        <v>14.687233000000001</v>
      </c>
      <c r="T92" s="85">
        <v>14.780568000000001</v>
      </c>
      <c r="U92" s="85">
        <v>14.868819999999999</v>
      </c>
      <c r="V92" s="85">
        <v>14.951580999999999</v>
      </c>
      <c r="W92" s="85">
        <v>15.030099999999999</v>
      </c>
      <c r="X92" s="85">
        <v>15.104990000000001</v>
      </c>
      <c r="Y92" s="85">
        <v>15.176742000000001</v>
      </c>
      <c r="Z92" s="85">
        <v>15.245628</v>
      </c>
      <c r="AA92" s="85">
        <v>15.310263000000001</v>
      </c>
      <c r="AB92" s="85">
        <v>15.372285</v>
      </c>
      <c r="AC92" s="85">
        <v>15.432404999999999</v>
      </c>
      <c r="AD92" s="85">
        <v>15.490957999999999</v>
      </c>
      <c r="AE92" s="85">
        <v>15.548268</v>
      </c>
      <c r="AF92" s="104">
        <v>1.2503E-2</v>
      </c>
      <c r="AG92" s="65"/>
    </row>
    <row r="93" spans="1:33" ht="24.75">
      <c r="A93" s="58" t="s">
        <v>1124</v>
      </c>
      <c r="B93" s="108" t="s">
        <v>1054</v>
      </c>
      <c r="C93" s="85">
        <v>1.034492</v>
      </c>
      <c r="D93" s="85">
        <v>0.99601099999999998</v>
      </c>
      <c r="E93" s="85">
        <v>0.96615300000000004</v>
      </c>
      <c r="F93" s="85">
        <v>0.94137499999999996</v>
      </c>
      <c r="G93" s="85">
        <v>0.91805400000000004</v>
      </c>
      <c r="H93" s="85">
        <v>0.89600199999999997</v>
      </c>
      <c r="I93" s="85">
        <v>0.87472399999999995</v>
      </c>
      <c r="J93" s="85">
        <v>0.85463800000000001</v>
      </c>
      <c r="K93" s="85">
        <v>0.83557300000000001</v>
      </c>
      <c r="L93" s="85">
        <v>0.81794</v>
      </c>
      <c r="M93" s="85">
        <v>0.80143900000000001</v>
      </c>
      <c r="N93" s="85">
        <v>0.785694</v>
      </c>
      <c r="O93" s="85">
        <v>0.77058400000000005</v>
      </c>
      <c r="P93" s="85">
        <v>0.75597400000000003</v>
      </c>
      <c r="Q93" s="85">
        <v>0.74202599999999996</v>
      </c>
      <c r="R93" s="85">
        <v>0.728599</v>
      </c>
      <c r="S93" s="85">
        <v>0.71566300000000005</v>
      </c>
      <c r="T93" s="85">
        <v>0.70325800000000005</v>
      </c>
      <c r="U93" s="85">
        <v>0.69134799999999996</v>
      </c>
      <c r="V93" s="85">
        <v>0.67998099999999995</v>
      </c>
      <c r="W93" s="85">
        <v>0.66904200000000003</v>
      </c>
      <c r="X93" s="85">
        <v>0.65848600000000002</v>
      </c>
      <c r="Y93" s="85">
        <v>0.64829400000000004</v>
      </c>
      <c r="Z93" s="85">
        <v>0.63843799999999995</v>
      </c>
      <c r="AA93" s="85">
        <v>0.62902999999999998</v>
      </c>
      <c r="AB93" s="85">
        <v>0.61994700000000003</v>
      </c>
      <c r="AC93" s="85">
        <v>0.61114500000000005</v>
      </c>
      <c r="AD93" s="85">
        <v>0.60261200000000004</v>
      </c>
      <c r="AE93" s="85">
        <v>0.59433100000000005</v>
      </c>
      <c r="AF93" s="104">
        <v>-1.9598999999999998E-2</v>
      </c>
      <c r="AG93" s="65"/>
    </row>
    <row r="94" spans="1:33">
      <c r="A94" s="58" t="s">
        <v>1125</v>
      </c>
      <c r="B94" s="108" t="s">
        <v>323</v>
      </c>
      <c r="C94" s="85">
        <v>2.056041</v>
      </c>
      <c r="D94" s="85">
        <v>2.2239300000000002</v>
      </c>
      <c r="E94" s="85">
        <v>2.3859140000000001</v>
      </c>
      <c r="F94" s="85">
        <v>2.5383819999999999</v>
      </c>
      <c r="G94" s="85">
        <v>2.6863220000000001</v>
      </c>
      <c r="H94" s="85">
        <v>2.8267340000000001</v>
      </c>
      <c r="I94" s="85">
        <v>2.9619110000000002</v>
      </c>
      <c r="J94" s="85">
        <v>3.0936409999999999</v>
      </c>
      <c r="K94" s="85">
        <v>3.224078</v>
      </c>
      <c r="L94" s="85">
        <v>3.35331</v>
      </c>
      <c r="M94" s="85">
        <v>3.4810599999999998</v>
      </c>
      <c r="N94" s="85">
        <v>3.6073309999999998</v>
      </c>
      <c r="O94" s="85">
        <v>3.7324109999999999</v>
      </c>
      <c r="P94" s="85">
        <v>3.856554</v>
      </c>
      <c r="Q94" s="85">
        <v>3.9815369999999999</v>
      </c>
      <c r="R94" s="85">
        <v>4.1063970000000003</v>
      </c>
      <c r="S94" s="85">
        <v>4.2310189999999999</v>
      </c>
      <c r="T94" s="85">
        <v>4.3554599999999999</v>
      </c>
      <c r="U94" s="85">
        <v>4.4799889999999998</v>
      </c>
      <c r="V94" s="85">
        <v>4.6060540000000003</v>
      </c>
      <c r="W94" s="85">
        <v>4.7324640000000002</v>
      </c>
      <c r="X94" s="85">
        <v>4.8590929999999997</v>
      </c>
      <c r="Y94" s="85">
        <v>4.9859879999999999</v>
      </c>
      <c r="Z94" s="85">
        <v>5.113321</v>
      </c>
      <c r="AA94" s="85">
        <v>5.2422110000000002</v>
      </c>
      <c r="AB94" s="85">
        <v>5.3715659999999996</v>
      </c>
      <c r="AC94" s="85">
        <v>5.5012590000000001</v>
      </c>
      <c r="AD94" s="85">
        <v>5.6312749999999996</v>
      </c>
      <c r="AE94" s="85">
        <v>5.7617219999999998</v>
      </c>
      <c r="AF94" s="104">
        <v>3.7488E-2</v>
      </c>
      <c r="AG94" s="65"/>
    </row>
    <row r="95" spans="1:33">
      <c r="A95" s="58" t="s">
        <v>1126</v>
      </c>
      <c r="B95" s="108" t="s">
        <v>1057</v>
      </c>
      <c r="C95" s="85">
        <v>1.315159</v>
      </c>
      <c r="D95" s="85">
        <v>1.3515710000000001</v>
      </c>
      <c r="E95" s="85">
        <v>1.401203</v>
      </c>
      <c r="F95" s="85">
        <v>1.448269</v>
      </c>
      <c r="G95" s="85">
        <v>1.490272</v>
      </c>
      <c r="H95" s="85">
        <v>1.528861</v>
      </c>
      <c r="I95" s="85">
        <v>1.5658209999999999</v>
      </c>
      <c r="J95" s="85">
        <v>1.6010279999999999</v>
      </c>
      <c r="K95" s="85">
        <v>1.632976</v>
      </c>
      <c r="L95" s="85">
        <v>1.661187</v>
      </c>
      <c r="M95" s="85">
        <v>1.687252</v>
      </c>
      <c r="N95" s="85">
        <v>1.71123</v>
      </c>
      <c r="O95" s="85">
        <v>1.7331449999999999</v>
      </c>
      <c r="P95" s="85">
        <v>1.75302</v>
      </c>
      <c r="Q95" s="85">
        <v>1.770937</v>
      </c>
      <c r="R95" s="85">
        <v>1.787161</v>
      </c>
      <c r="S95" s="85">
        <v>1.801885</v>
      </c>
      <c r="T95" s="85">
        <v>1.815293</v>
      </c>
      <c r="U95" s="85">
        <v>1.827555</v>
      </c>
      <c r="V95" s="85">
        <v>1.8388009999999999</v>
      </c>
      <c r="W95" s="85">
        <v>1.849121</v>
      </c>
      <c r="X95" s="85">
        <v>1.8585959999999999</v>
      </c>
      <c r="Y95" s="85">
        <v>1.8672869999999999</v>
      </c>
      <c r="Z95" s="85">
        <v>1.8752530000000001</v>
      </c>
      <c r="AA95" s="85">
        <v>1.8825810000000001</v>
      </c>
      <c r="AB95" s="85">
        <v>1.8892880000000001</v>
      </c>
      <c r="AC95" s="85">
        <v>1.8954009999999999</v>
      </c>
      <c r="AD95" s="85">
        <v>1.900908</v>
      </c>
      <c r="AE95" s="85">
        <v>1.9058569999999999</v>
      </c>
      <c r="AF95" s="104">
        <v>1.3337E-2</v>
      </c>
      <c r="AG95" s="65"/>
    </row>
    <row r="96" spans="1:33" ht="36.75">
      <c r="A96" s="58" t="s">
        <v>1127</v>
      </c>
      <c r="B96" s="108" t="s">
        <v>1059</v>
      </c>
      <c r="C96" s="85">
        <v>1.3873660000000001</v>
      </c>
      <c r="D96" s="85">
        <v>1.5061150000000001</v>
      </c>
      <c r="E96" s="85">
        <v>1.6128100000000001</v>
      </c>
      <c r="F96" s="85">
        <v>1.7258629999999999</v>
      </c>
      <c r="G96" s="85">
        <v>1.854373</v>
      </c>
      <c r="H96" s="85">
        <v>1.978618</v>
      </c>
      <c r="I96" s="85">
        <v>2.0982919999999998</v>
      </c>
      <c r="J96" s="85">
        <v>2.212968</v>
      </c>
      <c r="K96" s="85">
        <v>2.3225889999999998</v>
      </c>
      <c r="L96" s="85">
        <v>2.4248690000000002</v>
      </c>
      <c r="M96" s="85">
        <v>2.5281760000000002</v>
      </c>
      <c r="N96" s="85">
        <v>2.6335980000000001</v>
      </c>
      <c r="O96" s="85">
        <v>2.7414800000000001</v>
      </c>
      <c r="P96" s="85">
        <v>2.8521390000000002</v>
      </c>
      <c r="Q96" s="85">
        <v>2.9651719999999999</v>
      </c>
      <c r="R96" s="85">
        <v>3.081699</v>
      </c>
      <c r="S96" s="85">
        <v>3.2019039999999999</v>
      </c>
      <c r="T96" s="85">
        <v>3.3258559999999999</v>
      </c>
      <c r="U96" s="85">
        <v>3.4535149999999999</v>
      </c>
      <c r="V96" s="85">
        <v>3.585645</v>
      </c>
      <c r="W96" s="85">
        <v>3.7219479999999998</v>
      </c>
      <c r="X96" s="85">
        <v>3.8624550000000002</v>
      </c>
      <c r="Y96" s="85">
        <v>4.0071919999999999</v>
      </c>
      <c r="Z96" s="85">
        <v>4.1561370000000002</v>
      </c>
      <c r="AA96" s="85">
        <v>4.3064840000000002</v>
      </c>
      <c r="AB96" s="85">
        <v>4.4612210000000001</v>
      </c>
      <c r="AC96" s="85">
        <v>4.620444</v>
      </c>
      <c r="AD96" s="85">
        <v>4.7842510000000003</v>
      </c>
      <c r="AE96" s="85">
        <v>4.9525699999999997</v>
      </c>
      <c r="AF96" s="104">
        <v>4.6495000000000002E-2</v>
      </c>
      <c r="AG96" s="65"/>
    </row>
    <row r="97" spans="1:33" ht="36.75">
      <c r="A97" s="58" t="s">
        <v>1128</v>
      </c>
      <c r="B97" s="108" t="s">
        <v>1129</v>
      </c>
      <c r="C97" s="85">
        <v>33.513634000000003</v>
      </c>
      <c r="D97" s="85">
        <v>33.773448999999999</v>
      </c>
      <c r="E97" s="85">
        <v>34.149569999999997</v>
      </c>
      <c r="F97" s="85">
        <v>34.646267000000002</v>
      </c>
      <c r="G97" s="85">
        <v>35.252239000000003</v>
      </c>
      <c r="H97" s="85">
        <v>35.867260000000002</v>
      </c>
      <c r="I97" s="85">
        <v>36.470672999999998</v>
      </c>
      <c r="J97" s="85">
        <v>37.055709999999998</v>
      </c>
      <c r="K97" s="85">
        <v>37.623618999999998</v>
      </c>
      <c r="L97" s="85">
        <v>38.206901999999999</v>
      </c>
      <c r="M97" s="85">
        <v>38.846012000000002</v>
      </c>
      <c r="N97" s="85">
        <v>39.518604000000003</v>
      </c>
      <c r="O97" s="85">
        <v>40.194561</v>
      </c>
      <c r="P97" s="85">
        <v>40.878718999999997</v>
      </c>
      <c r="Q97" s="85">
        <v>41.588965999999999</v>
      </c>
      <c r="R97" s="85">
        <v>42.324451000000003</v>
      </c>
      <c r="S97" s="85">
        <v>43.074202999999997</v>
      </c>
      <c r="T97" s="85">
        <v>43.833011999999997</v>
      </c>
      <c r="U97" s="85">
        <v>44.633330999999998</v>
      </c>
      <c r="V97" s="85">
        <v>45.438353999999997</v>
      </c>
      <c r="W97" s="85">
        <v>46.257075999999998</v>
      </c>
      <c r="X97" s="85">
        <v>47.090983999999999</v>
      </c>
      <c r="Y97" s="85">
        <v>47.922297999999998</v>
      </c>
      <c r="Z97" s="85">
        <v>48.749214000000002</v>
      </c>
      <c r="AA97" s="85">
        <v>49.580649999999999</v>
      </c>
      <c r="AB97" s="85">
        <v>50.435558</v>
      </c>
      <c r="AC97" s="85">
        <v>51.297688000000001</v>
      </c>
      <c r="AD97" s="85">
        <v>52.162868000000003</v>
      </c>
      <c r="AE97" s="85">
        <v>53.052937</v>
      </c>
      <c r="AF97" s="104">
        <v>1.6539999999999999E-2</v>
      </c>
      <c r="AG97" s="65"/>
    </row>
    <row r="98" spans="1:33" ht="48.75">
      <c r="A98" s="58" t="s">
        <v>1130</v>
      </c>
      <c r="B98" s="108" t="s">
        <v>1131</v>
      </c>
      <c r="C98" s="85">
        <v>83.779938000000001</v>
      </c>
      <c r="D98" s="85">
        <v>88.081581</v>
      </c>
      <c r="E98" s="85">
        <v>92.329848999999996</v>
      </c>
      <c r="F98" s="85">
        <v>96.345687999999996</v>
      </c>
      <c r="G98" s="85">
        <v>100.232613</v>
      </c>
      <c r="H98" s="85">
        <v>103.880737</v>
      </c>
      <c r="I98" s="85">
        <v>107.291229</v>
      </c>
      <c r="J98" s="85">
        <v>110.497536</v>
      </c>
      <c r="K98" s="85">
        <v>113.531898</v>
      </c>
      <c r="L98" s="85">
        <v>116.474495</v>
      </c>
      <c r="M98" s="85">
        <v>119.445824</v>
      </c>
      <c r="N98" s="85">
        <v>122.439751</v>
      </c>
      <c r="O98" s="85">
        <v>125.398201</v>
      </c>
      <c r="P98" s="85">
        <v>128.33132900000001</v>
      </c>
      <c r="Q98" s="85">
        <v>131.305466</v>
      </c>
      <c r="R98" s="85">
        <v>134.33384699999999</v>
      </c>
      <c r="S98" s="85">
        <v>137.39012099999999</v>
      </c>
      <c r="T98" s="85">
        <v>140.47015400000001</v>
      </c>
      <c r="U98" s="85">
        <v>143.67131000000001</v>
      </c>
      <c r="V98" s="85">
        <v>146.899384</v>
      </c>
      <c r="W98" s="85">
        <v>150.17868000000001</v>
      </c>
      <c r="X98" s="85">
        <v>153.512833</v>
      </c>
      <c r="Y98" s="85">
        <v>156.85562100000001</v>
      </c>
      <c r="Z98" s="85">
        <v>160.203384</v>
      </c>
      <c r="AA98" s="85">
        <v>163.58116100000001</v>
      </c>
      <c r="AB98" s="85">
        <v>167.047256</v>
      </c>
      <c r="AC98" s="85">
        <v>170.56518600000001</v>
      </c>
      <c r="AD98" s="85">
        <v>174.13085899999999</v>
      </c>
      <c r="AE98" s="85">
        <v>177.808167</v>
      </c>
      <c r="AF98" s="104">
        <v>2.724E-2</v>
      </c>
      <c r="AG98" s="65"/>
    </row>
    <row r="99" spans="1:33" ht="24.75">
      <c r="A99" s="58" t="s">
        <v>1132</v>
      </c>
      <c r="B99" s="108" t="s">
        <v>426</v>
      </c>
      <c r="C99" s="85">
        <v>117.29357899999999</v>
      </c>
      <c r="D99" s="85">
        <v>121.855034</v>
      </c>
      <c r="E99" s="85">
        <v>126.47942399999999</v>
      </c>
      <c r="F99" s="85">
        <v>130.99195900000001</v>
      </c>
      <c r="G99" s="85">
        <v>135.48486299999999</v>
      </c>
      <c r="H99" s="85">
        <v>139.74797100000001</v>
      </c>
      <c r="I99" s="85">
        <v>143.76187100000001</v>
      </c>
      <c r="J99" s="85">
        <v>147.55323799999999</v>
      </c>
      <c r="K99" s="85">
        <v>151.155518</v>
      </c>
      <c r="L99" s="85">
        <v>154.681366</v>
      </c>
      <c r="M99" s="85">
        <v>158.29184000000001</v>
      </c>
      <c r="N99" s="85">
        <v>161.958313</v>
      </c>
      <c r="O99" s="85">
        <v>165.592758</v>
      </c>
      <c r="P99" s="85">
        <v>169.21006800000001</v>
      </c>
      <c r="Q99" s="85">
        <v>172.89442399999999</v>
      </c>
      <c r="R99" s="85">
        <v>176.65829500000001</v>
      </c>
      <c r="S99" s="85">
        <v>180.464325</v>
      </c>
      <c r="T99" s="85">
        <v>184.303146</v>
      </c>
      <c r="U99" s="85">
        <v>188.30465699999999</v>
      </c>
      <c r="V99" s="85">
        <v>192.337738</v>
      </c>
      <c r="W99" s="85">
        <v>196.43575999999999</v>
      </c>
      <c r="X99" s="85">
        <v>200.60380599999999</v>
      </c>
      <c r="Y99" s="85">
        <v>204.77795399999999</v>
      </c>
      <c r="Z99" s="85">
        <v>208.952606</v>
      </c>
      <c r="AA99" s="85">
        <v>213.16177400000001</v>
      </c>
      <c r="AB99" s="85">
        <v>217.48280299999999</v>
      </c>
      <c r="AC99" s="85">
        <v>221.86283900000001</v>
      </c>
      <c r="AD99" s="85">
        <v>226.29373200000001</v>
      </c>
      <c r="AE99" s="85">
        <v>230.86111500000001</v>
      </c>
      <c r="AF99" s="104">
        <v>2.4478E-2</v>
      </c>
      <c r="AG99" s="65"/>
    </row>
    <row r="100" spans="1:33">
      <c r="A100" s="5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row>
    <row r="101" spans="1:33" ht="48.75">
      <c r="A101" s="55"/>
      <c r="B101" s="115" t="s">
        <v>157</v>
      </c>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row>
    <row r="102" spans="1:33" ht="24.75">
      <c r="A102" s="58" t="s">
        <v>1133</v>
      </c>
      <c r="B102" s="108" t="s">
        <v>394</v>
      </c>
      <c r="C102" s="85">
        <v>1173.034668</v>
      </c>
      <c r="D102" s="85">
        <v>1318.6945800000001</v>
      </c>
      <c r="E102" s="85">
        <v>1361.6110839999999</v>
      </c>
      <c r="F102" s="85">
        <v>1371.6551509999999</v>
      </c>
      <c r="G102" s="85">
        <v>1402.9279790000001</v>
      </c>
      <c r="H102" s="85">
        <v>1433.8398440000001</v>
      </c>
      <c r="I102" s="85">
        <v>1461.472168</v>
      </c>
      <c r="J102" s="85">
        <v>1484.8291019999999</v>
      </c>
      <c r="K102" s="85">
        <v>1504.2687989999999</v>
      </c>
      <c r="L102" s="85">
        <v>1524.7269289999999</v>
      </c>
      <c r="M102" s="85">
        <v>1552.256836</v>
      </c>
      <c r="N102" s="85">
        <v>1583.9248050000001</v>
      </c>
      <c r="O102" s="85">
        <v>1615.380249</v>
      </c>
      <c r="P102" s="85">
        <v>1647.3461910000001</v>
      </c>
      <c r="Q102" s="85">
        <v>1682.5896</v>
      </c>
      <c r="R102" s="85">
        <v>1721.046875</v>
      </c>
      <c r="S102" s="85">
        <v>1761.139038</v>
      </c>
      <c r="T102" s="85">
        <v>1801.9410399999999</v>
      </c>
      <c r="U102" s="85">
        <v>1848.0720209999999</v>
      </c>
      <c r="V102" s="85">
        <v>1894.2041019999999</v>
      </c>
      <c r="W102" s="85">
        <v>1941.463013</v>
      </c>
      <c r="X102" s="85">
        <v>1990.3642580000001</v>
      </c>
      <c r="Y102" s="85">
        <v>2038.4373780000001</v>
      </c>
      <c r="Z102" s="85">
        <v>2085.6875</v>
      </c>
      <c r="AA102" s="85">
        <v>2134.0048830000001</v>
      </c>
      <c r="AB102" s="85">
        <v>2185.8969729999999</v>
      </c>
      <c r="AC102" s="85">
        <v>2238.836182</v>
      </c>
      <c r="AD102" s="85">
        <v>2292.3554690000001</v>
      </c>
      <c r="AE102" s="85">
        <v>2350.2690429999998</v>
      </c>
      <c r="AF102" s="104">
        <v>2.513E-2</v>
      </c>
      <c r="AG102" s="65"/>
    </row>
    <row r="103" spans="1:33" ht="36.75">
      <c r="A103" s="58" t="s">
        <v>1134</v>
      </c>
      <c r="B103" s="108" t="s">
        <v>396</v>
      </c>
      <c r="C103" s="85">
        <v>771.93774399999995</v>
      </c>
      <c r="D103" s="85">
        <v>826.14868200000001</v>
      </c>
      <c r="E103" s="85">
        <v>834.42144800000005</v>
      </c>
      <c r="F103" s="85">
        <v>837.44964600000003</v>
      </c>
      <c r="G103" s="85">
        <v>855.71820100000002</v>
      </c>
      <c r="H103" s="85">
        <v>873.71917699999995</v>
      </c>
      <c r="I103" s="85">
        <v>889.59252900000001</v>
      </c>
      <c r="J103" s="85">
        <v>902.71167000000003</v>
      </c>
      <c r="K103" s="85">
        <v>913.31073000000004</v>
      </c>
      <c r="L103" s="85">
        <v>924.53289800000005</v>
      </c>
      <c r="M103" s="85">
        <v>940.21234100000004</v>
      </c>
      <c r="N103" s="85">
        <v>958.47662400000002</v>
      </c>
      <c r="O103" s="85">
        <v>976.56652799999995</v>
      </c>
      <c r="P103" s="85">
        <v>994.93957499999999</v>
      </c>
      <c r="Q103" s="85">
        <v>1015.342712</v>
      </c>
      <c r="R103" s="85">
        <v>1037.7301030000001</v>
      </c>
      <c r="S103" s="85">
        <v>1061.099976</v>
      </c>
      <c r="T103" s="85">
        <v>1084.865845</v>
      </c>
      <c r="U103" s="85">
        <v>1111.9262699999999</v>
      </c>
      <c r="V103" s="85">
        <v>1138.9233400000001</v>
      </c>
      <c r="W103" s="85">
        <v>1166.5638429999999</v>
      </c>
      <c r="X103" s="85">
        <v>1195.170044</v>
      </c>
      <c r="Y103" s="85">
        <v>1223.1854249999999</v>
      </c>
      <c r="Z103" s="85">
        <v>1250.6136469999999</v>
      </c>
      <c r="AA103" s="85">
        <v>1278.6414789999999</v>
      </c>
      <c r="AB103" s="85">
        <v>1308.838501</v>
      </c>
      <c r="AC103" s="85">
        <v>1339.61499</v>
      </c>
      <c r="AD103" s="85">
        <v>1370.6759030000001</v>
      </c>
      <c r="AE103" s="85">
        <v>1404.4072269999999</v>
      </c>
      <c r="AF103" s="104">
        <v>2.1604000000000002E-2</v>
      </c>
      <c r="AG103" s="65"/>
    </row>
    <row r="104" spans="1:33" ht="36.75">
      <c r="A104" s="58" t="s">
        <v>1135</v>
      </c>
      <c r="B104" s="108" t="s">
        <v>398</v>
      </c>
      <c r="C104" s="85">
        <v>291.44287100000003</v>
      </c>
      <c r="D104" s="85">
        <v>376.62927200000001</v>
      </c>
      <c r="E104" s="85">
        <v>410.72482300000001</v>
      </c>
      <c r="F104" s="85">
        <v>417.44140599999997</v>
      </c>
      <c r="G104" s="85">
        <v>427.931152</v>
      </c>
      <c r="H104" s="85">
        <v>438.36691300000001</v>
      </c>
      <c r="I104" s="85">
        <v>447.951843</v>
      </c>
      <c r="J104" s="85">
        <v>456.40588400000001</v>
      </c>
      <c r="K104" s="85">
        <v>463.81881700000002</v>
      </c>
      <c r="L104" s="85">
        <v>471.540344</v>
      </c>
      <c r="M104" s="85">
        <v>481.249573</v>
      </c>
      <c r="N104" s="85">
        <v>492.14892600000002</v>
      </c>
      <c r="O104" s="85">
        <v>503.03637700000002</v>
      </c>
      <c r="P104" s="85">
        <v>514.11279300000001</v>
      </c>
      <c r="Q104" s="85">
        <v>526.15240500000004</v>
      </c>
      <c r="R104" s="85">
        <v>539.14410399999997</v>
      </c>
      <c r="S104" s="85">
        <v>552.65191700000003</v>
      </c>
      <c r="T104" s="85">
        <v>566.41955600000006</v>
      </c>
      <c r="U104" s="85">
        <v>581.76110800000004</v>
      </c>
      <c r="V104" s="85">
        <v>597.17816200000004</v>
      </c>
      <c r="W104" s="85">
        <v>612.99054000000001</v>
      </c>
      <c r="X104" s="85">
        <v>629.34680200000003</v>
      </c>
      <c r="Y104" s="85">
        <v>645.55127000000005</v>
      </c>
      <c r="Z104" s="85">
        <v>661.60510299999999</v>
      </c>
      <c r="AA104" s="85">
        <v>678.04516599999999</v>
      </c>
      <c r="AB104" s="85">
        <v>695.58856200000002</v>
      </c>
      <c r="AC104" s="85">
        <v>713.52148399999999</v>
      </c>
      <c r="AD104" s="85">
        <v>731.71319600000004</v>
      </c>
      <c r="AE104" s="85">
        <v>751.25647000000004</v>
      </c>
      <c r="AF104" s="104">
        <v>3.4396000000000003E-2</v>
      </c>
      <c r="AG104" s="65"/>
    </row>
    <row r="105" spans="1:33" ht="36.75">
      <c r="A105" s="58" t="s">
        <v>1136</v>
      </c>
      <c r="B105" s="108" t="s">
        <v>400</v>
      </c>
      <c r="C105" s="85">
        <v>109.65400700000001</v>
      </c>
      <c r="D105" s="85">
        <v>115.916664</v>
      </c>
      <c r="E105" s="85">
        <v>116.46487399999999</v>
      </c>
      <c r="F105" s="85">
        <v>116.764183</v>
      </c>
      <c r="G105" s="85">
        <v>119.278656</v>
      </c>
      <c r="H105" s="85">
        <v>121.753967</v>
      </c>
      <c r="I105" s="85">
        <v>123.927666</v>
      </c>
      <c r="J105" s="85">
        <v>125.71165499999999</v>
      </c>
      <c r="K105" s="85">
        <v>127.139191</v>
      </c>
      <c r="L105" s="85">
        <v>128.65365600000001</v>
      </c>
      <c r="M105" s="85">
        <v>130.79510500000001</v>
      </c>
      <c r="N105" s="85">
        <v>133.299286</v>
      </c>
      <c r="O105" s="85">
        <v>135.77739</v>
      </c>
      <c r="P105" s="85">
        <v>138.29380800000001</v>
      </c>
      <c r="Q105" s="85">
        <v>141.09445199999999</v>
      </c>
      <c r="R105" s="85">
        <v>144.172653</v>
      </c>
      <c r="S105" s="85">
        <v>147.387192</v>
      </c>
      <c r="T105" s="85">
        <v>150.655472</v>
      </c>
      <c r="U105" s="85">
        <v>154.38471999999999</v>
      </c>
      <c r="V105" s="85">
        <v>158.1026</v>
      </c>
      <c r="W105" s="85">
        <v>161.908447</v>
      </c>
      <c r="X105" s="85">
        <v>165.847443</v>
      </c>
      <c r="Y105" s="85">
        <v>169.700684</v>
      </c>
      <c r="Z105" s="85">
        <v>173.46878100000001</v>
      </c>
      <c r="AA105" s="85">
        <v>177.318344</v>
      </c>
      <c r="AB105" s="85">
        <v>181.46984900000001</v>
      </c>
      <c r="AC105" s="85">
        <v>185.699783</v>
      </c>
      <c r="AD105" s="85">
        <v>189.96658300000001</v>
      </c>
      <c r="AE105" s="85">
        <v>194.60526999999999</v>
      </c>
      <c r="AF105" s="104">
        <v>2.0698999999999999E-2</v>
      </c>
      <c r="AG105" s="65"/>
    </row>
    <row r="106" spans="1:33">
      <c r="A106" s="58" t="s">
        <v>1137</v>
      </c>
      <c r="B106" s="108" t="s">
        <v>402</v>
      </c>
      <c r="C106" s="85">
        <v>97.788550999999998</v>
      </c>
      <c r="D106" s="85">
        <v>116.537071</v>
      </c>
      <c r="E106" s="85">
        <v>129.851135</v>
      </c>
      <c r="F106" s="85">
        <v>138.94378699999999</v>
      </c>
      <c r="G106" s="85">
        <v>146.62851000000001</v>
      </c>
      <c r="H106" s="85">
        <v>153.51113900000001</v>
      </c>
      <c r="I106" s="85">
        <v>156.930206</v>
      </c>
      <c r="J106" s="85">
        <v>160.421234</v>
      </c>
      <c r="K106" s="85">
        <v>163.97563199999999</v>
      </c>
      <c r="L106" s="85">
        <v>167.596069</v>
      </c>
      <c r="M106" s="85">
        <v>171.27801500000001</v>
      </c>
      <c r="N106" s="85">
        <v>175.01597599999999</v>
      </c>
      <c r="O106" s="85">
        <v>178.81019599999999</v>
      </c>
      <c r="P106" s="85">
        <v>182.661438</v>
      </c>
      <c r="Q106" s="85">
        <v>186.56987000000001</v>
      </c>
      <c r="R106" s="85">
        <v>190.536957</v>
      </c>
      <c r="S106" s="85">
        <v>194.563095</v>
      </c>
      <c r="T106" s="85">
        <v>198.65008499999999</v>
      </c>
      <c r="U106" s="85">
        <v>202.795197</v>
      </c>
      <c r="V106" s="85">
        <v>207.00029000000001</v>
      </c>
      <c r="W106" s="85">
        <v>211.267471</v>
      </c>
      <c r="X106" s="85">
        <v>215.59639000000001</v>
      </c>
      <c r="Y106" s="85">
        <v>219.99505600000001</v>
      </c>
      <c r="Z106" s="85">
        <v>224.46772799999999</v>
      </c>
      <c r="AA106" s="85">
        <v>229.01632699999999</v>
      </c>
      <c r="AB106" s="85">
        <v>233.64376799999999</v>
      </c>
      <c r="AC106" s="85">
        <v>238.35256999999999</v>
      </c>
      <c r="AD106" s="85">
        <v>243.14686599999999</v>
      </c>
      <c r="AE106" s="85">
        <v>248.029572</v>
      </c>
      <c r="AF106" s="104">
        <v>3.3799000000000003E-2</v>
      </c>
      <c r="AG106" s="65"/>
    </row>
    <row r="107" spans="1:33" ht="36.75">
      <c r="A107" s="58" t="s">
        <v>1138</v>
      </c>
      <c r="B107" s="108" t="s">
        <v>396</v>
      </c>
      <c r="C107" s="85">
        <v>46.483733999999998</v>
      </c>
      <c r="D107" s="85">
        <v>52.576613999999999</v>
      </c>
      <c r="E107" s="85">
        <v>56.012763999999997</v>
      </c>
      <c r="F107" s="85">
        <v>58.483322000000001</v>
      </c>
      <c r="G107" s="85">
        <v>60.800694</v>
      </c>
      <c r="H107" s="85">
        <v>62.895470000000003</v>
      </c>
      <c r="I107" s="85">
        <v>64.119736000000003</v>
      </c>
      <c r="J107" s="85">
        <v>65.371596999999994</v>
      </c>
      <c r="K107" s="85">
        <v>66.645554000000004</v>
      </c>
      <c r="L107" s="85">
        <v>67.943336000000002</v>
      </c>
      <c r="M107" s="85">
        <v>69.261993000000004</v>
      </c>
      <c r="N107" s="85">
        <v>70.597969000000006</v>
      </c>
      <c r="O107" s="85">
        <v>71.951194999999998</v>
      </c>
      <c r="P107" s="85">
        <v>73.321762000000007</v>
      </c>
      <c r="Q107" s="85">
        <v>74.709625000000003</v>
      </c>
      <c r="R107" s="85">
        <v>76.115097000000006</v>
      </c>
      <c r="S107" s="85">
        <v>77.538216000000006</v>
      </c>
      <c r="T107" s="85">
        <v>78.979500000000002</v>
      </c>
      <c r="U107" s="85">
        <v>80.436768000000001</v>
      </c>
      <c r="V107" s="85">
        <v>81.911124999999998</v>
      </c>
      <c r="W107" s="85">
        <v>83.403251999999995</v>
      </c>
      <c r="X107" s="85">
        <v>84.912941000000004</v>
      </c>
      <c r="Y107" s="85">
        <v>86.442954999999998</v>
      </c>
      <c r="Z107" s="85">
        <v>87.994750999999994</v>
      </c>
      <c r="AA107" s="85">
        <v>89.568877999999998</v>
      </c>
      <c r="AB107" s="85">
        <v>91.166283000000007</v>
      </c>
      <c r="AC107" s="85">
        <v>92.787719999999993</v>
      </c>
      <c r="AD107" s="85">
        <v>94.434532000000004</v>
      </c>
      <c r="AE107" s="85">
        <v>96.107642999999996</v>
      </c>
      <c r="AF107" s="104">
        <v>2.6280999999999999E-2</v>
      </c>
      <c r="AG107" s="65"/>
    </row>
    <row r="108" spans="1:33" ht="36.75">
      <c r="A108" s="58" t="s">
        <v>1139</v>
      </c>
      <c r="B108" s="108" t="s">
        <v>398</v>
      </c>
      <c r="C108" s="85">
        <v>44.320006999999997</v>
      </c>
      <c r="D108" s="85">
        <v>56.016773000000001</v>
      </c>
      <c r="E108" s="85">
        <v>65.242180000000005</v>
      </c>
      <c r="F108" s="85">
        <v>71.493279000000001</v>
      </c>
      <c r="G108" s="85">
        <v>76.510611999999995</v>
      </c>
      <c r="H108" s="85">
        <v>80.981887999999998</v>
      </c>
      <c r="I108" s="85">
        <v>82.990195999999997</v>
      </c>
      <c r="J108" s="85">
        <v>85.038689000000005</v>
      </c>
      <c r="K108" s="85">
        <v>87.125076000000007</v>
      </c>
      <c r="L108" s="85">
        <v>89.250031000000007</v>
      </c>
      <c r="M108" s="85">
        <v>91.412482999999995</v>
      </c>
      <c r="N108" s="85">
        <v>93.610962000000001</v>
      </c>
      <c r="O108" s="85">
        <v>95.845900999999998</v>
      </c>
      <c r="P108" s="85">
        <v>98.117858999999996</v>
      </c>
      <c r="Q108" s="85">
        <v>100.427132</v>
      </c>
      <c r="R108" s="85">
        <v>102.77475</v>
      </c>
      <c r="S108" s="85">
        <v>105.161118</v>
      </c>
      <c r="T108" s="85">
        <v>107.58744</v>
      </c>
      <c r="U108" s="85">
        <v>110.053513</v>
      </c>
      <c r="V108" s="85">
        <v>112.55989099999999</v>
      </c>
      <c r="W108" s="85">
        <v>115.107895</v>
      </c>
      <c r="X108" s="85">
        <v>117.697464</v>
      </c>
      <c r="Y108" s="85">
        <v>120.33337400000001</v>
      </c>
      <c r="Z108" s="85">
        <v>123.01821099999999</v>
      </c>
      <c r="AA108" s="85">
        <v>125.753281</v>
      </c>
      <c r="AB108" s="85">
        <v>128.54042100000001</v>
      </c>
      <c r="AC108" s="85">
        <v>131.38125600000001</v>
      </c>
      <c r="AD108" s="85">
        <v>134.27836600000001</v>
      </c>
      <c r="AE108" s="85">
        <v>137.233643</v>
      </c>
      <c r="AF108" s="104">
        <v>4.1191999999999999E-2</v>
      </c>
      <c r="AG108" s="65"/>
    </row>
    <row r="109" spans="1:33" ht="36.75">
      <c r="A109" s="58" t="s">
        <v>1140</v>
      </c>
      <c r="B109" s="108" t="s">
        <v>400</v>
      </c>
      <c r="C109" s="85">
        <v>6.9848179999999997</v>
      </c>
      <c r="D109" s="85">
        <v>7.9436809999999998</v>
      </c>
      <c r="E109" s="85">
        <v>8.5961859999999994</v>
      </c>
      <c r="F109" s="85">
        <v>8.9671769999999995</v>
      </c>
      <c r="G109" s="85">
        <v>9.3172130000000006</v>
      </c>
      <c r="H109" s="85">
        <v>9.6337810000000008</v>
      </c>
      <c r="I109" s="85">
        <v>9.8202590000000001</v>
      </c>
      <c r="J109" s="85">
        <v>10.010951</v>
      </c>
      <c r="K109" s="85">
        <v>10.205007999999999</v>
      </c>
      <c r="L109" s="85">
        <v>10.402691000000001</v>
      </c>
      <c r="M109" s="85">
        <v>10.603547000000001</v>
      </c>
      <c r="N109" s="85">
        <v>10.807024</v>
      </c>
      <c r="O109" s="85">
        <v>11.013108000000001</v>
      </c>
      <c r="P109" s="85">
        <v>11.221814</v>
      </c>
      <c r="Q109" s="85">
        <v>11.433130999999999</v>
      </c>
      <c r="R109" s="85">
        <v>11.647105</v>
      </c>
      <c r="S109" s="85">
        <v>11.863749</v>
      </c>
      <c r="T109" s="85">
        <v>12.083130000000001</v>
      </c>
      <c r="U109" s="85">
        <v>12.304914999999999</v>
      </c>
      <c r="V109" s="85">
        <v>12.529273999999999</v>
      </c>
      <c r="W109" s="85">
        <v>12.756309</v>
      </c>
      <c r="X109" s="85">
        <v>12.985987</v>
      </c>
      <c r="Y109" s="85">
        <v>13.218731</v>
      </c>
      <c r="Z109" s="85">
        <v>13.45476</v>
      </c>
      <c r="AA109" s="85">
        <v>13.694159000000001</v>
      </c>
      <c r="AB109" s="85">
        <v>13.937068</v>
      </c>
      <c r="AC109" s="85">
        <v>14.183602</v>
      </c>
      <c r="AD109" s="85">
        <v>14.433968999999999</v>
      </c>
      <c r="AE109" s="85">
        <v>14.688302999999999</v>
      </c>
      <c r="AF109" s="104">
        <v>2.6901999999999999E-2</v>
      </c>
      <c r="AG109" s="65"/>
    </row>
    <row r="110" spans="1:33" ht="48.75">
      <c r="A110" s="58" t="s">
        <v>1141</v>
      </c>
      <c r="B110" s="108" t="s">
        <v>1142</v>
      </c>
      <c r="C110" s="85">
        <v>99.841224999999994</v>
      </c>
      <c r="D110" s="85">
        <v>121.38716100000001</v>
      </c>
      <c r="E110" s="85">
        <v>140.14009100000001</v>
      </c>
      <c r="F110" s="85">
        <v>151.262756</v>
      </c>
      <c r="G110" s="85">
        <v>161.67996199999999</v>
      </c>
      <c r="H110" s="85">
        <v>169.41802999999999</v>
      </c>
      <c r="I110" s="85">
        <v>176.163284</v>
      </c>
      <c r="J110" s="85">
        <v>182.32843</v>
      </c>
      <c r="K110" s="85">
        <v>188.683502</v>
      </c>
      <c r="L110" s="85">
        <v>195.21624800000001</v>
      </c>
      <c r="M110" s="85">
        <v>201.96676600000001</v>
      </c>
      <c r="N110" s="85">
        <v>208.904144</v>
      </c>
      <c r="O110" s="85">
        <v>216.03270000000001</v>
      </c>
      <c r="P110" s="85">
        <v>223.35351600000001</v>
      </c>
      <c r="Q110" s="85">
        <v>230.84750399999999</v>
      </c>
      <c r="R110" s="85">
        <v>238.536697</v>
      </c>
      <c r="S110" s="85">
        <v>246.42671200000001</v>
      </c>
      <c r="T110" s="85">
        <v>254.52114900000001</v>
      </c>
      <c r="U110" s="85">
        <v>262.81677200000001</v>
      </c>
      <c r="V110" s="85">
        <v>271.26284800000002</v>
      </c>
      <c r="W110" s="85">
        <v>279.914154</v>
      </c>
      <c r="X110" s="85">
        <v>288.77542099999999</v>
      </c>
      <c r="Y110" s="85">
        <v>297.85025000000002</v>
      </c>
      <c r="Z110" s="85">
        <v>307.14016700000002</v>
      </c>
      <c r="AA110" s="85">
        <v>316.583099</v>
      </c>
      <c r="AB110" s="85">
        <v>326.23324600000001</v>
      </c>
      <c r="AC110" s="85">
        <v>336.11285400000003</v>
      </c>
      <c r="AD110" s="85">
        <v>346.24740600000001</v>
      </c>
      <c r="AE110" s="85">
        <v>356.65838600000001</v>
      </c>
      <c r="AF110" s="104">
        <v>4.6521E-2</v>
      </c>
      <c r="AG110" s="65"/>
    </row>
    <row r="111" spans="1:33" ht="36.75">
      <c r="A111" s="58" t="s">
        <v>1143</v>
      </c>
      <c r="B111" s="108" t="s">
        <v>396</v>
      </c>
      <c r="C111" s="85">
        <v>69.764510999999999</v>
      </c>
      <c r="D111" s="85">
        <v>84.004554999999996</v>
      </c>
      <c r="E111" s="85">
        <v>96.466919000000004</v>
      </c>
      <c r="F111" s="85">
        <v>103.140091</v>
      </c>
      <c r="G111" s="85">
        <v>109.625092</v>
      </c>
      <c r="H111" s="85">
        <v>114.665237</v>
      </c>
      <c r="I111" s="85">
        <v>119.181656</v>
      </c>
      <c r="J111" s="85">
        <v>123.406693</v>
      </c>
      <c r="K111" s="85">
        <v>127.766006</v>
      </c>
      <c r="L111" s="85">
        <v>132.25155599999999</v>
      </c>
      <c r="M111" s="85">
        <v>136.891357</v>
      </c>
      <c r="N111" s="85">
        <v>141.66313199999999</v>
      </c>
      <c r="O111" s="85">
        <v>146.57012900000001</v>
      </c>
      <c r="P111" s="85">
        <v>151.61326600000001</v>
      </c>
      <c r="Q111" s="85">
        <v>156.778717</v>
      </c>
      <c r="R111" s="85">
        <v>162.08247399999999</v>
      </c>
      <c r="S111" s="85">
        <v>167.52858000000001</v>
      </c>
      <c r="T111" s="85">
        <v>173.11968999999999</v>
      </c>
      <c r="U111" s="85">
        <v>178.852982</v>
      </c>
      <c r="V111" s="85">
        <v>184.691833</v>
      </c>
      <c r="W111" s="85">
        <v>190.676163</v>
      </c>
      <c r="X111" s="85">
        <v>196.80931100000001</v>
      </c>
      <c r="Y111" s="85">
        <v>203.09402499999999</v>
      </c>
      <c r="Z111" s="85">
        <v>209.53149400000001</v>
      </c>
      <c r="AA111" s="85">
        <v>216.077438</v>
      </c>
      <c r="AB111" s="85">
        <v>222.77117899999999</v>
      </c>
      <c r="AC111" s="85">
        <v>229.627655</v>
      </c>
      <c r="AD111" s="85">
        <v>236.664062</v>
      </c>
      <c r="AE111" s="85">
        <v>243.894913</v>
      </c>
      <c r="AF111" s="104">
        <v>4.5713999999999998E-2</v>
      </c>
      <c r="AG111" s="65"/>
    </row>
    <row r="112" spans="1:33" ht="36.75">
      <c r="A112" s="58" t="s">
        <v>1144</v>
      </c>
      <c r="B112" s="108" t="s">
        <v>398</v>
      </c>
      <c r="C112" s="85">
        <v>22.082386</v>
      </c>
      <c r="D112" s="85">
        <v>27.943691000000001</v>
      </c>
      <c r="E112" s="85">
        <v>32.981406999999997</v>
      </c>
      <c r="F112" s="85">
        <v>36.874682999999997</v>
      </c>
      <c r="G112" s="85">
        <v>40.216048999999998</v>
      </c>
      <c r="H112" s="85">
        <v>42.408810000000003</v>
      </c>
      <c r="I112" s="85">
        <v>44.160705999999998</v>
      </c>
      <c r="J112" s="85">
        <v>45.636051000000002</v>
      </c>
      <c r="K112" s="85">
        <v>47.151519999999998</v>
      </c>
      <c r="L112" s="85">
        <v>48.703654999999998</v>
      </c>
      <c r="M112" s="85">
        <v>50.301430000000003</v>
      </c>
      <c r="N112" s="85">
        <v>51.938842999999999</v>
      </c>
      <c r="O112" s="85">
        <v>53.616570000000003</v>
      </c>
      <c r="P112" s="85">
        <v>55.334595</v>
      </c>
      <c r="Q112" s="85">
        <v>57.089325000000002</v>
      </c>
      <c r="R112" s="85">
        <v>58.884922000000003</v>
      </c>
      <c r="S112" s="85">
        <v>60.722434999999997</v>
      </c>
      <c r="T112" s="85">
        <v>62.602508999999998</v>
      </c>
      <c r="U112" s="85">
        <v>64.525108000000003</v>
      </c>
      <c r="V112" s="85">
        <v>66.480514999999997</v>
      </c>
      <c r="W112" s="85">
        <v>68.478851000000006</v>
      </c>
      <c r="X112" s="85">
        <v>70.520927</v>
      </c>
      <c r="Y112" s="85">
        <v>72.607429999999994</v>
      </c>
      <c r="Z112" s="85">
        <v>74.738403000000005</v>
      </c>
      <c r="AA112" s="85">
        <v>76.901359999999997</v>
      </c>
      <c r="AB112" s="85">
        <v>79.106399999999994</v>
      </c>
      <c r="AC112" s="85">
        <v>81.359183999999999</v>
      </c>
      <c r="AD112" s="85">
        <v>83.666259999999994</v>
      </c>
      <c r="AE112" s="85">
        <v>86.032966999999999</v>
      </c>
      <c r="AF112" s="104">
        <v>4.9768E-2</v>
      </c>
      <c r="AG112" s="65"/>
    </row>
    <row r="113" spans="1:33" ht="36.75">
      <c r="A113" s="58" t="s">
        <v>1145</v>
      </c>
      <c r="B113" s="108" t="s">
        <v>400</v>
      </c>
      <c r="C113" s="85">
        <v>7.9943369999999998</v>
      </c>
      <c r="D113" s="85">
        <v>9.4389260000000004</v>
      </c>
      <c r="E113" s="85">
        <v>10.691757000000001</v>
      </c>
      <c r="F113" s="85">
        <v>11.247966999999999</v>
      </c>
      <c r="G113" s="85">
        <v>11.838803</v>
      </c>
      <c r="H113" s="85">
        <v>12.343989000000001</v>
      </c>
      <c r="I113" s="85">
        <v>12.820919</v>
      </c>
      <c r="J113" s="85">
        <v>13.285686999999999</v>
      </c>
      <c r="K113" s="85">
        <v>13.765993</v>
      </c>
      <c r="L113" s="85">
        <v>14.261029000000001</v>
      </c>
      <c r="M113" s="85">
        <v>14.773972000000001</v>
      </c>
      <c r="N113" s="85">
        <v>15.302161999999999</v>
      </c>
      <c r="O113" s="85">
        <v>15.846017</v>
      </c>
      <c r="P113" s="85">
        <v>16.405667999999999</v>
      </c>
      <c r="Q113" s="85">
        <v>16.97946</v>
      </c>
      <c r="R113" s="85">
        <v>17.569309000000001</v>
      </c>
      <c r="S113" s="85">
        <v>18.175705000000001</v>
      </c>
      <c r="T113" s="85">
        <v>18.798973</v>
      </c>
      <c r="U113" s="85">
        <v>19.438686000000001</v>
      </c>
      <c r="V113" s="85">
        <v>20.090475000000001</v>
      </c>
      <c r="W113" s="85">
        <v>20.759160999999999</v>
      </c>
      <c r="X113" s="85">
        <v>21.445156000000001</v>
      </c>
      <c r="Y113" s="85">
        <v>22.148788</v>
      </c>
      <c r="Z113" s="85">
        <v>22.870235000000001</v>
      </c>
      <c r="AA113" s="85">
        <v>23.604284</v>
      </c>
      <c r="AB113" s="85">
        <v>24.355677</v>
      </c>
      <c r="AC113" s="85">
        <v>25.126003000000001</v>
      </c>
      <c r="AD113" s="85">
        <v>25.917096999999998</v>
      </c>
      <c r="AE113" s="85">
        <v>26.730518</v>
      </c>
      <c r="AF113" s="104">
        <v>4.4052000000000001E-2</v>
      </c>
      <c r="AG113" s="65"/>
    </row>
    <row r="114" spans="1:33" ht="24.75">
      <c r="A114" s="58" t="s">
        <v>1146</v>
      </c>
      <c r="B114" s="108" t="s">
        <v>1147</v>
      </c>
      <c r="C114" s="85">
        <v>877.59985400000005</v>
      </c>
      <c r="D114" s="85">
        <v>1119.4864500000001</v>
      </c>
      <c r="E114" s="85">
        <v>1274.9530030000001</v>
      </c>
      <c r="F114" s="85">
        <v>1333.865112</v>
      </c>
      <c r="G114" s="85">
        <v>1422.423706</v>
      </c>
      <c r="H114" s="85">
        <v>1452.9285890000001</v>
      </c>
      <c r="I114" s="85">
        <v>1483.7619629999999</v>
      </c>
      <c r="J114" s="85">
        <v>1515.0489500000001</v>
      </c>
      <c r="K114" s="85">
        <v>1546.865112</v>
      </c>
      <c r="L114" s="85">
        <v>1579.2467039999999</v>
      </c>
      <c r="M114" s="85">
        <v>1612.2222899999999</v>
      </c>
      <c r="N114" s="85">
        <v>1645.8079829999999</v>
      </c>
      <c r="O114" s="85">
        <v>1679.958496</v>
      </c>
      <c r="P114" s="85">
        <v>1714.6062010000001</v>
      </c>
      <c r="Q114" s="85">
        <v>1749.828857</v>
      </c>
      <c r="R114" s="85">
        <v>1785.697144</v>
      </c>
      <c r="S114" s="85">
        <v>1822.179932</v>
      </c>
      <c r="T114" s="85">
        <v>1859.2739260000001</v>
      </c>
      <c r="U114" s="85">
        <v>1897.0032960000001</v>
      </c>
      <c r="V114" s="85">
        <v>1935.334351</v>
      </c>
      <c r="W114" s="85">
        <v>1974.259033</v>
      </c>
      <c r="X114" s="85">
        <v>2013.7669679999999</v>
      </c>
      <c r="Y114" s="85">
        <v>2053.8469239999999</v>
      </c>
      <c r="Z114" s="85">
        <v>2094.4934079999998</v>
      </c>
      <c r="AA114" s="85">
        <v>2135.6967770000001</v>
      </c>
      <c r="AB114" s="85">
        <v>2177.4594729999999</v>
      </c>
      <c r="AC114" s="85">
        <v>2219.830078</v>
      </c>
      <c r="AD114" s="85">
        <v>2262.873047</v>
      </c>
      <c r="AE114" s="85">
        <v>2306.6342770000001</v>
      </c>
      <c r="AF114" s="104">
        <v>3.5115E-2</v>
      </c>
      <c r="AG114" s="65"/>
    </row>
    <row r="115" spans="1:33" ht="36.75">
      <c r="A115" s="58" t="s">
        <v>1148</v>
      </c>
      <c r="B115" s="108" t="s">
        <v>396</v>
      </c>
      <c r="C115" s="85">
        <v>457.99380500000001</v>
      </c>
      <c r="D115" s="85">
        <v>580.28509499999996</v>
      </c>
      <c r="E115" s="85">
        <v>654.986267</v>
      </c>
      <c r="F115" s="85">
        <v>680.76531999999997</v>
      </c>
      <c r="G115" s="85">
        <v>711.43078600000001</v>
      </c>
      <c r="H115" s="85">
        <v>727.30053699999996</v>
      </c>
      <c r="I115" s="85">
        <v>743.324524</v>
      </c>
      <c r="J115" s="85">
        <v>759.58312999999998</v>
      </c>
      <c r="K115" s="85">
        <v>776.12072799999999</v>
      </c>
      <c r="L115" s="85">
        <v>792.95568800000001</v>
      </c>
      <c r="M115" s="85">
        <v>810.10845900000004</v>
      </c>
      <c r="N115" s="85">
        <v>827.59625200000005</v>
      </c>
      <c r="O115" s="85">
        <v>845.394409</v>
      </c>
      <c r="P115" s="85">
        <v>863.46362299999998</v>
      </c>
      <c r="Q115" s="85">
        <v>881.85449200000005</v>
      </c>
      <c r="R115" s="85">
        <v>900.60906999999997</v>
      </c>
      <c r="S115" s="85">
        <v>919.70696999999996</v>
      </c>
      <c r="T115" s="85">
        <v>939.14758300000005</v>
      </c>
      <c r="U115" s="85">
        <v>958.95074499999998</v>
      </c>
      <c r="V115" s="85">
        <v>979.09222399999999</v>
      </c>
      <c r="W115" s="85">
        <v>999.56774900000005</v>
      </c>
      <c r="X115" s="85">
        <v>1020.372314</v>
      </c>
      <c r="Y115" s="85">
        <v>1041.499268</v>
      </c>
      <c r="Z115" s="85">
        <v>1062.9472659999999</v>
      </c>
      <c r="AA115" s="85">
        <v>1084.717163</v>
      </c>
      <c r="AB115" s="85">
        <v>1106.8122559999999</v>
      </c>
      <c r="AC115" s="85">
        <v>1129.258789</v>
      </c>
      <c r="AD115" s="85">
        <v>1152.091797</v>
      </c>
      <c r="AE115" s="85">
        <v>1175.3342290000001</v>
      </c>
      <c r="AF115" s="104">
        <v>3.4231999999999999E-2</v>
      </c>
      <c r="AG115" s="65"/>
    </row>
    <row r="116" spans="1:33" ht="36.75">
      <c r="A116" s="58" t="s">
        <v>1149</v>
      </c>
      <c r="B116" s="108" t="s">
        <v>398</v>
      </c>
      <c r="C116" s="85">
        <v>384.73519900000002</v>
      </c>
      <c r="D116" s="85">
        <v>494.32092299999999</v>
      </c>
      <c r="E116" s="85">
        <v>568.28112799999997</v>
      </c>
      <c r="F116" s="85">
        <v>599.45251499999995</v>
      </c>
      <c r="G116" s="85">
        <v>655.16479500000003</v>
      </c>
      <c r="H116" s="85">
        <v>668.54449499999998</v>
      </c>
      <c r="I116" s="85">
        <v>682.08648700000003</v>
      </c>
      <c r="J116" s="85">
        <v>695.82885699999997</v>
      </c>
      <c r="K116" s="85">
        <v>709.79925500000002</v>
      </c>
      <c r="L116" s="85">
        <v>724.01422100000002</v>
      </c>
      <c r="M116" s="85">
        <v>738.48004200000003</v>
      </c>
      <c r="N116" s="85">
        <v>753.19427499999995</v>
      </c>
      <c r="O116" s="85">
        <v>768.13793899999996</v>
      </c>
      <c r="P116" s="85">
        <v>783.28631600000006</v>
      </c>
      <c r="Q116" s="85">
        <v>798.66192599999999</v>
      </c>
      <c r="R116" s="85">
        <v>814.29058799999996</v>
      </c>
      <c r="S116" s="85">
        <v>830.162598</v>
      </c>
      <c r="T116" s="85">
        <v>846.27569600000004</v>
      </c>
      <c r="U116" s="85">
        <v>862.63250700000003</v>
      </c>
      <c r="V116" s="85">
        <v>879.22540300000003</v>
      </c>
      <c r="W116" s="85">
        <v>896.05114700000001</v>
      </c>
      <c r="X116" s="85">
        <v>913.104736</v>
      </c>
      <c r="Y116" s="85">
        <v>930.38195800000005</v>
      </c>
      <c r="Z116" s="85">
        <v>947.878601</v>
      </c>
      <c r="AA116" s="85">
        <v>965.584473</v>
      </c>
      <c r="AB116" s="85">
        <v>983.49823000000004</v>
      </c>
      <c r="AC116" s="85">
        <v>1001.6401980000001</v>
      </c>
      <c r="AD116" s="85">
        <v>1020.036865</v>
      </c>
      <c r="AE116" s="85">
        <v>1038.7089840000001</v>
      </c>
      <c r="AF116" s="104">
        <v>3.6107E-2</v>
      </c>
      <c r="AG116" s="65"/>
    </row>
    <row r="117" spans="1:33">
      <c r="A117" s="58" t="s">
        <v>1150</v>
      </c>
      <c r="B117" s="249" t="s">
        <v>400</v>
      </c>
      <c r="C117" s="250">
        <v>34.870902999999998</v>
      </c>
      <c r="D117" s="250">
        <v>44.880547</v>
      </c>
      <c r="E117" s="250">
        <v>51.685589</v>
      </c>
      <c r="F117" s="250">
        <v>53.647475999999997</v>
      </c>
      <c r="G117" s="250">
        <v>55.828116999999999</v>
      </c>
      <c r="H117" s="250">
        <v>57.083621999999998</v>
      </c>
      <c r="I117" s="250">
        <v>58.351047999999999</v>
      </c>
      <c r="J117" s="250">
        <v>59.637023999999997</v>
      </c>
      <c r="K117" s="250">
        <v>60.945126000000002</v>
      </c>
      <c r="L117" s="250">
        <v>62.276809999999998</v>
      </c>
      <c r="M117" s="250">
        <v>63.633769999999998</v>
      </c>
      <c r="N117" s="250">
        <v>65.017516999999998</v>
      </c>
      <c r="O117" s="250">
        <v>66.426085999999998</v>
      </c>
      <c r="P117" s="250">
        <v>67.856292999999994</v>
      </c>
      <c r="Q117" s="250">
        <v>69.312302000000003</v>
      </c>
      <c r="R117" s="250">
        <v>70.797531000000006</v>
      </c>
      <c r="S117" s="250">
        <v>72.310294999999996</v>
      </c>
      <c r="T117" s="250">
        <v>73.850562999999994</v>
      </c>
      <c r="U117" s="250">
        <v>75.420029</v>
      </c>
      <c r="V117" s="250">
        <v>77.016670000000005</v>
      </c>
      <c r="W117" s="250">
        <v>78.640129000000002</v>
      </c>
      <c r="X117" s="250">
        <v>80.290030999999999</v>
      </c>
      <c r="Y117" s="250">
        <v>81.965835999999996</v>
      </c>
      <c r="Z117" s="250">
        <v>83.667450000000002</v>
      </c>
      <c r="AA117" s="250">
        <v>85.395065000000002</v>
      </c>
      <c r="AB117" s="250">
        <v>87.148910999999998</v>
      </c>
      <c r="AC117" s="250">
        <v>88.931160000000006</v>
      </c>
      <c r="AD117" s="250">
        <v>90.744545000000002</v>
      </c>
      <c r="AE117" s="250">
        <v>92.590896999999998</v>
      </c>
      <c r="AF117" s="251">
        <v>3.5492000000000003E-2</v>
      </c>
      <c r="AG117" s="65"/>
    </row>
    <row r="118" spans="1:33">
      <c r="A118" s="58" t="s">
        <v>1151</v>
      </c>
      <c r="B118" s="108" t="s">
        <v>1152</v>
      </c>
      <c r="C118" s="85">
        <v>101.69902</v>
      </c>
      <c r="D118" s="85">
        <v>148.23710600000001</v>
      </c>
      <c r="E118" s="85">
        <v>171.55920399999999</v>
      </c>
      <c r="F118" s="85">
        <v>184.58833300000001</v>
      </c>
      <c r="G118" s="85">
        <v>200.47425799999999</v>
      </c>
      <c r="H118" s="85">
        <v>210.807739</v>
      </c>
      <c r="I118" s="85">
        <v>220.13314800000001</v>
      </c>
      <c r="J118" s="85">
        <v>221.292801</v>
      </c>
      <c r="K118" s="85">
        <v>222.20796200000001</v>
      </c>
      <c r="L118" s="85">
        <v>222.935303</v>
      </c>
      <c r="M118" s="85">
        <v>223.57605000000001</v>
      </c>
      <c r="N118" s="85">
        <v>224.21723900000001</v>
      </c>
      <c r="O118" s="85">
        <v>224.86488299999999</v>
      </c>
      <c r="P118" s="85">
        <v>225.51828</v>
      </c>
      <c r="Q118" s="85">
        <v>226.176514</v>
      </c>
      <c r="R118" s="85">
        <v>226.83900499999999</v>
      </c>
      <c r="S118" s="85">
        <v>227.50564600000001</v>
      </c>
      <c r="T118" s="85">
        <v>228.174622</v>
      </c>
      <c r="U118" s="85">
        <v>228.840012</v>
      </c>
      <c r="V118" s="85">
        <v>229.505966</v>
      </c>
      <c r="W118" s="85">
        <v>230.17013499999999</v>
      </c>
      <c r="X118" s="85">
        <v>230.83374000000001</v>
      </c>
      <c r="Y118" s="85">
        <v>231.507385</v>
      </c>
      <c r="Z118" s="85">
        <v>232.219131</v>
      </c>
      <c r="AA118" s="85">
        <v>232.98898299999999</v>
      </c>
      <c r="AB118" s="85">
        <v>233.82221999999999</v>
      </c>
      <c r="AC118" s="85">
        <v>234.71961999999999</v>
      </c>
      <c r="AD118" s="85">
        <v>235.681839</v>
      </c>
      <c r="AE118" s="85">
        <v>236.708923</v>
      </c>
      <c r="AF118" s="104">
        <v>3.0632E-2</v>
      </c>
      <c r="AG118" s="65"/>
    </row>
    <row r="119" spans="1:33" ht="36.75">
      <c r="A119" s="58" t="s">
        <v>1153</v>
      </c>
      <c r="B119" s="108" t="s">
        <v>396</v>
      </c>
      <c r="C119" s="85">
        <v>50.248626999999999</v>
      </c>
      <c r="D119" s="85">
        <v>73.327492000000007</v>
      </c>
      <c r="E119" s="85">
        <v>80.386336999999997</v>
      </c>
      <c r="F119" s="85">
        <v>83.712601000000006</v>
      </c>
      <c r="G119" s="85">
        <v>86.558563000000007</v>
      </c>
      <c r="H119" s="85">
        <v>88.524124</v>
      </c>
      <c r="I119" s="85">
        <v>90.305572999999995</v>
      </c>
      <c r="J119" s="85">
        <v>90.819534000000004</v>
      </c>
      <c r="K119" s="85">
        <v>91.274376000000004</v>
      </c>
      <c r="L119" s="85">
        <v>91.683593999999999</v>
      </c>
      <c r="M119" s="85">
        <v>92.070815999999994</v>
      </c>
      <c r="N119" s="85">
        <v>92.456360000000004</v>
      </c>
      <c r="O119" s="85">
        <v>92.842277999999993</v>
      </c>
      <c r="P119" s="85">
        <v>93.228309999999993</v>
      </c>
      <c r="Q119" s="85">
        <v>93.614204000000001</v>
      </c>
      <c r="R119" s="85">
        <v>94.000174999999999</v>
      </c>
      <c r="S119" s="85">
        <v>94.386238000000006</v>
      </c>
      <c r="T119" s="85">
        <v>94.772171</v>
      </c>
      <c r="U119" s="85">
        <v>95.154160000000005</v>
      </c>
      <c r="V119" s="85">
        <v>95.535126000000005</v>
      </c>
      <c r="W119" s="85">
        <v>95.914664999999999</v>
      </c>
      <c r="X119" s="85">
        <v>96.293319999999994</v>
      </c>
      <c r="Y119" s="85">
        <v>96.674294000000003</v>
      </c>
      <c r="Z119" s="85">
        <v>97.063903999999994</v>
      </c>
      <c r="AA119" s="85">
        <v>97.467574999999997</v>
      </c>
      <c r="AB119" s="85">
        <v>97.886573999999996</v>
      </c>
      <c r="AC119" s="85">
        <v>98.320922999999993</v>
      </c>
      <c r="AD119" s="85">
        <v>98.770683000000005</v>
      </c>
      <c r="AE119" s="85">
        <v>99.235695000000007</v>
      </c>
      <c r="AF119" s="104">
        <v>2.4601999999999999E-2</v>
      </c>
      <c r="AG119" s="65"/>
    </row>
    <row r="120" spans="1:33" ht="36.75">
      <c r="A120" s="58" t="s">
        <v>1154</v>
      </c>
      <c r="B120" s="108" t="s">
        <v>398</v>
      </c>
      <c r="C120" s="85">
        <v>45.078837999999998</v>
      </c>
      <c r="D120" s="85">
        <v>65.604156000000003</v>
      </c>
      <c r="E120" s="85">
        <v>81.211539999999999</v>
      </c>
      <c r="F120" s="85">
        <v>90.667961000000005</v>
      </c>
      <c r="G120" s="85">
        <v>103.62951700000001</v>
      </c>
      <c r="H120" s="85">
        <v>111.925438</v>
      </c>
      <c r="I120" s="85">
        <v>119.40303</v>
      </c>
      <c r="J120" s="85">
        <v>119.986786</v>
      </c>
      <c r="K120" s="85">
        <v>120.389191</v>
      </c>
      <c r="L120" s="85">
        <v>120.652519</v>
      </c>
      <c r="M120" s="85">
        <v>120.852875</v>
      </c>
      <c r="N120" s="85">
        <v>121.055656</v>
      </c>
      <c r="O120" s="85">
        <v>121.264656</v>
      </c>
      <c r="P120" s="85">
        <v>121.479401</v>
      </c>
      <c r="Q120" s="85">
        <v>121.69931</v>
      </c>
      <c r="R120" s="85">
        <v>121.9235</v>
      </c>
      <c r="S120" s="85">
        <v>122.151825</v>
      </c>
      <c r="T120" s="85">
        <v>122.382729</v>
      </c>
      <c r="U120" s="85">
        <v>122.61462400000001</v>
      </c>
      <c r="V120" s="85">
        <v>122.848282</v>
      </c>
      <c r="W120" s="85">
        <v>123.08181</v>
      </c>
      <c r="X120" s="85">
        <v>123.315765</v>
      </c>
      <c r="Y120" s="85">
        <v>123.557365</v>
      </c>
      <c r="Z120" s="85">
        <v>123.82785</v>
      </c>
      <c r="AA120" s="85">
        <v>124.141457</v>
      </c>
      <c r="AB120" s="85">
        <v>124.50206799999999</v>
      </c>
      <c r="AC120" s="85">
        <v>124.910492</v>
      </c>
      <c r="AD120" s="85">
        <v>125.36726400000001</v>
      </c>
      <c r="AE120" s="85">
        <v>125.872688</v>
      </c>
      <c r="AF120" s="104">
        <v>3.7353999999999998E-2</v>
      </c>
      <c r="AG120" s="65"/>
    </row>
    <row r="121" spans="1:33" ht="36.75">
      <c r="A121" s="58" t="s">
        <v>1155</v>
      </c>
      <c r="B121" s="108" t="s">
        <v>400</v>
      </c>
      <c r="C121" s="85">
        <v>6.3715529999999996</v>
      </c>
      <c r="D121" s="85">
        <v>9.3054469999999991</v>
      </c>
      <c r="E121" s="85">
        <v>9.9613259999999997</v>
      </c>
      <c r="F121" s="85">
        <v>10.207762000000001</v>
      </c>
      <c r="G121" s="85">
        <v>10.286180999999999</v>
      </c>
      <c r="H121" s="85">
        <v>10.358179</v>
      </c>
      <c r="I121" s="85">
        <v>10.424552</v>
      </c>
      <c r="J121" s="85">
        <v>10.486485999999999</v>
      </c>
      <c r="K121" s="85">
        <v>10.544403000000001</v>
      </c>
      <c r="L121" s="85">
        <v>10.599194000000001</v>
      </c>
      <c r="M121" s="85">
        <v>10.652366000000001</v>
      </c>
      <c r="N121" s="85">
        <v>10.705219</v>
      </c>
      <c r="O121" s="85">
        <v>10.757960000000001</v>
      </c>
      <c r="P121" s="85">
        <v>10.810561</v>
      </c>
      <c r="Q121" s="85">
        <v>10.863001000000001</v>
      </c>
      <c r="R121" s="85">
        <v>10.915336</v>
      </c>
      <c r="S121" s="85">
        <v>10.967572000000001</v>
      </c>
      <c r="T121" s="85">
        <v>11.019721000000001</v>
      </c>
      <c r="U121" s="85">
        <v>11.071241000000001</v>
      </c>
      <c r="V121" s="85">
        <v>11.122562</v>
      </c>
      <c r="W121" s="85">
        <v>11.17367</v>
      </c>
      <c r="X121" s="85">
        <v>11.224634</v>
      </c>
      <c r="Y121" s="85">
        <v>11.275739</v>
      </c>
      <c r="Z121" s="85">
        <v>11.327367000000001</v>
      </c>
      <c r="AA121" s="85">
        <v>11.379951</v>
      </c>
      <c r="AB121" s="85">
        <v>11.433577</v>
      </c>
      <c r="AC121" s="85">
        <v>11.488227</v>
      </c>
      <c r="AD121" s="85">
        <v>11.543894</v>
      </c>
      <c r="AE121" s="85">
        <v>11.600548</v>
      </c>
      <c r="AF121" s="104">
        <v>2.1631000000000001E-2</v>
      </c>
      <c r="AG121" s="65"/>
    </row>
    <row r="122" spans="1:33" ht="36.75">
      <c r="A122" s="58" t="s">
        <v>1156</v>
      </c>
      <c r="B122" s="108" t="s">
        <v>1157</v>
      </c>
      <c r="C122" s="85">
        <v>83.549149</v>
      </c>
      <c r="D122" s="85">
        <v>121.20388</v>
      </c>
      <c r="E122" s="85">
        <v>149.299881</v>
      </c>
      <c r="F122" s="85">
        <v>168.68980400000001</v>
      </c>
      <c r="G122" s="85">
        <v>185.26075700000001</v>
      </c>
      <c r="H122" s="85">
        <v>196.63462799999999</v>
      </c>
      <c r="I122" s="85">
        <v>207.11045799999999</v>
      </c>
      <c r="J122" s="85">
        <v>213.33717300000001</v>
      </c>
      <c r="K122" s="85">
        <v>219.69072</v>
      </c>
      <c r="L122" s="85">
        <v>226.14747600000001</v>
      </c>
      <c r="M122" s="85">
        <v>232.66215500000001</v>
      </c>
      <c r="N122" s="85">
        <v>239.25929300000001</v>
      </c>
      <c r="O122" s="85">
        <v>245.94813500000001</v>
      </c>
      <c r="P122" s="85">
        <v>252.61059599999999</v>
      </c>
      <c r="Q122" s="85">
        <v>259.33639499999998</v>
      </c>
      <c r="R122" s="85">
        <v>266.22772200000003</v>
      </c>
      <c r="S122" s="85">
        <v>273.25830100000002</v>
      </c>
      <c r="T122" s="85">
        <v>280.35229500000003</v>
      </c>
      <c r="U122" s="85">
        <v>287.51351899999997</v>
      </c>
      <c r="V122" s="85">
        <v>294.79525799999999</v>
      </c>
      <c r="W122" s="85">
        <v>302.209137</v>
      </c>
      <c r="X122" s="85">
        <v>309.75473</v>
      </c>
      <c r="Y122" s="85">
        <v>317.43218999999999</v>
      </c>
      <c r="Z122" s="85">
        <v>325.23773199999999</v>
      </c>
      <c r="AA122" s="85">
        <v>333.16507000000001</v>
      </c>
      <c r="AB122" s="85">
        <v>341.21582000000001</v>
      </c>
      <c r="AC122" s="85">
        <v>349.41198700000001</v>
      </c>
      <c r="AD122" s="85">
        <v>357.75805700000001</v>
      </c>
      <c r="AE122" s="85">
        <v>366.25451700000002</v>
      </c>
      <c r="AF122" s="104">
        <v>5.4199999999999998E-2</v>
      </c>
      <c r="AG122" s="65"/>
    </row>
    <row r="123" spans="1:33" ht="36.75">
      <c r="A123" s="58" t="s">
        <v>1158</v>
      </c>
      <c r="B123" s="108" t="s">
        <v>396</v>
      </c>
      <c r="C123" s="85">
        <v>36.610782999999998</v>
      </c>
      <c r="D123" s="85">
        <v>49.266624</v>
      </c>
      <c r="E123" s="85">
        <v>55.787475999999998</v>
      </c>
      <c r="F123" s="85">
        <v>59.812798000000001</v>
      </c>
      <c r="G123" s="85">
        <v>62.062618000000001</v>
      </c>
      <c r="H123" s="85">
        <v>64.106048999999999</v>
      </c>
      <c r="I123" s="85">
        <v>66.122321999999997</v>
      </c>
      <c r="J123" s="85">
        <v>67.978454999999997</v>
      </c>
      <c r="K123" s="85">
        <v>69.866577000000007</v>
      </c>
      <c r="L123" s="85">
        <v>71.771736000000004</v>
      </c>
      <c r="M123" s="85">
        <v>73.667175</v>
      </c>
      <c r="N123" s="85">
        <v>75.565291999999999</v>
      </c>
      <c r="O123" s="85">
        <v>77.469703999999993</v>
      </c>
      <c r="P123" s="85">
        <v>79.310828999999998</v>
      </c>
      <c r="Q123" s="85">
        <v>81.138930999999999</v>
      </c>
      <c r="R123" s="85">
        <v>83.011398</v>
      </c>
      <c r="S123" s="85">
        <v>84.911300999999995</v>
      </c>
      <c r="T123" s="85">
        <v>86.794128000000001</v>
      </c>
      <c r="U123" s="85">
        <v>88.660561000000001</v>
      </c>
      <c r="V123" s="85">
        <v>90.540947000000003</v>
      </c>
      <c r="W123" s="85">
        <v>92.441147000000001</v>
      </c>
      <c r="X123" s="85">
        <v>94.360625999999996</v>
      </c>
      <c r="Y123" s="85">
        <v>96.298569000000001</v>
      </c>
      <c r="Z123" s="85">
        <v>98.252655000000004</v>
      </c>
      <c r="AA123" s="85">
        <v>100.218834</v>
      </c>
      <c r="AB123" s="85">
        <v>102.197517</v>
      </c>
      <c r="AC123" s="85">
        <v>104.200531</v>
      </c>
      <c r="AD123" s="85">
        <v>106.229347</v>
      </c>
      <c r="AE123" s="85">
        <v>108.28325700000001</v>
      </c>
      <c r="AF123" s="104">
        <v>3.9489000000000003E-2</v>
      </c>
      <c r="AG123" s="65"/>
    </row>
    <row r="124" spans="1:33" ht="36.75">
      <c r="A124" s="58" t="s">
        <v>1159</v>
      </c>
      <c r="B124" s="108" t="s">
        <v>398</v>
      </c>
      <c r="C124" s="85">
        <v>42.035438999999997</v>
      </c>
      <c r="D124" s="85">
        <v>65.305633999999998</v>
      </c>
      <c r="E124" s="85">
        <v>85.952704999999995</v>
      </c>
      <c r="F124" s="85">
        <v>100.826874</v>
      </c>
      <c r="G124" s="85">
        <v>114.9105</v>
      </c>
      <c r="H124" s="85">
        <v>124.001762</v>
      </c>
      <c r="I124" s="85">
        <v>132.22051999999999</v>
      </c>
      <c r="J124" s="85">
        <v>136.34762599999999</v>
      </c>
      <c r="K124" s="85">
        <v>140.56552099999999</v>
      </c>
      <c r="L124" s="85">
        <v>144.867615</v>
      </c>
      <c r="M124" s="85">
        <v>149.23921200000001</v>
      </c>
      <c r="N124" s="85">
        <v>153.69073499999999</v>
      </c>
      <c r="O124" s="85">
        <v>158.22726399999999</v>
      </c>
      <c r="P124" s="85">
        <v>162.81016500000001</v>
      </c>
      <c r="Q124" s="85">
        <v>167.47184799999999</v>
      </c>
      <c r="R124" s="85">
        <v>172.249008</v>
      </c>
      <c r="S124" s="85">
        <v>177.13464400000001</v>
      </c>
      <c r="T124" s="85">
        <v>182.10375999999999</v>
      </c>
      <c r="U124" s="85">
        <v>187.15948499999999</v>
      </c>
      <c r="V124" s="85">
        <v>192.320404</v>
      </c>
      <c r="W124" s="85">
        <v>197.591431</v>
      </c>
      <c r="X124" s="85">
        <v>202.97283899999999</v>
      </c>
      <c r="Y124" s="85">
        <v>208.46565200000001</v>
      </c>
      <c r="Z124" s="85">
        <v>214.06880200000001</v>
      </c>
      <c r="AA124" s="85">
        <v>219.78054800000001</v>
      </c>
      <c r="AB124" s="85">
        <v>225.60205099999999</v>
      </c>
      <c r="AC124" s="85">
        <v>231.54188500000001</v>
      </c>
      <c r="AD124" s="85">
        <v>237.602844</v>
      </c>
      <c r="AE124" s="85">
        <v>243.78623999999999</v>
      </c>
      <c r="AF124" s="104">
        <v>6.479E-2</v>
      </c>
      <c r="AG124" s="65"/>
    </row>
    <row r="125" spans="1:33" ht="36.75">
      <c r="A125" s="58" t="s">
        <v>1160</v>
      </c>
      <c r="B125" s="108" t="s">
        <v>400</v>
      </c>
      <c r="C125" s="85">
        <v>4.9029309999999997</v>
      </c>
      <c r="D125" s="85">
        <v>6.6316170000000003</v>
      </c>
      <c r="E125" s="85">
        <v>7.559685</v>
      </c>
      <c r="F125" s="85">
        <v>8.050122</v>
      </c>
      <c r="G125" s="85">
        <v>8.2876220000000007</v>
      </c>
      <c r="H125" s="85">
        <v>8.5268130000000006</v>
      </c>
      <c r="I125" s="85">
        <v>8.7675959999999993</v>
      </c>
      <c r="J125" s="85">
        <v>9.0110759999999992</v>
      </c>
      <c r="K125" s="85">
        <v>9.2586300000000001</v>
      </c>
      <c r="L125" s="85">
        <v>9.5081220000000002</v>
      </c>
      <c r="M125" s="85">
        <v>9.7557609999999997</v>
      </c>
      <c r="N125" s="85">
        <v>10.003282</v>
      </c>
      <c r="O125" s="85">
        <v>10.25118</v>
      </c>
      <c r="P125" s="85">
        <v>10.489587</v>
      </c>
      <c r="Q125" s="85">
        <v>10.725602</v>
      </c>
      <c r="R125" s="85">
        <v>10.967332000000001</v>
      </c>
      <c r="S125" s="85">
        <v>11.212358</v>
      </c>
      <c r="T125" s="85">
        <v>11.454371999999999</v>
      </c>
      <c r="U125" s="85">
        <v>11.693458</v>
      </c>
      <c r="V125" s="85">
        <v>11.933901000000001</v>
      </c>
      <c r="W125" s="85">
        <v>12.176525</v>
      </c>
      <c r="X125" s="85">
        <v>12.421250000000001</v>
      </c>
      <c r="Y125" s="85">
        <v>12.667951</v>
      </c>
      <c r="Z125" s="85">
        <v>12.916296000000001</v>
      </c>
      <c r="AA125" s="85">
        <v>13.165709</v>
      </c>
      <c r="AB125" s="85">
        <v>13.416244000000001</v>
      </c>
      <c r="AC125" s="85">
        <v>13.669560000000001</v>
      </c>
      <c r="AD125" s="85">
        <v>13.925858</v>
      </c>
      <c r="AE125" s="85">
        <v>14.185025</v>
      </c>
      <c r="AF125" s="104">
        <v>3.8670000000000003E-2</v>
      </c>
      <c r="AG125" s="65"/>
    </row>
    <row r="126" spans="1:33" ht="24.75">
      <c r="A126" s="58" t="s">
        <v>1161</v>
      </c>
      <c r="B126" s="108" t="s">
        <v>1162</v>
      </c>
      <c r="C126" s="85">
        <v>47.442936000000003</v>
      </c>
      <c r="D126" s="85">
        <v>63.984814</v>
      </c>
      <c r="E126" s="85">
        <v>76.679648999999998</v>
      </c>
      <c r="F126" s="85">
        <v>84.804374999999993</v>
      </c>
      <c r="G126" s="85">
        <v>96.071860999999998</v>
      </c>
      <c r="H126" s="85">
        <v>103.20470400000001</v>
      </c>
      <c r="I126" s="85">
        <v>109.64166299999999</v>
      </c>
      <c r="J126" s="85">
        <v>113.054253</v>
      </c>
      <c r="K126" s="85">
        <v>116.271835</v>
      </c>
      <c r="L126" s="85">
        <v>118.54128300000001</v>
      </c>
      <c r="M126" s="85">
        <v>119.45050000000001</v>
      </c>
      <c r="N126" s="85">
        <v>120.097984</v>
      </c>
      <c r="O126" s="85">
        <v>120.730469</v>
      </c>
      <c r="P126" s="85">
        <v>121.325287</v>
      </c>
      <c r="Q126" s="85">
        <v>121.94425200000001</v>
      </c>
      <c r="R126" s="85">
        <v>122.356194</v>
      </c>
      <c r="S126" s="85">
        <v>122.580017</v>
      </c>
      <c r="T126" s="85">
        <v>122.83268700000001</v>
      </c>
      <c r="U126" s="85">
        <v>123.255264</v>
      </c>
      <c r="V126" s="85">
        <v>123.997055</v>
      </c>
      <c r="W126" s="85">
        <v>125.002296</v>
      </c>
      <c r="X126" s="85">
        <v>126.128738</v>
      </c>
      <c r="Y126" s="85">
        <v>127.33571600000001</v>
      </c>
      <c r="Z126" s="85">
        <v>128.549927</v>
      </c>
      <c r="AA126" s="85">
        <v>129.68714900000001</v>
      </c>
      <c r="AB126" s="85">
        <v>130.74594099999999</v>
      </c>
      <c r="AC126" s="85">
        <v>131.83163500000001</v>
      </c>
      <c r="AD126" s="85">
        <v>133.03767400000001</v>
      </c>
      <c r="AE126" s="85">
        <v>134.431183</v>
      </c>
      <c r="AF126" s="104">
        <v>3.7898000000000001E-2</v>
      </c>
      <c r="AG126" s="65"/>
    </row>
    <row r="127" spans="1:33" ht="36.75">
      <c r="A127" s="58" t="s">
        <v>1163</v>
      </c>
      <c r="B127" s="108" t="s">
        <v>396</v>
      </c>
      <c r="C127" s="85">
        <v>18.514890999999999</v>
      </c>
      <c r="D127" s="85">
        <v>23.544308000000001</v>
      </c>
      <c r="E127" s="85">
        <v>27.278258999999998</v>
      </c>
      <c r="F127" s="85">
        <v>29.958317000000001</v>
      </c>
      <c r="G127" s="85">
        <v>33.320217</v>
      </c>
      <c r="H127" s="85">
        <v>35.412486999999999</v>
      </c>
      <c r="I127" s="85">
        <v>37.304820999999997</v>
      </c>
      <c r="J127" s="85">
        <v>38.347121999999999</v>
      </c>
      <c r="K127" s="85">
        <v>39.329655000000002</v>
      </c>
      <c r="L127" s="85">
        <v>40.027821000000003</v>
      </c>
      <c r="M127" s="85">
        <v>40.319026999999998</v>
      </c>
      <c r="N127" s="85">
        <v>40.531295999999998</v>
      </c>
      <c r="O127" s="85">
        <v>40.737929999999999</v>
      </c>
      <c r="P127" s="85">
        <v>40.931778000000001</v>
      </c>
      <c r="Q127" s="85">
        <v>41.131241000000003</v>
      </c>
      <c r="R127" s="85">
        <v>41.267432999999997</v>
      </c>
      <c r="S127" s="85">
        <v>41.346015999999999</v>
      </c>
      <c r="T127" s="85">
        <v>41.431797000000003</v>
      </c>
      <c r="U127" s="85">
        <v>41.566597000000002</v>
      </c>
      <c r="V127" s="85">
        <v>41.795025000000003</v>
      </c>
      <c r="W127" s="85">
        <v>42.100310999999998</v>
      </c>
      <c r="X127" s="85">
        <v>42.440052000000001</v>
      </c>
      <c r="Y127" s="85">
        <v>42.802154999999999</v>
      </c>
      <c r="Z127" s="85">
        <v>43.164817999999997</v>
      </c>
      <c r="AA127" s="85">
        <v>43.502853000000002</v>
      </c>
      <c r="AB127" s="85">
        <v>43.815761999999999</v>
      </c>
      <c r="AC127" s="85">
        <v>44.134929999999997</v>
      </c>
      <c r="AD127" s="85">
        <v>44.488182000000002</v>
      </c>
      <c r="AE127" s="85">
        <v>44.895415999999997</v>
      </c>
      <c r="AF127" s="104">
        <v>3.2140000000000002E-2</v>
      </c>
      <c r="AG127" s="65"/>
    </row>
    <row r="128" spans="1:33" ht="36.75">
      <c r="A128" s="58" t="s">
        <v>1164</v>
      </c>
      <c r="B128" s="108" t="s">
        <v>398</v>
      </c>
      <c r="C128" s="85">
        <v>28.078714000000002</v>
      </c>
      <c r="D128" s="85">
        <v>39.546764000000003</v>
      </c>
      <c r="E128" s="85">
        <v>48.440437000000003</v>
      </c>
      <c r="F128" s="85">
        <v>53.814338999999997</v>
      </c>
      <c r="G128" s="85">
        <v>61.674225</v>
      </c>
      <c r="H128" s="85">
        <v>66.691176999999996</v>
      </c>
      <c r="I128" s="85">
        <v>71.213875000000002</v>
      </c>
      <c r="J128" s="85">
        <v>73.566772</v>
      </c>
      <c r="K128" s="85">
        <v>75.785445999999993</v>
      </c>
      <c r="L128" s="85">
        <v>77.344414</v>
      </c>
      <c r="M128" s="85">
        <v>77.955794999999995</v>
      </c>
      <c r="N128" s="85">
        <v>78.385551000000007</v>
      </c>
      <c r="O128" s="85">
        <v>78.806213</v>
      </c>
      <c r="P128" s="85">
        <v>79.202354</v>
      </c>
      <c r="Q128" s="85">
        <v>79.617142000000001</v>
      </c>
      <c r="R128" s="85">
        <v>79.889267000000004</v>
      </c>
      <c r="S128" s="85">
        <v>80.031859999999995</v>
      </c>
      <c r="T128" s="85">
        <v>80.196190000000001</v>
      </c>
      <c r="U128" s="85">
        <v>80.480971999999994</v>
      </c>
      <c r="V128" s="85">
        <v>80.990279999999998</v>
      </c>
      <c r="W128" s="85">
        <v>81.685349000000002</v>
      </c>
      <c r="X128" s="85">
        <v>82.466942000000003</v>
      </c>
      <c r="Y128" s="85">
        <v>83.306633000000005</v>
      </c>
      <c r="Z128" s="85">
        <v>84.153221000000002</v>
      </c>
      <c r="AA128" s="85">
        <v>84.947968000000003</v>
      </c>
      <c r="AB128" s="85">
        <v>85.690010000000001</v>
      </c>
      <c r="AC128" s="85">
        <v>86.452820000000003</v>
      </c>
      <c r="AD128" s="85">
        <v>87.301688999999996</v>
      </c>
      <c r="AE128" s="85">
        <v>88.283600000000007</v>
      </c>
      <c r="AF128" s="104">
        <v>4.1761E-2</v>
      </c>
      <c r="AG128" s="65"/>
    </row>
    <row r="129" spans="1:33" ht="36.75">
      <c r="A129" s="58" t="s">
        <v>1165</v>
      </c>
      <c r="B129" s="108" t="s">
        <v>400</v>
      </c>
      <c r="C129" s="85">
        <v>0.84932799999999997</v>
      </c>
      <c r="D129" s="85">
        <v>0.89373599999999997</v>
      </c>
      <c r="E129" s="85">
        <v>0.960955</v>
      </c>
      <c r="F129" s="85">
        <v>1.031712</v>
      </c>
      <c r="G129" s="85">
        <v>1.077413</v>
      </c>
      <c r="H129" s="85">
        <v>1.10103</v>
      </c>
      <c r="I129" s="85">
        <v>1.1229610000000001</v>
      </c>
      <c r="J129" s="85">
        <v>1.14036</v>
      </c>
      <c r="K129" s="85">
        <v>1.1567350000000001</v>
      </c>
      <c r="L129" s="85">
        <v>1.169046</v>
      </c>
      <c r="M129" s="85">
        <v>1.1756770000000001</v>
      </c>
      <c r="N129" s="85">
        <v>1.1811229999999999</v>
      </c>
      <c r="O129" s="85">
        <v>1.186334</v>
      </c>
      <c r="P129" s="85">
        <v>1.1911659999999999</v>
      </c>
      <c r="Q129" s="85">
        <v>1.1958610000000001</v>
      </c>
      <c r="R129" s="85">
        <v>1.1994929999999999</v>
      </c>
      <c r="S129" s="85">
        <v>1.2021440000000001</v>
      </c>
      <c r="T129" s="85">
        <v>1.2047049999999999</v>
      </c>
      <c r="U129" s="85">
        <v>1.2077059999999999</v>
      </c>
      <c r="V129" s="85">
        <v>1.2117629999999999</v>
      </c>
      <c r="W129" s="85">
        <v>1.2166319999999999</v>
      </c>
      <c r="X129" s="85">
        <v>1.221738</v>
      </c>
      <c r="Y129" s="85">
        <v>1.226926</v>
      </c>
      <c r="Z129" s="85">
        <v>1.231905</v>
      </c>
      <c r="AA129" s="85">
        <v>1.2363299999999999</v>
      </c>
      <c r="AB129" s="85">
        <v>1.2401800000000001</v>
      </c>
      <c r="AC129" s="85">
        <v>1.243879</v>
      </c>
      <c r="AD129" s="85">
        <v>1.247797</v>
      </c>
      <c r="AE129" s="85">
        <v>1.2521850000000001</v>
      </c>
      <c r="AF129" s="104">
        <v>1.3960999999999999E-2</v>
      </c>
      <c r="AG129" s="65"/>
    </row>
    <row r="130" spans="1:33">
      <c r="A130" s="58" t="s">
        <v>1166</v>
      </c>
      <c r="B130" s="108" t="s">
        <v>1167</v>
      </c>
      <c r="C130" s="85">
        <v>142.31442300000001</v>
      </c>
      <c r="D130" s="85">
        <v>151.89007599999999</v>
      </c>
      <c r="E130" s="85">
        <v>163.864655</v>
      </c>
      <c r="F130" s="85">
        <v>171.73625200000001</v>
      </c>
      <c r="G130" s="85">
        <v>178.46945199999999</v>
      </c>
      <c r="H130" s="85">
        <v>183.10032699999999</v>
      </c>
      <c r="I130" s="85">
        <v>186.982193</v>
      </c>
      <c r="J130" s="85">
        <v>189.93190000000001</v>
      </c>
      <c r="K130" s="85">
        <v>192.93220500000001</v>
      </c>
      <c r="L130" s="85">
        <v>196.037003</v>
      </c>
      <c r="M130" s="85">
        <v>199.21478300000001</v>
      </c>
      <c r="N130" s="85">
        <v>202.44252</v>
      </c>
      <c r="O130" s="85">
        <v>205.73057600000001</v>
      </c>
      <c r="P130" s="85">
        <v>209.08891299999999</v>
      </c>
      <c r="Q130" s="85">
        <v>212.51480100000001</v>
      </c>
      <c r="R130" s="85">
        <v>216.002655</v>
      </c>
      <c r="S130" s="85">
        <v>219.55929599999999</v>
      </c>
      <c r="T130" s="85">
        <v>223.19146699999999</v>
      </c>
      <c r="U130" s="85">
        <v>226.899384</v>
      </c>
      <c r="V130" s="85">
        <v>230.68907200000001</v>
      </c>
      <c r="W130" s="85">
        <v>234.55947900000001</v>
      </c>
      <c r="X130" s="85">
        <v>238.509064</v>
      </c>
      <c r="Y130" s="85">
        <v>242.53810100000001</v>
      </c>
      <c r="Z130" s="85">
        <v>246.64561499999999</v>
      </c>
      <c r="AA130" s="85">
        <v>250.83862300000001</v>
      </c>
      <c r="AB130" s="85">
        <v>255.11831699999999</v>
      </c>
      <c r="AC130" s="85">
        <v>259.48089599999997</v>
      </c>
      <c r="AD130" s="85">
        <v>263.92275999999998</v>
      </c>
      <c r="AE130" s="85">
        <v>268.437927</v>
      </c>
      <c r="AF130" s="104">
        <v>2.2922000000000001E-2</v>
      </c>
      <c r="AG130" s="65"/>
    </row>
    <row r="131" spans="1:33" ht="36.75">
      <c r="A131" s="58" t="s">
        <v>1168</v>
      </c>
      <c r="B131" s="108" t="s">
        <v>396</v>
      </c>
      <c r="C131" s="85">
        <v>110.081108</v>
      </c>
      <c r="D131" s="85">
        <v>115.58123000000001</v>
      </c>
      <c r="E131" s="85">
        <v>122.967361</v>
      </c>
      <c r="F131" s="85">
        <v>127.819969</v>
      </c>
      <c r="G131" s="85">
        <v>132.20107999999999</v>
      </c>
      <c r="H131" s="85">
        <v>135.314087</v>
      </c>
      <c r="I131" s="85">
        <v>137.98341400000001</v>
      </c>
      <c r="J131" s="85">
        <v>140.101517</v>
      </c>
      <c r="K131" s="85">
        <v>142.25581399999999</v>
      </c>
      <c r="L131" s="85">
        <v>144.48762500000001</v>
      </c>
      <c r="M131" s="85">
        <v>146.77302599999999</v>
      </c>
      <c r="N131" s="85">
        <v>149.094009</v>
      </c>
      <c r="O131" s="85">
        <v>151.45791600000001</v>
      </c>
      <c r="P131" s="85">
        <v>153.87184099999999</v>
      </c>
      <c r="Q131" s="85">
        <v>156.33377100000001</v>
      </c>
      <c r="R131" s="85">
        <v>158.83955399999999</v>
      </c>
      <c r="S131" s="85">
        <v>161.39404300000001</v>
      </c>
      <c r="T131" s="85">
        <v>164.00202899999999</v>
      </c>
      <c r="U131" s="85">
        <v>166.662949</v>
      </c>
      <c r="V131" s="85">
        <v>169.381439</v>
      </c>
      <c r="W131" s="85">
        <v>172.15664699999999</v>
      </c>
      <c r="X131" s="85">
        <v>174.987381</v>
      </c>
      <c r="Y131" s="85">
        <v>177.87385599999999</v>
      </c>
      <c r="Z131" s="85">
        <v>180.81530799999999</v>
      </c>
      <c r="AA131" s="85">
        <v>183.81668099999999</v>
      </c>
      <c r="AB131" s="85">
        <v>186.878784</v>
      </c>
      <c r="AC131" s="85">
        <v>189.99884</v>
      </c>
      <c r="AD131" s="85">
        <v>193.17420999999999</v>
      </c>
      <c r="AE131" s="85">
        <v>196.40057400000001</v>
      </c>
      <c r="AF131" s="104">
        <v>2.0892000000000001E-2</v>
      </c>
      <c r="AG131" s="65"/>
    </row>
    <row r="132" spans="1:33" ht="36.75">
      <c r="A132" s="58" t="s">
        <v>1169</v>
      </c>
      <c r="B132" s="108" t="s">
        <v>398</v>
      </c>
      <c r="C132" s="85">
        <v>17.723891999999999</v>
      </c>
      <c r="D132" s="85">
        <v>21.558128</v>
      </c>
      <c r="E132" s="85">
        <v>25.640647999999999</v>
      </c>
      <c r="F132" s="85">
        <v>28.409416</v>
      </c>
      <c r="G132" s="85">
        <v>30.442050999999999</v>
      </c>
      <c r="H132" s="85">
        <v>31.694476999999999</v>
      </c>
      <c r="I132" s="85">
        <v>32.657162</v>
      </c>
      <c r="J132" s="85">
        <v>33.257838999999997</v>
      </c>
      <c r="K132" s="85">
        <v>33.868983999999998</v>
      </c>
      <c r="L132" s="85">
        <v>34.497799000000001</v>
      </c>
      <c r="M132" s="85">
        <v>35.139740000000003</v>
      </c>
      <c r="N132" s="85">
        <v>35.792296999999998</v>
      </c>
      <c r="O132" s="85">
        <v>36.457706000000002</v>
      </c>
      <c r="P132" s="85">
        <v>37.138069000000002</v>
      </c>
      <c r="Q132" s="85">
        <v>37.832951000000001</v>
      </c>
      <c r="R132" s="85">
        <v>38.541350999999999</v>
      </c>
      <c r="S132" s="85">
        <v>39.264755000000001</v>
      </c>
      <c r="T132" s="85">
        <v>40.004631000000003</v>
      </c>
      <c r="U132" s="85">
        <v>40.762042999999998</v>
      </c>
      <c r="V132" s="85">
        <v>41.537818999999999</v>
      </c>
      <c r="W132" s="85">
        <v>42.331817999999998</v>
      </c>
      <c r="X132" s="85">
        <v>43.143847999999998</v>
      </c>
      <c r="Y132" s="85">
        <v>43.973972000000003</v>
      </c>
      <c r="Z132" s="85">
        <v>44.822124000000002</v>
      </c>
      <c r="AA132" s="85">
        <v>45.689816</v>
      </c>
      <c r="AB132" s="85">
        <v>46.577365999999998</v>
      </c>
      <c r="AC132" s="85">
        <v>47.484093000000001</v>
      </c>
      <c r="AD132" s="85">
        <v>48.409294000000003</v>
      </c>
      <c r="AE132" s="85">
        <v>49.351832999999999</v>
      </c>
      <c r="AF132" s="104">
        <v>3.7250999999999999E-2</v>
      </c>
      <c r="AG132" s="65"/>
    </row>
    <row r="133" spans="1:33" ht="36.75">
      <c r="A133" s="58" t="s">
        <v>1170</v>
      </c>
      <c r="B133" s="108" t="s">
        <v>400</v>
      </c>
      <c r="C133" s="85">
        <v>14.50943</v>
      </c>
      <c r="D133" s="85">
        <v>14.750728000000001</v>
      </c>
      <c r="E133" s="85">
        <v>15.256656</v>
      </c>
      <c r="F133" s="85">
        <v>15.506875000000001</v>
      </c>
      <c r="G133" s="85">
        <v>15.82633</v>
      </c>
      <c r="H133" s="85">
        <v>16.091740000000001</v>
      </c>
      <c r="I133" s="85">
        <v>16.341602000000002</v>
      </c>
      <c r="J133" s="85">
        <v>16.572548000000001</v>
      </c>
      <c r="K133" s="85">
        <v>16.807404999999999</v>
      </c>
      <c r="L133" s="85">
        <v>17.051577000000002</v>
      </c>
      <c r="M133" s="85">
        <v>17.302004</v>
      </c>
      <c r="N133" s="85">
        <v>17.556206</v>
      </c>
      <c r="O133" s="85">
        <v>17.814955000000001</v>
      </c>
      <c r="P133" s="85">
        <v>18.079001999999999</v>
      </c>
      <c r="Q133" s="85">
        <v>18.348101</v>
      </c>
      <c r="R133" s="85">
        <v>18.621765</v>
      </c>
      <c r="S133" s="85">
        <v>18.900500999999998</v>
      </c>
      <c r="T133" s="85">
        <v>19.184811</v>
      </c>
      <c r="U133" s="85">
        <v>19.474388000000001</v>
      </c>
      <c r="V133" s="85">
        <v>19.769831</v>
      </c>
      <c r="W133" s="85">
        <v>20.071031999999999</v>
      </c>
      <c r="X133" s="85">
        <v>20.377831</v>
      </c>
      <c r="Y133" s="85">
        <v>20.690248</v>
      </c>
      <c r="Z133" s="85">
        <v>21.008171000000001</v>
      </c>
      <c r="AA133" s="85">
        <v>21.332118999999999</v>
      </c>
      <c r="AB133" s="85">
        <v>21.662158999999999</v>
      </c>
      <c r="AC133" s="85">
        <v>21.997971</v>
      </c>
      <c r="AD133" s="85">
        <v>22.339255999999999</v>
      </c>
      <c r="AE133" s="85">
        <v>22.685524000000001</v>
      </c>
      <c r="AF133" s="104">
        <v>1.609E-2</v>
      </c>
      <c r="AG133" s="65"/>
    </row>
    <row r="134" spans="1:33" ht="48.75">
      <c r="A134" s="58" t="s">
        <v>1171</v>
      </c>
      <c r="B134" s="108" t="s">
        <v>1172</v>
      </c>
      <c r="C134" s="85">
        <v>48.721522999999998</v>
      </c>
      <c r="D134" s="85">
        <v>61.768990000000002</v>
      </c>
      <c r="E134" s="85">
        <v>73.845116000000004</v>
      </c>
      <c r="F134" s="85">
        <v>82.664268000000007</v>
      </c>
      <c r="G134" s="85">
        <v>90.551765000000003</v>
      </c>
      <c r="H134" s="85">
        <v>94.869156000000004</v>
      </c>
      <c r="I134" s="85">
        <v>98.194419999999994</v>
      </c>
      <c r="J134" s="85">
        <v>100.99239300000001</v>
      </c>
      <c r="K134" s="85">
        <v>103.867386</v>
      </c>
      <c r="L134" s="85">
        <v>106.882401</v>
      </c>
      <c r="M134" s="85">
        <v>109.995766</v>
      </c>
      <c r="N134" s="85">
        <v>113.19216900000001</v>
      </c>
      <c r="O134" s="85">
        <v>116.47422</v>
      </c>
      <c r="P134" s="85">
        <v>119.84822800000001</v>
      </c>
      <c r="Q134" s="85">
        <v>123.249786</v>
      </c>
      <c r="R134" s="85">
        <v>126.73764799999999</v>
      </c>
      <c r="S134" s="85">
        <v>130.315765</v>
      </c>
      <c r="T134" s="85">
        <v>133.98472599999999</v>
      </c>
      <c r="U134" s="85">
        <v>137.747986</v>
      </c>
      <c r="V134" s="85">
        <v>141.534378</v>
      </c>
      <c r="W134" s="85">
        <v>145.41456600000001</v>
      </c>
      <c r="X134" s="85">
        <v>149.39035000000001</v>
      </c>
      <c r="Y134" s="85">
        <v>153.46047999999999</v>
      </c>
      <c r="Z134" s="85">
        <v>157.62562600000001</v>
      </c>
      <c r="AA134" s="85">
        <v>161.804001</v>
      </c>
      <c r="AB134" s="85">
        <v>166.075638</v>
      </c>
      <c r="AC134" s="85">
        <v>170.446091</v>
      </c>
      <c r="AD134" s="85">
        <v>174.919006</v>
      </c>
      <c r="AE134" s="85">
        <v>179.497559</v>
      </c>
      <c r="AF134" s="104">
        <v>4.7674000000000001E-2</v>
      </c>
      <c r="AG134" s="65"/>
    </row>
    <row r="135" spans="1:33" ht="36.75">
      <c r="A135" s="58" t="s">
        <v>1173</v>
      </c>
      <c r="B135" s="108" t="s">
        <v>396</v>
      </c>
      <c r="C135" s="85">
        <v>40.367882000000002</v>
      </c>
      <c r="D135" s="85">
        <v>51.182053000000003</v>
      </c>
      <c r="E135" s="85">
        <v>61.307991000000001</v>
      </c>
      <c r="F135" s="85">
        <v>68.604468999999995</v>
      </c>
      <c r="G135" s="85">
        <v>75.149856999999997</v>
      </c>
      <c r="H135" s="85">
        <v>78.746758</v>
      </c>
      <c r="I135" s="85">
        <v>81.512482000000006</v>
      </c>
      <c r="J135" s="85">
        <v>83.836219999999997</v>
      </c>
      <c r="K135" s="85">
        <v>86.223915000000005</v>
      </c>
      <c r="L135" s="85">
        <v>88.727737000000005</v>
      </c>
      <c r="M135" s="85">
        <v>91.313179000000005</v>
      </c>
      <c r="N135" s="85">
        <v>93.967590000000001</v>
      </c>
      <c r="O135" s="85">
        <v>96.693107999999995</v>
      </c>
      <c r="P135" s="85">
        <v>99.494986999999995</v>
      </c>
      <c r="Q135" s="85">
        <v>102.32</v>
      </c>
      <c r="R135" s="85">
        <v>105.216705</v>
      </c>
      <c r="S135" s="85">
        <v>108.188377</v>
      </c>
      <c r="T135" s="85">
        <v>111.235527</v>
      </c>
      <c r="U135" s="85">
        <v>114.361046</v>
      </c>
      <c r="V135" s="85">
        <v>117.506035</v>
      </c>
      <c r="W135" s="85">
        <v>120.728973</v>
      </c>
      <c r="X135" s="85">
        <v>124.031364</v>
      </c>
      <c r="Y135" s="85">
        <v>127.412148</v>
      </c>
      <c r="Z135" s="85">
        <v>130.871872</v>
      </c>
      <c r="AA135" s="85">
        <v>134.342804</v>
      </c>
      <c r="AB135" s="85">
        <v>137.89123499999999</v>
      </c>
      <c r="AC135" s="85">
        <v>141.52177399999999</v>
      </c>
      <c r="AD135" s="85">
        <v>145.23748800000001</v>
      </c>
      <c r="AE135" s="85">
        <v>149.04101600000001</v>
      </c>
      <c r="AF135" s="104">
        <v>4.7754999999999999E-2</v>
      </c>
      <c r="AG135" s="65"/>
    </row>
    <row r="136" spans="1:33" ht="36.75">
      <c r="A136" s="58" t="s">
        <v>1174</v>
      </c>
      <c r="B136" s="108" t="s">
        <v>398</v>
      </c>
      <c r="C136" s="85">
        <v>4.8107499999999996</v>
      </c>
      <c r="D136" s="85">
        <v>6.1307200000000002</v>
      </c>
      <c r="E136" s="85">
        <v>7.171532</v>
      </c>
      <c r="F136" s="85">
        <v>7.9921449999999998</v>
      </c>
      <c r="G136" s="85">
        <v>8.7539029999999993</v>
      </c>
      <c r="H136" s="85">
        <v>9.1908320000000003</v>
      </c>
      <c r="I136" s="85">
        <v>9.5208630000000003</v>
      </c>
      <c r="J136" s="85">
        <v>9.7937060000000002</v>
      </c>
      <c r="K136" s="85">
        <v>10.074055</v>
      </c>
      <c r="L136" s="85">
        <v>10.367825</v>
      </c>
      <c r="M136" s="85">
        <v>10.671106999999999</v>
      </c>
      <c r="N136" s="85">
        <v>10.982485</v>
      </c>
      <c r="O136" s="85">
        <v>11.302196</v>
      </c>
      <c r="P136" s="85">
        <v>11.630836</v>
      </c>
      <c r="Q136" s="85">
        <v>11.962536999999999</v>
      </c>
      <c r="R136" s="85">
        <v>12.302671</v>
      </c>
      <c r="S136" s="85">
        <v>12.651629</v>
      </c>
      <c r="T136" s="85">
        <v>13.009482</v>
      </c>
      <c r="U136" s="85">
        <v>13.376611</v>
      </c>
      <c r="V136" s="85">
        <v>13.746362</v>
      </c>
      <c r="W136" s="85">
        <v>14.125339</v>
      </c>
      <c r="X136" s="85">
        <v>14.513700999999999</v>
      </c>
      <c r="Y136" s="85">
        <v>14.911319000000001</v>
      </c>
      <c r="Z136" s="85">
        <v>15.318254</v>
      </c>
      <c r="AA136" s="85">
        <v>15.726773</v>
      </c>
      <c r="AB136" s="85">
        <v>16.144462999999998</v>
      </c>
      <c r="AC136" s="85">
        <v>16.571867000000001</v>
      </c>
      <c r="AD136" s="85">
        <v>17.009353999999998</v>
      </c>
      <c r="AE136" s="85">
        <v>17.457253999999999</v>
      </c>
      <c r="AF136" s="104">
        <v>4.7107999999999997E-2</v>
      </c>
      <c r="AG136" s="65"/>
    </row>
    <row r="137" spans="1:33" ht="36.75">
      <c r="A137" s="58" t="s">
        <v>1175</v>
      </c>
      <c r="B137" s="108" t="s">
        <v>400</v>
      </c>
      <c r="C137" s="85">
        <v>3.542891</v>
      </c>
      <c r="D137" s="85">
        <v>4.4562160000000004</v>
      </c>
      <c r="E137" s="85">
        <v>5.3655970000000002</v>
      </c>
      <c r="F137" s="85">
        <v>6.0676459999999999</v>
      </c>
      <c r="G137" s="85">
        <v>6.6479980000000003</v>
      </c>
      <c r="H137" s="85">
        <v>6.9315740000000003</v>
      </c>
      <c r="I137" s="85">
        <v>7.161073</v>
      </c>
      <c r="J137" s="85">
        <v>7.3624660000000004</v>
      </c>
      <c r="K137" s="85">
        <v>7.5694160000000004</v>
      </c>
      <c r="L137" s="85">
        <v>7.7868430000000002</v>
      </c>
      <c r="M137" s="85">
        <v>8.0114780000000003</v>
      </c>
      <c r="N137" s="85">
        <v>8.2420969999999993</v>
      </c>
      <c r="O137" s="85">
        <v>8.4789100000000008</v>
      </c>
      <c r="P137" s="85">
        <v>8.7224079999999997</v>
      </c>
      <c r="Q137" s="85">
        <v>8.9672540000000005</v>
      </c>
      <c r="R137" s="85">
        <v>9.2182739999999992</v>
      </c>
      <c r="S137" s="85">
        <v>9.4757580000000008</v>
      </c>
      <c r="T137" s="85">
        <v>9.7397179999999999</v>
      </c>
      <c r="U137" s="85">
        <v>10.010329</v>
      </c>
      <c r="V137" s="85">
        <v>10.281976999999999</v>
      </c>
      <c r="W137" s="85">
        <v>10.560243</v>
      </c>
      <c r="X137" s="85">
        <v>10.845281999999999</v>
      </c>
      <c r="Y137" s="85">
        <v>11.137014000000001</v>
      </c>
      <c r="Z137" s="85">
        <v>11.435499999999999</v>
      </c>
      <c r="AA137" s="85">
        <v>11.734435</v>
      </c>
      <c r="AB137" s="85">
        <v>12.039953000000001</v>
      </c>
      <c r="AC137" s="85">
        <v>12.352451</v>
      </c>
      <c r="AD137" s="85">
        <v>12.67216</v>
      </c>
      <c r="AE137" s="85">
        <v>12.999294000000001</v>
      </c>
      <c r="AF137" s="104">
        <v>4.7521000000000001E-2</v>
      </c>
      <c r="AG137" s="65"/>
    </row>
    <row r="138" spans="1:33">
      <c r="A138" s="58" t="s">
        <v>1176</v>
      </c>
      <c r="B138" s="108" t="s">
        <v>416</v>
      </c>
      <c r="C138" s="85">
        <v>782.72277799999995</v>
      </c>
      <c r="D138" s="85">
        <v>779.99255400000004</v>
      </c>
      <c r="E138" s="85">
        <v>777.24194299999999</v>
      </c>
      <c r="F138" s="85">
        <v>836.20019500000001</v>
      </c>
      <c r="G138" s="85">
        <v>900.88647500000002</v>
      </c>
      <c r="H138" s="85">
        <v>959.77856399999996</v>
      </c>
      <c r="I138" s="85">
        <v>1015.328857</v>
      </c>
      <c r="J138" s="85">
        <v>1071.4494629999999</v>
      </c>
      <c r="K138" s="85">
        <v>1127.8001710000001</v>
      </c>
      <c r="L138" s="85">
        <v>1184.857544</v>
      </c>
      <c r="M138" s="85">
        <v>1242.602173</v>
      </c>
      <c r="N138" s="85">
        <v>1300.8637699999999</v>
      </c>
      <c r="O138" s="85">
        <v>1359.7788089999999</v>
      </c>
      <c r="P138" s="85">
        <v>1419.6533199999999</v>
      </c>
      <c r="Q138" s="85">
        <v>1480.3670649999999</v>
      </c>
      <c r="R138" s="85">
        <v>1541.5150149999999</v>
      </c>
      <c r="S138" s="85">
        <v>1603.139404</v>
      </c>
      <c r="T138" s="85">
        <v>1665.5854489999999</v>
      </c>
      <c r="U138" s="85">
        <v>1729.3858640000001</v>
      </c>
      <c r="V138" s="85">
        <v>1795.155029</v>
      </c>
      <c r="W138" s="85">
        <v>1862.857422</v>
      </c>
      <c r="X138" s="85">
        <v>1931.973999</v>
      </c>
      <c r="Y138" s="85">
        <v>2001.8626710000001</v>
      </c>
      <c r="Z138" s="85">
        <v>2071.8183589999999</v>
      </c>
      <c r="AA138" s="85">
        <v>2141.7058109999998</v>
      </c>
      <c r="AB138" s="85">
        <v>2211.8625489999999</v>
      </c>
      <c r="AC138" s="85">
        <v>2282.0432129999999</v>
      </c>
      <c r="AD138" s="85">
        <v>2351.5871579999998</v>
      </c>
      <c r="AE138" s="85">
        <v>2419.7944339999999</v>
      </c>
      <c r="AF138" s="104">
        <v>4.1133000000000003E-2</v>
      </c>
      <c r="AG138" s="65"/>
    </row>
    <row r="139" spans="1:33" ht="36.75">
      <c r="A139" s="58" t="s">
        <v>1177</v>
      </c>
      <c r="B139" s="108" t="s">
        <v>396</v>
      </c>
      <c r="C139" s="85">
        <v>607.629639</v>
      </c>
      <c r="D139" s="85">
        <v>579.78564500000005</v>
      </c>
      <c r="E139" s="85">
        <v>554.85424799999998</v>
      </c>
      <c r="F139" s="85">
        <v>591.023865</v>
      </c>
      <c r="G139" s="85">
        <v>632.18890399999998</v>
      </c>
      <c r="H139" s="85">
        <v>672.03393600000004</v>
      </c>
      <c r="I139" s="85">
        <v>711.24945100000002</v>
      </c>
      <c r="J139" s="85">
        <v>750.78301999999996</v>
      </c>
      <c r="K139" s="85">
        <v>790.37164299999995</v>
      </c>
      <c r="L139" s="85">
        <v>830.36956799999996</v>
      </c>
      <c r="M139" s="85">
        <v>870.75842299999999</v>
      </c>
      <c r="N139" s="85">
        <v>911.40508999999997</v>
      </c>
      <c r="O139" s="85">
        <v>952.40625</v>
      </c>
      <c r="P139" s="85">
        <v>993.98687700000005</v>
      </c>
      <c r="Q139" s="85">
        <v>1036.053101</v>
      </c>
      <c r="R139" s="85">
        <v>1078.296143</v>
      </c>
      <c r="S139" s="85">
        <v>1120.742432</v>
      </c>
      <c r="T139" s="85">
        <v>1163.6453859999999</v>
      </c>
      <c r="U139" s="85">
        <v>1207.394775</v>
      </c>
      <c r="V139" s="85">
        <v>1252.449341</v>
      </c>
      <c r="W139" s="85">
        <v>1298.7775879999999</v>
      </c>
      <c r="X139" s="85">
        <v>1345.984375</v>
      </c>
      <c r="Y139" s="85">
        <v>1393.5820309999999</v>
      </c>
      <c r="Z139" s="85">
        <v>1441.0375979999999</v>
      </c>
      <c r="AA139" s="85">
        <v>1488.2482910000001</v>
      </c>
      <c r="AB139" s="85">
        <v>1535.4626459999999</v>
      </c>
      <c r="AC139" s="85">
        <v>1582.492432</v>
      </c>
      <c r="AD139" s="85">
        <v>1628.837769</v>
      </c>
      <c r="AE139" s="85">
        <v>1673.9719239999999</v>
      </c>
      <c r="AF139" s="104">
        <v>3.6854999999999999E-2</v>
      </c>
      <c r="AG139" s="65"/>
    </row>
    <row r="140" spans="1:33" ht="36.75">
      <c r="A140" s="58" t="s">
        <v>1178</v>
      </c>
      <c r="B140" s="108" t="s">
        <v>398</v>
      </c>
      <c r="C140" s="85">
        <v>87.702171000000007</v>
      </c>
      <c r="D140" s="85">
        <v>118.64717899999999</v>
      </c>
      <c r="E140" s="85">
        <v>145.718872</v>
      </c>
      <c r="F140" s="85">
        <v>163.990128</v>
      </c>
      <c r="G140" s="85">
        <v>182.23019400000001</v>
      </c>
      <c r="H140" s="85">
        <v>195.94972200000001</v>
      </c>
      <c r="I140" s="85">
        <v>206.901611</v>
      </c>
      <c r="J140" s="85">
        <v>218.06899999999999</v>
      </c>
      <c r="K140" s="85">
        <v>229.41262800000001</v>
      </c>
      <c r="L140" s="85">
        <v>241.004807</v>
      </c>
      <c r="M140" s="85">
        <v>252.84724399999999</v>
      </c>
      <c r="N140" s="85">
        <v>264.92242399999998</v>
      </c>
      <c r="O140" s="85">
        <v>277.25662199999999</v>
      </c>
      <c r="P140" s="85">
        <v>289.89932299999998</v>
      </c>
      <c r="Q140" s="85">
        <v>302.83795199999997</v>
      </c>
      <c r="R140" s="85">
        <v>316.01998900000001</v>
      </c>
      <c r="S140" s="85">
        <v>329.458618</v>
      </c>
      <c r="T140" s="85">
        <v>343.209473</v>
      </c>
      <c r="U140" s="85">
        <v>357.36090100000001</v>
      </c>
      <c r="V140" s="85">
        <v>372.00381499999997</v>
      </c>
      <c r="W140" s="85">
        <v>387.13888500000002</v>
      </c>
      <c r="X140" s="85">
        <v>402.69903599999998</v>
      </c>
      <c r="Y140" s="85">
        <v>418.59939600000001</v>
      </c>
      <c r="Z140" s="85">
        <v>434.743561</v>
      </c>
      <c r="AA140" s="85">
        <v>451.11456299999998</v>
      </c>
      <c r="AB140" s="85">
        <v>467.76574699999998</v>
      </c>
      <c r="AC140" s="85">
        <v>484.66757200000001</v>
      </c>
      <c r="AD140" s="85">
        <v>501.73037699999998</v>
      </c>
      <c r="AE140" s="85">
        <v>518.85571300000004</v>
      </c>
      <c r="AF140" s="104">
        <v>6.5546999999999994E-2</v>
      </c>
      <c r="AG140" s="65"/>
    </row>
    <row r="141" spans="1:33" ht="36.75">
      <c r="A141" s="58" t="s">
        <v>1179</v>
      </c>
      <c r="B141" s="108" t="s">
        <v>400</v>
      </c>
      <c r="C141" s="85">
        <v>87.390906999999999</v>
      </c>
      <c r="D141" s="85">
        <v>81.559792000000002</v>
      </c>
      <c r="E141" s="85">
        <v>76.668800000000005</v>
      </c>
      <c r="F141" s="85">
        <v>81.186179999999993</v>
      </c>
      <c r="G141" s="85">
        <v>86.467392000000004</v>
      </c>
      <c r="H141" s="85">
        <v>91.794830000000005</v>
      </c>
      <c r="I141" s="85">
        <v>97.177802999999997</v>
      </c>
      <c r="J141" s="85">
        <v>102.597488</v>
      </c>
      <c r="K141" s="85">
        <v>108.01593800000001</v>
      </c>
      <c r="L141" s="85">
        <v>113.483192</v>
      </c>
      <c r="M141" s="85">
        <v>118.996407</v>
      </c>
      <c r="N141" s="85">
        <v>124.536186</v>
      </c>
      <c r="O141" s="85">
        <v>130.11586</v>
      </c>
      <c r="P141" s="85">
        <v>135.76705899999999</v>
      </c>
      <c r="Q141" s="85">
        <v>141.47612000000001</v>
      </c>
      <c r="R141" s="85">
        <v>147.198837</v>
      </c>
      <c r="S141" s="85">
        <v>152.938492</v>
      </c>
      <c r="T141" s="85">
        <v>158.73074299999999</v>
      </c>
      <c r="U141" s="85">
        <v>164.63017300000001</v>
      </c>
      <c r="V141" s="85">
        <v>170.70181299999999</v>
      </c>
      <c r="W141" s="85">
        <v>176.94079600000001</v>
      </c>
      <c r="X141" s="85">
        <v>183.29051200000001</v>
      </c>
      <c r="Y141" s="85">
        <v>189.68124399999999</v>
      </c>
      <c r="Z141" s="85">
        <v>196.03698700000001</v>
      </c>
      <c r="AA141" s="85">
        <v>202.342896</v>
      </c>
      <c r="AB141" s="85">
        <v>208.634064</v>
      </c>
      <c r="AC141" s="85">
        <v>214.88330099999999</v>
      </c>
      <c r="AD141" s="85">
        <v>221.019318</v>
      </c>
      <c r="AE141" s="85">
        <v>226.96713299999999</v>
      </c>
      <c r="AF141" s="104">
        <v>3.4674000000000003E-2</v>
      </c>
      <c r="AG141" s="65"/>
    </row>
    <row r="142" spans="1:33">
      <c r="A142" s="58" t="s">
        <v>1180</v>
      </c>
      <c r="B142" s="108" t="s">
        <v>1181</v>
      </c>
      <c r="C142" s="85">
        <v>105.801849</v>
      </c>
      <c r="D142" s="85">
        <v>131.08637999999999</v>
      </c>
      <c r="E142" s="85">
        <v>148.97323600000001</v>
      </c>
      <c r="F142" s="85">
        <v>162.49697900000001</v>
      </c>
      <c r="G142" s="85">
        <v>182.242538</v>
      </c>
      <c r="H142" s="85">
        <v>199.04045099999999</v>
      </c>
      <c r="I142" s="85">
        <v>215.68579099999999</v>
      </c>
      <c r="J142" s="85">
        <v>233.66879299999999</v>
      </c>
      <c r="K142" s="85">
        <v>252.08363299999999</v>
      </c>
      <c r="L142" s="85">
        <v>270.79431199999999</v>
      </c>
      <c r="M142" s="85">
        <v>289.70480300000003</v>
      </c>
      <c r="N142" s="85">
        <v>308.69137599999999</v>
      </c>
      <c r="O142" s="85">
        <v>327.61547899999999</v>
      </c>
      <c r="P142" s="85">
        <v>346.53881799999999</v>
      </c>
      <c r="Q142" s="85">
        <v>365.61932400000001</v>
      </c>
      <c r="R142" s="85">
        <v>385.17947400000003</v>
      </c>
      <c r="S142" s="85">
        <v>405.21984900000001</v>
      </c>
      <c r="T142" s="85">
        <v>425.707581</v>
      </c>
      <c r="U142" s="85">
        <v>446.58886699999999</v>
      </c>
      <c r="V142" s="85">
        <v>467.84079000000003</v>
      </c>
      <c r="W142" s="85">
        <v>489.42877199999998</v>
      </c>
      <c r="X142" s="85">
        <v>511.33187900000001</v>
      </c>
      <c r="Y142" s="85">
        <v>533.48980700000004</v>
      </c>
      <c r="Z142" s="85">
        <v>555.85424799999998</v>
      </c>
      <c r="AA142" s="85">
        <v>578.37213099999997</v>
      </c>
      <c r="AB142" s="85">
        <v>600.98870799999997</v>
      </c>
      <c r="AC142" s="85">
        <v>623.63964799999997</v>
      </c>
      <c r="AD142" s="85">
        <v>646.26062000000002</v>
      </c>
      <c r="AE142" s="85">
        <v>668.79229699999996</v>
      </c>
      <c r="AF142" s="104">
        <v>6.8071000000000007E-2</v>
      </c>
      <c r="AG142" s="65"/>
    </row>
    <row r="143" spans="1:33" ht="36.75">
      <c r="A143" s="58" t="s">
        <v>1182</v>
      </c>
      <c r="B143" s="108" t="s">
        <v>396</v>
      </c>
      <c r="C143" s="85">
        <v>75.193489</v>
      </c>
      <c r="D143" s="85">
        <v>88.749320999999995</v>
      </c>
      <c r="E143" s="85">
        <v>96.573020999999997</v>
      </c>
      <c r="F143" s="85">
        <v>102.475159</v>
      </c>
      <c r="G143" s="85">
        <v>114.042053</v>
      </c>
      <c r="H143" s="85">
        <v>124.892517</v>
      </c>
      <c r="I143" s="85">
        <v>135.918442</v>
      </c>
      <c r="J143" s="85">
        <v>147.58873</v>
      </c>
      <c r="K143" s="85">
        <v>159.55355800000001</v>
      </c>
      <c r="L143" s="85">
        <v>171.721115</v>
      </c>
      <c r="M143" s="85">
        <v>184.025848</v>
      </c>
      <c r="N143" s="85">
        <v>196.38386499999999</v>
      </c>
      <c r="O143" s="85">
        <v>208.70137</v>
      </c>
      <c r="P143" s="85">
        <v>221.01852400000001</v>
      </c>
      <c r="Q143" s="85">
        <v>233.43985000000001</v>
      </c>
      <c r="R143" s="85">
        <v>246.18055699999999</v>
      </c>
      <c r="S143" s="85">
        <v>259.24078400000002</v>
      </c>
      <c r="T143" s="85">
        <v>272.59823599999999</v>
      </c>
      <c r="U143" s="85">
        <v>286.21472199999999</v>
      </c>
      <c r="V143" s="85">
        <v>300.07556199999999</v>
      </c>
      <c r="W143" s="85">
        <v>314.157196</v>
      </c>
      <c r="X143" s="85">
        <v>328.44482399999998</v>
      </c>
      <c r="Y143" s="85">
        <v>342.89700299999998</v>
      </c>
      <c r="Z143" s="85">
        <v>357.48037699999998</v>
      </c>
      <c r="AA143" s="85">
        <v>372.15881300000001</v>
      </c>
      <c r="AB143" s="85">
        <v>386.89511099999999</v>
      </c>
      <c r="AC143" s="85">
        <v>401.64532500000001</v>
      </c>
      <c r="AD143" s="85">
        <v>416.36498999999998</v>
      </c>
      <c r="AE143" s="85">
        <v>431.01361100000003</v>
      </c>
      <c r="AF143" s="104">
        <v>6.4344999999999999E-2</v>
      </c>
      <c r="AG143" s="65"/>
    </row>
    <row r="144" spans="1:33" ht="36.75">
      <c r="A144" s="58" t="s">
        <v>1183</v>
      </c>
      <c r="B144" s="108" t="s">
        <v>398</v>
      </c>
      <c r="C144" s="85">
        <v>20.681094999999999</v>
      </c>
      <c r="D144" s="85">
        <v>31.151104</v>
      </c>
      <c r="E144" s="85">
        <v>40.734214999999999</v>
      </c>
      <c r="F144" s="85">
        <v>48.025737999999997</v>
      </c>
      <c r="G144" s="85">
        <v>54.971947</v>
      </c>
      <c r="H144" s="85">
        <v>59.613852999999999</v>
      </c>
      <c r="I144" s="85">
        <v>63.869911000000002</v>
      </c>
      <c r="J144" s="85">
        <v>68.771148999999994</v>
      </c>
      <c r="K144" s="85">
        <v>73.772148000000001</v>
      </c>
      <c r="L144" s="85">
        <v>78.840309000000005</v>
      </c>
      <c r="M144" s="85">
        <v>83.953598</v>
      </c>
      <c r="N144" s="85">
        <v>89.082618999999994</v>
      </c>
      <c r="O144" s="85">
        <v>94.194580000000002</v>
      </c>
      <c r="P144" s="85">
        <v>99.306160000000006</v>
      </c>
      <c r="Q144" s="85">
        <v>104.45790100000001</v>
      </c>
      <c r="R144" s="85">
        <v>109.730125</v>
      </c>
      <c r="S144" s="85">
        <v>115.12342099999999</v>
      </c>
      <c r="T144" s="85">
        <v>120.629929</v>
      </c>
      <c r="U144" s="85">
        <v>126.239189</v>
      </c>
      <c r="V144" s="85">
        <v>131.944626</v>
      </c>
      <c r="W144" s="85">
        <v>137.73826600000001</v>
      </c>
      <c r="X144" s="85">
        <v>143.61595199999999</v>
      </c>
      <c r="Y144" s="85">
        <v>149.56410199999999</v>
      </c>
      <c r="Z144" s="85">
        <v>155.57214400000001</v>
      </c>
      <c r="AA144" s="85">
        <v>161.627579</v>
      </c>
      <c r="AB144" s="85">
        <v>167.71759</v>
      </c>
      <c r="AC144" s="85">
        <v>173.827698</v>
      </c>
      <c r="AD144" s="85">
        <v>179.94335899999999</v>
      </c>
      <c r="AE144" s="85">
        <v>186.051331</v>
      </c>
      <c r="AF144" s="104">
        <v>8.1616999999999995E-2</v>
      </c>
      <c r="AG144" s="65"/>
    </row>
    <row r="145" spans="1:33" ht="36.75">
      <c r="A145" s="58" t="s">
        <v>1184</v>
      </c>
      <c r="B145" s="108" t="s">
        <v>400</v>
      </c>
      <c r="C145" s="85">
        <v>9.9272690000000008</v>
      </c>
      <c r="D145" s="85">
        <v>11.185945</v>
      </c>
      <c r="E145" s="85">
        <v>11.666002000000001</v>
      </c>
      <c r="F145" s="85">
        <v>11.996092000000001</v>
      </c>
      <c r="G145" s="85">
        <v>13.228529999999999</v>
      </c>
      <c r="H145" s="85">
        <v>14.534067</v>
      </c>
      <c r="I145" s="85">
        <v>15.897460000000001</v>
      </c>
      <c r="J145" s="85">
        <v>17.308926</v>
      </c>
      <c r="K145" s="85">
        <v>18.757919000000001</v>
      </c>
      <c r="L145" s="85">
        <v>20.232868</v>
      </c>
      <c r="M145" s="85">
        <v>21.725401000000002</v>
      </c>
      <c r="N145" s="85">
        <v>23.224907000000002</v>
      </c>
      <c r="O145" s="85">
        <v>24.719524</v>
      </c>
      <c r="P145" s="85">
        <v>26.214109000000001</v>
      </c>
      <c r="Q145" s="85">
        <v>27.721582000000001</v>
      </c>
      <c r="R145" s="85">
        <v>29.26877</v>
      </c>
      <c r="S145" s="85">
        <v>30.855650000000001</v>
      </c>
      <c r="T145" s="85">
        <v>32.479407999999999</v>
      </c>
      <c r="U145" s="85">
        <v>34.134968000000001</v>
      </c>
      <c r="V145" s="85">
        <v>35.820602000000001</v>
      </c>
      <c r="W145" s="85">
        <v>37.533295000000003</v>
      </c>
      <c r="X145" s="85">
        <v>39.271095000000003</v>
      </c>
      <c r="Y145" s="85">
        <v>41.028694000000002</v>
      </c>
      <c r="Z145" s="85">
        <v>42.801788000000002</v>
      </c>
      <c r="AA145" s="85">
        <v>44.585773000000003</v>
      </c>
      <c r="AB145" s="85">
        <v>46.375937999999998</v>
      </c>
      <c r="AC145" s="85">
        <v>48.166649</v>
      </c>
      <c r="AD145" s="85">
        <v>49.952205999999997</v>
      </c>
      <c r="AE145" s="85">
        <v>51.727398000000001</v>
      </c>
      <c r="AF145" s="104">
        <v>6.0726000000000002E-2</v>
      </c>
      <c r="AG145" s="65"/>
    </row>
    <row r="146" spans="1:33" ht="36.75">
      <c r="A146" s="58" t="s">
        <v>1185</v>
      </c>
      <c r="B146" s="108" t="s">
        <v>1186</v>
      </c>
      <c r="C146" s="85">
        <v>375.91976899999997</v>
      </c>
      <c r="D146" s="85">
        <v>481.70532200000002</v>
      </c>
      <c r="E146" s="85">
        <v>566.80071999999996</v>
      </c>
      <c r="F146" s="85">
        <v>619.48498500000005</v>
      </c>
      <c r="G146" s="85">
        <v>692.50787400000002</v>
      </c>
      <c r="H146" s="85">
        <v>742.44305399999996</v>
      </c>
      <c r="I146" s="85">
        <v>789.48498500000005</v>
      </c>
      <c r="J146" s="85">
        <v>826.39794900000004</v>
      </c>
      <c r="K146" s="85">
        <v>863.72631799999999</v>
      </c>
      <c r="L146" s="85">
        <v>901.85369900000001</v>
      </c>
      <c r="M146" s="85">
        <v>941.02893100000006</v>
      </c>
      <c r="N146" s="85">
        <v>981.25726299999997</v>
      </c>
      <c r="O146" s="85">
        <v>1022.627808</v>
      </c>
      <c r="P146" s="85">
        <v>1065.224731</v>
      </c>
      <c r="Q146" s="85">
        <v>1108.5661620000001</v>
      </c>
      <c r="R146" s="85">
        <v>1153.0804439999999</v>
      </c>
      <c r="S146" s="85">
        <v>1198.8654790000001</v>
      </c>
      <c r="T146" s="85">
        <v>1245.9023440000001</v>
      </c>
      <c r="U146" s="85">
        <v>1294.303101</v>
      </c>
      <c r="V146" s="85">
        <v>1343.3957519999999</v>
      </c>
      <c r="W146" s="85">
        <v>1393.615845</v>
      </c>
      <c r="X146" s="85">
        <v>1445.0317379999999</v>
      </c>
      <c r="Y146" s="85">
        <v>1497.6895750000001</v>
      </c>
      <c r="Z146" s="85">
        <v>1551.5473629999999</v>
      </c>
      <c r="AA146" s="85">
        <v>1605.368774</v>
      </c>
      <c r="AB146" s="85">
        <v>1660.1064449999999</v>
      </c>
      <c r="AC146" s="85">
        <v>1716.0744629999999</v>
      </c>
      <c r="AD146" s="85">
        <v>1773.384644</v>
      </c>
      <c r="AE146" s="85">
        <v>1832.1719969999999</v>
      </c>
      <c r="AF146" s="104">
        <v>5.8198E-2</v>
      </c>
      <c r="AG146" s="65"/>
    </row>
    <row r="147" spans="1:33" ht="36.75">
      <c r="A147" s="58" t="s">
        <v>1187</v>
      </c>
      <c r="B147" s="108" t="s">
        <v>396</v>
      </c>
      <c r="C147" s="85">
        <v>202.08255</v>
      </c>
      <c r="D147" s="85">
        <v>239.99041700000001</v>
      </c>
      <c r="E147" s="85">
        <v>264.53637700000002</v>
      </c>
      <c r="F147" s="85">
        <v>278.37924199999998</v>
      </c>
      <c r="G147" s="85">
        <v>305.40206899999998</v>
      </c>
      <c r="H147" s="85">
        <v>325.109375</v>
      </c>
      <c r="I147" s="85">
        <v>344.39532500000001</v>
      </c>
      <c r="J147" s="85">
        <v>361.64950599999997</v>
      </c>
      <c r="K147" s="85">
        <v>379.05777</v>
      </c>
      <c r="L147" s="85">
        <v>396.874908</v>
      </c>
      <c r="M147" s="85">
        <v>415.19317599999999</v>
      </c>
      <c r="N147" s="85">
        <v>434.01336700000002</v>
      </c>
      <c r="O147" s="85">
        <v>453.38519300000002</v>
      </c>
      <c r="P147" s="85">
        <v>473.35357699999997</v>
      </c>
      <c r="Q147" s="85">
        <v>493.69140599999997</v>
      </c>
      <c r="R147" s="85">
        <v>514.59161400000005</v>
      </c>
      <c r="S147" s="85">
        <v>536.10888699999998</v>
      </c>
      <c r="T147" s="85">
        <v>558.22985800000004</v>
      </c>
      <c r="U147" s="85">
        <v>581.01440400000001</v>
      </c>
      <c r="V147" s="85">
        <v>604.13098100000002</v>
      </c>
      <c r="W147" s="85">
        <v>627.776794</v>
      </c>
      <c r="X147" s="85">
        <v>651.98644999999999</v>
      </c>
      <c r="Y147" s="85">
        <v>676.78234899999995</v>
      </c>
      <c r="Z147" s="85">
        <v>702.13751200000002</v>
      </c>
      <c r="AA147" s="85">
        <v>727.42218000000003</v>
      </c>
      <c r="AB147" s="85">
        <v>753.10339399999998</v>
      </c>
      <c r="AC147" s="85">
        <v>779.35504200000003</v>
      </c>
      <c r="AD147" s="85">
        <v>806.23724400000003</v>
      </c>
      <c r="AE147" s="85">
        <v>833.82495100000006</v>
      </c>
      <c r="AF147" s="104">
        <v>5.1922999999999997E-2</v>
      </c>
      <c r="AG147" s="65"/>
    </row>
    <row r="148" spans="1:33" ht="36.75">
      <c r="A148" s="58" t="s">
        <v>1188</v>
      </c>
      <c r="B148" s="108" t="s">
        <v>398</v>
      </c>
      <c r="C148" s="85">
        <v>155.46173099999999</v>
      </c>
      <c r="D148" s="85">
        <v>220.74285900000001</v>
      </c>
      <c r="E148" s="85">
        <v>279.43624899999998</v>
      </c>
      <c r="F148" s="85">
        <v>317.849243</v>
      </c>
      <c r="G148" s="85">
        <v>362.02066000000002</v>
      </c>
      <c r="H148" s="85">
        <v>390.80450400000001</v>
      </c>
      <c r="I148" s="85">
        <v>417.08648699999998</v>
      </c>
      <c r="J148" s="85">
        <v>435.25451700000002</v>
      </c>
      <c r="K148" s="85">
        <v>453.67334</v>
      </c>
      <c r="L148" s="85">
        <v>472.444458</v>
      </c>
      <c r="M148" s="85">
        <v>491.71816999999999</v>
      </c>
      <c r="N148" s="85">
        <v>511.49902300000002</v>
      </c>
      <c r="O148" s="85">
        <v>531.82147199999997</v>
      </c>
      <c r="P148" s="85">
        <v>552.72070299999996</v>
      </c>
      <c r="Q148" s="85">
        <v>573.96124299999997</v>
      </c>
      <c r="R148" s="85">
        <v>595.76293899999996</v>
      </c>
      <c r="S148" s="85">
        <v>618.16339100000005</v>
      </c>
      <c r="T148" s="85">
        <v>641.15844700000002</v>
      </c>
      <c r="U148" s="85">
        <v>664.79449499999998</v>
      </c>
      <c r="V148" s="85">
        <v>688.76110800000004</v>
      </c>
      <c r="W148" s="85">
        <v>713.28021200000001</v>
      </c>
      <c r="X148" s="85">
        <v>738.38207999999997</v>
      </c>
      <c r="Y148" s="85">
        <v>764.08868399999994</v>
      </c>
      <c r="Z148" s="85">
        <v>790.38763400000005</v>
      </c>
      <c r="AA148" s="85">
        <v>816.730591</v>
      </c>
      <c r="AB148" s="85">
        <v>843.56140100000005</v>
      </c>
      <c r="AC148" s="85">
        <v>871.00286900000003</v>
      </c>
      <c r="AD148" s="85">
        <v>899.10162400000002</v>
      </c>
      <c r="AE148" s="85">
        <v>927.90972899999997</v>
      </c>
      <c r="AF148" s="104">
        <v>6.5883999999999998E-2</v>
      </c>
      <c r="AG148" s="65"/>
    </row>
    <row r="149" spans="1:33" ht="36.75">
      <c r="A149" s="58" t="s">
        <v>1189</v>
      </c>
      <c r="B149" s="108" t="s">
        <v>400</v>
      </c>
      <c r="C149" s="85">
        <v>18.375473</v>
      </c>
      <c r="D149" s="85">
        <v>20.972035999999999</v>
      </c>
      <c r="E149" s="85">
        <v>22.828130999999999</v>
      </c>
      <c r="F149" s="85">
        <v>23.256474000000001</v>
      </c>
      <c r="G149" s="85">
        <v>25.085111999999999</v>
      </c>
      <c r="H149" s="85">
        <v>26.529171000000002</v>
      </c>
      <c r="I149" s="85">
        <v>28.003108999999998</v>
      </c>
      <c r="J149" s="85">
        <v>29.493925000000001</v>
      </c>
      <c r="K149" s="85">
        <v>30.995201000000002</v>
      </c>
      <c r="L149" s="85">
        <v>32.534325000000003</v>
      </c>
      <c r="M149" s="85">
        <v>34.117558000000002</v>
      </c>
      <c r="N149" s="85">
        <v>35.744843000000003</v>
      </c>
      <c r="O149" s="85">
        <v>37.421059</v>
      </c>
      <c r="P149" s="85">
        <v>39.150475</v>
      </c>
      <c r="Q149" s="85">
        <v>40.913345</v>
      </c>
      <c r="R149" s="85">
        <v>42.7258</v>
      </c>
      <c r="S149" s="85">
        <v>44.593226999999999</v>
      </c>
      <c r="T149" s="85">
        <v>46.514130000000002</v>
      </c>
      <c r="U149" s="85">
        <v>48.494213000000002</v>
      </c>
      <c r="V149" s="85">
        <v>50.503624000000002</v>
      </c>
      <c r="W149" s="85">
        <v>52.558903000000001</v>
      </c>
      <c r="X149" s="85">
        <v>54.663254000000002</v>
      </c>
      <c r="Y149" s="85">
        <v>56.818660999999999</v>
      </c>
      <c r="Z149" s="85">
        <v>59.022284999999997</v>
      </c>
      <c r="AA149" s="85">
        <v>61.216000000000001</v>
      </c>
      <c r="AB149" s="85">
        <v>63.441715000000002</v>
      </c>
      <c r="AC149" s="85">
        <v>65.716399999999993</v>
      </c>
      <c r="AD149" s="85">
        <v>68.045783999999998</v>
      </c>
      <c r="AE149" s="85">
        <v>70.437195000000003</v>
      </c>
      <c r="AF149" s="104">
        <v>4.9160000000000002E-2</v>
      </c>
      <c r="AG149" s="65"/>
    </row>
    <row r="150" spans="1:33" ht="24.75">
      <c r="A150" s="58" t="s">
        <v>1190</v>
      </c>
      <c r="B150" s="108" t="s">
        <v>1191</v>
      </c>
      <c r="C150" s="85">
        <v>162.27954099999999</v>
      </c>
      <c r="D150" s="85">
        <v>220.34437600000001</v>
      </c>
      <c r="E150" s="85">
        <v>283.60168499999997</v>
      </c>
      <c r="F150" s="85">
        <v>335.28662100000003</v>
      </c>
      <c r="G150" s="85">
        <v>373.78436299999998</v>
      </c>
      <c r="H150" s="85">
        <v>399.65692100000001</v>
      </c>
      <c r="I150" s="85">
        <v>424.588165</v>
      </c>
      <c r="J150" s="85">
        <v>444.73553500000003</v>
      </c>
      <c r="K150" s="85">
        <v>465.55981400000002</v>
      </c>
      <c r="L150" s="85">
        <v>486.492706</v>
      </c>
      <c r="M150" s="85">
        <v>508.21795700000001</v>
      </c>
      <c r="N150" s="85">
        <v>530.80432099999996</v>
      </c>
      <c r="O150" s="85">
        <v>554.29113800000005</v>
      </c>
      <c r="P150" s="85">
        <v>578.72289999999998</v>
      </c>
      <c r="Q150" s="85">
        <v>603.86834699999997</v>
      </c>
      <c r="R150" s="85">
        <v>629.992615</v>
      </c>
      <c r="S150" s="85">
        <v>657.12609899999995</v>
      </c>
      <c r="T150" s="85">
        <v>685.28576699999996</v>
      </c>
      <c r="U150" s="85">
        <v>714.50665300000003</v>
      </c>
      <c r="V150" s="85">
        <v>744.58624299999997</v>
      </c>
      <c r="W150" s="85">
        <v>775.77813700000002</v>
      </c>
      <c r="X150" s="85">
        <v>808.120544</v>
      </c>
      <c r="Y150" s="85">
        <v>841.64727800000003</v>
      </c>
      <c r="Z150" s="85">
        <v>876.40563999999995</v>
      </c>
      <c r="AA150" s="85">
        <v>912.07891800000004</v>
      </c>
      <c r="AB150" s="85">
        <v>949.02533000000005</v>
      </c>
      <c r="AC150" s="85">
        <v>987.29339600000003</v>
      </c>
      <c r="AD150" s="85">
        <v>1026.921143</v>
      </c>
      <c r="AE150" s="85">
        <v>1067.9521480000001</v>
      </c>
      <c r="AF150" s="104">
        <v>6.9608000000000003E-2</v>
      </c>
      <c r="AG150" s="65"/>
    </row>
    <row r="151" spans="1:33" ht="36.75">
      <c r="A151" s="58" t="s">
        <v>1192</v>
      </c>
      <c r="B151" s="108" t="s">
        <v>396</v>
      </c>
      <c r="C151" s="85">
        <v>47.925185999999997</v>
      </c>
      <c r="D151" s="85">
        <v>65.206665000000001</v>
      </c>
      <c r="E151" s="85">
        <v>84.260093999999995</v>
      </c>
      <c r="F151" s="85">
        <v>98.283669000000003</v>
      </c>
      <c r="G151" s="85">
        <v>106.965828</v>
      </c>
      <c r="H151" s="85">
        <v>113.162628</v>
      </c>
      <c r="I151" s="85">
        <v>119.248817</v>
      </c>
      <c r="J151" s="85">
        <v>124.49781</v>
      </c>
      <c r="K151" s="85">
        <v>129.91471899999999</v>
      </c>
      <c r="L151" s="85">
        <v>135.37001000000001</v>
      </c>
      <c r="M151" s="85">
        <v>140.99529999999999</v>
      </c>
      <c r="N151" s="85">
        <v>146.82103000000001</v>
      </c>
      <c r="O151" s="85">
        <v>152.85952800000001</v>
      </c>
      <c r="P151" s="85">
        <v>159.126328</v>
      </c>
      <c r="Q151" s="85">
        <v>165.56712300000001</v>
      </c>
      <c r="R151" s="85">
        <v>172.23751799999999</v>
      </c>
      <c r="S151" s="85">
        <v>179.143967</v>
      </c>
      <c r="T151" s="85">
        <v>186.28448499999999</v>
      </c>
      <c r="U151" s="85">
        <v>193.666122</v>
      </c>
      <c r="V151" s="85">
        <v>201.24624600000001</v>
      </c>
      <c r="W151" s="85">
        <v>209.07875100000001</v>
      </c>
      <c r="X151" s="85">
        <v>217.173676</v>
      </c>
      <c r="Y151" s="85">
        <v>225.537994</v>
      </c>
      <c r="Z151" s="85">
        <v>234.18237300000001</v>
      </c>
      <c r="AA151" s="85">
        <v>243.03521699999999</v>
      </c>
      <c r="AB151" s="85">
        <v>252.17364499999999</v>
      </c>
      <c r="AC151" s="85">
        <v>261.61105300000003</v>
      </c>
      <c r="AD151" s="85">
        <v>271.35537699999998</v>
      </c>
      <c r="AE151" s="85">
        <v>281.41656499999999</v>
      </c>
      <c r="AF151" s="104">
        <v>6.5263000000000002E-2</v>
      </c>
      <c r="AG151" s="65"/>
    </row>
    <row r="152" spans="1:33" ht="36.75">
      <c r="A152" s="58" t="s">
        <v>1193</v>
      </c>
      <c r="B152" s="108" t="s">
        <v>398</v>
      </c>
      <c r="C152" s="85">
        <v>111.985527</v>
      </c>
      <c r="D152" s="85">
        <v>151.942352</v>
      </c>
      <c r="E152" s="85">
        <v>195.23732000000001</v>
      </c>
      <c r="F152" s="85">
        <v>232.306488</v>
      </c>
      <c r="G152" s="85">
        <v>261.88717700000001</v>
      </c>
      <c r="H152" s="85">
        <v>281.36276199999998</v>
      </c>
      <c r="I152" s="85">
        <v>300.00149499999998</v>
      </c>
      <c r="J152" s="85">
        <v>314.694458</v>
      </c>
      <c r="K152" s="85">
        <v>329.890533</v>
      </c>
      <c r="L152" s="85">
        <v>345.15454099999999</v>
      </c>
      <c r="M152" s="85">
        <v>361.03707900000001</v>
      </c>
      <c r="N152" s="85">
        <v>377.57427999999999</v>
      </c>
      <c r="O152" s="85">
        <v>394.79260299999999</v>
      </c>
      <c r="P152" s="85">
        <v>412.71994000000001</v>
      </c>
      <c r="Q152" s="85">
        <v>431.18127399999997</v>
      </c>
      <c r="R152" s="85">
        <v>450.384613</v>
      </c>
      <c r="S152" s="85">
        <v>470.35406499999999</v>
      </c>
      <c r="T152" s="85">
        <v>491.10906999999997</v>
      </c>
      <c r="U152" s="85">
        <v>512.677368</v>
      </c>
      <c r="V152" s="85">
        <v>534.90020800000002</v>
      </c>
      <c r="W152" s="85">
        <v>557.97601299999997</v>
      </c>
      <c r="X152" s="85">
        <v>581.93243399999994</v>
      </c>
      <c r="Y152" s="85">
        <v>606.79632600000002</v>
      </c>
      <c r="Z152" s="85">
        <v>632.60412599999995</v>
      </c>
      <c r="AA152" s="85">
        <v>659.11236599999995</v>
      </c>
      <c r="AB152" s="85">
        <v>686.60070800000005</v>
      </c>
      <c r="AC152" s="85">
        <v>715.10357699999997</v>
      </c>
      <c r="AD152" s="85">
        <v>744.650757</v>
      </c>
      <c r="AE152" s="85">
        <v>775.27581799999996</v>
      </c>
      <c r="AF152" s="104">
        <v>7.1544999999999997E-2</v>
      </c>
      <c r="AG152" s="65"/>
    </row>
    <row r="153" spans="1:33" ht="36.75">
      <c r="A153" s="58" t="s">
        <v>1194</v>
      </c>
      <c r="B153" s="108" t="s">
        <v>400</v>
      </c>
      <c r="C153" s="85">
        <v>2.3688289999999999</v>
      </c>
      <c r="D153" s="85">
        <v>3.1953429999999998</v>
      </c>
      <c r="E153" s="85">
        <v>4.1042870000000002</v>
      </c>
      <c r="F153" s="85">
        <v>4.6964689999999996</v>
      </c>
      <c r="G153" s="85">
        <v>4.9313560000000001</v>
      </c>
      <c r="H153" s="85">
        <v>5.1315350000000004</v>
      </c>
      <c r="I153" s="85">
        <v>5.3378620000000003</v>
      </c>
      <c r="J153" s="85">
        <v>5.5432589999999999</v>
      </c>
      <c r="K153" s="85">
        <v>5.7545710000000003</v>
      </c>
      <c r="L153" s="85">
        <v>5.968172</v>
      </c>
      <c r="M153" s="85">
        <v>6.1855859999999998</v>
      </c>
      <c r="N153" s="85">
        <v>6.4089879999999999</v>
      </c>
      <c r="O153" s="85">
        <v>6.6390180000000001</v>
      </c>
      <c r="P153" s="85">
        <v>6.8765869999999998</v>
      </c>
      <c r="Q153" s="85">
        <v>7.1200349999999997</v>
      </c>
      <c r="R153" s="85">
        <v>7.3704929999999997</v>
      </c>
      <c r="S153" s="85">
        <v>7.6280970000000003</v>
      </c>
      <c r="T153" s="85">
        <v>7.8922679999999996</v>
      </c>
      <c r="U153" s="85">
        <v>8.1631269999999994</v>
      </c>
      <c r="V153" s="85">
        <v>8.4397870000000008</v>
      </c>
      <c r="W153" s="85">
        <v>8.7234130000000007</v>
      </c>
      <c r="X153" s="85">
        <v>9.0144040000000007</v>
      </c>
      <c r="Y153" s="85">
        <v>9.3128930000000008</v>
      </c>
      <c r="Z153" s="85">
        <v>9.6191580000000005</v>
      </c>
      <c r="AA153" s="85">
        <v>9.93126</v>
      </c>
      <c r="AB153" s="85">
        <v>10.250947</v>
      </c>
      <c r="AC153" s="85">
        <v>10.578808</v>
      </c>
      <c r="AD153" s="85">
        <v>10.914996</v>
      </c>
      <c r="AE153" s="85">
        <v>11.259789</v>
      </c>
      <c r="AF153" s="104">
        <v>5.7251999999999997E-2</v>
      </c>
      <c r="AG153" s="65"/>
    </row>
    <row r="154" spans="1:33">
      <c r="A154" s="58" t="s">
        <v>1195</v>
      </c>
      <c r="B154" s="108" t="s">
        <v>410</v>
      </c>
      <c r="C154" s="85">
        <v>108.068314</v>
      </c>
      <c r="D154" s="85">
        <v>134.33866900000001</v>
      </c>
      <c r="E154" s="85">
        <v>160.460846</v>
      </c>
      <c r="F154" s="85">
        <v>175.372849</v>
      </c>
      <c r="G154" s="85">
        <v>190.59790000000001</v>
      </c>
      <c r="H154" s="85">
        <v>200.96203600000001</v>
      </c>
      <c r="I154" s="85">
        <v>209.95349100000001</v>
      </c>
      <c r="J154" s="85">
        <v>219.482651</v>
      </c>
      <c r="K154" s="85">
        <v>229.459</v>
      </c>
      <c r="L154" s="85">
        <v>239.86399800000001</v>
      </c>
      <c r="M154" s="85">
        <v>250.63970900000001</v>
      </c>
      <c r="N154" s="85">
        <v>261.76123000000001</v>
      </c>
      <c r="O154" s="85">
        <v>273.22671500000001</v>
      </c>
      <c r="P154" s="85">
        <v>285.03585800000002</v>
      </c>
      <c r="Q154" s="85">
        <v>297.30960099999999</v>
      </c>
      <c r="R154" s="85">
        <v>309.96319599999998</v>
      </c>
      <c r="S154" s="85">
        <v>322.98092700000001</v>
      </c>
      <c r="T154" s="85">
        <v>336.36114500000002</v>
      </c>
      <c r="U154" s="85">
        <v>350.11276199999998</v>
      </c>
      <c r="V154" s="85">
        <v>364.35461400000003</v>
      </c>
      <c r="W154" s="85">
        <v>378.99136399999998</v>
      </c>
      <c r="X154" s="85">
        <v>394.01416</v>
      </c>
      <c r="Y154" s="85">
        <v>409.428406</v>
      </c>
      <c r="Z154" s="85">
        <v>425.250519</v>
      </c>
      <c r="AA154" s="85">
        <v>441.58010899999999</v>
      </c>
      <c r="AB154" s="85">
        <v>458.33084100000002</v>
      </c>
      <c r="AC154" s="85">
        <v>475.49792500000001</v>
      </c>
      <c r="AD154" s="85">
        <v>493.08587599999998</v>
      </c>
      <c r="AE154" s="85">
        <v>511.11007699999999</v>
      </c>
      <c r="AF154" s="104">
        <v>5.7062000000000002E-2</v>
      </c>
      <c r="AG154" s="65"/>
    </row>
    <row r="155" spans="1:33" ht="36.75">
      <c r="A155" s="58" t="s">
        <v>1196</v>
      </c>
      <c r="B155" s="108" t="s">
        <v>396</v>
      </c>
      <c r="C155" s="85">
        <v>45.485579999999999</v>
      </c>
      <c r="D155" s="85">
        <v>55.676124999999999</v>
      </c>
      <c r="E155" s="85">
        <v>66.977654000000001</v>
      </c>
      <c r="F155" s="85">
        <v>72.654563999999993</v>
      </c>
      <c r="G155" s="85">
        <v>78.271675000000002</v>
      </c>
      <c r="H155" s="85">
        <v>82.364295999999996</v>
      </c>
      <c r="I155" s="85">
        <v>86.127701000000002</v>
      </c>
      <c r="J155" s="85">
        <v>90.092490999999995</v>
      </c>
      <c r="K155" s="85">
        <v>94.245590000000007</v>
      </c>
      <c r="L155" s="85">
        <v>98.584045000000003</v>
      </c>
      <c r="M155" s="85">
        <v>103.082115</v>
      </c>
      <c r="N155" s="85">
        <v>107.73053</v>
      </c>
      <c r="O155" s="85">
        <v>112.529045</v>
      </c>
      <c r="P155" s="85">
        <v>117.478104</v>
      </c>
      <c r="Q155" s="85">
        <v>122.62938699999999</v>
      </c>
      <c r="R155" s="85">
        <v>127.946747</v>
      </c>
      <c r="S155" s="85">
        <v>133.42456100000001</v>
      </c>
      <c r="T155" s="85">
        <v>139.062714</v>
      </c>
      <c r="U155" s="85">
        <v>144.863831</v>
      </c>
      <c r="V155" s="85">
        <v>150.87931800000001</v>
      </c>
      <c r="W155" s="85">
        <v>157.06916799999999</v>
      </c>
      <c r="X155" s="85">
        <v>163.43048099999999</v>
      </c>
      <c r="Y155" s="85">
        <v>169.96601899999999</v>
      </c>
      <c r="Z155" s="85">
        <v>176.68287699999999</v>
      </c>
      <c r="AA155" s="85">
        <v>183.623535</v>
      </c>
      <c r="AB155" s="85">
        <v>190.75221300000001</v>
      </c>
      <c r="AC155" s="85">
        <v>198.06779499999999</v>
      </c>
      <c r="AD155" s="85">
        <v>205.57281499999999</v>
      </c>
      <c r="AE155" s="85">
        <v>213.27409399999999</v>
      </c>
      <c r="AF155" s="104">
        <v>5.6736000000000002E-2</v>
      </c>
      <c r="AG155" s="65"/>
    </row>
    <row r="156" spans="1:33" ht="36.75">
      <c r="A156" s="58" t="s">
        <v>1197</v>
      </c>
      <c r="B156" s="108" t="s">
        <v>398</v>
      </c>
      <c r="C156" s="85">
        <v>57.727024</v>
      </c>
      <c r="D156" s="85">
        <v>72.771004000000005</v>
      </c>
      <c r="E156" s="85">
        <v>86.377089999999995</v>
      </c>
      <c r="F156" s="85">
        <v>95.095618999999999</v>
      </c>
      <c r="G156" s="85">
        <v>104.223206</v>
      </c>
      <c r="H156" s="85">
        <v>110.09704600000001</v>
      </c>
      <c r="I156" s="85">
        <v>114.92420199999999</v>
      </c>
      <c r="J156" s="85">
        <v>120.06993900000001</v>
      </c>
      <c r="K156" s="85">
        <v>125.454285</v>
      </c>
      <c r="L156" s="85">
        <v>131.06126399999999</v>
      </c>
      <c r="M156" s="85">
        <v>136.86163300000001</v>
      </c>
      <c r="N156" s="85">
        <v>142.84060700000001</v>
      </c>
      <c r="O156" s="85">
        <v>148.99646000000001</v>
      </c>
      <c r="P156" s="85">
        <v>155.32835399999999</v>
      </c>
      <c r="Q156" s="85">
        <v>161.89987199999999</v>
      </c>
      <c r="R156" s="85">
        <v>168.666382</v>
      </c>
      <c r="S156" s="85">
        <v>175.618225</v>
      </c>
      <c r="T156" s="85">
        <v>182.753784</v>
      </c>
      <c r="U156" s="85">
        <v>190.07925399999999</v>
      </c>
      <c r="V156" s="85">
        <v>197.656296</v>
      </c>
      <c r="W156" s="85">
        <v>205.43386799999999</v>
      </c>
      <c r="X156" s="85">
        <v>213.40623500000001</v>
      </c>
      <c r="Y156" s="85">
        <v>221.57566800000001</v>
      </c>
      <c r="Z156" s="85">
        <v>229.95066800000001</v>
      </c>
      <c r="AA156" s="85">
        <v>238.58374000000001</v>
      </c>
      <c r="AB156" s="85">
        <v>247.42799400000001</v>
      </c>
      <c r="AC156" s="85">
        <v>256.47988900000001</v>
      </c>
      <c r="AD156" s="85">
        <v>265.74093599999998</v>
      </c>
      <c r="AE156" s="85">
        <v>275.21890300000001</v>
      </c>
      <c r="AF156" s="104">
        <v>5.7364999999999999E-2</v>
      </c>
      <c r="AG156" s="65"/>
    </row>
    <row r="157" spans="1:33" ht="36.75">
      <c r="A157" s="58" t="s">
        <v>1198</v>
      </c>
      <c r="B157" s="108" t="s">
        <v>400</v>
      </c>
      <c r="C157" s="85">
        <v>4.855702</v>
      </c>
      <c r="D157" s="85">
        <v>5.891534</v>
      </c>
      <c r="E157" s="85">
        <v>7.1060939999999997</v>
      </c>
      <c r="F157" s="85">
        <v>7.6226510000000003</v>
      </c>
      <c r="G157" s="85">
        <v>8.1030320000000007</v>
      </c>
      <c r="H157" s="85">
        <v>8.5006830000000004</v>
      </c>
      <c r="I157" s="85">
        <v>8.9015810000000002</v>
      </c>
      <c r="J157" s="85">
        <v>9.3202309999999997</v>
      </c>
      <c r="K157" s="85">
        <v>9.7591210000000004</v>
      </c>
      <c r="L157" s="85">
        <v>10.218685000000001</v>
      </c>
      <c r="M157" s="85">
        <v>10.695945999999999</v>
      </c>
      <c r="N157" s="85">
        <v>11.190096</v>
      </c>
      <c r="O157" s="85">
        <v>11.701198</v>
      </c>
      <c r="P157" s="85">
        <v>12.229378000000001</v>
      </c>
      <c r="Q157" s="85">
        <v>12.780315999999999</v>
      </c>
      <c r="R157" s="85">
        <v>13.350054</v>
      </c>
      <c r="S157" s="85">
        <v>13.938138</v>
      </c>
      <c r="T157" s="85">
        <v>14.544650000000001</v>
      </c>
      <c r="U157" s="85">
        <v>15.169689</v>
      </c>
      <c r="V157" s="85">
        <v>15.819004</v>
      </c>
      <c r="W157" s="85">
        <v>16.488309999999998</v>
      </c>
      <c r="X157" s="85">
        <v>17.177424999999999</v>
      </c>
      <c r="Y157" s="85">
        <v>17.886718999999999</v>
      </c>
      <c r="Z157" s="85">
        <v>18.616985</v>
      </c>
      <c r="AA157" s="85">
        <v>19.372869000000001</v>
      </c>
      <c r="AB157" s="85">
        <v>20.150623</v>
      </c>
      <c r="AC157" s="85">
        <v>20.950258000000002</v>
      </c>
      <c r="AD157" s="85">
        <v>21.772144000000001</v>
      </c>
      <c r="AE157" s="85">
        <v>22.617076999999998</v>
      </c>
      <c r="AF157" s="104">
        <v>5.6486000000000001E-2</v>
      </c>
      <c r="AG157" s="65"/>
    </row>
    <row r="158" spans="1:33">
      <c r="A158" s="58" t="s">
        <v>1199</v>
      </c>
      <c r="B158" s="108" t="s">
        <v>1200</v>
      </c>
      <c r="C158" s="85">
        <v>87.274039999999999</v>
      </c>
      <c r="D158" s="85">
        <v>97.675728000000007</v>
      </c>
      <c r="E158" s="85">
        <v>104.957893</v>
      </c>
      <c r="F158" s="85">
        <v>111.186455</v>
      </c>
      <c r="G158" s="85">
        <v>117.21154</v>
      </c>
      <c r="H158" s="85">
        <v>121.512398</v>
      </c>
      <c r="I158" s="85">
        <v>125.17572</v>
      </c>
      <c r="J158" s="85">
        <v>128.093277</v>
      </c>
      <c r="K158" s="85">
        <v>130.81806900000001</v>
      </c>
      <c r="L158" s="85">
        <v>133.28259299999999</v>
      </c>
      <c r="M158" s="85">
        <v>135.629974</v>
      </c>
      <c r="N158" s="85">
        <v>137.85252399999999</v>
      </c>
      <c r="O158" s="85">
        <v>139.94085699999999</v>
      </c>
      <c r="P158" s="85">
        <v>141.886719</v>
      </c>
      <c r="Q158" s="85">
        <v>143.68980400000001</v>
      </c>
      <c r="R158" s="85">
        <v>145.369553</v>
      </c>
      <c r="S158" s="85">
        <v>146.93897999999999</v>
      </c>
      <c r="T158" s="85">
        <v>148.411224</v>
      </c>
      <c r="U158" s="85">
        <v>149.79480000000001</v>
      </c>
      <c r="V158" s="85">
        <v>151.101685</v>
      </c>
      <c r="W158" s="85">
        <v>152.338089</v>
      </c>
      <c r="X158" s="85">
        <v>153.50933800000001</v>
      </c>
      <c r="Y158" s="85">
        <v>154.61885100000001</v>
      </c>
      <c r="Z158" s="85">
        <v>155.67060900000001</v>
      </c>
      <c r="AA158" s="85">
        <v>156.67411799999999</v>
      </c>
      <c r="AB158" s="85">
        <v>157.629074</v>
      </c>
      <c r="AC158" s="85">
        <v>158.53407300000001</v>
      </c>
      <c r="AD158" s="85">
        <v>159.38314800000001</v>
      </c>
      <c r="AE158" s="85">
        <v>160.178146</v>
      </c>
      <c r="AF158" s="104">
        <v>2.1923999999999999E-2</v>
      </c>
      <c r="AG158" s="65"/>
    </row>
    <row r="159" spans="1:33" ht="36.75">
      <c r="A159" s="58" t="s">
        <v>1201</v>
      </c>
      <c r="B159" s="108" t="s">
        <v>396</v>
      </c>
      <c r="C159" s="85">
        <v>55.069285999999998</v>
      </c>
      <c r="D159" s="85">
        <v>58.950187999999997</v>
      </c>
      <c r="E159" s="85">
        <v>60.784492</v>
      </c>
      <c r="F159" s="85">
        <v>63.028281999999997</v>
      </c>
      <c r="G159" s="85">
        <v>65.069220999999999</v>
      </c>
      <c r="H159" s="85">
        <v>66.783760000000001</v>
      </c>
      <c r="I159" s="85">
        <v>68.396538000000007</v>
      </c>
      <c r="J159" s="85">
        <v>69.879149999999996</v>
      </c>
      <c r="K159" s="85">
        <v>71.271529999999998</v>
      </c>
      <c r="L159" s="85">
        <v>72.542534000000003</v>
      </c>
      <c r="M159" s="85">
        <v>73.758780999999999</v>
      </c>
      <c r="N159" s="85">
        <v>74.916718000000003</v>
      </c>
      <c r="O159" s="85">
        <v>76.011939999999996</v>
      </c>
      <c r="P159" s="85">
        <v>77.040688000000003</v>
      </c>
      <c r="Q159" s="85">
        <v>78.002571000000003</v>
      </c>
      <c r="R159" s="85">
        <v>78.906502000000003</v>
      </c>
      <c r="S159" s="85">
        <v>79.758544999999998</v>
      </c>
      <c r="T159" s="85">
        <v>80.564812000000003</v>
      </c>
      <c r="U159" s="85">
        <v>81.327788999999996</v>
      </c>
      <c r="V159" s="85">
        <v>82.053589000000002</v>
      </c>
      <c r="W159" s="85">
        <v>82.744964999999993</v>
      </c>
      <c r="X159" s="85">
        <v>83.404449</v>
      </c>
      <c r="Y159" s="85">
        <v>84.033835999999994</v>
      </c>
      <c r="Z159" s="85">
        <v>84.634856999999997</v>
      </c>
      <c r="AA159" s="85">
        <v>85.210953000000003</v>
      </c>
      <c r="AB159" s="85">
        <v>85.762046999999995</v>
      </c>
      <c r="AC159" s="85">
        <v>86.288871999999998</v>
      </c>
      <c r="AD159" s="85">
        <v>86.790169000000006</v>
      </c>
      <c r="AE159" s="85">
        <v>87.267905999999996</v>
      </c>
      <c r="AF159" s="104">
        <v>1.6577999999999999E-2</v>
      </c>
      <c r="AG159" s="65"/>
    </row>
    <row r="160" spans="1:33" ht="36.75">
      <c r="A160" s="58" t="s">
        <v>1202</v>
      </c>
      <c r="B160" s="108" t="s">
        <v>398</v>
      </c>
      <c r="C160" s="85">
        <v>24.418623</v>
      </c>
      <c r="D160" s="85">
        <v>30.534485</v>
      </c>
      <c r="E160" s="85">
        <v>35.821396</v>
      </c>
      <c r="F160" s="85">
        <v>39.563567999999997</v>
      </c>
      <c r="G160" s="85">
        <v>43.337069999999997</v>
      </c>
      <c r="H160" s="85">
        <v>45.72522</v>
      </c>
      <c r="I160" s="85">
        <v>47.578659000000002</v>
      </c>
      <c r="J160" s="85">
        <v>48.819865999999998</v>
      </c>
      <c r="K160" s="85">
        <v>49.969912999999998</v>
      </c>
      <c r="L160" s="85">
        <v>50.996322999999997</v>
      </c>
      <c r="M160" s="85">
        <v>51.967243000000003</v>
      </c>
      <c r="N160" s="85">
        <v>52.878990000000002</v>
      </c>
      <c r="O160" s="85">
        <v>53.727093000000004</v>
      </c>
      <c r="P160" s="85">
        <v>54.507576</v>
      </c>
      <c r="Q160" s="85">
        <v>55.220581000000003</v>
      </c>
      <c r="R160" s="85">
        <v>55.875506999999999</v>
      </c>
      <c r="S160" s="85">
        <v>56.478569</v>
      </c>
      <c r="T160" s="85">
        <v>57.035995</v>
      </c>
      <c r="U160" s="85">
        <v>57.553618999999998</v>
      </c>
      <c r="V160" s="85">
        <v>58.036453000000002</v>
      </c>
      <c r="W160" s="85">
        <v>58.487693999999998</v>
      </c>
      <c r="X160" s="85">
        <v>58.909728999999999</v>
      </c>
      <c r="Y160" s="85">
        <v>59.304004999999997</v>
      </c>
      <c r="Z160" s="85">
        <v>59.672576999999997</v>
      </c>
      <c r="AA160" s="85">
        <v>60.021061000000003</v>
      </c>
      <c r="AB160" s="85">
        <v>60.349293000000003</v>
      </c>
      <c r="AC160" s="85">
        <v>60.654957000000003</v>
      </c>
      <c r="AD160" s="85">
        <v>60.933376000000003</v>
      </c>
      <c r="AE160" s="85">
        <v>61.184170000000002</v>
      </c>
      <c r="AF160" s="104">
        <v>3.3348999999999997E-2</v>
      </c>
      <c r="AG160" s="65"/>
    </row>
    <row r="161" spans="1:33" ht="36.75">
      <c r="A161" s="58" t="s">
        <v>1203</v>
      </c>
      <c r="B161" s="108" t="s">
        <v>400</v>
      </c>
      <c r="C161" s="85">
        <v>7.7861359999999999</v>
      </c>
      <c r="D161" s="85">
        <v>8.1910520000000009</v>
      </c>
      <c r="E161" s="85">
        <v>8.3520000000000003</v>
      </c>
      <c r="F161" s="85">
        <v>8.5946079999999991</v>
      </c>
      <c r="G161" s="85">
        <v>8.8052489999999999</v>
      </c>
      <c r="H161" s="85">
        <v>9.0034290000000006</v>
      </c>
      <c r="I161" s="85">
        <v>9.2005160000000004</v>
      </c>
      <c r="J161" s="85">
        <v>9.3942560000000004</v>
      </c>
      <c r="K161" s="85">
        <v>9.5766290000000005</v>
      </c>
      <c r="L161" s="85">
        <v>9.7437380000000005</v>
      </c>
      <c r="M161" s="85">
        <v>9.9039549999999998</v>
      </c>
      <c r="N161" s="85">
        <v>10.056832999999999</v>
      </c>
      <c r="O161" s="85">
        <v>10.201817999999999</v>
      </c>
      <c r="P161" s="85">
        <v>10.338438999999999</v>
      </c>
      <c r="Q161" s="85">
        <v>10.46664</v>
      </c>
      <c r="R161" s="85">
        <v>10.587524</v>
      </c>
      <c r="S161" s="85">
        <v>10.701859000000001</v>
      </c>
      <c r="T161" s="85">
        <v>10.810409999999999</v>
      </c>
      <c r="U161" s="85">
        <v>10.913398000000001</v>
      </c>
      <c r="V161" s="85">
        <v>11.011628</v>
      </c>
      <c r="W161" s="85">
        <v>11.105437</v>
      </c>
      <c r="X161" s="85">
        <v>11.195148</v>
      </c>
      <c r="Y161" s="85">
        <v>11.280993</v>
      </c>
      <c r="Z161" s="85">
        <v>11.363185</v>
      </c>
      <c r="AA161" s="85">
        <v>11.442098</v>
      </c>
      <c r="AB161" s="85">
        <v>11.517728</v>
      </c>
      <c r="AC161" s="85">
        <v>11.590244</v>
      </c>
      <c r="AD161" s="85">
        <v>11.659587999999999</v>
      </c>
      <c r="AE161" s="85">
        <v>11.726065</v>
      </c>
      <c r="AF161" s="104">
        <v>1.4730999999999999E-2</v>
      </c>
      <c r="AG161" s="65"/>
    </row>
    <row r="162" spans="1:33" ht="36.75">
      <c r="A162" s="58" t="s">
        <v>1204</v>
      </c>
      <c r="B162" s="108" t="s">
        <v>1205</v>
      </c>
      <c r="C162" s="85">
        <v>79.301177999999993</v>
      </c>
      <c r="D162" s="85">
        <v>101.63005099999999</v>
      </c>
      <c r="E162" s="85">
        <v>121.146072</v>
      </c>
      <c r="F162" s="85">
        <v>133.75103799999999</v>
      </c>
      <c r="G162" s="85">
        <v>144.38346899999999</v>
      </c>
      <c r="H162" s="85">
        <v>151.58453399999999</v>
      </c>
      <c r="I162" s="85">
        <v>157.44383199999999</v>
      </c>
      <c r="J162" s="85">
        <v>162.801773</v>
      </c>
      <c r="K162" s="85">
        <v>168.194412</v>
      </c>
      <c r="L162" s="85">
        <v>173.57832300000001</v>
      </c>
      <c r="M162" s="85">
        <v>179.07577499999999</v>
      </c>
      <c r="N162" s="85">
        <v>184.704071</v>
      </c>
      <c r="O162" s="85">
        <v>190.47181699999999</v>
      </c>
      <c r="P162" s="85">
        <v>196.386841</v>
      </c>
      <c r="Q162" s="85">
        <v>202.43138099999999</v>
      </c>
      <c r="R162" s="85">
        <v>208.633804</v>
      </c>
      <c r="S162" s="85">
        <v>214.996399</v>
      </c>
      <c r="T162" s="85">
        <v>221.51997399999999</v>
      </c>
      <c r="U162" s="85">
        <v>228.20277400000001</v>
      </c>
      <c r="V162" s="85">
        <v>235.039368</v>
      </c>
      <c r="W162" s="85">
        <v>242.04367099999999</v>
      </c>
      <c r="X162" s="85">
        <v>249.21748400000001</v>
      </c>
      <c r="Y162" s="85">
        <v>256.56286599999999</v>
      </c>
      <c r="Z162" s="85">
        <v>264.08050500000002</v>
      </c>
      <c r="AA162" s="85">
        <v>271.71682700000002</v>
      </c>
      <c r="AB162" s="85">
        <v>279.52886999999998</v>
      </c>
      <c r="AC162" s="85">
        <v>287.52255200000002</v>
      </c>
      <c r="AD162" s="85">
        <v>295.70309400000002</v>
      </c>
      <c r="AE162" s="85">
        <v>304.07415800000001</v>
      </c>
      <c r="AF162" s="104">
        <v>4.9170999999999999E-2</v>
      </c>
      <c r="AG162" s="65"/>
    </row>
    <row r="163" spans="1:33" ht="36.75">
      <c r="A163" s="58" t="s">
        <v>1206</v>
      </c>
      <c r="B163" s="108" t="s">
        <v>396</v>
      </c>
      <c r="C163" s="85">
        <v>47.678085000000003</v>
      </c>
      <c r="D163" s="85">
        <v>60.579250000000002</v>
      </c>
      <c r="E163" s="85">
        <v>71.433159000000003</v>
      </c>
      <c r="F163" s="85">
        <v>77.759079</v>
      </c>
      <c r="G163" s="85">
        <v>83.222747999999996</v>
      </c>
      <c r="H163" s="85">
        <v>87.090667999999994</v>
      </c>
      <c r="I163" s="85">
        <v>90.329620000000006</v>
      </c>
      <c r="J163" s="85">
        <v>93.328048999999993</v>
      </c>
      <c r="K163" s="85">
        <v>96.334464999999994</v>
      </c>
      <c r="L163" s="85">
        <v>99.321999000000005</v>
      </c>
      <c r="M163" s="85">
        <v>102.368782</v>
      </c>
      <c r="N163" s="85">
        <v>105.485298</v>
      </c>
      <c r="O163" s="85">
        <v>108.67620100000001</v>
      </c>
      <c r="P163" s="85">
        <v>111.94573200000001</v>
      </c>
      <c r="Q163" s="85">
        <v>115.283394</v>
      </c>
      <c r="R163" s="85">
        <v>118.70564299999999</v>
      </c>
      <c r="S163" s="85">
        <v>122.213562</v>
      </c>
      <c r="T163" s="85">
        <v>125.807327</v>
      </c>
      <c r="U163" s="85">
        <v>129.48561100000001</v>
      </c>
      <c r="V163" s="85">
        <v>133.24620100000001</v>
      </c>
      <c r="W163" s="85">
        <v>137.09582499999999</v>
      </c>
      <c r="X163" s="85">
        <v>141.03517199999999</v>
      </c>
      <c r="Y163" s="85">
        <v>145.06509399999999</v>
      </c>
      <c r="Z163" s="85">
        <v>149.185654</v>
      </c>
      <c r="AA163" s="85">
        <v>153.36450199999999</v>
      </c>
      <c r="AB163" s="85">
        <v>157.63568100000001</v>
      </c>
      <c r="AC163" s="85">
        <v>162.00212099999999</v>
      </c>
      <c r="AD163" s="85">
        <v>166.46650700000001</v>
      </c>
      <c r="AE163" s="85">
        <v>171.03038000000001</v>
      </c>
      <c r="AF163" s="104">
        <v>4.6677000000000003E-2</v>
      </c>
      <c r="AG163" s="65"/>
    </row>
    <row r="164" spans="1:33" ht="36.75">
      <c r="A164" s="58" t="s">
        <v>1207</v>
      </c>
      <c r="B164" s="108" t="s">
        <v>398</v>
      </c>
      <c r="C164" s="85">
        <v>27.672314</v>
      </c>
      <c r="D164" s="85">
        <v>36.190651000000003</v>
      </c>
      <c r="E164" s="85">
        <v>44.102626999999998</v>
      </c>
      <c r="F164" s="85">
        <v>50.092044999999999</v>
      </c>
      <c r="G164" s="85">
        <v>54.982585999999998</v>
      </c>
      <c r="H164" s="85">
        <v>58.082782999999999</v>
      </c>
      <c r="I164" s="85">
        <v>60.489162</v>
      </c>
      <c r="J164" s="85">
        <v>62.643284000000001</v>
      </c>
      <c r="K164" s="85">
        <v>64.825858999999994</v>
      </c>
      <c r="L164" s="85">
        <v>67.022644</v>
      </c>
      <c r="M164" s="85">
        <v>69.270484999999994</v>
      </c>
      <c r="N164" s="85">
        <v>71.575378000000001</v>
      </c>
      <c r="O164" s="85">
        <v>73.940926000000005</v>
      </c>
      <c r="P164" s="85">
        <v>76.370498999999995</v>
      </c>
      <c r="Q164" s="85">
        <v>78.857642999999996</v>
      </c>
      <c r="R164" s="85">
        <v>81.413055</v>
      </c>
      <c r="S164" s="85">
        <v>84.037871999999993</v>
      </c>
      <c r="T164" s="85">
        <v>86.732758000000004</v>
      </c>
      <c r="U164" s="85">
        <v>89.497505000000004</v>
      </c>
      <c r="V164" s="85">
        <v>92.328818999999996</v>
      </c>
      <c r="W164" s="85">
        <v>95.233681000000004</v>
      </c>
      <c r="X164" s="85">
        <v>98.213158000000007</v>
      </c>
      <c r="Y164" s="85">
        <v>101.268517</v>
      </c>
      <c r="Z164" s="85">
        <v>104.400452</v>
      </c>
      <c r="AA164" s="85">
        <v>107.59034</v>
      </c>
      <c r="AB164" s="85">
        <v>110.858566</v>
      </c>
      <c r="AC164" s="85">
        <v>114.207832</v>
      </c>
      <c r="AD164" s="85">
        <v>117.64065600000001</v>
      </c>
      <c r="AE164" s="85">
        <v>121.159058</v>
      </c>
      <c r="AF164" s="104">
        <v>5.4154000000000001E-2</v>
      </c>
      <c r="AG164" s="65"/>
    </row>
    <row r="165" spans="1:33" ht="36.75">
      <c r="A165" s="58" t="s">
        <v>1208</v>
      </c>
      <c r="B165" s="108" t="s">
        <v>400</v>
      </c>
      <c r="C165" s="85">
        <v>3.9507759999999998</v>
      </c>
      <c r="D165" s="85">
        <v>4.8601390000000002</v>
      </c>
      <c r="E165" s="85">
        <v>5.6102879999999997</v>
      </c>
      <c r="F165" s="85">
        <v>5.8999009999999998</v>
      </c>
      <c r="G165" s="85">
        <v>6.1781309999999996</v>
      </c>
      <c r="H165" s="85">
        <v>6.4110950000000004</v>
      </c>
      <c r="I165" s="85">
        <v>6.6250410000000004</v>
      </c>
      <c r="J165" s="85">
        <v>6.8304140000000002</v>
      </c>
      <c r="K165" s="85">
        <v>7.0340759999999998</v>
      </c>
      <c r="L165" s="85">
        <v>7.2336809999999998</v>
      </c>
      <c r="M165" s="85">
        <v>7.4365009999999998</v>
      </c>
      <c r="N165" s="85">
        <v>7.6434049999999996</v>
      </c>
      <c r="O165" s="85">
        <v>7.8546870000000002</v>
      </c>
      <c r="P165" s="85">
        <v>8.0706039999999994</v>
      </c>
      <c r="Q165" s="85">
        <v>8.2903300000000009</v>
      </c>
      <c r="R165" s="85">
        <v>8.5151039999999991</v>
      </c>
      <c r="S165" s="85">
        <v>8.7449670000000008</v>
      </c>
      <c r="T165" s="85">
        <v>8.9798720000000003</v>
      </c>
      <c r="U165" s="85">
        <v>9.2196569999999998</v>
      </c>
      <c r="V165" s="85">
        <v>9.4643420000000003</v>
      </c>
      <c r="W165" s="85">
        <v>9.7141710000000003</v>
      </c>
      <c r="X165" s="85">
        <v>9.9691340000000004</v>
      </c>
      <c r="Y165" s="85">
        <v>10.229227</v>
      </c>
      <c r="Z165" s="85">
        <v>10.494389999999999</v>
      </c>
      <c r="AA165" s="85">
        <v>10.761946999999999</v>
      </c>
      <c r="AB165" s="85">
        <v>11.034632999999999</v>
      </c>
      <c r="AC165" s="85">
        <v>11.31259</v>
      </c>
      <c r="AD165" s="85">
        <v>11.595942000000001</v>
      </c>
      <c r="AE165" s="85">
        <v>11.884709000000001</v>
      </c>
      <c r="AF165" s="104">
        <v>4.0117E-2</v>
      </c>
      <c r="AG165" s="65"/>
    </row>
    <row r="166" spans="1:33" ht="36.75">
      <c r="A166" s="58" t="s">
        <v>1209</v>
      </c>
      <c r="B166" s="108" t="s">
        <v>1210</v>
      </c>
      <c r="C166" s="85">
        <v>4373.3583980000003</v>
      </c>
      <c r="D166" s="85">
        <v>5169.9628910000001</v>
      </c>
      <c r="E166" s="85">
        <v>5704.986328</v>
      </c>
      <c r="F166" s="85">
        <v>6061.9882809999999</v>
      </c>
      <c r="G166" s="85">
        <v>6486.1030270000001</v>
      </c>
      <c r="H166" s="85">
        <v>6773.2924800000001</v>
      </c>
      <c r="I166" s="85">
        <v>7038.0502930000002</v>
      </c>
      <c r="J166" s="85">
        <v>7267.8666990000002</v>
      </c>
      <c r="K166" s="85">
        <v>7496.404297</v>
      </c>
      <c r="L166" s="85">
        <v>7728.0527339999999</v>
      </c>
      <c r="M166" s="85">
        <v>7969.5229490000002</v>
      </c>
      <c r="N166" s="85">
        <v>8218.796875</v>
      </c>
      <c r="O166" s="85">
        <v>8471.8828119999998</v>
      </c>
      <c r="P166" s="85">
        <v>8729.8085940000001</v>
      </c>
      <c r="Q166" s="85">
        <v>8994.9101559999999</v>
      </c>
      <c r="R166" s="85">
        <v>9267.7148440000001</v>
      </c>
      <c r="S166" s="85">
        <v>9546.7949219999991</v>
      </c>
      <c r="T166" s="85">
        <v>9831.6953119999998</v>
      </c>
      <c r="U166" s="85">
        <v>10127.839844</v>
      </c>
      <c r="V166" s="85">
        <v>10429.796875</v>
      </c>
      <c r="W166" s="85">
        <v>10739.313477</v>
      </c>
      <c r="X166" s="85">
        <v>11056.318359000001</v>
      </c>
      <c r="Y166" s="85">
        <v>11377.703125</v>
      </c>
      <c r="Z166" s="85">
        <v>11702.694336</v>
      </c>
      <c r="AA166" s="85">
        <v>12031.28125</v>
      </c>
      <c r="AB166" s="85">
        <v>12367.683594</v>
      </c>
      <c r="AC166" s="85">
        <v>12709.627930000001</v>
      </c>
      <c r="AD166" s="85">
        <v>13056.267578000001</v>
      </c>
      <c r="AE166" s="85">
        <v>13410.994140999999</v>
      </c>
      <c r="AF166" s="104">
        <v>4.0830999999999999E-2</v>
      </c>
      <c r="AG166" s="65"/>
    </row>
    <row r="167" spans="1:33" ht="36.75">
      <c r="A167" s="58" t="s">
        <v>1211</v>
      </c>
      <c r="B167" s="108" t="s">
        <v>1212</v>
      </c>
      <c r="C167" s="85">
        <v>2683.0664059999999</v>
      </c>
      <c r="D167" s="85">
        <v>3004.8544919999999</v>
      </c>
      <c r="E167" s="85">
        <v>3189.0339359999998</v>
      </c>
      <c r="F167" s="85">
        <v>3333.350586</v>
      </c>
      <c r="G167" s="85">
        <v>3512.0295409999999</v>
      </c>
      <c r="H167" s="85">
        <v>3652.1213379999999</v>
      </c>
      <c r="I167" s="85">
        <v>3785.1130370000001</v>
      </c>
      <c r="J167" s="85">
        <v>3909.9748540000001</v>
      </c>
      <c r="K167" s="85">
        <v>4033.5424800000001</v>
      </c>
      <c r="L167" s="85">
        <v>4159.1660160000001</v>
      </c>
      <c r="M167" s="85">
        <v>4290.7993159999996</v>
      </c>
      <c r="N167" s="85">
        <v>4426.7041019999997</v>
      </c>
      <c r="O167" s="85">
        <v>4564.2529299999997</v>
      </c>
      <c r="P167" s="85">
        <v>4704.125</v>
      </c>
      <c r="Q167" s="85">
        <v>4847.890625</v>
      </c>
      <c r="R167" s="85">
        <v>4995.7368159999996</v>
      </c>
      <c r="S167" s="85">
        <v>5146.732422</v>
      </c>
      <c r="T167" s="85">
        <v>5300.5415039999998</v>
      </c>
      <c r="U167" s="85">
        <v>5460.5395509999998</v>
      </c>
      <c r="V167" s="85">
        <v>5623.4580079999996</v>
      </c>
      <c r="W167" s="85">
        <v>5790.2529299999997</v>
      </c>
      <c r="X167" s="85">
        <v>5960.8364259999998</v>
      </c>
      <c r="Y167" s="85">
        <v>6133.1469729999999</v>
      </c>
      <c r="Z167" s="85">
        <v>6306.5971680000002</v>
      </c>
      <c r="AA167" s="85">
        <v>6481.4169920000004</v>
      </c>
      <c r="AB167" s="85">
        <v>6660.0419920000004</v>
      </c>
      <c r="AC167" s="85">
        <v>6840.9291990000002</v>
      </c>
      <c r="AD167" s="85">
        <v>7023.3911129999997</v>
      </c>
      <c r="AE167" s="85">
        <v>7209.3994140000004</v>
      </c>
      <c r="AF167" s="104">
        <v>3.5930999999999998E-2</v>
      </c>
      <c r="AG167" s="65"/>
    </row>
    <row r="168" spans="1:33" ht="36.75">
      <c r="A168" s="58" t="s">
        <v>1213</v>
      </c>
      <c r="B168" s="108" t="s">
        <v>1214</v>
      </c>
      <c r="C168" s="85">
        <v>1365.956543</v>
      </c>
      <c r="D168" s="85">
        <v>1815.0357670000001</v>
      </c>
      <c r="E168" s="85">
        <v>2153.0739749999998</v>
      </c>
      <c r="F168" s="85">
        <v>2353.8952640000002</v>
      </c>
      <c r="G168" s="85">
        <v>2582.8857419999999</v>
      </c>
      <c r="H168" s="85">
        <v>2715.4416500000002</v>
      </c>
      <c r="I168" s="85">
        <v>2833.0561520000001</v>
      </c>
      <c r="J168" s="85">
        <v>2924.1845699999999</v>
      </c>
      <c r="K168" s="85">
        <v>3015.576172</v>
      </c>
      <c r="L168" s="85">
        <v>3107.7626949999999</v>
      </c>
      <c r="M168" s="85">
        <v>3202.9577640000002</v>
      </c>
      <c r="N168" s="85">
        <v>3301.172607</v>
      </c>
      <c r="O168" s="85">
        <v>3401.4245609999998</v>
      </c>
      <c r="P168" s="85">
        <v>3503.9650879999999</v>
      </c>
      <c r="Q168" s="85">
        <v>3609.3312989999999</v>
      </c>
      <c r="R168" s="85">
        <v>3717.852539</v>
      </c>
      <c r="S168" s="85">
        <v>3829.1669919999999</v>
      </c>
      <c r="T168" s="85">
        <v>3943.2114259999998</v>
      </c>
      <c r="U168" s="85">
        <v>4061.5683589999999</v>
      </c>
      <c r="V168" s="85">
        <v>4182.5180659999996</v>
      </c>
      <c r="W168" s="85">
        <v>4306.732422</v>
      </c>
      <c r="X168" s="85">
        <v>4434.2412109999996</v>
      </c>
      <c r="Y168" s="85">
        <v>4564.2856449999999</v>
      </c>
      <c r="Z168" s="85">
        <v>4696.7617190000001</v>
      </c>
      <c r="AA168" s="85">
        <v>4831.3510740000002</v>
      </c>
      <c r="AB168" s="85">
        <v>4969.5302730000003</v>
      </c>
      <c r="AC168" s="85">
        <v>5110.8076170000004</v>
      </c>
      <c r="AD168" s="85">
        <v>5255.1259769999997</v>
      </c>
      <c r="AE168" s="85">
        <v>5403.6381840000004</v>
      </c>
      <c r="AF168" s="104">
        <v>5.0340999999999997E-2</v>
      </c>
      <c r="AG168" s="65"/>
    </row>
    <row r="169" spans="1:33" ht="24.75">
      <c r="A169" s="58" t="s">
        <v>425</v>
      </c>
      <c r="B169" s="108" t="s">
        <v>1215</v>
      </c>
      <c r="C169" s="85">
        <v>324.33532700000001</v>
      </c>
      <c r="D169" s="85">
        <v>350.07336400000003</v>
      </c>
      <c r="E169" s="85">
        <v>362.87820399999998</v>
      </c>
      <c r="F169" s="85">
        <v>374.74331699999999</v>
      </c>
      <c r="G169" s="85">
        <v>391.18713400000001</v>
      </c>
      <c r="H169" s="85">
        <v>405.72949199999999</v>
      </c>
      <c r="I169" s="85">
        <v>419.88110399999999</v>
      </c>
      <c r="J169" s="85">
        <v>433.70675699999998</v>
      </c>
      <c r="K169" s="85">
        <v>447.28530899999998</v>
      </c>
      <c r="L169" s="85">
        <v>461.123627</v>
      </c>
      <c r="M169" s="85">
        <v>475.76504499999999</v>
      </c>
      <c r="N169" s="85">
        <v>490.91918900000002</v>
      </c>
      <c r="O169" s="85">
        <v>506.20510899999999</v>
      </c>
      <c r="P169" s="85">
        <v>521.71698000000004</v>
      </c>
      <c r="Q169" s="85">
        <v>537.6875</v>
      </c>
      <c r="R169" s="85">
        <v>554.12542699999995</v>
      </c>
      <c r="S169" s="85">
        <v>570.89569100000006</v>
      </c>
      <c r="T169" s="85">
        <v>587.94293200000004</v>
      </c>
      <c r="U169" s="85">
        <v>605.730774</v>
      </c>
      <c r="V169" s="85">
        <v>623.81982400000004</v>
      </c>
      <c r="W169" s="85">
        <v>642.32647699999995</v>
      </c>
      <c r="X169" s="85">
        <v>661.24029499999995</v>
      </c>
      <c r="Y169" s="85">
        <v>680.27038600000003</v>
      </c>
      <c r="Z169" s="85">
        <v>699.33538799999997</v>
      </c>
      <c r="AA169" s="85">
        <v>718.51324499999998</v>
      </c>
      <c r="AB169" s="85">
        <v>738.10925299999997</v>
      </c>
      <c r="AC169" s="85">
        <v>757.89080799999999</v>
      </c>
      <c r="AD169" s="85">
        <v>777.75109899999995</v>
      </c>
      <c r="AE169" s="85">
        <v>797.95684800000004</v>
      </c>
      <c r="AF169" s="104">
        <v>3.2675000000000003E-2</v>
      </c>
      <c r="AG169" s="65"/>
    </row>
    <row r="170" spans="1:33">
      <c r="A170" s="5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row>
    <row r="171" spans="1:33" ht="24.75">
      <c r="A171" s="55"/>
      <c r="B171" s="115" t="s">
        <v>1216</v>
      </c>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row>
    <row r="172" spans="1:33" ht="24.75">
      <c r="A172" s="58" t="s">
        <v>1217</v>
      </c>
      <c r="B172" s="108" t="s">
        <v>394</v>
      </c>
      <c r="C172" s="85">
        <v>539.82806400000004</v>
      </c>
      <c r="D172" s="85">
        <v>555.01080300000001</v>
      </c>
      <c r="E172" s="85">
        <v>240.10987900000001</v>
      </c>
      <c r="F172" s="85">
        <v>195.879456</v>
      </c>
      <c r="G172" s="85">
        <v>383.18585200000001</v>
      </c>
      <c r="H172" s="85">
        <v>397.42700200000002</v>
      </c>
      <c r="I172" s="85">
        <v>389.21536300000002</v>
      </c>
      <c r="J172" s="85">
        <v>374.38278200000002</v>
      </c>
      <c r="K172" s="85">
        <v>360.36273199999999</v>
      </c>
      <c r="L172" s="85">
        <v>371.35995500000001</v>
      </c>
      <c r="M172" s="85">
        <v>413.48968500000001</v>
      </c>
      <c r="N172" s="85">
        <v>439.33099399999998</v>
      </c>
      <c r="O172" s="85">
        <v>441.440155</v>
      </c>
      <c r="P172" s="85">
        <v>446.81085200000001</v>
      </c>
      <c r="Q172" s="85">
        <v>466.78561400000001</v>
      </c>
      <c r="R172" s="85">
        <v>486.83136000000002</v>
      </c>
      <c r="S172" s="85">
        <v>499.04101600000001</v>
      </c>
      <c r="T172" s="85">
        <v>506.68572999999998</v>
      </c>
      <c r="U172" s="85">
        <v>538.37341300000003</v>
      </c>
      <c r="V172" s="85">
        <v>543.35778800000003</v>
      </c>
      <c r="W172" s="85">
        <v>554.06219499999997</v>
      </c>
      <c r="X172" s="85">
        <v>567.82055700000001</v>
      </c>
      <c r="Y172" s="85">
        <v>569.10339399999998</v>
      </c>
      <c r="Z172" s="85">
        <v>570.74981700000001</v>
      </c>
      <c r="AA172" s="85">
        <v>582.32244900000001</v>
      </c>
      <c r="AB172" s="85">
        <v>606.70001200000002</v>
      </c>
      <c r="AC172" s="85">
        <v>618.58166500000004</v>
      </c>
      <c r="AD172" s="85">
        <v>628.19116199999996</v>
      </c>
      <c r="AE172" s="85">
        <v>657.48895300000004</v>
      </c>
      <c r="AF172" s="104">
        <v>7.0670000000000004E-3</v>
      </c>
      <c r="AG172" s="65"/>
    </row>
    <row r="173" spans="1:33" ht="36.75">
      <c r="A173" s="58" t="s">
        <v>1218</v>
      </c>
      <c r="B173" s="108" t="s">
        <v>396</v>
      </c>
      <c r="C173" s="85">
        <v>335.96209700000003</v>
      </c>
      <c r="D173" s="85">
        <v>350.61816399999998</v>
      </c>
      <c r="E173" s="85">
        <v>145.26670799999999</v>
      </c>
      <c r="F173" s="85">
        <v>129.51503</v>
      </c>
      <c r="G173" s="85">
        <v>208.80259699999999</v>
      </c>
      <c r="H173" s="85">
        <v>214.47662399999999</v>
      </c>
      <c r="I173" s="85">
        <v>210.31191999999999</v>
      </c>
      <c r="J173" s="85">
        <v>202.565887</v>
      </c>
      <c r="K173" s="85">
        <v>195.35475199999999</v>
      </c>
      <c r="L173" s="85">
        <v>202.117279</v>
      </c>
      <c r="M173" s="85">
        <v>226.17236299999999</v>
      </c>
      <c r="N173" s="85">
        <v>240.87524400000001</v>
      </c>
      <c r="O173" s="85">
        <v>242.455566</v>
      </c>
      <c r="P173" s="85">
        <v>245.90283199999999</v>
      </c>
      <c r="Q173" s="85">
        <v>257.31298800000002</v>
      </c>
      <c r="R173" s="85">
        <v>268.57910199999998</v>
      </c>
      <c r="S173" s="85">
        <v>275.35498000000001</v>
      </c>
      <c r="T173" s="85">
        <v>279.55126999999999</v>
      </c>
      <c r="U173" s="85">
        <v>297.056152</v>
      </c>
      <c r="V173" s="85">
        <v>299.58154300000001</v>
      </c>
      <c r="W173" s="85">
        <v>305.335938</v>
      </c>
      <c r="X173" s="85">
        <v>312.82226600000001</v>
      </c>
      <c r="Y173" s="85">
        <v>313.44476300000002</v>
      </c>
      <c r="Z173" s="85">
        <v>314.49087500000002</v>
      </c>
      <c r="AA173" s="85">
        <v>321.07968099999999</v>
      </c>
      <c r="AB173" s="85">
        <v>334.69555700000001</v>
      </c>
      <c r="AC173" s="85">
        <v>341.29492199999999</v>
      </c>
      <c r="AD173" s="85">
        <v>346.57534800000002</v>
      </c>
      <c r="AE173" s="85">
        <v>362.83862299999998</v>
      </c>
      <c r="AF173" s="104">
        <v>2.7520000000000001E-3</v>
      </c>
      <c r="AG173" s="65"/>
    </row>
    <row r="174" spans="1:33" ht="36.75">
      <c r="A174" s="58" t="s">
        <v>1219</v>
      </c>
      <c r="B174" s="108" t="s">
        <v>398</v>
      </c>
      <c r="C174" s="85">
        <v>0</v>
      </c>
      <c r="D174" s="85">
        <v>39.340881000000003</v>
      </c>
      <c r="E174" s="85">
        <v>38.709868999999998</v>
      </c>
      <c r="F174" s="85">
        <v>12.628342</v>
      </c>
      <c r="G174" s="85">
        <v>71.145934999999994</v>
      </c>
      <c r="H174" s="85">
        <v>75.438416000000004</v>
      </c>
      <c r="I174" s="85">
        <v>73.298705999999996</v>
      </c>
      <c r="J174" s="85">
        <v>70.090332000000004</v>
      </c>
      <c r="K174" s="85">
        <v>66.757262999999995</v>
      </c>
      <c r="L174" s="85">
        <v>66.275634999999994</v>
      </c>
      <c r="M174" s="85">
        <v>69.520447000000004</v>
      </c>
      <c r="N174" s="85">
        <v>70.853438999999995</v>
      </c>
      <c r="O174" s="85">
        <v>69.180381999999994</v>
      </c>
      <c r="P174" s="85">
        <v>68.041573</v>
      </c>
      <c r="Q174" s="85">
        <v>69.126677999999998</v>
      </c>
      <c r="R174" s="85">
        <v>70.625564999999995</v>
      </c>
      <c r="S174" s="85">
        <v>71.534912000000006</v>
      </c>
      <c r="T174" s="85">
        <v>72.152512000000002</v>
      </c>
      <c r="U174" s="85">
        <v>76.074096999999995</v>
      </c>
      <c r="V174" s="85">
        <v>76.887848000000005</v>
      </c>
      <c r="W174" s="85">
        <v>78.550735000000003</v>
      </c>
      <c r="X174" s="85">
        <v>80.678496999999993</v>
      </c>
      <c r="Y174" s="85">
        <v>81.193016</v>
      </c>
      <c r="Z174" s="85">
        <v>81.704009999999997</v>
      </c>
      <c r="AA174" s="85">
        <v>83.519371000000007</v>
      </c>
      <c r="AB174" s="85">
        <v>86.947097999999997</v>
      </c>
      <c r="AC174" s="85">
        <v>88.823836999999997</v>
      </c>
      <c r="AD174" s="85">
        <v>90.511550999999997</v>
      </c>
      <c r="AE174" s="85">
        <v>94.700371000000004</v>
      </c>
      <c r="AF174" s="104" t="s">
        <v>560</v>
      </c>
      <c r="AG174" s="65"/>
    </row>
    <row r="175" spans="1:33" ht="36.75">
      <c r="A175" s="58" t="s">
        <v>1220</v>
      </c>
      <c r="B175" s="108" t="s">
        <v>400</v>
      </c>
      <c r="C175" s="85">
        <v>203.86596700000001</v>
      </c>
      <c r="D175" s="85">
        <v>165.05175800000001</v>
      </c>
      <c r="E175" s="85">
        <v>56.133301000000003</v>
      </c>
      <c r="F175" s="85">
        <v>53.736083999999998</v>
      </c>
      <c r="G175" s="85">
        <v>103.23730500000001</v>
      </c>
      <c r="H175" s="85">
        <v>107.51196299999999</v>
      </c>
      <c r="I175" s="85">
        <v>105.604736</v>
      </c>
      <c r="J175" s="85">
        <v>101.726562</v>
      </c>
      <c r="K175" s="85">
        <v>98.250731999999999</v>
      </c>
      <c r="L175" s="85">
        <v>102.96704099999999</v>
      </c>
      <c r="M175" s="85">
        <v>117.796875</v>
      </c>
      <c r="N175" s="85">
        <v>127.602295</v>
      </c>
      <c r="O175" s="85">
        <v>129.80419900000001</v>
      </c>
      <c r="P175" s="85">
        <v>132.866455</v>
      </c>
      <c r="Q175" s="85">
        <v>140.345947</v>
      </c>
      <c r="R175" s="85">
        <v>147.62670900000001</v>
      </c>
      <c r="S175" s="85">
        <v>152.15112300000001</v>
      </c>
      <c r="T175" s="85">
        <v>154.981934</v>
      </c>
      <c r="U175" s="85">
        <v>165.24316400000001</v>
      </c>
      <c r="V175" s="85">
        <v>166.888428</v>
      </c>
      <c r="W175" s="85">
        <v>170.17553699999999</v>
      </c>
      <c r="X175" s="85">
        <v>174.31982400000001</v>
      </c>
      <c r="Y175" s="85">
        <v>174.465576</v>
      </c>
      <c r="Z175" s="85">
        <v>174.55493200000001</v>
      </c>
      <c r="AA175" s="85">
        <v>177.723389</v>
      </c>
      <c r="AB175" s="85">
        <v>185.05737300000001</v>
      </c>
      <c r="AC175" s="85">
        <v>188.46289100000001</v>
      </c>
      <c r="AD175" s="85">
        <v>191.10424800000001</v>
      </c>
      <c r="AE175" s="85">
        <v>199.949951</v>
      </c>
      <c r="AF175" s="104">
        <v>-6.9200000000000002E-4</v>
      </c>
      <c r="AG175" s="65"/>
    </row>
    <row r="176" spans="1:33">
      <c r="A176" s="58" t="s">
        <v>1221</v>
      </c>
      <c r="B176" s="108" t="s">
        <v>402</v>
      </c>
      <c r="C176" s="85">
        <v>0</v>
      </c>
      <c r="D176" s="85">
        <v>15.678391</v>
      </c>
      <c r="E176" s="85">
        <v>51.316887000000001</v>
      </c>
      <c r="F176" s="85">
        <v>50.117165</v>
      </c>
      <c r="G176" s="85">
        <v>52.954346000000001</v>
      </c>
      <c r="H176" s="85">
        <v>57.051322999999996</v>
      </c>
      <c r="I176" s="85">
        <v>44.861697999999997</v>
      </c>
      <c r="J176" s="85">
        <v>46.635117000000001</v>
      </c>
      <c r="K176" s="85">
        <v>49.951324</v>
      </c>
      <c r="L176" s="85">
        <v>50.769165000000001</v>
      </c>
      <c r="M176" s="85">
        <v>51.472060999999997</v>
      </c>
      <c r="N176" s="85">
        <v>52.399932999999997</v>
      </c>
      <c r="O176" s="85">
        <v>53.103180000000002</v>
      </c>
      <c r="P176" s="85">
        <v>53.605300999999997</v>
      </c>
      <c r="Q176" s="85">
        <v>56.171036000000001</v>
      </c>
      <c r="R176" s="85">
        <v>56.427169999999997</v>
      </c>
      <c r="S176" s="85">
        <v>57.608795000000001</v>
      </c>
      <c r="T176" s="85">
        <v>58.449553999999999</v>
      </c>
      <c r="U176" s="85">
        <v>58.490127999999999</v>
      </c>
      <c r="V176" s="85">
        <v>58.666182999999997</v>
      </c>
      <c r="W176" s="85">
        <v>58.960326999999999</v>
      </c>
      <c r="X176" s="85">
        <v>59.343628000000002</v>
      </c>
      <c r="Y176" s="85">
        <v>59.845576999999999</v>
      </c>
      <c r="Z176" s="85">
        <v>60.470764000000003</v>
      </c>
      <c r="AA176" s="85">
        <v>61.182304000000002</v>
      </c>
      <c r="AB176" s="85">
        <v>61.965812999999997</v>
      </c>
      <c r="AC176" s="85">
        <v>62.802154999999999</v>
      </c>
      <c r="AD176" s="85">
        <v>63.733001999999999</v>
      </c>
      <c r="AE176" s="85">
        <v>64.763489000000007</v>
      </c>
      <c r="AF176" s="104" t="s">
        <v>560</v>
      </c>
      <c r="AG176" s="65"/>
    </row>
    <row r="177" spans="1:33" ht="36.75">
      <c r="A177" s="58" t="s">
        <v>1222</v>
      </c>
      <c r="B177" s="108" t="s">
        <v>396</v>
      </c>
      <c r="C177" s="85">
        <v>0</v>
      </c>
      <c r="D177" s="85">
        <v>0</v>
      </c>
      <c r="E177" s="85">
        <v>17.463474000000001</v>
      </c>
      <c r="F177" s="85">
        <v>21.329653</v>
      </c>
      <c r="G177" s="85">
        <v>24.371399</v>
      </c>
      <c r="H177" s="85">
        <v>23.494506999999999</v>
      </c>
      <c r="I177" s="85">
        <v>18.943511999999998</v>
      </c>
      <c r="J177" s="85">
        <v>19.374298</v>
      </c>
      <c r="K177" s="85">
        <v>19.766327</v>
      </c>
      <c r="L177" s="85">
        <v>20.132964999999999</v>
      </c>
      <c r="M177" s="85">
        <v>20.452881000000001</v>
      </c>
      <c r="N177" s="85">
        <v>20.728363000000002</v>
      </c>
      <c r="O177" s="85">
        <v>20.983429000000001</v>
      </c>
      <c r="P177" s="85">
        <v>21.226134999999999</v>
      </c>
      <c r="Q177" s="85">
        <v>23.542083999999999</v>
      </c>
      <c r="R177" s="85">
        <v>23.546509</v>
      </c>
      <c r="S177" s="85">
        <v>23.508330999999998</v>
      </c>
      <c r="T177" s="85">
        <v>23.525696</v>
      </c>
      <c r="U177" s="85">
        <v>23.583984000000001</v>
      </c>
      <c r="V177" s="85">
        <v>23.695709000000001</v>
      </c>
      <c r="W177" s="85">
        <v>23.852905</v>
      </c>
      <c r="X177" s="85">
        <v>24.047637999999999</v>
      </c>
      <c r="Y177" s="85">
        <v>24.291533999999999</v>
      </c>
      <c r="Z177" s="85">
        <v>24.574981999999999</v>
      </c>
      <c r="AA177" s="85">
        <v>24.892365000000002</v>
      </c>
      <c r="AB177" s="85">
        <v>25.243469000000001</v>
      </c>
      <c r="AC177" s="85">
        <v>25.627898999999999</v>
      </c>
      <c r="AD177" s="85">
        <v>26.047516000000002</v>
      </c>
      <c r="AE177" s="85">
        <v>26.498474000000002</v>
      </c>
      <c r="AF177" s="104" t="s">
        <v>560</v>
      </c>
      <c r="AG177" s="65"/>
    </row>
    <row r="178" spans="1:33" ht="36.75">
      <c r="A178" s="58" t="s">
        <v>1223</v>
      </c>
      <c r="B178" s="108" t="s">
        <v>398</v>
      </c>
      <c r="C178" s="85">
        <v>0</v>
      </c>
      <c r="D178" s="85">
        <v>0</v>
      </c>
      <c r="E178" s="85">
        <v>2.6847050000000001</v>
      </c>
      <c r="F178" s="85">
        <v>8.6334879999999998</v>
      </c>
      <c r="G178" s="85">
        <v>7.5640429999999999</v>
      </c>
      <c r="H178" s="85">
        <v>7.6775729999999998</v>
      </c>
      <c r="I178" s="85">
        <v>4.8536409999999997</v>
      </c>
      <c r="J178" s="85">
        <v>5.8987879999999997</v>
      </c>
      <c r="K178" s="85">
        <v>8.4926449999999996</v>
      </c>
      <c r="L178" s="85">
        <v>8.6243289999999995</v>
      </c>
      <c r="M178" s="85">
        <v>8.7234649999999991</v>
      </c>
      <c r="N178" s="85">
        <v>8.8013309999999993</v>
      </c>
      <c r="O178" s="85">
        <v>8.8686830000000008</v>
      </c>
      <c r="P178" s="85">
        <v>8.9318390000000001</v>
      </c>
      <c r="Q178" s="85">
        <v>8.9949490000000001</v>
      </c>
      <c r="R178" s="85">
        <v>9.0618739999999995</v>
      </c>
      <c r="S178" s="85">
        <v>10.095367</v>
      </c>
      <c r="T178" s="85">
        <v>10.726288</v>
      </c>
      <c r="U178" s="85">
        <v>10.520554000000001</v>
      </c>
      <c r="V178" s="85">
        <v>10.378677</v>
      </c>
      <c r="W178" s="85">
        <v>10.290741000000001</v>
      </c>
      <c r="X178" s="85">
        <v>10.238586</v>
      </c>
      <c r="Y178" s="85">
        <v>10.221401</v>
      </c>
      <c r="Z178" s="85">
        <v>10.25827</v>
      </c>
      <c r="AA178" s="85">
        <v>10.321465</v>
      </c>
      <c r="AB178" s="85">
        <v>10.393303</v>
      </c>
      <c r="AC178" s="85">
        <v>10.454742</v>
      </c>
      <c r="AD178" s="85">
        <v>10.542479999999999</v>
      </c>
      <c r="AE178" s="85">
        <v>10.666687</v>
      </c>
      <c r="AF178" s="104" t="s">
        <v>560</v>
      </c>
      <c r="AG178" s="65"/>
    </row>
    <row r="179" spans="1:33" ht="36.75">
      <c r="A179" s="58" t="s">
        <v>1224</v>
      </c>
      <c r="B179" s="108" t="s">
        <v>400</v>
      </c>
      <c r="C179" s="85">
        <v>0</v>
      </c>
      <c r="D179" s="85">
        <v>15.678391</v>
      </c>
      <c r="E179" s="85">
        <v>31.168710999999998</v>
      </c>
      <c r="F179" s="85">
        <v>20.154024</v>
      </c>
      <c r="G179" s="85">
        <v>21.018902000000001</v>
      </c>
      <c r="H179" s="85">
        <v>25.879242000000001</v>
      </c>
      <c r="I179" s="85">
        <v>21.064544999999999</v>
      </c>
      <c r="J179" s="85">
        <v>21.362030000000001</v>
      </c>
      <c r="K179" s="85">
        <v>21.692352</v>
      </c>
      <c r="L179" s="85">
        <v>22.011870999999999</v>
      </c>
      <c r="M179" s="85">
        <v>22.295715000000001</v>
      </c>
      <c r="N179" s="85">
        <v>22.870239000000002</v>
      </c>
      <c r="O179" s="85">
        <v>23.251068</v>
      </c>
      <c r="P179" s="85">
        <v>23.447327000000001</v>
      </c>
      <c r="Q179" s="85">
        <v>23.634003</v>
      </c>
      <c r="R179" s="85">
        <v>23.818787</v>
      </c>
      <c r="S179" s="85">
        <v>24.005096000000002</v>
      </c>
      <c r="T179" s="85">
        <v>24.197571</v>
      </c>
      <c r="U179" s="85">
        <v>24.385590000000001</v>
      </c>
      <c r="V179" s="85">
        <v>24.591797</v>
      </c>
      <c r="W179" s="85">
        <v>24.816680999999999</v>
      </c>
      <c r="X179" s="85">
        <v>25.057403999999998</v>
      </c>
      <c r="Y179" s="85">
        <v>25.332642</v>
      </c>
      <c r="Z179" s="85">
        <v>25.637512000000001</v>
      </c>
      <c r="AA179" s="85">
        <v>25.968475000000002</v>
      </c>
      <c r="AB179" s="85">
        <v>26.329041</v>
      </c>
      <c r="AC179" s="85">
        <v>26.719512999999999</v>
      </c>
      <c r="AD179" s="85">
        <v>27.143004999999999</v>
      </c>
      <c r="AE179" s="85">
        <v>27.598327999999999</v>
      </c>
      <c r="AF179" s="104" t="s">
        <v>560</v>
      </c>
      <c r="AG179" s="65"/>
    </row>
    <row r="180" spans="1:33" ht="48.75">
      <c r="A180" s="58" t="s">
        <v>1225</v>
      </c>
      <c r="B180" s="108" t="s">
        <v>1142</v>
      </c>
      <c r="C180" s="85">
        <v>0</v>
      </c>
      <c r="D180" s="85">
        <v>22.792006000000001</v>
      </c>
      <c r="E180" s="85">
        <v>74.402717999999993</v>
      </c>
      <c r="F180" s="85">
        <v>44.716248</v>
      </c>
      <c r="G180" s="85">
        <v>57.993133999999998</v>
      </c>
      <c r="H180" s="85">
        <v>54.273457000000001</v>
      </c>
      <c r="I180" s="85">
        <v>51.795287999999999</v>
      </c>
      <c r="J180" s="85">
        <v>51.212234000000002</v>
      </c>
      <c r="K180" s="85">
        <v>52.077075999999998</v>
      </c>
      <c r="L180" s="85">
        <v>54.758178999999998</v>
      </c>
      <c r="M180" s="85">
        <v>57.779369000000003</v>
      </c>
      <c r="N180" s="85">
        <v>61.833809000000002</v>
      </c>
      <c r="O180" s="85">
        <v>66.168610000000001</v>
      </c>
      <c r="P180" s="85">
        <v>69.022034000000005</v>
      </c>
      <c r="Q180" s="85">
        <v>71.720344999999995</v>
      </c>
      <c r="R180" s="85">
        <v>74.601128000000003</v>
      </c>
      <c r="S180" s="85">
        <v>77.492294000000001</v>
      </c>
      <c r="T180" s="85">
        <v>80.764747999999997</v>
      </c>
      <c r="U180" s="85">
        <v>83.840393000000006</v>
      </c>
      <c r="V180" s="85">
        <v>85.916290000000004</v>
      </c>
      <c r="W180" s="85">
        <v>88.354316999999995</v>
      </c>
      <c r="X180" s="85">
        <v>90.725646999999995</v>
      </c>
      <c r="Y180" s="85">
        <v>93.012282999999996</v>
      </c>
      <c r="Z180" s="85">
        <v>95.275702999999993</v>
      </c>
      <c r="AA180" s="85">
        <v>96.930526999999998</v>
      </c>
      <c r="AB180" s="85">
        <v>99.070449999999994</v>
      </c>
      <c r="AC180" s="85">
        <v>101.387764</v>
      </c>
      <c r="AD180" s="85">
        <v>103.807503</v>
      </c>
      <c r="AE180" s="85">
        <v>106.413315</v>
      </c>
      <c r="AF180" s="104" t="s">
        <v>560</v>
      </c>
      <c r="AG180" s="65"/>
    </row>
    <row r="181" spans="1:33" ht="36.75">
      <c r="A181" s="58" t="s">
        <v>1226</v>
      </c>
      <c r="B181" s="108" t="s">
        <v>396</v>
      </c>
      <c r="C181" s="85">
        <v>0</v>
      </c>
      <c r="D181" s="85">
        <v>3.6042939999999999</v>
      </c>
      <c r="E181" s="85">
        <v>47.323338</v>
      </c>
      <c r="F181" s="85">
        <v>25.081547</v>
      </c>
      <c r="G181" s="85">
        <v>36.088225999999999</v>
      </c>
      <c r="H181" s="85">
        <v>35.250145000000003</v>
      </c>
      <c r="I181" s="85">
        <v>33.467136000000004</v>
      </c>
      <c r="J181" s="85">
        <v>32.919186000000003</v>
      </c>
      <c r="K181" s="85">
        <v>34.377158999999999</v>
      </c>
      <c r="L181" s="85">
        <v>35.893459</v>
      </c>
      <c r="M181" s="85">
        <v>37.667839000000001</v>
      </c>
      <c r="N181" s="85">
        <v>39.338538999999997</v>
      </c>
      <c r="O181" s="85">
        <v>41.088473999999998</v>
      </c>
      <c r="P181" s="85">
        <v>42.883583000000002</v>
      </c>
      <c r="Q181" s="85">
        <v>44.583351</v>
      </c>
      <c r="R181" s="85">
        <v>46.405234999999998</v>
      </c>
      <c r="S181" s="85">
        <v>48.237968000000002</v>
      </c>
      <c r="T181" s="85">
        <v>50.054909000000002</v>
      </c>
      <c r="U181" s="85">
        <v>51.816090000000003</v>
      </c>
      <c r="V181" s="85">
        <v>53.149906000000001</v>
      </c>
      <c r="W181" s="85">
        <v>54.709114</v>
      </c>
      <c r="X181" s="85">
        <v>56.237555999999998</v>
      </c>
      <c r="Y181" s="85">
        <v>57.744278000000001</v>
      </c>
      <c r="Z181" s="85">
        <v>59.240203999999999</v>
      </c>
      <c r="AA181" s="85">
        <v>60.373123</v>
      </c>
      <c r="AB181" s="85">
        <v>61.808743</v>
      </c>
      <c r="AC181" s="85">
        <v>63.379292</v>
      </c>
      <c r="AD181" s="85">
        <v>65.004767999999999</v>
      </c>
      <c r="AE181" s="85">
        <v>66.742683</v>
      </c>
      <c r="AF181" s="104" t="s">
        <v>560</v>
      </c>
      <c r="AG181" s="65"/>
    </row>
    <row r="182" spans="1:33" ht="36.75">
      <c r="A182" s="58" t="s">
        <v>1227</v>
      </c>
      <c r="B182" s="108" t="s">
        <v>398</v>
      </c>
      <c r="C182" s="85">
        <v>0</v>
      </c>
      <c r="D182" s="85">
        <v>0</v>
      </c>
      <c r="E182" s="85">
        <v>1.1706829999999999</v>
      </c>
      <c r="F182" s="85">
        <v>6.5943160000000001</v>
      </c>
      <c r="G182" s="85">
        <v>5.9159930000000003</v>
      </c>
      <c r="H182" s="85">
        <v>4.2207160000000004</v>
      </c>
      <c r="I182" s="85">
        <v>3.7680630000000002</v>
      </c>
      <c r="J182" s="85">
        <v>3.664326</v>
      </c>
      <c r="K182" s="85">
        <v>2.497312</v>
      </c>
      <c r="L182" s="85">
        <v>3.0966079999999998</v>
      </c>
      <c r="M182" s="85">
        <v>3.723773</v>
      </c>
      <c r="N182" s="85">
        <v>5.5370480000000004</v>
      </c>
      <c r="O182" s="85">
        <v>7.546837</v>
      </c>
      <c r="P182" s="85">
        <v>8.0298370000000006</v>
      </c>
      <c r="Q182" s="85">
        <v>8.4824219999999997</v>
      </c>
      <c r="R182" s="85">
        <v>8.9627379999999999</v>
      </c>
      <c r="S182" s="85">
        <v>9.4329149999999995</v>
      </c>
      <c r="T182" s="85">
        <v>9.8785399999999992</v>
      </c>
      <c r="U182" s="85">
        <v>10.28767</v>
      </c>
      <c r="V182" s="85">
        <v>10.555084000000001</v>
      </c>
      <c r="W182" s="85">
        <v>10.858917</v>
      </c>
      <c r="X182" s="85">
        <v>11.105093</v>
      </c>
      <c r="Y182" s="85">
        <v>11.269012999999999</v>
      </c>
      <c r="Z182" s="85">
        <v>11.400671000000001</v>
      </c>
      <c r="AA182" s="85">
        <v>11.372805</v>
      </c>
      <c r="AB182" s="85">
        <v>11.416981</v>
      </c>
      <c r="AC182" s="85">
        <v>11.454242000000001</v>
      </c>
      <c r="AD182" s="85">
        <v>11.487852</v>
      </c>
      <c r="AE182" s="85">
        <v>11.547215</v>
      </c>
      <c r="AF182" s="104" t="s">
        <v>560</v>
      </c>
      <c r="AG182" s="65"/>
    </row>
    <row r="183" spans="1:33" ht="36.75">
      <c r="A183" s="58" t="s">
        <v>1228</v>
      </c>
      <c r="B183" s="108" t="s">
        <v>400</v>
      </c>
      <c r="C183" s="85">
        <v>0</v>
      </c>
      <c r="D183" s="85">
        <v>19.187712000000001</v>
      </c>
      <c r="E183" s="85">
        <v>25.908698999999999</v>
      </c>
      <c r="F183" s="85">
        <v>13.040388</v>
      </c>
      <c r="G183" s="85">
        <v>15.988916</v>
      </c>
      <c r="H183" s="85">
        <v>14.802597</v>
      </c>
      <c r="I183" s="85">
        <v>14.560089</v>
      </c>
      <c r="J183" s="85">
        <v>14.628723000000001</v>
      </c>
      <c r="K183" s="85">
        <v>15.202605999999999</v>
      </c>
      <c r="L183" s="85">
        <v>15.768112</v>
      </c>
      <c r="M183" s="85">
        <v>16.387756</v>
      </c>
      <c r="N183" s="85">
        <v>16.958221000000002</v>
      </c>
      <c r="O183" s="85">
        <v>17.533294999999999</v>
      </c>
      <c r="P183" s="85">
        <v>18.108612000000001</v>
      </c>
      <c r="Q183" s="85">
        <v>18.654572000000002</v>
      </c>
      <c r="R183" s="85">
        <v>19.233153999999999</v>
      </c>
      <c r="S183" s="85">
        <v>19.821411000000001</v>
      </c>
      <c r="T183" s="85">
        <v>20.831299000000001</v>
      </c>
      <c r="U183" s="85">
        <v>21.736633000000001</v>
      </c>
      <c r="V183" s="85">
        <v>22.211303999999998</v>
      </c>
      <c r="W183" s="85">
        <v>22.786284999999999</v>
      </c>
      <c r="X183" s="85">
        <v>23.382995999999999</v>
      </c>
      <c r="Y183" s="85">
        <v>23.998992999999999</v>
      </c>
      <c r="Z183" s="85">
        <v>24.634827000000001</v>
      </c>
      <c r="AA183" s="85">
        <v>25.184601000000001</v>
      </c>
      <c r="AB183" s="85">
        <v>25.844726999999999</v>
      </c>
      <c r="AC183" s="85">
        <v>26.55423</v>
      </c>
      <c r="AD183" s="85">
        <v>27.314879999999999</v>
      </c>
      <c r="AE183" s="85">
        <v>28.123412999999999</v>
      </c>
      <c r="AF183" s="104" t="s">
        <v>560</v>
      </c>
      <c r="AG183" s="65"/>
    </row>
    <row r="184" spans="1:33" ht="24.75">
      <c r="A184" s="58" t="s">
        <v>1229</v>
      </c>
      <c r="B184" s="108" t="s">
        <v>1147</v>
      </c>
      <c r="C184" s="85">
        <v>0</v>
      </c>
      <c r="D184" s="85">
        <v>209.46492000000001</v>
      </c>
      <c r="E184" s="85">
        <v>460.13586400000003</v>
      </c>
      <c r="F184" s="85">
        <v>229.08583100000001</v>
      </c>
      <c r="G184" s="85">
        <v>317.47808800000001</v>
      </c>
      <c r="H184" s="85">
        <v>187.26048299999999</v>
      </c>
      <c r="I184" s="85">
        <v>214.348862</v>
      </c>
      <c r="J184" s="85">
        <v>249.834259</v>
      </c>
      <c r="K184" s="85">
        <v>296.81411700000001</v>
      </c>
      <c r="L184" s="85">
        <v>319.17443800000001</v>
      </c>
      <c r="M184" s="85">
        <v>339.22967499999999</v>
      </c>
      <c r="N184" s="85">
        <v>397.25842299999999</v>
      </c>
      <c r="O184" s="85">
        <v>406.20275900000001</v>
      </c>
      <c r="P184" s="85">
        <v>413.12435900000003</v>
      </c>
      <c r="Q184" s="85">
        <v>419.67819200000002</v>
      </c>
      <c r="R184" s="85">
        <v>426.31133999999997</v>
      </c>
      <c r="S184" s="85">
        <v>432.356964</v>
      </c>
      <c r="T184" s="85">
        <v>437.99243200000001</v>
      </c>
      <c r="U184" s="85">
        <v>444.01953099999997</v>
      </c>
      <c r="V184" s="85">
        <v>449.06921399999999</v>
      </c>
      <c r="W184" s="85">
        <v>453.67553700000002</v>
      </c>
      <c r="X184" s="85">
        <v>457.88363600000002</v>
      </c>
      <c r="Y184" s="85">
        <v>461.77047700000003</v>
      </c>
      <c r="Z184" s="85">
        <v>465.51147500000002</v>
      </c>
      <c r="AA184" s="85">
        <v>469.37573200000003</v>
      </c>
      <c r="AB184" s="85">
        <v>473.366669</v>
      </c>
      <c r="AC184" s="85">
        <v>477.805969</v>
      </c>
      <c r="AD184" s="85">
        <v>483.20083599999998</v>
      </c>
      <c r="AE184" s="85">
        <v>489.35626200000002</v>
      </c>
      <c r="AF184" s="104" t="s">
        <v>560</v>
      </c>
      <c r="AG184" s="65"/>
    </row>
    <row r="185" spans="1:33" ht="36.75">
      <c r="A185" s="58" t="s">
        <v>1230</v>
      </c>
      <c r="B185" s="108" t="s">
        <v>396</v>
      </c>
      <c r="C185" s="85">
        <v>0</v>
      </c>
      <c r="D185" s="85">
        <v>0</v>
      </c>
      <c r="E185" s="85">
        <v>221.829926</v>
      </c>
      <c r="F185" s="85">
        <v>120.38294999999999</v>
      </c>
      <c r="G185" s="85">
        <v>159.10351600000001</v>
      </c>
      <c r="H185" s="85">
        <v>105.838966</v>
      </c>
      <c r="I185" s="85">
        <v>123.445007</v>
      </c>
      <c r="J185" s="85">
        <v>142.73538199999999</v>
      </c>
      <c r="K185" s="85">
        <v>161.134232</v>
      </c>
      <c r="L185" s="85">
        <v>178.18235799999999</v>
      </c>
      <c r="M185" s="85">
        <v>193.75765999999999</v>
      </c>
      <c r="N185" s="85">
        <v>247.382935</v>
      </c>
      <c r="O185" s="85">
        <v>252.203857</v>
      </c>
      <c r="P185" s="85">
        <v>255.38964799999999</v>
      </c>
      <c r="Q185" s="85">
        <v>258.36474600000003</v>
      </c>
      <c r="R185" s="85">
        <v>261.22705100000002</v>
      </c>
      <c r="S185" s="85">
        <v>263.53198200000003</v>
      </c>
      <c r="T185" s="85">
        <v>265.51074199999999</v>
      </c>
      <c r="U185" s="85">
        <v>267.742188</v>
      </c>
      <c r="V185" s="85">
        <v>269.3125</v>
      </c>
      <c r="W185" s="85">
        <v>270.68798800000002</v>
      </c>
      <c r="X185" s="85">
        <v>271.945312</v>
      </c>
      <c r="Y185" s="85">
        <v>273.14111300000002</v>
      </c>
      <c r="Z185" s="85">
        <v>274.41601600000001</v>
      </c>
      <c r="AA185" s="85">
        <v>275.93505900000002</v>
      </c>
      <c r="AB185" s="85">
        <v>277.73779300000001</v>
      </c>
      <c r="AC185" s="85">
        <v>280.03198200000003</v>
      </c>
      <c r="AD185" s="85">
        <v>283.20404100000002</v>
      </c>
      <c r="AE185" s="85">
        <v>286.96154799999999</v>
      </c>
      <c r="AF185" s="104" t="s">
        <v>560</v>
      </c>
      <c r="AG185" s="65"/>
    </row>
    <row r="186" spans="1:33" ht="36.75">
      <c r="A186" s="58" t="s">
        <v>1231</v>
      </c>
      <c r="B186" s="108" t="s">
        <v>398</v>
      </c>
      <c r="C186" s="85">
        <v>0</v>
      </c>
      <c r="D186" s="85">
        <v>0</v>
      </c>
      <c r="E186" s="85">
        <v>47.794128000000001</v>
      </c>
      <c r="F186" s="85">
        <v>34.290160999999998</v>
      </c>
      <c r="G186" s="85">
        <v>78.167045999999999</v>
      </c>
      <c r="H186" s="85">
        <v>21.906136</v>
      </c>
      <c r="I186" s="85">
        <v>29.046921000000001</v>
      </c>
      <c r="J186" s="85">
        <v>42.34742</v>
      </c>
      <c r="K186" s="85">
        <v>67.976646000000002</v>
      </c>
      <c r="L186" s="85">
        <v>70.347549000000001</v>
      </c>
      <c r="M186" s="85">
        <v>71.901809999999998</v>
      </c>
      <c r="N186" s="85">
        <v>73.409531000000001</v>
      </c>
      <c r="O186" s="85">
        <v>74.759415000000004</v>
      </c>
      <c r="P186" s="85">
        <v>75.880463000000006</v>
      </c>
      <c r="Q186" s="85">
        <v>76.833099000000004</v>
      </c>
      <c r="R186" s="85">
        <v>77.983086</v>
      </c>
      <c r="S186" s="85">
        <v>79.231110000000001</v>
      </c>
      <c r="T186" s="85">
        <v>80.483269000000007</v>
      </c>
      <c r="U186" s="85">
        <v>81.913345000000007</v>
      </c>
      <c r="V186" s="85">
        <v>83.149544000000006</v>
      </c>
      <c r="W186" s="85">
        <v>84.208145000000002</v>
      </c>
      <c r="X186" s="85">
        <v>85.047950999999998</v>
      </c>
      <c r="Y186" s="85">
        <v>85.678557999999995</v>
      </c>
      <c r="Z186" s="85">
        <v>86.113647</v>
      </c>
      <c r="AA186" s="85">
        <v>86.440674000000001</v>
      </c>
      <c r="AB186" s="85">
        <v>86.611412000000001</v>
      </c>
      <c r="AC186" s="85">
        <v>86.682541000000001</v>
      </c>
      <c r="AD186" s="85">
        <v>86.753997999999996</v>
      </c>
      <c r="AE186" s="85">
        <v>86.938659999999999</v>
      </c>
      <c r="AF186" s="104" t="s">
        <v>560</v>
      </c>
      <c r="AG186" s="65"/>
    </row>
    <row r="187" spans="1:33" ht="36.75">
      <c r="A187" s="58" t="s">
        <v>1232</v>
      </c>
      <c r="B187" s="108" t="s">
        <v>400</v>
      </c>
      <c r="C187" s="85">
        <v>0</v>
      </c>
      <c r="D187" s="85">
        <v>209.46492000000001</v>
      </c>
      <c r="E187" s="85">
        <v>190.51182600000001</v>
      </c>
      <c r="F187" s="85">
        <v>74.412719999999993</v>
      </c>
      <c r="G187" s="85">
        <v>80.207520000000002</v>
      </c>
      <c r="H187" s="85">
        <v>59.515380999999998</v>
      </c>
      <c r="I187" s="85">
        <v>61.856934000000003</v>
      </c>
      <c r="J187" s="85">
        <v>64.751464999999996</v>
      </c>
      <c r="K187" s="85">
        <v>67.703247000000005</v>
      </c>
      <c r="L187" s="85">
        <v>70.644531000000001</v>
      </c>
      <c r="M187" s="85">
        <v>73.570189999999997</v>
      </c>
      <c r="N187" s="85">
        <v>76.465941999999998</v>
      </c>
      <c r="O187" s="85">
        <v>79.239502000000002</v>
      </c>
      <c r="P187" s="85">
        <v>81.854247999999998</v>
      </c>
      <c r="Q187" s="85">
        <v>84.480346999999995</v>
      </c>
      <c r="R187" s="85">
        <v>87.101196000000002</v>
      </c>
      <c r="S187" s="85">
        <v>89.593872000000005</v>
      </c>
      <c r="T187" s="85">
        <v>91.998412999999999</v>
      </c>
      <c r="U187" s="85">
        <v>94.364013999999997</v>
      </c>
      <c r="V187" s="85">
        <v>96.607178000000005</v>
      </c>
      <c r="W187" s="85">
        <v>98.779419000000004</v>
      </c>
      <c r="X187" s="85">
        <v>100.890381</v>
      </c>
      <c r="Y187" s="85">
        <v>102.950806</v>
      </c>
      <c r="Z187" s="85">
        <v>104.98181200000001</v>
      </c>
      <c r="AA187" s="85">
        <v>107</v>
      </c>
      <c r="AB187" s="85">
        <v>109.017456</v>
      </c>
      <c r="AC187" s="85">
        <v>111.091431</v>
      </c>
      <c r="AD187" s="85">
        <v>113.24279799999999</v>
      </c>
      <c r="AE187" s="85">
        <v>115.45605500000001</v>
      </c>
      <c r="AF187" s="104" t="s">
        <v>560</v>
      </c>
      <c r="AG187" s="65"/>
    </row>
    <row r="188" spans="1:33">
      <c r="A188" s="58" t="s">
        <v>1233</v>
      </c>
      <c r="B188" s="108" t="s">
        <v>1152</v>
      </c>
      <c r="C188" s="85">
        <v>0.79372399999999999</v>
      </c>
      <c r="D188" s="85">
        <v>12.980262</v>
      </c>
      <c r="E188" s="85">
        <v>13.87327</v>
      </c>
      <c r="F188" s="85">
        <v>26.350292</v>
      </c>
      <c r="G188" s="85">
        <v>34.025683999999998</v>
      </c>
      <c r="H188" s="85">
        <v>23.44116</v>
      </c>
      <c r="I188" s="85">
        <v>23.946943000000001</v>
      </c>
      <c r="J188" s="85">
        <v>7.5498479999999999</v>
      </c>
      <c r="K188" s="85">
        <v>10.049531999999999</v>
      </c>
      <c r="L188" s="85">
        <v>12.750522999999999</v>
      </c>
      <c r="M188" s="85">
        <v>15.652850000000001</v>
      </c>
      <c r="N188" s="85">
        <v>19.172958000000001</v>
      </c>
      <c r="O188" s="85">
        <v>21.966609999999999</v>
      </c>
      <c r="P188" s="85">
        <v>24.430050000000001</v>
      </c>
      <c r="Q188" s="85">
        <v>26.608149000000001</v>
      </c>
      <c r="R188" s="85">
        <v>29.806080000000001</v>
      </c>
      <c r="S188" s="85">
        <v>31.115946000000001</v>
      </c>
      <c r="T188" s="85">
        <v>32.410407999999997</v>
      </c>
      <c r="U188" s="85">
        <v>32.874062000000002</v>
      </c>
      <c r="V188" s="85">
        <v>33.091309000000003</v>
      </c>
      <c r="W188" s="85">
        <v>35.272255000000001</v>
      </c>
      <c r="X188" s="85">
        <v>35.527016000000003</v>
      </c>
      <c r="Y188" s="85">
        <v>34.892966999999999</v>
      </c>
      <c r="Z188" s="85">
        <v>34.265090999999998</v>
      </c>
      <c r="AA188" s="85">
        <v>33.642463999999997</v>
      </c>
      <c r="AB188" s="85">
        <v>33.005409</v>
      </c>
      <c r="AC188" s="85">
        <v>32.366652999999999</v>
      </c>
      <c r="AD188" s="85">
        <v>31.752213000000001</v>
      </c>
      <c r="AE188" s="85">
        <v>31.186401</v>
      </c>
      <c r="AF188" s="104">
        <v>0.14008999999999999</v>
      </c>
      <c r="AG188" s="65"/>
    </row>
    <row r="189" spans="1:33" ht="36.75">
      <c r="A189" s="58" t="s">
        <v>1234</v>
      </c>
      <c r="B189" s="108" t="s">
        <v>396</v>
      </c>
      <c r="C189" s="85">
        <v>0.79372399999999999</v>
      </c>
      <c r="D189" s="85">
        <v>7.4462910000000004</v>
      </c>
      <c r="E189" s="85">
        <v>10.540979</v>
      </c>
      <c r="F189" s="85">
        <v>9.1241839999999996</v>
      </c>
      <c r="G189" s="85">
        <v>8.5874229999999994</v>
      </c>
      <c r="H189" s="85">
        <v>6.9385599999999998</v>
      </c>
      <c r="I189" s="85">
        <v>7.4051960000000001</v>
      </c>
      <c r="J189" s="85">
        <v>4.6872920000000002</v>
      </c>
      <c r="K189" s="85">
        <v>5.5550129999999998</v>
      </c>
      <c r="L189" s="85">
        <v>6.4856889999999998</v>
      </c>
      <c r="M189" s="85">
        <v>7.4760400000000002</v>
      </c>
      <c r="N189" s="85">
        <v>8.5032789999999991</v>
      </c>
      <c r="O189" s="85">
        <v>9.4984909999999996</v>
      </c>
      <c r="P189" s="85">
        <v>10.436935999999999</v>
      </c>
      <c r="Q189" s="85">
        <v>11.300264</v>
      </c>
      <c r="R189" s="85">
        <v>12.071911</v>
      </c>
      <c r="S189" s="85">
        <v>13.071901</v>
      </c>
      <c r="T189" s="85">
        <v>14.14739</v>
      </c>
      <c r="U189" s="85">
        <v>14.482977</v>
      </c>
      <c r="V189" s="85">
        <v>14.647125000000001</v>
      </c>
      <c r="W189" s="85">
        <v>14.705292</v>
      </c>
      <c r="X189" s="85">
        <v>14.677673</v>
      </c>
      <c r="Y189" s="85">
        <v>14.582153</v>
      </c>
      <c r="Z189" s="85">
        <v>14.438843</v>
      </c>
      <c r="AA189" s="85">
        <v>14.260223</v>
      </c>
      <c r="AB189" s="85">
        <v>14.050934</v>
      </c>
      <c r="AC189" s="85">
        <v>13.821960000000001</v>
      </c>
      <c r="AD189" s="85">
        <v>13.586792000000001</v>
      </c>
      <c r="AE189" s="85">
        <v>13.356964</v>
      </c>
      <c r="AF189" s="104">
        <v>0.10608099999999999</v>
      </c>
      <c r="AG189" s="65"/>
    </row>
    <row r="190" spans="1:33" ht="36.75">
      <c r="A190" s="58" t="s">
        <v>1235</v>
      </c>
      <c r="B190" s="108" t="s">
        <v>398</v>
      </c>
      <c r="C190" s="85">
        <v>0</v>
      </c>
      <c r="D190" s="85">
        <v>0</v>
      </c>
      <c r="E190" s="85">
        <v>0.42932500000000001</v>
      </c>
      <c r="F190" s="85">
        <v>14.579053</v>
      </c>
      <c r="G190" s="85">
        <v>24.163519000000001</v>
      </c>
      <c r="H190" s="85">
        <v>14.927294</v>
      </c>
      <c r="I190" s="85">
        <v>14.637105999999999</v>
      </c>
      <c r="J190" s="85">
        <v>0.63064600000000004</v>
      </c>
      <c r="K190" s="85">
        <v>1.9469030000000001</v>
      </c>
      <c r="L190" s="85">
        <v>3.405764</v>
      </c>
      <c r="M190" s="85">
        <v>4.9879540000000002</v>
      </c>
      <c r="N190" s="85">
        <v>6.6358100000000002</v>
      </c>
      <c r="O190" s="85">
        <v>8.1877010000000006</v>
      </c>
      <c r="P190" s="85">
        <v>9.5605790000000006</v>
      </c>
      <c r="Q190" s="85">
        <v>10.737700999999999</v>
      </c>
      <c r="R190" s="85">
        <v>13.039307000000001</v>
      </c>
      <c r="S190" s="85">
        <v>13.238830999999999</v>
      </c>
      <c r="T190" s="85">
        <v>13.362273999999999</v>
      </c>
      <c r="U190" s="85">
        <v>13.415436</v>
      </c>
      <c r="V190" s="85">
        <v>13.404968</v>
      </c>
      <c r="W190" s="85">
        <v>15.479445999999999</v>
      </c>
      <c r="X190" s="85">
        <v>15.727722</v>
      </c>
      <c r="Y190" s="85">
        <v>15.166382</v>
      </c>
      <c r="Z190" s="85">
        <v>14.668182</v>
      </c>
      <c r="AA190" s="85">
        <v>14.217926</v>
      </c>
      <c r="AB190" s="85">
        <v>13.793549000000001</v>
      </c>
      <c r="AC190" s="85">
        <v>13.395325</v>
      </c>
      <c r="AD190" s="85">
        <v>13.034515000000001</v>
      </c>
      <c r="AE190" s="85">
        <v>12.721436000000001</v>
      </c>
      <c r="AF190" s="104" t="s">
        <v>560</v>
      </c>
      <c r="AG190" s="65"/>
    </row>
    <row r="191" spans="1:33" ht="36.75">
      <c r="A191" s="58" t="s">
        <v>1236</v>
      </c>
      <c r="B191" s="108" t="s">
        <v>400</v>
      </c>
      <c r="C191" s="85">
        <v>0</v>
      </c>
      <c r="D191" s="85">
        <v>5.5339710000000002</v>
      </c>
      <c r="E191" s="85">
        <v>2.9029660000000002</v>
      </c>
      <c r="F191" s="85">
        <v>2.6470570000000002</v>
      </c>
      <c r="G191" s="85">
        <v>1.2747409999999999</v>
      </c>
      <c r="H191" s="85">
        <v>1.5753060000000001</v>
      </c>
      <c r="I191" s="85">
        <v>1.9046419999999999</v>
      </c>
      <c r="J191" s="85">
        <v>2.2319100000000001</v>
      </c>
      <c r="K191" s="85">
        <v>2.5476160000000001</v>
      </c>
      <c r="L191" s="85">
        <v>2.8590689999999999</v>
      </c>
      <c r="M191" s="85">
        <v>3.1888550000000002</v>
      </c>
      <c r="N191" s="85">
        <v>4.0338690000000001</v>
      </c>
      <c r="O191" s="85">
        <v>4.2804180000000001</v>
      </c>
      <c r="P191" s="85">
        <v>4.4325330000000003</v>
      </c>
      <c r="Q191" s="85">
        <v>4.5701830000000001</v>
      </c>
      <c r="R191" s="85">
        <v>4.6948619999999996</v>
      </c>
      <c r="S191" s="85">
        <v>4.8052140000000003</v>
      </c>
      <c r="T191" s="85">
        <v>4.9007420000000002</v>
      </c>
      <c r="U191" s="85">
        <v>4.9756470000000004</v>
      </c>
      <c r="V191" s="85">
        <v>5.0392150000000004</v>
      </c>
      <c r="W191" s="85">
        <v>5.0875170000000001</v>
      </c>
      <c r="X191" s="85">
        <v>5.1216200000000001</v>
      </c>
      <c r="Y191" s="85">
        <v>5.1444320000000001</v>
      </c>
      <c r="Z191" s="85">
        <v>5.1580659999999998</v>
      </c>
      <c r="AA191" s="85">
        <v>5.1643140000000001</v>
      </c>
      <c r="AB191" s="85">
        <v>5.160927</v>
      </c>
      <c r="AC191" s="85">
        <v>5.1493679999999999</v>
      </c>
      <c r="AD191" s="85">
        <v>5.1309050000000003</v>
      </c>
      <c r="AE191" s="85">
        <v>5.1080019999999999</v>
      </c>
      <c r="AF191" s="104" t="s">
        <v>560</v>
      </c>
      <c r="AG191" s="65"/>
    </row>
    <row r="192" spans="1:33" ht="36.75">
      <c r="A192" s="58" t="s">
        <v>1237</v>
      </c>
      <c r="B192" s="108" t="s">
        <v>1157</v>
      </c>
      <c r="C192" s="85">
        <v>0</v>
      </c>
      <c r="D192" s="85">
        <v>8.2998980000000007</v>
      </c>
      <c r="E192" s="85">
        <v>38.095581000000003</v>
      </c>
      <c r="F192" s="85">
        <v>52.605324000000003</v>
      </c>
      <c r="G192" s="85">
        <v>38.831344999999999</v>
      </c>
      <c r="H192" s="85">
        <v>36.263339999999999</v>
      </c>
      <c r="I192" s="85">
        <v>38.536208999999999</v>
      </c>
      <c r="J192" s="85">
        <v>37.579514000000003</v>
      </c>
      <c r="K192" s="85">
        <v>40.607680999999999</v>
      </c>
      <c r="L192" s="85">
        <v>43.308140000000002</v>
      </c>
      <c r="M192" s="85">
        <v>45.546779999999998</v>
      </c>
      <c r="N192" s="85">
        <v>51.024161999999997</v>
      </c>
      <c r="O192" s="85">
        <v>55.126358000000003</v>
      </c>
      <c r="P192" s="85">
        <v>55.12912</v>
      </c>
      <c r="Q192" s="85">
        <v>55.547545999999997</v>
      </c>
      <c r="R192" s="85">
        <v>56.460537000000002</v>
      </c>
      <c r="S192" s="85">
        <v>57.931061</v>
      </c>
      <c r="T192" s="85">
        <v>57.521850999999998</v>
      </c>
      <c r="U192" s="85">
        <v>61.387970000000003</v>
      </c>
      <c r="V192" s="85">
        <v>62.124954000000002</v>
      </c>
      <c r="W192" s="85">
        <v>63.149524999999997</v>
      </c>
      <c r="X192" s="85">
        <v>64.233458999999996</v>
      </c>
      <c r="Y192" s="85">
        <v>65.384048000000007</v>
      </c>
      <c r="Z192" s="85">
        <v>66.553618999999998</v>
      </c>
      <c r="AA192" s="85">
        <v>67.687691000000001</v>
      </c>
      <c r="AB192" s="85">
        <v>68.894240999999994</v>
      </c>
      <c r="AC192" s="85">
        <v>70.257583999999994</v>
      </c>
      <c r="AD192" s="85">
        <v>71.682845999999998</v>
      </c>
      <c r="AE192" s="85">
        <v>73.041831999999999</v>
      </c>
      <c r="AF192" s="104" t="s">
        <v>560</v>
      </c>
      <c r="AG192" s="65"/>
    </row>
    <row r="193" spans="1:33" ht="36.75">
      <c r="A193" s="58" t="s">
        <v>1238</v>
      </c>
      <c r="B193" s="108" t="s">
        <v>396</v>
      </c>
      <c r="C193" s="85">
        <v>0</v>
      </c>
      <c r="D193" s="85">
        <v>0</v>
      </c>
      <c r="E193" s="85">
        <v>2.1184859999999999</v>
      </c>
      <c r="F193" s="85">
        <v>14.333235</v>
      </c>
      <c r="G193" s="85">
        <v>8.4892459999999996</v>
      </c>
      <c r="H193" s="85">
        <v>9.3029770000000003</v>
      </c>
      <c r="I193" s="85">
        <v>11.527939</v>
      </c>
      <c r="J193" s="85">
        <v>13.043364</v>
      </c>
      <c r="K193" s="85">
        <v>15.177201</v>
      </c>
      <c r="L193" s="85">
        <v>17.062756</v>
      </c>
      <c r="M193" s="85">
        <v>18.632449999999999</v>
      </c>
      <c r="N193" s="85">
        <v>23.383787000000002</v>
      </c>
      <c r="O193" s="85">
        <v>26.739440999999999</v>
      </c>
      <c r="P193" s="85">
        <v>26.429901000000001</v>
      </c>
      <c r="Q193" s="85">
        <v>26.310669000000001</v>
      </c>
      <c r="R193" s="85">
        <v>26.42334</v>
      </c>
      <c r="S193" s="85">
        <v>26.262481999999999</v>
      </c>
      <c r="T193" s="85">
        <v>25.816986</v>
      </c>
      <c r="U193" s="85">
        <v>29.670959</v>
      </c>
      <c r="V193" s="85">
        <v>30.239594</v>
      </c>
      <c r="W193" s="85">
        <v>31.060184</v>
      </c>
      <c r="X193" s="85">
        <v>31.933064000000002</v>
      </c>
      <c r="Y193" s="85">
        <v>32.858215000000001</v>
      </c>
      <c r="Z193" s="85">
        <v>33.782725999999997</v>
      </c>
      <c r="AA193" s="85">
        <v>34.653114000000002</v>
      </c>
      <c r="AB193" s="85">
        <v>35.545791999999999</v>
      </c>
      <c r="AC193" s="85">
        <v>36.475109000000003</v>
      </c>
      <c r="AD193" s="85">
        <v>37.396743999999998</v>
      </c>
      <c r="AE193" s="85">
        <v>38.194510999999999</v>
      </c>
      <c r="AF193" s="104" t="s">
        <v>560</v>
      </c>
      <c r="AG193" s="65"/>
    </row>
    <row r="194" spans="1:33" ht="36.75">
      <c r="A194" s="58" t="s">
        <v>1239</v>
      </c>
      <c r="B194" s="108" t="s">
        <v>398</v>
      </c>
      <c r="C194" s="85">
        <v>0</v>
      </c>
      <c r="D194" s="85">
        <v>0</v>
      </c>
      <c r="E194" s="85">
        <v>2.6404640000000001</v>
      </c>
      <c r="F194" s="85">
        <v>8.6513419999999996</v>
      </c>
      <c r="G194" s="85">
        <v>8.5475119999999993</v>
      </c>
      <c r="H194" s="85">
        <v>5.0834099999999998</v>
      </c>
      <c r="I194" s="85">
        <v>4.9653910000000003</v>
      </c>
      <c r="J194" s="85">
        <v>2.3322020000000001</v>
      </c>
      <c r="K194" s="85">
        <v>3.053315</v>
      </c>
      <c r="L194" s="85">
        <v>3.8036720000000002</v>
      </c>
      <c r="M194" s="85">
        <v>4.5707329999999997</v>
      </c>
      <c r="N194" s="85">
        <v>5.3463390000000004</v>
      </c>
      <c r="O194" s="85">
        <v>6.1272130000000002</v>
      </c>
      <c r="P194" s="85">
        <v>6.8328249999999997</v>
      </c>
      <c r="Q194" s="85">
        <v>7.5031720000000002</v>
      </c>
      <c r="R194" s="85">
        <v>8.1220660000000002</v>
      </c>
      <c r="S194" s="85">
        <v>9.6340640000000004</v>
      </c>
      <c r="T194" s="85">
        <v>9.7615359999999995</v>
      </c>
      <c r="U194" s="85">
        <v>9.8415529999999993</v>
      </c>
      <c r="V194" s="85">
        <v>9.8936919999999997</v>
      </c>
      <c r="W194" s="85">
        <v>9.9146879999999999</v>
      </c>
      <c r="X194" s="85">
        <v>9.9091640000000005</v>
      </c>
      <c r="Y194" s="85">
        <v>9.8867650000000005</v>
      </c>
      <c r="Z194" s="85">
        <v>9.8553010000000008</v>
      </c>
      <c r="AA194" s="85">
        <v>9.8242189999999994</v>
      </c>
      <c r="AB194" s="85">
        <v>9.8048400000000004</v>
      </c>
      <c r="AC194" s="85">
        <v>9.8116149999999998</v>
      </c>
      <c r="AD194" s="85">
        <v>9.8472600000000003</v>
      </c>
      <c r="AE194" s="85">
        <v>9.9160160000000008</v>
      </c>
      <c r="AF194" s="104" t="s">
        <v>560</v>
      </c>
      <c r="AG194" s="65"/>
    </row>
    <row r="195" spans="1:33" ht="36.75">
      <c r="A195" s="58" t="s">
        <v>1240</v>
      </c>
      <c r="B195" s="108" t="s">
        <v>400</v>
      </c>
      <c r="C195" s="85">
        <v>0</v>
      </c>
      <c r="D195" s="85">
        <v>8.2998980000000007</v>
      </c>
      <c r="E195" s="85">
        <v>33.336632000000002</v>
      </c>
      <c r="F195" s="85">
        <v>29.620747000000001</v>
      </c>
      <c r="G195" s="85">
        <v>21.794585999999999</v>
      </c>
      <c r="H195" s="85">
        <v>21.876953</v>
      </c>
      <c r="I195" s="85">
        <v>22.042877000000001</v>
      </c>
      <c r="J195" s="85">
        <v>22.203949000000001</v>
      </c>
      <c r="K195" s="85">
        <v>22.377167</v>
      </c>
      <c r="L195" s="85">
        <v>22.441711000000002</v>
      </c>
      <c r="M195" s="85">
        <v>22.343596999999999</v>
      </c>
      <c r="N195" s="85">
        <v>22.294036999999999</v>
      </c>
      <c r="O195" s="85">
        <v>22.259705</v>
      </c>
      <c r="P195" s="85">
        <v>21.866394</v>
      </c>
      <c r="Q195" s="85">
        <v>21.733703999999999</v>
      </c>
      <c r="R195" s="85">
        <v>21.915130999999999</v>
      </c>
      <c r="S195" s="85">
        <v>22.034514999999999</v>
      </c>
      <c r="T195" s="85">
        <v>21.943328999999999</v>
      </c>
      <c r="U195" s="85">
        <v>21.875457999999998</v>
      </c>
      <c r="V195" s="85">
        <v>21.991669000000002</v>
      </c>
      <c r="W195" s="85">
        <v>22.174651999999998</v>
      </c>
      <c r="X195" s="85">
        <v>22.391235000000002</v>
      </c>
      <c r="Y195" s="85">
        <v>22.639068999999999</v>
      </c>
      <c r="Z195" s="85">
        <v>22.915588</v>
      </c>
      <c r="AA195" s="85">
        <v>23.210357999999999</v>
      </c>
      <c r="AB195" s="85">
        <v>23.543610000000001</v>
      </c>
      <c r="AC195" s="85">
        <v>23.970856000000001</v>
      </c>
      <c r="AD195" s="85">
        <v>24.438842999999999</v>
      </c>
      <c r="AE195" s="85">
        <v>24.931304999999998</v>
      </c>
      <c r="AF195" s="104" t="s">
        <v>560</v>
      </c>
      <c r="AG195" s="65"/>
    </row>
    <row r="196" spans="1:33" ht="24.75">
      <c r="A196" s="58" t="s">
        <v>1241</v>
      </c>
      <c r="B196" s="108" t="s">
        <v>1162</v>
      </c>
      <c r="C196" s="85">
        <v>1.548062</v>
      </c>
      <c r="D196" s="85">
        <v>0.40694900000000001</v>
      </c>
      <c r="E196" s="85">
        <v>4.8166710000000004</v>
      </c>
      <c r="F196" s="85">
        <v>20.534969</v>
      </c>
      <c r="G196" s="85">
        <v>32.079707999999997</v>
      </c>
      <c r="H196" s="85">
        <v>20.609804</v>
      </c>
      <c r="I196" s="85">
        <v>20.630108</v>
      </c>
      <c r="J196" s="85">
        <v>13.326860999999999</v>
      </c>
      <c r="K196" s="85">
        <v>15.014462</v>
      </c>
      <c r="L196" s="85">
        <v>14.232529</v>
      </c>
      <c r="M196" s="85">
        <v>11.986039</v>
      </c>
      <c r="N196" s="85">
        <v>15.703169000000001</v>
      </c>
      <c r="O196" s="85">
        <v>17.806175</v>
      </c>
      <c r="P196" s="85">
        <v>18.755282999999999</v>
      </c>
      <c r="Q196" s="85">
        <v>21.919620999999999</v>
      </c>
      <c r="R196" s="85">
        <v>21.439056000000001</v>
      </c>
      <c r="S196" s="85">
        <v>20.925242999999998</v>
      </c>
      <c r="T196" s="85">
        <v>21.061748999999999</v>
      </c>
      <c r="U196" s="85">
        <v>21.5837</v>
      </c>
      <c r="V196" s="85">
        <v>22.559345</v>
      </c>
      <c r="W196" s="85">
        <v>23.275272000000001</v>
      </c>
      <c r="X196" s="85">
        <v>23.497261000000002</v>
      </c>
      <c r="Y196" s="85">
        <v>23.522503</v>
      </c>
      <c r="Z196" s="85">
        <v>23.249434999999998</v>
      </c>
      <c r="AA196" s="85">
        <v>22.661169000000001</v>
      </c>
      <c r="AB196" s="85">
        <v>22.079357000000002</v>
      </c>
      <c r="AC196" s="85">
        <v>21.822834</v>
      </c>
      <c r="AD196" s="85">
        <v>21.902353000000002</v>
      </c>
      <c r="AE196" s="85">
        <v>22.206213000000002</v>
      </c>
      <c r="AF196" s="104">
        <v>9.9791000000000005E-2</v>
      </c>
      <c r="AG196" s="65"/>
    </row>
    <row r="197" spans="1:33" ht="36.75">
      <c r="A197" s="58" t="s">
        <v>1242</v>
      </c>
      <c r="B197" s="108" t="s">
        <v>396</v>
      </c>
      <c r="C197" s="85">
        <v>0</v>
      </c>
      <c r="D197" s="85">
        <v>0</v>
      </c>
      <c r="E197" s="85">
        <v>0</v>
      </c>
      <c r="F197" s="85">
        <v>10.911906999999999</v>
      </c>
      <c r="G197" s="85">
        <v>16.296938000000001</v>
      </c>
      <c r="H197" s="85">
        <v>10.302027000000001</v>
      </c>
      <c r="I197" s="85">
        <v>10.519545000000001</v>
      </c>
      <c r="J197" s="85">
        <v>7.0495219999999996</v>
      </c>
      <c r="K197" s="85">
        <v>8.0902919999999998</v>
      </c>
      <c r="L197" s="85">
        <v>7.8387279999999997</v>
      </c>
      <c r="M197" s="85">
        <v>6.8081899999999997</v>
      </c>
      <c r="N197" s="85">
        <v>7.5327210000000004</v>
      </c>
      <c r="O197" s="85">
        <v>8.5408380000000008</v>
      </c>
      <c r="P197" s="85">
        <v>9.3576350000000001</v>
      </c>
      <c r="Q197" s="85">
        <v>12.303055000000001</v>
      </c>
      <c r="R197" s="85">
        <v>12.014191</v>
      </c>
      <c r="S197" s="85">
        <v>11.662108999999999</v>
      </c>
      <c r="T197" s="85">
        <v>11.604355</v>
      </c>
      <c r="U197" s="85">
        <v>11.726746</v>
      </c>
      <c r="V197" s="85">
        <v>12.056839</v>
      </c>
      <c r="W197" s="85">
        <v>12.26825</v>
      </c>
      <c r="X197" s="85">
        <v>12.228882</v>
      </c>
      <c r="Y197" s="85">
        <v>12.117050000000001</v>
      </c>
      <c r="Z197" s="85">
        <v>11.890594</v>
      </c>
      <c r="AA197" s="85">
        <v>11.539612</v>
      </c>
      <c r="AB197" s="85">
        <v>11.207397</v>
      </c>
      <c r="AC197" s="85">
        <v>11.077102999999999</v>
      </c>
      <c r="AD197" s="85">
        <v>11.135910000000001</v>
      </c>
      <c r="AE197" s="85">
        <v>11.343048</v>
      </c>
      <c r="AF197" s="104" t="s">
        <v>560</v>
      </c>
      <c r="AG197" s="65"/>
    </row>
    <row r="198" spans="1:33" ht="36.75">
      <c r="A198" s="58" t="s">
        <v>1243</v>
      </c>
      <c r="B198" s="108" t="s">
        <v>398</v>
      </c>
      <c r="C198" s="85">
        <v>0</v>
      </c>
      <c r="D198" s="85">
        <v>0</v>
      </c>
      <c r="E198" s="85">
        <v>4.2203200000000001</v>
      </c>
      <c r="F198" s="85">
        <v>8.9817909999999994</v>
      </c>
      <c r="G198" s="85">
        <v>15.300864000000001</v>
      </c>
      <c r="H198" s="85">
        <v>9.8738729999999997</v>
      </c>
      <c r="I198" s="85">
        <v>9.6676289999999998</v>
      </c>
      <c r="J198" s="85">
        <v>5.8619880000000002</v>
      </c>
      <c r="K198" s="85">
        <v>6.5125869999999999</v>
      </c>
      <c r="L198" s="85">
        <v>6.0127410000000001</v>
      </c>
      <c r="M198" s="85">
        <v>4.8427749999999996</v>
      </c>
      <c r="N198" s="85">
        <v>7.8420709999999998</v>
      </c>
      <c r="O198" s="85">
        <v>8.9356120000000008</v>
      </c>
      <c r="P198" s="85">
        <v>9.0690570000000008</v>
      </c>
      <c r="Q198" s="85">
        <v>9.2871439999999996</v>
      </c>
      <c r="R198" s="85">
        <v>9.1031060000000004</v>
      </c>
      <c r="S198" s="85">
        <v>8.948658</v>
      </c>
      <c r="T198" s="85">
        <v>9.1422129999999999</v>
      </c>
      <c r="U198" s="85">
        <v>9.5360320000000005</v>
      </c>
      <c r="V198" s="85">
        <v>10.170254999999999</v>
      </c>
      <c r="W198" s="85">
        <v>10.665497</v>
      </c>
      <c r="X198" s="85">
        <v>10.922416999999999</v>
      </c>
      <c r="Y198" s="85">
        <v>11.056387000000001</v>
      </c>
      <c r="Z198" s="85">
        <v>11.009218000000001</v>
      </c>
      <c r="AA198" s="85">
        <v>10.773937999999999</v>
      </c>
      <c r="AB198" s="85">
        <v>10.526306</v>
      </c>
      <c r="AC198" s="85">
        <v>10.397843999999999</v>
      </c>
      <c r="AD198" s="85">
        <v>10.412478</v>
      </c>
      <c r="AE198" s="85">
        <v>10.500457000000001</v>
      </c>
      <c r="AF198" s="104" t="s">
        <v>560</v>
      </c>
      <c r="AG198" s="65"/>
    </row>
    <row r="199" spans="1:33" ht="36.75">
      <c r="A199" s="58" t="s">
        <v>1244</v>
      </c>
      <c r="B199" s="108" t="s">
        <v>400</v>
      </c>
      <c r="C199" s="85">
        <v>1.548062</v>
      </c>
      <c r="D199" s="85">
        <v>0.40694900000000001</v>
      </c>
      <c r="E199" s="85">
        <v>0.59635099999999996</v>
      </c>
      <c r="F199" s="85">
        <v>0.64127100000000004</v>
      </c>
      <c r="G199" s="85">
        <v>0.481906</v>
      </c>
      <c r="H199" s="85">
        <v>0.43390400000000001</v>
      </c>
      <c r="I199" s="85">
        <v>0.44293300000000002</v>
      </c>
      <c r="J199" s="85">
        <v>0.41535100000000003</v>
      </c>
      <c r="K199" s="85">
        <v>0.41158400000000001</v>
      </c>
      <c r="L199" s="85">
        <v>0.38105899999999998</v>
      </c>
      <c r="M199" s="85">
        <v>0.33507399999999998</v>
      </c>
      <c r="N199" s="85">
        <v>0.32837699999999997</v>
      </c>
      <c r="O199" s="85">
        <v>0.32972499999999999</v>
      </c>
      <c r="P199" s="85">
        <v>0.32858900000000002</v>
      </c>
      <c r="Q199" s="85">
        <v>0.32942300000000002</v>
      </c>
      <c r="R199" s="85">
        <v>0.32175900000000002</v>
      </c>
      <c r="S199" s="85">
        <v>0.31447599999999998</v>
      </c>
      <c r="T199" s="85">
        <v>0.31518099999999999</v>
      </c>
      <c r="U199" s="85">
        <v>0.32092300000000001</v>
      </c>
      <c r="V199" s="85">
        <v>0.33225300000000002</v>
      </c>
      <c r="W199" s="85">
        <v>0.34152500000000002</v>
      </c>
      <c r="X199" s="85">
        <v>0.34596300000000002</v>
      </c>
      <c r="Y199" s="85">
        <v>0.34906500000000001</v>
      </c>
      <c r="Z199" s="85">
        <v>0.34962300000000002</v>
      </c>
      <c r="AA199" s="85">
        <v>0.34761999999999998</v>
      </c>
      <c r="AB199" s="85">
        <v>0.34565400000000002</v>
      </c>
      <c r="AC199" s="85">
        <v>0.347887</v>
      </c>
      <c r="AD199" s="85">
        <v>0.35396300000000003</v>
      </c>
      <c r="AE199" s="85">
        <v>0.36270599999999997</v>
      </c>
      <c r="AF199" s="104">
        <v>-5.0507000000000003E-2</v>
      </c>
      <c r="AG199" s="65"/>
    </row>
    <row r="200" spans="1:33">
      <c r="A200" s="58" t="s">
        <v>1245</v>
      </c>
      <c r="B200" s="108" t="s">
        <v>1167</v>
      </c>
      <c r="C200" s="85">
        <v>42.537201000000003</v>
      </c>
      <c r="D200" s="85">
        <v>46.682068000000001</v>
      </c>
      <c r="E200" s="85">
        <v>72.607048000000006</v>
      </c>
      <c r="F200" s="85">
        <v>53.570805</v>
      </c>
      <c r="G200" s="85">
        <v>52.307175000000001</v>
      </c>
      <c r="H200" s="85">
        <v>46.307720000000003</v>
      </c>
      <c r="I200" s="85">
        <v>46.639373999999997</v>
      </c>
      <c r="J200" s="85">
        <v>44.061912999999997</v>
      </c>
      <c r="K200" s="85">
        <v>45.929980999999998</v>
      </c>
      <c r="L200" s="85">
        <v>48.113509999999998</v>
      </c>
      <c r="M200" s="85">
        <v>50.033737000000002</v>
      </c>
      <c r="N200" s="85">
        <v>51.740509000000003</v>
      </c>
      <c r="O200" s="85">
        <v>53.489006000000003</v>
      </c>
      <c r="P200" s="85">
        <v>55.207909000000001</v>
      </c>
      <c r="Q200" s="85">
        <v>56.873610999999997</v>
      </c>
      <c r="R200" s="85">
        <v>58.480736</v>
      </c>
      <c r="S200" s="85">
        <v>60.160851000000001</v>
      </c>
      <c r="T200" s="85">
        <v>63.030822999999998</v>
      </c>
      <c r="U200" s="85">
        <v>64.656334000000001</v>
      </c>
      <c r="V200" s="85">
        <v>66.313468999999998</v>
      </c>
      <c r="W200" s="85">
        <v>67.954903000000002</v>
      </c>
      <c r="X200" s="85">
        <v>69.566649999999996</v>
      </c>
      <c r="Y200" s="85">
        <v>71.175880000000006</v>
      </c>
      <c r="Z200" s="85">
        <v>72.77655</v>
      </c>
      <c r="AA200" s="85">
        <v>74.328766000000002</v>
      </c>
      <c r="AB200" s="85">
        <v>75.799423000000004</v>
      </c>
      <c r="AC200" s="85">
        <v>77.223754999999997</v>
      </c>
      <c r="AD200" s="85">
        <v>78.564887999999996</v>
      </c>
      <c r="AE200" s="85">
        <v>79.808670000000006</v>
      </c>
      <c r="AF200" s="104">
        <v>2.2728000000000002E-2</v>
      </c>
      <c r="AG200" s="65"/>
    </row>
    <row r="201" spans="1:33" ht="36.75">
      <c r="A201" s="58" t="s">
        <v>1246</v>
      </c>
      <c r="B201" s="108" t="s">
        <v>396</v>
      </c>
      <c r="C201" s="85">
        <v>17.589843999999999</v>
      </c>
      <c r="D201" s="85">
        <v>37.309508999999998</v>
      </c>
      <c r="E201" s="85">
        <v>48.998595999999999</v>
      </c>
      <c r="F201" s="85">
        <v>37.353088</v>
      </c>
      <c r="G201" s="85">
        <v>35.851115999999998</v>
      </c>
      <c r="H201" s="85">
        <v>30.517347000000001</v>
      </c>
      <c r="I201" s="85">
        <v>29.273925999999999</v>
      </c>
      <c r="J201" s="85">
        <v>27.503081999999999</v>
      </c>
      <c r="K201" s="85">
        <v>28.547916000000001</v>
      </c>
      <c r="L201" s="85">
        <v>29.790039</v>
      </c>
      <c r="M201" s="85">
        <v>30.867187999999999</v>
      </c>
      <c r="N201" s="85">
        <v>31.817748999999999</v>
      </c>
      <c r="O201" s="85">
        <v>32.78302</v>
      </c>
      <c r="P201" s="85">
        <v>33.770935000000001</v>
      </c>
      <c r="Q201" s="85">
        <v>34.748168999999997</v>
      </c>
      <c r="R201" s="85">
        <v>35.713684000000001</v>
      </c>
      <c r="S201" s="85">
        <v>36.717224000000002</v>
      </c>
      <c r="T201" s="85">
        <v>37.763184000000003</v>
      </c>
      <c r="U201" s="85">
        <v>38.828978999999997</v>
      </c>
      <c r="V201" s="85">
        <v>39.938170999999997</v>
      </c>
      <c r="W201" s="85">
        <v>41.061278999999999</v>
      </c>
      <c r="X201" s="85">
        <v>42.187012000000003</v>
      </c>
      <c r="Y201" s="85">
        <v>43.312927000000002</v>
      </c>
      <c r="Z201" s="85">
        <v>44.426940999999999</v>
      </c>
      <c r="AA201" s="85">
        <v>45.539856</v>
      </c>
      <c r="AB201" s="85">
        <v>46.608459000000003</v>
      </c>
      <c r="AC201" s="85">
        <v>47.610962000000001</v>
      </c>
      <c r="AD201" s="85">
        <v>48.541809000000001</v>
      </c>
      <c r="AE201" s="85">
        <v>49.383423000000001</v>
      </c>
      <c r="AF201" s="104">
        <v>3.7555999999999999E-2</v>
      </c>
      <c r="AG201" s="65"/>
    </row>
    <row r="202" spans="1:33" ht="36.75">
      <c r="A202" s="58" t="s">
        <v>1247</v>
      </c>
      <c r="B202" s="108" t="s">
        <v>398</v>
      </c>
      <c r="C202" s="85">
        <v>0</v>
      </c>
      <c r="D202" s="85">
        <v>0</v>
      </c>
      <c r="E202" s="85">
        <v>8.5974660000000007</v>
      </c>
      <c r="F202" s="85">
        <v>5.9324389999999996</v>
      </c>
      <c r="G202" s="85">
        <v>4.411505</v>
      </c>
      <c r="H202" s="85">
        <v>4.3788140000000002</v>
      </c>
      <c r="I202" s="85">
        <v>5.8503109999999996</v>
      </c>
      <c r="J202" s="85">
        <v>4.9938890000000002</v>
      </c>
      <c r="K202" s="85">
        <v>5.3139500000000002</v>
      </c>
      <c r="L202" s="85">
        <v>5.6372530000000003</v>
      </c>
      <c r="M202" s="85">
        <v>5.9198459999999997</v>
      </c>
      <c r="N202" s="85">
        <v>6.1641539999999999</v>
      </c>
      <c r="O202" s="85">
        <v>6.382225</v>
      </c>
      <c r="P202" s="85">
        <v>6.5721049999999996</v>
      </c>
      <c r="Q202" s="85">
        <v>6.7250819999999996</v>
      </c>
      <c r="R202" s="85">
        <v>6.8400189999999998</v>
      </c>
      <c r="S202" s="85">
        <v>6.9813460000000003</v>
      </c>
      <c r="T202" s="85">
        <v>8.2631530000000009</v>
      </c>
      <c r="U202" s="85">
        <v>8.2911000000000001</v>
      </c>
      <c r="V202" s="85">
        <v>8.3037030000000005</v>
      </c>
      <c r="W202" s="85">
        <v>8.2986830000000005</v>
      </c>
      <c r="X202" s="85">
        <v>8.2781040000000008</v>
      </c>
      <c r="Y202" s="85">
        <v>8.2707879999999996</v>
      </c>
      <c r="Z202" s="85">
        <v>8.2884239999999991</v>
      </c>
      <c r="AA202" s="85">
        <v>8.2699239999999996</v>
      </c>
      <c r="AB202" s="85">
        <v>8.2352419999999995</v>
      </c>
      <c r="AC202" s="85">
        <v>8.2510630000000003</v>
      </c>
      <c r="AD202" s="85">
        <v>8.2850420000000007</v>
      </c>
      <c r="AE202" s="85">
        <v>8.3432750000000002</v>
      </c>
      <c r="AF202" s="104" t="s">
        <v>560</v>
      </c>
      <c r="AG202" s="65"/>
    </row>
    <row r="203" spans="1:33" ht="36.75">
      <c r="A203" s="58" t="s">
        <v>1248</v>
      </c>
      <c r="B203" s="108" t="s">
        <v>400</v>
      </c>
      <c r="C203" s="85">
        <v>24.947357</v>
      </c>
      <c r="D203" s="85">
        <v>9.3725590000000008</v>
      </c>
      <c r="E203" s="85">
        <v>15.010986000000001</v>
      </c>
      <c r="F203" s="85">
        <v>10.285278</v>
      </c>
      <c r="G203" s="85">
        <v>12.044556</v>
      </c>
      <c r="H203" s="85">
        <v>11.41156</v>
      </c>
      <c r="I203" s="85">
        <v>11.515136999999999</v>
      </c>
      <c r="J203" s="85">
        <v>11.564940999999999</v>
      </c>
      <c r="K203" s="85">
        <v>12.068115000000001</v>
      </c>
      <c r="L203" s="85">
        <v>12.686218</v>
      </c>
      <c r="M203" s="85">
        <v>13.246703999999999</v>
      </c>
      <c r="N203" s="85">
        <v>13.758606</v>
      </c>
      <c r="O203" s="85">
        <v>14.323760999999999</v>
      </c>
      <c r="P203" s="85">
        <v>14.864868</v>
      </c>
      <c r="Q203" s="85">
        <v>15.400359999999999</v>
      </c>
      <c r="R203" s="85">
        <v>15.927032000000001</v>
      </c>
      <c r="S203" s="85">
        <v>16.46228</v>
      </c>
      <c r="T203" s="85">
        <v>17.004486</v>
      </c>
      <c r="U203" s="85">
        <v>17.536255000000001</v>
      </c>
      <c r="V203" s="85">
        <v>18.071594000000001</v>
      </c>
      <c r="W203" s="85">
        <v>18.594940000000001</v>
      </c>
      <c r="X203" s="85">
        <v>19.101531999999999</v>
      </c>
      <c r="Y203" s="85">
        <v>19.592162999999999</v>
      </c>
      <c r="Z203" s="85">
        <v>20.061188000000001</v>
      </c>
      <c r="AA203" s="85">
        <v>20.518982000000001</v>
      </c>
      <c r="AB203" s="85">
        <v>20.955718999999998</v>
      </c>
      <c r="AC203" s="85">
        <v>21.361725</v>
      </c>
      <c r="AD203" s="85">
        <v>21.738036999999998</v>
      </c>
      <c r="AE203" s="85">
        <v>22.081969999999998</v>
      </c>
      <c r="AF203" s="104">
        <v>-4.3480000000000003E-3</v>
      </c>
      <c r="AG203" s="65"/>
    </row>
    <row r="204" spans="1:33" ht="48.75">
      <c r="A204" s="58" t="s">
        <v>1249</v>
      </c>
      <c r="B204" s="108" t="s">
        <v>1172</v>
      </c>
      <c r="C204" s="85">
        <v>0</v>
      </c>
      <c r="D204" s="85">
        <v>0</v>
      </c>
      <c r="E204" s="85">
        <v>11.400624000000001</v>
      </c>
      <c r="F204" s="85">
        <v>28.608160000000002</v>
      </c>
      <c r="G204" s="85">
        <v>27.450500000000002</v>
      </c>
      <c r="H204" s="85">
        <v>10.437824000000001</v>
      </c>
      <c r="I204" s="85">
        <v>10.705201000000001</v>
      </c>
      <c r="J204" s="85">
        <v>17.573795</v>
      </c>
      <c r="K204" s="85">
        <v>23.538584</v>
      </c>
      <c r="L204" s="85">
        <v>34.001067999999997</v>
      </c>
      <c r="M204" s="85">
        <v>45.988883999999999</v>
      </c>
      <c r="N204" s="85">
        <v>48.363425999999997</v>
      </c>
      <c r="O204" s="85">
        <v>49.233001999999999</v>
      </c>
      <c r="P204" s="85">
        <v>50.046734000000001</v>
      </c>
      <c r="Q204" s="85">
        <v>50.387711000000003</v>
      </c>
      <c r="R204" s="85">
        <v>51.022582999999997</v>
      </c>
      <c r="S204" s="85">
        <v>51.635016999999998</v>
      </c>
      <c r="T204" s="85">
        <v>52.211258000000001</v>
      </c>
      <c r="U204" s="85">
        <v>54.691260999999997</v>
      </c>
      <c r="V204" s="85">
        <v>56.252898999999999</v>
      </c>
      <c r="W204" s="85">
        <v>56.312221999999998</v>
      </c>
      <c r="X204" s="85">
        <v>56.506599000000001</v>
      </c>
      <c r="Y204" s="85">
        <v>56.766818999999998</v>
      </c>
      <c r="Z204" s="85">
        <v>57.069298000000003</v>
      </c>
      <c r="AA204" s="85">
        <v>56.914524</v>
      </c>
      <c r="AB204" s="85">
        <v>57.307701000000002</v>
      </c>
      <c r="AC204" s="85">
        <v>57.811962000000001</v>
      </c>
      <c r="AD204" s="85">
        <v>58.449829000000001</v>
      </c>
      <c r="AE204" s="85">
        <v>59.263297999999999</v>
      </c>
      <c r="AF204" s="104" t="s">
        <v>560</v>
      </c>
      <c r="AG204" s="65"/>
    </row>
    <row r="205" spans="1:33" ht="36.75">
      <c r="A205" s="58" t="s">
        <v>1250</v>
      </c>
      <c r="B205" s="108" t="s">
        <v>396</v>
      </c>
      <c r="C205" s="85">
        <v>0</v>
      </c>
      <c r="D205" s="85">
        <v>0</v>
      </c>
      <c r="E205" s="85">
        <v>0</v>
      </c>
      <c r="F205" s="85">
        <v>13.281041999999999</v>
      </c>
      <c r="G205" s="85">
        <v>13.797884</v>
      </c>
      <c r="H205" s="85">
        <v>3.919664</v>
      </c>
      <c r="I205" s="85">
        <v>4.5410389999999996</v>
      </c>
      <c r="J205" s="85">
        <v>7.1247809999999996</v>
      </c>
      <c r="K205" s="85">
        <v>11.895087999999999</v>
      </c>
      <c r="L205" s="85">
        <v>21.353241000000001</v>
      </c>
      <c r="M205" s="85">
        <v>32.486815999999997</v>
      </c>
      <c r="N205" s="85">
        <v>33.063201999999997</v>
      </c>
      <c r="O205" s="85">
        <v>33.509796000000001</v>
      </c>
      <c r="P205" s="85">
        <v>33.918151999999999</v>
      </c>
      <c r="Q205" s="85">
        <v>34.029724000000002</v>
      </c>
      <c r="R205" s="85">
        <v>34.326202000000002</v>
      </c>
      <c r="S205" s="85">
        <v>34.609985000000002</v>
      </c>
      <c r="T205" s="85">
        <v>34.874054000000001</v>
      </c>
      <c r="U205" s="85">
        <v>36.248077000000002</v>
      </c>
      <c r="V205" s="85">
        <v>36.147308000000002</v>
      </c>
      <c r="W205" s="85">
        <v>36.240234000000001</v>
      </c>
      <c r="X205" s="85">
        <v>36.358215000000001</v>
      </c>
      <c r="Y205" s="85">
        <v>36.489319000000002</v>
      </c>
      <c r="Z205" s="85">
        <v>36.645752000000002</v>
      </c>
      <c r="AA205" s="85">
        <v>36.515503000000002</v>
      </c>
      <c r="AB205" s="85">
        <v>36.736145</v>
      </c>
      <c r="AC205" s="85">
        <v>37.036681999999999</v>
      </c>
      <c r="AD205" s="85">
        <v>37.424804999999999</v>
      </c>
      <c r="AE205" s="85">
        <v>37.911926000000001</v>
      </c>
      <c r="AF205" s="104" t="s">
        <v>560</v>
      </c>
      <c r="AG205" s="65"/>
    </row>
    <row r="206" spans="1:33" ht="36.75">
      <c r="A206" s="58" t="s">
        <v>1251</v>
      </c>
      <c r="B206" s="108" t="s">
        <v>398</v>
      </c>
      <c r="C206" s="85">
        <v>0</v>
      </c>
      <c r="D206" s="85">
        <v>0</v>
      </c>
      <c r="E206" s="85">
        <v>0</v>
      </c>
      <c r="F206" s="85">
        <v>1.662442</v>
      </c>
      <c r="G206" s="85">
        <v>1.7636639999999999</v>
      </c>
      <c r="H206" s="85">
        <v>0.694241</v>
      </c>
      <c r="I206" s="85">
        <v>0.65227100000000005</v>
      </c>
      <c r="J206" s="85">
        <v>0.86325600000000002</v>
      </c>
      <c r="K206" s="85">
        <v>1.358935</v>
      </c>
      <c r="L206" s="85">
        <v>1.874633</v>
      </c>
      <c r="M206" s="85">
        <v>2.333412</v>
      </c>
      <c r="N206" s="85">
        <v>3.7786330000000001</v>
      </c>
      <c r="O206" s="85">
        <v>3.8557130000000002</v>
      </c>
      <c r="P206" s="85">
        <v>3.914669</v>
      </c>
      <c r="Q206" s="85">
        <v>3.931702</v>
      </c>
      <c r="R206" s="85">
        <v>3.9577330000000002</v>
      </c>
      <c r="S206" s="85">
        <v>3.9734729999999998</v>
      </c>
      <c r="T206" s="85">
        <v>3.979263</v>
      </c>
      <c r="U206" s="85">
        <v>4.7802809999999996</v>
      </c>
      <c r="V206" s="85">
        <v>6.2711940000000004</v>
      </c>
      <c r="W206" s="85">
        <v>5.9429439999999998</v>
      </c>
      <c r="X206" s="85">
        <v>5.7203900000000001</v>
      </c>
      <c r="Y206" s="85">
        <v>5.5504810000000004</v>
      </c>
      <c r="Z206" s="85">
        <v>5.3932409999999997</v>
      </c>
      <c r="AA206" s="85">
        <v>5.2043340000000002</v>
      </c>
      <c r="AB206" s="85">
        <v>5.0682010000000002</v>
      </c>
      <c r="AC206" s="85">
        <v>4.9422410000000001</v>
      </c>
      <c r="AD206" s="85">
        <v>4.8455830000000004</v>
      </c>
      <c r="AE206" s="85">
        <v>4.8084319999999998</v>
      </c>
      <c r="AF206" s="104" t="s">
        <v>560</v>
      </c>
      <c r="AG206" s="65"/>
    </row>
    <row r="207" spans="1:33" ht="36.75">
      <c r="A207" s="58" t="s">
        <v>1252</v>
      </c>
      <c r="B207" s="108" t="s">
        <v>400</v>
      </c>
      <c r="C207" s="85">
        <v>0</v>
      </c>
      <c r="D207" s="85">
        <v>0</v>
      </c>
      <c r="E207" s="85">
        <v>11.400624000000001</v>
      </c>
      <c r="F207" s="85">
        <v>13.664676999999999</v>
      </c>
      <c r="G207" s="85">
        <v>11.888952</v>
      </c>
      <c r="H207" s="85">
        <v>5.8239190000000001</v>
      </c>
      <c r="I207" s="85">
        <v>5.5118910000000003</v>
      </c>
      <c r="J207" s="85">
        <v>9.5857600000000005</v>
      </c>
      <c r="K207" s="85">
        <v>10.284561</v>
      </c>
      <c r="L207" s="85">
        <v>10.773192999999999</v>
      </c>
      <c r="M207" s="85">
        <v>11.168654999999999</v>
      </c>
      <c r="N207" s="85">
        <v>11.521591000000001</v>
      </c>
      <c r="O207" s="85">
        <v>11.867493</v>
      </c>
      <c r="P207" s="85">
        <v>12.213913</v>
      </c>
      <c r="Q207" s="85">
        <v>12.426285</v>
      </c>
      <c r="R207" s="85">
        <v>12.738647</v>
      </c>
      <c r="S207" s="85">
        <v>13.051558999999999</v>
      </c>
      <c r="T207" s="85">
        <v>13.357941</v>
      </c>
      <c r="U207" s="85">
        <v>13.662903</v>
      </c>
      <c r="V207" s="85">
        <v>13.834396</v>
      </c>
      <c r="W207" s="85">
        <v>14.129044</v>
      </c>
      <c r="X207" s="85">
        <v>14.427994</v>
      </c>
      <c r="Y207" s="85">
        <v>14.72702</v>
      </c>
      <c r="Z207" s="85">
        <v>15.030303999999999</v>
      </c>
      <c r="AA207" s="85">
        <v>15.194687</v>
      </c>
      <c r="AB207" s="85">
        <v>15.503356999999999</v>
      </c>
      <c r="AC207" s="85">
        <v>15.833038</v>
      </c>
      <c r="AD207" s="85">
        <v>16.179442999999999</v>
      </c>
      <c r="AE207" s="85">
        <v>16.542937999999999</v>
      </c>
      <c r="AF207" s="104" t="s">
        <v>560</v>
      </c>
      <c r="AG207" s="65"/>
    </row>
    <row r="208" spans="1:33">
      <c r="A208" s="58" t="s">
        <v>1253</v>
      </c>
      <c r="B208" s="108" t="s">
        <v>416</v>
      </c>
      <c r="C208" s="85">
        <v>317.549194</v>
      </c>
      <c r="D208" s="85">
        <v>1.758273</v>
      </c>
      <c r="E208" s="85">
        <v>168.91333</v>
      </c>
      <c r="F208" s="85">
        <v>238.54864499999999</v>
      </c>
      <c r="G208" s="85">
        <v>283.53619400000002</v>
      </c>
      <c r="H208" s="85">
        <v>274.57504299999999</v>
      </c>
      <c r="I208" s="85">
        <v>283.61230499999999</v>
      </c>
      <c r="J208" s="85">
        <v>303.40252700000002</v>
      </c>
      <c r="K208" s="85">
        <v>320.147583</v>
      </c>
      <c r="L208" s="85">
        <v>340.08663899999999</v>
      </c>
      <c r="M208" s="85">
        <v>360.24667399999998</v>
      </c>
      <c r="N208" s="85">
        <v>383.15853900000002</v>
      </c>
      <c r="O208" s="85">
        <v>410.91729700000002</v>
      </c>
      <c r="P208" s="85">
        <v>441.58975199999998</v>
      </c>
      <c r="Q208" s="85">
        <v>469.80987499999998</v>
      </c>
      <c r="R208" s="85">
        <v>483.945831</v>
      </c>
      <c r="S208" s="85">
        <v>497.86975100000001</v>
      </c>
      <c r="T208" s="85">
        <v>512.85089100000005</v>
      </c>
      <c r="U208" s="85">
        <v>529.68298300000004</v>
      </c>
      <c r="V208" s="85">
        <v>548.31646699999999</v>
      </c>
      <c r="W208" s="85">
        <v>565.95513900000003</v>
      </c>
      <c r="X208" s="85">
        <v>580.40490699999998</v>
      </c>
      <c r="Y208" s="85">
        <v>591.05664100000001</v>
      </c>
      <c r="Z208" s="85">
        <v>597.67596400000002</v>
      </c>
      <c r="AA208" s="85">
        <v>603.14685099999997</v>
      </c>
      <c r="AB208" s="85">
        <v>609.84252900000001</v>
      </c>
      <c r="AC208" s="85">
        <v>615.32525599999997</v>
      </c>
      <c r="AD208" s="85">
        <v>617.96179199999995</v>
      </c>
      <c r="AE208" s="85">
        <v>617.78692599999999</v>
      </c>
      <c r="AF208" s="104">
        <v>2.4053000000000001E-2</v>
      </c>
      <c r="AG208" s="65"/>
    </row>
    <row r="209" spans="1:33" ht="36.75">
      <c r="A209" s="58" t="s">
        <v>1254</v>
      </c>
      <c r="B209" s="108" t="s">
        <v>396</v>
      </c>
      <c r="C209" s="85">
        <v>257.63265999999999</v>
      </c>
      <c r="D209" s="85">
        <v>0</v>
      </c>
      <c r="E209" s="85">
        <v>107.223663</v>
      </c>
      <c r="F209" s="85">
        <v>181.98464999999999</v>
      </c>
      <c r="G209" s="85">
        <v>220.65786700000001</v>
      </c>
      <c r="H209" s="85">
        <v>225.57939099999999</v>
      </c>
      <c r="I209" s="85">
        <v>234.46928399999999</v>
      </c>
      <c r="J209" s="85">
        <v>248.778381</v>
      </c>
      <c r="K209" s="85">
        <v>262.13681000000003</v>
      </c>
      <c r="L209" s="85">
        <v>277.70367399999998</v>
      </c>
      <c r="M209" s="85">
        <v>293.36627199999998</v>
      </c>
      <c r="N209" s="85">
        <v>308.38406400000002</v>
      </c>
      <c r="O209" s="85">
        <v>323.80810500000001</v>
      </c>
      <c r="P209" s="85">
        <v>350.23843399999998</v>
      </c>
      <c r="Q209" s="85">
        <v>374.19927999999999</v>
      </c>
      <c r="R209" s="85">
        <v>384.34942599999999</v>
      </c>
      <c r="S209" s="85">
        <v>394.26177999999999</v>
      </c>
      <c r="T209" s="85">
        <v>405.03121900000002</v>
      </c>
      <c r="U209" s="85">
        <v>417.30566399999998</v>
      </c>
      <c r="V209" s="85">
        <v>431.12255900000002</v>
      </c>
      <c r="W209" s="85">
        <v>444.23486300000002</v>
      </c>
      <c r="X209" s="85">
        <v>454.86328099999997</v>
      </c>
      <c r="Y209" s="85">
        <v>462.55566399999998</v>
      </c>
      <c r="Z209" s="85">
        <v>467.16845699999999</v>
      </c>
      <c r="AA209" s="85">
        <v>470.984375</v>
      </c>
      <c r="AB209" s="85">
        <v>475.98486300000002</v>
      </c>
      <c r="AC209" s="85">
        <v>480.09179699999999</v>
      </c>
      <c r="AD209" s="85">
        <v>481.84716800000001</v>
      </c>
      <c r="AE209" s="85">
        <v>481.23046900000003</v>
      </c>
      <c r="AF209" s="104">
        <v>2.2565000000000002E-2</v>
      </c>
      <c r="AG209" s="65"/>
    </row>
    <row r="210" spans="1:33" ht="36.75">
      <c r="A210" s="58" t="s">
        <v>1255</v>
      </c>
      <c r="B210" s="108" t="s">
        <v>398</v>
      </c>
      <c r="C210" s="85">
        <v>0</v>
      </c>
      <c r="D210" s="85">
        <v>1.758273</v>
      </c>
      <c r="E210" s="85">
        <v>40.168472000000001</v>
      </c>
      <c r="F210" s="85">
        <v>50.282882999999998</v>
      </c>
      <c r="G210" s="85">
        <v>53.445442</v>
      </c>
      <c r="H210" s="85">
        <v>38.153796999999997</v>
      </c>
      <c r="I210" s="85">
        <v>36.912163</v>
      </c>
      <c r="J210" s="85">
        <v>37.020930999999997</v>
      </c>
      <c r="K210" s="85">
        <v>37.949924000000003</v>
      </c>
      <c r="L210" s="85">
        <v>41.662593999999999</v>
      </c>
      <c r="M210" s="85">
        <v>45.507534</v>
      </c>
      <c r="N210" s="85">
        <v>52.775832999999999</v>
      </c>
      <c r="O210" s="85">
        <v>64.423462000000001</v>
      </c>
      <c r="P210" s="85">
        <v>67.867737000000005</v>
      </c>
      <c r="Q210" s="85">
        <v>71.344559000000004</v>
      </c>
      <c r="R210" s="85">
        <v>74.652694999999994</v>
      </c>
      <c r="S210" s="85">
        <v>77.966949</v>
      </c>
      <c r="T210" s="85">
        <v>81.374542000000005</v>
      </c>
      <c r="U210" s="85">
        <v>84.935364000000007</v>
      </c>
      <c r="V210" s="85">
        <v>88.598358000000005</v>
      </c>
      <c r="W210" s="85">
        <v>91.978866999999994</v>
      </c>
      <c r="X210" s="85">
        <v>94.808730999999995</v>
      </c>
      <c r="Y210" s="85">
        <v>96.973022</v>
      </c>
      <c r="Z210" s="85">
        <v>98.404961</v>
      </c>
      <c r="AA210" s="85">
        <v>99.545792000000006</v>
      </c>
      <c r="AB210" s="85">
        <v>100.646912</v>
      </c>
      <c r="AC210" s="85">
        <v>101.51385500000001</v>
      </c>
      <c r="AD210" s="85">
        <v>102.091965</v>
      </c>
      <c r="AE210" s="85">
        <v>102.451241</v>
      </c>
      <c r="AF210" s="104" t="s">
        <v>560</v>
      </c>
      <c r="AG210" s="65"/>
    </row>
    <row r="211" spans="1:33" ht="36.75">
      <c r="A211" s="58" t="s">
        <v>1256</v>
      </c>
      <c r="B211" s="108" t="s">
        <v>400</v>
      </c>
      <c r="C211" s="85">
        <v>59.916533999999999</v>
      </c>
      <c r="D211" s="85">
        <v>0</v>
      </c>
      <c r="E211" s="85">
        <v>21.5212</v>
      </c>
      <c r="F211" s="85">
        <v>6.2811130000000004</v>
      </c>
      <c r="G211" s="85">
        <v>9.4328769999999995</v>
      </c>
      <c r="H211" s="85">
        <v>10.841856999999999</v>
      </c>
      <c r="I211" s="85">
        <v>12.230865</v>
      </c>
      <c r="J211" s="85">
        <v>17.603210000000001</v>
      </c>
      <c r="K211" s="85">
        <v>20.060842999999998</v>
      </c>
      <c r="L211" s="85">
        <v>20.720371</v>
      </c>
      <c r="M211" s="85">
        <v>21.372868</v>
      </c>
      <c r="N211" s="85">
        <v>21.998633999999999</v>
      </c>
      <c r="O211" s="85">
        <v>22.685734</v>
      </c>
      <c r="P211" s="85">
        <v>23.483592999999999</v>
      </c>
      <c r="Q211" s="85">
        <v>24.266041000000001</v>
      </c>
      <c r="R211" s="85">
        <v>24.943691000000001</v>
      </c>
      <c r="S211" s="85">
        <v>25.641026</v>
      </c>
      <c r="T211" s="85">
        <v>26.445122000000001</v>
      </c>
      <c r="U211" s="85">
        <v>27.441925000000001</v>
      </c>
      <c r="V211" s="85">
        <v>28.595510000000001</v>
      </c>
      <c r="W211" s="85">
        <v>29.741382999999999</v>
      </c>
      <c r="X211" s="85">
        <v>30.732894999999999</v>
      </c>
      <c r="Y211" s="85">
        <v>31.527985000000001</v>
      </c>
      <c r="Z211" s="85">
        <v>32.102539</v>
      </c>
      <c r="AA211" s="85">
        <v>32.616669000000002</v>
      </c>
      <c r="AB211" s="85">
        <v>33.210754000000001</v>
      </c>
      <c r="AC211" s="85">
        <v>33.719603999999997</v>
      </c>
      <c r="AD211" s="85">
        <v>34.022644</v>
      </c>
      <c r="AE211" s="85">
        <v>34.105224999999997</v>
      </c>
      <c r="AF211" s="104">
        <v>-1.9924000000000001E-2</v>
      </c>
      <c r="AG211" s="65"/>
    </row>
    <row r="212" spans="1:33">
      <c r="A212" s="58" t="s">
        <v>1257</v>
      </c>
      <c r="B212" s="108" t="s">
        <v>1181</v>
      </c>
      <c r="C212" s="85">
        <v>0</v>
      </c>
      <c r="D212" s="85">
        <v>0</v>
      </c>
      <c r="E212" s="85">
        <v>5.0176939999999997</v>
      </c>
      <c r="F212" s="85">
        <v>23.650314000000002</v>
      </c>
      <c r="G212" s="85">
        <v>59.674458000000001</v>
      </c>
      <c r="H212" s="85">
        <v>59.042358</v>
      </c>
      <c r="I212" s="85">
        <v>64.032500999999996</v>
      </c>
      <c r="J212" s="85">
        <v>71.131805</v>
      </c>
      <c r="K212" s="85">
        <v>76.315956</v>
      </c>
      <c r="L212" s="85">
        <v>80.666138000000004</v>
      </c>
      <c r="M212" s="85">
        <v>84.930260000000004</v>
      </c>
      <c r="N212" s="85">
        <v>88.747298999999998</v>
      </c>
      <c r="O212" s="85">
        <v>92.026611000000003</v>
      </c>
      <c r="P212" s="85">
        <v>95.498016000000007</v>
      </c>
      <c r="Q212" s="85">
        <v>100.07872</v>
      </c>
      <c r="R212" s="85">
        <v>109.75142700000001</v>
      </c>
      <c r="S212" s="85">
        <v>113.69274900000001</v>
      </c>
      <c r="T212" s="85">
        <v>117.415527</v>
      </c>
      <c r="U212" s="85">
        <v>120.846054</v>
      </c>
      <c r="V212" s="85">
        <v>124.081642</v>
      </c>
      <c r="W212" s="85">
        <v>127.11803399999999</v>
      </c>
      <c r="X212" s="85">
        <v>130.02526900000001</v>
      </c>
      <c r="Y212" s="85">
        <v>132.669983</v>
      </c>
      <c r="Z212" s="85">
        <v>135.120575</v>
      </c>
      <c r="AA212" s="85">
        <v>137.38848899999999</v>
      </c>
      <c r="AB212" s="85">
        <v>139.49830600000001</v>
      </c>
      <c r="AC212" s="85">
        <v>141.44528199999999</v>
      </c>
      <c r="AD212" s="85">
        <v>143.25952100000001</v>
      </c>
      <c r="AE212" s="85">
        <v>144.991547</v>
      </c>
      <c r="AF212" s="104" t="s">
        <v>560</v>
      </c>
      <c r="AG212" s="65"/>
    </row>
    <row r="213" spans="1:33" ht="36.75">
      <c r="A213" s="58" t="s">
        <v>1258</v>
      </c>
      <c r="B213" s="108" t="s">
        <v>396</v>
      </c>
      <c r="C213" s="85">
        <v>0</v>
      </c>
      <c r="D213" s="85">
        <v>0</v>
      </c>
      <c r="E213" s="85">
        <v>0</v>
      </c>
      <c r="F213" s="85">
        <v>16.618320000000001</v>
      </c>
      <c r="G213" s="85">
        <v>45.079574999999998</v>
      </c>
      <c r="H213" s="85">
        <v>44.557136999999997</v>
      </c>
      <c r="I213" s="85">
        <v>47.969909999999999</v>
      </c>
      <c r="J213" s="85">
        <v>53.577140999999997</v>
      </c>
      <c r="K213" s="85">
        <v>57.730133000000002</v>
      </c>
      <c r="L213" s="85">
        <v>61.515498999999998</v>
      </c>
      <c r="M213" s="85">
        <v>65.042045999999999</v>
      </c>
      <c r="N213" s="85">
        <v>68.204193000000004</v>
      </c>
      <c r="O213" s="85">
        <v>70.926841999999994</v>
      </c>
      <c r="P213" s="85">
        <v>73.773292999999995</v>
      </c>
      <c r="Q213" s="85">
        <v>76.994392000000005</v>
      </c>
      <c r="R213" s="85">
        <v>85.720061999999999</v>
      </c>
      <c r="S213" s="85">
        <v>88.710341999999997</v>
      </c>
      <c r="T213" s="85">
        <v>91.517082000000002</v>
      </c>
      <c r="U213" s="85">
        <v>94.093506000000005</v>
      </c>
      <c r="V213" s="85">
        <v>96.513794000000004</v>
      </c>
      <c r="W213" s="85">
        <v>98.782959000000005</v>
      </c>
      <c r="X213" s="85">
        <v>100.95996100000001</v>
      </c>
      <c r="Y213" s="85">
        <v>102.94433600000001</v>
      </c>
      <c r="Z213" s="85">
        <v>104.78613300000001</v>
      </c>
      <c r="AA213" s="85">
        <v>106.494141</v>
      </c>
      <c r="AB213" s="85">
        <v>108.08606</v>
      </c>
      <c r="AC213" s="85">
        <v>109.558228</v>
      </c>
      <c r="AD213" s="85">
        <v>110.934326</v>
      </c>
      <c r="AE213" s="85">
        <v>112.253906</v>
      </c>
      <c r="AF213" s="104" t="s">
        <v>560</v>
      </c>
      <c r="AG213" s="65"/>
    </row>
    <row r="214" spans="1:33" ht="36.75">
      <c r="A214" s="58" t="s">
        <v>1259</v>
      </c>
      <c r="B214" s="108" t="s">
        <v>398</v>
      </c>
      <c r="C214" s="85">
        <v>0</v>
      </c>
      <c r="D214" s="85">
        <v>0</v>
      </c>
      <c r="E214" s="85">
        <v>2.534602</v>
      </c>
      <c r="F214" s="85">
        <v>4.97403</v>
      </c>
      <c r="G214" s="85">
        <v>4.8972329999999999</v>
      </c>
      <c r="H214" s="85">
        <v>3.1133090000000001</v>
      </c>
      <c r="I214" s="85">
        <v>3.0171329999999998</v>
      </c>
      <c r="J214" s="85">
        <v>3.8845890000000001</v>
      </c>
      <c r="K214" s="85">
        <v>4.3719729999999997</v>
      </c>
      <c r="L214" s="85">
        <v>4.4676119999999999</v>
      </c>
      <c r="M214" s="85">
        <v>4.7862999999999998</v>
      </c>
      <c r="N214" s="85">
        <v>5.0911</v>
      </c>
      <c r="O214" s="85">
        <v>5.3782629999999996</v>
      </c>
      <c r="P214" s="85">
        <v>5.6866300000000001</v>
      </c>
      <c r="Q214" s="85">
        <v>6.6198379999999997</v>
      </c>
      <c r="R214" s="85">
        <v>6.9235670000000002</v>
      </c>
      <c r="S214" s="85">
        <v>7.2199619999999998</v>
      </c>
      <c r="T214" s="85">
        <v>7.4963300000000004</v>
      </c>
      <c r="U214" s="85">
        <v>7.7454999999999998</v>
      </c>
      <c r="V214" s="85">
        <v>7.9671079999999996</v>
      </c>
      <c r="W214" s="85">
        <v>8.1587720000000008</v>
      </c>
      <c r="X214" s="85">
        <v>8.3243179999999999</v>
      </c>
      <c r="Y214" s="85">
        <v>8.4554369999999999</v>
      </c>
      <c r="Z214" s="85">
        <v>8.5629650000000002</v>
      </c>
      <c r="AA214" s="85">
        <v>8.6511150000000008</v>
      </c>
      <c r="AB214" s="85">
        <v>8.7259060000000002</v>
      </c>
      <c r="AC214" s="85">
        <v>8.7922969999999996</v>
      </c>
      <c r="AD214" s="85">
        <v>8.8566590000000005</v>
      </c>
      <c r="AE214" s="85">
        <v>8.9255069999999996</v>
      </c>
      <c r="AF214" s="104" t="s">
        <v>560</v>
      </c>
      <c r="AG214" s="65"/>
    </row>
    <row r="215" spans="1:33" ht="36.75">
      <c r="A215" s="58" t="s">
        <v>1260</v>
      </c>
      <c r="B215" s="108" t="s">
        <v>400</v>
      </c>
      <c r="C215" s="85">
        <v>0</v>
      </c>
      <c r="D215" s="85">
        <v>0</v>
      </c>
      <c r="E215" s="85">
        <v>2.4830920000000001</v>
      </c>
      <c r="F215" s="85">
        <v>2.0579640000000001</v>
      </c>
      <c r="G215" s="85">
        <v>9.6976519999999997</v>
      </c>
      <c r="H215" s="85">
        <v>11.371916000000001</v>
      </c>
      <c r="I215" s="85">
        <v>13.045462000000001</v>
      </c>
      <c r="J215" s="85">
        <v>13.670071</v>
      </c>
      <c r="K215" s="85">
        <v>14.213851</v>
      </c>
      <c r="L215" s="85">
        <v>14.683032000000001</v>
      </c>
      <c r="M215" s="85">
        <v>15.101913</v>
      </c>
      <c r="N215" s="85">
        <v>15.452002999999999</v>
      </c>
      <c r="O215" s="85">
        <v>15.721505000000001</v>
      </c>
      <c r="P215" s="85">
        <v>16.038094000000001</v>
      </c>
      <c r="Q215" s="85">
        <v>16.464493000000001</v>
      </c>
      <c r="R215" s="85">
        <v>17.107793999999998</v>
      </c>
      <c r="S215" s="85">
        <v>17.762445</v>
      </c>
      <c r="T215" s="85">
        <v>18.402114999999998</v>
      </c>
      <c r="U215" s="85">
        <v>19.00705</v>
      </c>
      <c r="V215" s="85">
        <v>19.600739000000001</v>
      </c>
      <c r="W215" s="85">
        <v>20.176300000000001</v>
      </c>
      <c r="X215" s="85">
        <v>20.740997</v>
      </c>
      <c r="Y215" s="85">
        <v>21.270202999999999</v>
      </c>
      <c r="Z215" s="85">
        <v>21.771484000000001</v>
      </c>
      <c r="AA215" s="85">
        <v>22.243224999999999</v>
      </c>
      <c r="AB215" s="85">
        <v>22.686340000000001</v>
      </c>
      <c r="AC215" s="85">
        <v>23.094757000000001</v>
      </c>
      <c r="AD215" s="85">
        <v>23.468536</v>
      </c>
      <c r="AE215" s="85">
        <v>23.812134</v>
      </c>
      <c r="AF215" s="104" t="s">
        <v>560</v>
      </c>
      <c r="AG215" s="65"/>
    </row>
    <row r="216" spans="1:33" ht="36.75">
      <c r="A216" s="58" t="s">
        <v>1261</v>
      </c>
      <c r="B216" s="108" t="s">
        <v>1186</v>
      </c>
      <c r="C216" s="85">
        <v>0</v>
      </c>
      <c r="D216" s="85">
        <v>5.4372860000000003</v>
      </c>
      <c r="E216" s="85">
        <v>112.70214799999999</v>
      </c>
      <c r="F216" s="85">
        <v>89.573447999999999</v>
      </c>
      <c r="G216" s="85">
        <v>185.740646</v>
      </c>
      <c r="H216" s="85">
        <v>138.78949</v>
      </c>
      <c r="I216" s="85">
        <v>162.21469099999999</v>
      </c>
      <c r="J216" s="85">
        <v>154.65458699999999</v>
      </c>
      <c r="K216" s="85">
        <v>162.83642599999999</v>
      </c>
      <c r="L216" s="85">
        <v>173.161102</v>
      </c>
      <c r="M216" s="85">
        <v>184.47088600000001</v>
      </c>
      <c r="N216" s="85">
        <v>196.08961500000001</v>
      </c>
      <c r="O216" s="85">
        <v>208.08810399999999</v>
      </c>
      <c r="P216" s="85">
        <v>221.18241900000001</v>
      </c>
      <c r="Q216" s="85">
        <v>239.93948399999999</v>
      </c>
      <c r="R216" s="85">
        <v>249.20379600000001</v>
      </c>
      <c r="S216" s="85">
        <v>258.58880599999998</v>
      </c>
      <c r="T216" s="85">
        <v>267.52673299999998</v>
      </c>
      <c r="U216" s="85">
        <v>276.525757</v>
      </c>
      <c r="V216" s="85">
        <v>282.98516799999999</v>
      </c>
      <c r="W216" s="85">
        <v>290.41168199999998</v>
      </c>
      <c r="X216" s="85">
        <v>297.73962399999999</v>
      </c>
      <c r="Y216" s="85">
        <v>304.91387900000001</v>
      </c>
      <c r="Z216" s="85">
        <v>311.67602499999998</v>
      </c>
      <c r="AA216" s="85">
        <v>314.135559</v>
      </c>
      <c r="AB216" s="85">
        <v>319.592285</v>
      </c>
      <c r="AC216" s="85">
        <v>326.29675300000002</v>
      </c>
      <c r="AD216" s="85">
        <v>333.62133799999998</v>
      </c>
      <c r="AE216" s="85">
        <v>341.78308099999998</v>
      </c>
      <c r="AF216" s="104" t="s">
        <v>560</v>
      </c>
      <c r="AG216" s="65"/>
    </row>
    <row r="217" spans="1:33" ht="36.75">
      <c r="A217" s="58" t="s">
        <v>1262</v>
      </c>
      <c r="B217" s="108" t="s">
        <v>396</v>
      </c>
      <c r="C217" s="85">
        <v>0</v>
      </c>
      <c r="D217" s="85">
        <v>5.4372860000000003</v>
      </c>
      <c r="E217" s="85">
        <v>76.470284000000007</v>
      </c>
      <c r="F217" s="85">
        <v>49.427382999999999</v>
      </c>
      <c r="G217" s="85">
        <v>106.27594000000001</v>
      </c>
      <c r="H217" s="85">
        <v>82.392234999999999</v>
      </c>
      <c r="I217" s="85">
        <v>99.058036999999999</v>
      </c>
      <c r="J217" s="85">
        <v>96.598495</v>
      </c>
      <c r="K217" s="85">
        <v>99.957886000000002</v>
      </c>
      <c r="L217" s="85">
        <v>104.55500000000001</v>
      </c>
      <c r="M217" s="85">
        <v>109.671745</v>
      </c>
      <c r="N217" s="85">
        <v>114.907211</v>
      </c>
      <c r="O217" s="85">
        <v>120.39743</v>
      </c>
      <c r="P217" s="85">
        <v>126.07197600000001</v>
      </c>
      <c r="Q217" s="85">
        <v>130.83337399999999</v>
      </c>
      <c r="R217" s="85">
        <v>136.22524999999999</v>
      </c>
      <c r="S217" s="85">
        <v>141.68043499999999</v>
      </c>
      <c r="T217" s="85">
        <v>146.903076</v>
      </c>
      <c r="U217" s="85">
        <v>152.11596700000001</v>
      </c>
      <c r="V217" s="85">
        <v>155.854736</v>
      </c>
      <c r="W217" s="85">
        <v>160.12011699999999</v>
      </c>
      <c r="X217" s="85">
        <v>164.33935500000001</v>
      </c>
      <c r="Y217" s="85">
        <v>168.50756799999999</v>
      </c>
      <c r="Z217" s="85">
        <v>172.49243200000001</v>
      </c>
      <c r="AA217" s="85">
        <v>174.09106399999999</v>
      </c>
      <c r="AB217" s="85">
        <v>177.482178</v>
      </c>
      <c r="AC217" s="85">
        <v>181.68945299999999</v>
      </c>
      <c r="AD217" s="85">
        <v>186.32226600000001</v>
      </c>
      <c r="AE217" s="85">
        <v>191.489014</v>
      </c>
      <c r="AF217" s="104" t="s">
        <v>560</v>
      </c>
      <c r="AG217" s="65"/>
    </row>
    <row r="218" spans="1:33" ht="36.75">
      <c r="A218" s="58" t="s">
        <v>1263</v>
      </c>
      <c r="B218" s="108" t="s">
        <v>398</v>
      </c>
      <c r="C218" s="85">
        <v>0</v>
      </c>
      <c r="D218" s="85">
        <v>0</v>
      </c>
      <c r="E218" s="85">
        <v>7.4641489999999999</v>
      </c>
      <c r="F218" s="85">
        <v>32.670985999999999</v>
      </c>
      <c r="G218" s="85">
        <v>43.411385000000003</v>
      </c>
      <c r="H218" s="85">
        <v>25.061415</v>
      </c>
      <c r="I218" s="85">
        <v>24.533463000000001</v>
      </c>
      <c r="J218" s="85">
        <v>16.549866000000002</v>
      </c>
      <c r="K218" s="85">
        <v>20.238346</v>
      </c>
      <c r="L218" s="85">
        <v>24.344996999999999</v>
      </c>
      <c r="M218" s="85">
        <v>28.787796</v>
      </c>
      <c r="N218" s="85">
        <v>33.417084000000003</v>
      </c>
      <c r="O218" s="85">
        <v>38.081116000000002</v>
      </c>
      <c r="P218" s="85">
        <v>43.577418999999999</v>
      </c>
      <c r="Q218" s="85">
        <v>56.013511999999999</v>
      </c>
      <c r="R218" s="85">
        <v>58.042262999999998</v>
      </c>
      <c r="S218" s="85">
        <v>60.030822999999998</v>
      </c>
      <c r="T218" s="85">
        <v>61.834105999999998</v>
      </c>
      <c r="U218" s="85">
        <v>63.609253000000002</v>
      </c>
      <c r="V218" s="85">
        <v>64.860718000000006</v>
      </c>
      <c r="W218" s="85">
        <v>66.264893000000001</v>
      </c>
      <c r="X218" s="85">
        <v>67.550292999999996</v>
      </c>
      <c r="Y218" s="85">
        <v>68.688903999999994</v>
      </c>
      <c r="Z218" s="85">
        <v>69.633422999999993</v>
      </c>
      <c r="AA218" s="85">
        <v>69.6922</v>
      </c>
      <c r="AB218" s="85">
        <v>70.197143999999994</v>
      </c>
      <c r="AC218" s="85">
        <v>70.779906999999994</v>
      </c>
      <c r="AD218" s="85">
        <v>71.402343999999999</v>
      </c>
      <c r="AE218" s="85">
        <v>72.140868999999995</v>
      </c>
      <c r="AF218" s="104" t="s">
        <v>560</v>
      </c>
      <c r="AG218" s="65"/>
    </row>
    <row r="219" spans="1:33" ht="36.75">
      <c r="A219" s="58" t="s">
        <v>1264</v>
      </c>
      <c r="B219" s="108" t="s">
        <v>400</v>
      </c>
      <c r="C219" s="85">
        <v>0</v>
      </c>
      <c r="D219" s="85">
        <v>0</v>
      </c>
      <c r="E219" s="85">
        <v>28.767719</v>
      </c>
      <c r="F219" s="85">
        <v>7.4750750000000004</v>
      </c>
      <c r="G219" s="85">
        <v>36.053328999999998</v>
      </c>
      <c r="H219" s="85">
        <v>31.335837999999999</v>
      </c>
      <c r="I219" s="85">
        <v>38.623184000000002</v>
      </c>
      <c r="J219" s="85">
        <v>41.506225999999998</v>
      </c>
      <c r="K219" s="85">
        <v>42.640197999999998</v>
      </c>
      <c r="L219" s="85">
        <v>44.261108</v>
      </c>
      <c r="M219" s="85">
        <v>46.011353</v>
      </c>
      <c r="N219" s="85">
        <v>47.765320000000003</v>
      </c>
      <c r="O219" s="85">
        <v>49.609558</v>
      </c>
      <c r="P219" s="85">
        <v>51.53302</v>
      </c>
      <c r="Q219" s="85">
        <v>53.092590000000001</v>
      </c>
      <c r="R219" s="85">
        <v>54.936278999999999</v>
      </c>
      <c r="S219" s="85">
        <v>56.877563000000002</v>
      </c>
      <c r="T219" s="85">
        <v>58.789551000000003</v>
      </c>
      <c r="U219" s="85">
        <v>60.800536999999998</v>
      </c>
      <c r="V219" s="85">
        <v>62.269714</v>
      </c>
      <c r="W219" s="85">
        <v>64.026672000000005</v>
      </c>
      <c r="X219" s="85">
        <v>65.849975999999998</v>
      </c>
      <c r="Y219" s="85">
        <v>67.717406999999994</v>
      </c>
      <c r="Z219" s="85">
        <v>69.550171000000006</v>
      </c>
      <c r="AA219" s="85">
        <v>70.352294999999998</v>
      </c>
      <c r="AB219" s="85">
        <v>71.912964000000002</v>
      </c>
      <c r="AC219" s="85">
        <v>73.827393000000001</v>
      </c>
      <c r="AD219" s="85">
        <v>75.896728999999993</v>
      </c>
      <c r="AE219" s="85">
        <v>78.153198000000003</v>
      </c>
      <c r="AF219" s="104" t="s">
        <v>560</v>
      </c>
      <c r="AG219" s="65"/>
    </row>
    <row r="220" spans="1:33" ht="24.75">
      <c r="A220" s="58" t="s">
        <v>1265</v>
      </c>
      <c r="B220" s="108" t="s">
        <v>1191</v>
      </c>
      <c r="C220" s="85">
        <v>0</v>
      </c>
      <c r="D220" s="85">
        <v>6.4839760000000002</v>
      </c>
      <c r="E220" s="85">
        <v>65.655174000000002</v>
      </c>
      <c r="F220" s="85">
        <v>136.72659300000001</v>
      </c>
      <c r="G220" s="85">
        <v>87.343277</v>
      </c>
      <c r="H220" s="85">
        <v>59.887782999999999</v>
      </c>
      <c r="I220" s="85">
        <v>65.008987000000005</v>
      </c>
      <c r="J220" s="85">
        <v>59.581435999999997</v>
      </c>
      <c r="K220" s="85">
        <v>69.668128999999993</v>
      </c>
      <c r="L220" s="85">
        <v>78.167664000000002</v>
      </c>
      <c r="M220" s="85">
        <v>97.479079999999996</v>
      </c>
      <c r="N220" s="85">
        <v>107.185974</v>
      </c>
      <c r="O220" s="85">
        <v>115.742386</v>
      </c>
      <c r="P220" s="85">
        <v>124.491539</v>
      </c>
      <c r="Q220" s="85">
        <v>132.53221099999999</v>
      </c>
      <c r="R220" s="85">
        <v>149.129074</v>
      </c>
      <c r="S220" s="85">
        <v>155.356628</v>
      </c>
      <c r="T220" s="85">
        <v>161.377319</v>
      </c>
      <c r="U220" s="85">
        <v>167.24667400000001</v>
      </c>
      <c r="V220" s="85">
        <v>172.74606299999999</v>
      </c>
      <c r="W220" s="85">
        <v>178.09411600000001</v>
      </c>
      <c r="X220" s="85">
        <v>183.263733</v>
      </c>
      <c r="Y220" s="85">
        <v>188.24258399999999</v>
      </c>
      <c r="Z220" s="85">
        <v>193.104645</v>
      </c>
      <c r="AA220" s="85">
        <v>196.84274300000001</v>
      </c>
      <c r="AB220" s="85">
        <v>204.55044599999999</v>
      </c>
      <c r="AC220" s="85">
        <v>210.32486</v>
      </c>
      <c r="AD220" s="85">
        <v>214.87603799999999</v>
      </c>
      <c r="AE220" s="85">
        <v>219.82165499999999</v>
      </c>
      <c r="AF220" s="104" t="s">
        <v>560</v>
      </c>
      <c r="AG220" s="65"/>
    </row>
    <row r="221" spans="1:33" ht="36.75">
      <c r="A221" s="58" t="s">
        <v>1266</v>
      </c>
      <c r="B221" s="108" t="s">
        <v>396</v>
      </c>
      <c r="C221" s="85">
        <v>0</v>
      </c>
      <c r="D221" s="85">
        <v>0</v>
      </c>
      <c r="E221" s="85">
        <v>33.785888999999997</v>
      </c>
      <c r="F221" s="85">
        <v>53.847774999999999</v>
      </c>
      <c r="G221" s="85">
        <v>30.331448000000002</v>
      </c>
      <c r="H221" s="85">
        <v>21.30883</v>
      </c>
      <c r="I221" s="85">
        <v>24.555008000000001</v>
      </c>
      <c r="J221" s="85">
        <v>24.473627</v>
      </c>
      <c r="K221" s="85">
        <v>29.460901</v>
      </c>
      <c r="L221" s="85">
        <v>33.729008</v>
      </c>
      <c r="M221" s="85">
        <v>47.309856000000003</v>
      </c>
      <c r="N221" s="85">
        <v>50.860106999999999</v>
      </c>
      <c r="O221" s="85">
        <v>52.923949999999998</v>
      </c>
      <c r="P221" s="85">
        <v>55.029541000000002</v>
      </c>
      <c r="Q221" s="85">
        <v>56.84375</v>
      </c>
      <c r="R221" s="85">
        <v>58.885559000000001</v>
      </c>
      <c r="S221" s="85">
        <v>60.913879000000001</v>
      </c>
      <c r="T221" s="85">
        <v>62.880614999999999</v>
      </c>
      <c r="U221" s="85">
        <v>64.824768000000006</v>
      </c>
      <c r="V221" s="85">
        <v>67.001830999999996</v>
      </c>
      <c r="W221" s="85">
        <v>68.808166999999997</v>
      </c>
      <c r="X221" s="85">
        <v>70.631591999999998</v>
      </c>
      <c r="Y221" s="85">
        <v>72.473877000000002</v>
      </c>
      <c r="Z221" s="85">
        <v>74.368774000000002</v>
      </c>
      <c r="AA221" s="85">
        <v>75.949950999999999</v>
      </c>
      <c r="AB221" s="85">
        <v>77.937134</v>
      </c>
      <c r="AC221" s="85">
        <v>80.061035000000004</v>
      </c>
      <c r="AD221" s="85">
        <v>82.315674000000001</v>
      </c>
      <c r="AE221" s="85">
        <v>84.728271000000007</v>
      </c>
      <c r="AF221" s="104" t="s">
        <v>560</v>
      </c>
      <c r="AG221" s="65"/>
    </row>
    <row r="222" spans="1:33" ht="36.75">
      <c r="A222" s="58" t="s">
        <v>1267</v>
      </c>
      <c r="B222" s="108" t="s">
        <v>398</v>
      </c>
      <c r="C222" s="85">
        <v>0</v>
      </c>
      <c r="D222" s="85">
        <v>0</v>
      </c>
      <c r="E222" s="85">
        <v>1.237724</v>
      </c>
      <c r="F222" s="85">
        <v>60.396301000000001</v>
      </c>
      <c r="G222" s="85">
        <v>46.365257</v>
      </c>
      <c r="H222" s="85">
        <v>26.417698000000001</v>
      </c>
      <c r="I222" s="85">
        <v>27.912457</v>
      </c>
      <c r="J222" s="85">
        <v>22.461169999999999</v>
      </c>
      <c r="K222" s="85">
        <v>27.240627</v>
      </c>
      <c r="L222" s="85">
        <v>31.278912999999999</v>
      </c>
      <c r="M222" s="85">
        <v>36.773018</v>
      </c>
      <c r="N222" s="85">
        <v>42.622314000000003</v>
      </c>
      <c r="O222" s="85">
        <v>48.784022999999998</v>
      </c>
      <c r="P222" s="85">
        <v>55.06176</v>
      </c>
      <c r="Q222" s="85">
        <v>60.969836999999998</v>
      </c>
      <c r="R222" s="85">
        <v>75.160156000000001</v>
      </c>
      <c r="S222" s="85">
        <v>78.977294999999998</v>
      </c>
      <c r="T222" s="85">
        <v>82.653198000000003</v>
      </c>
      <c r="U222" s="85">
        <v>86.182495000000003</v>
      </c>
      <c r="V222" s="85">
        <v>89.120604999999998</v>
      </c>
      <c r="W222" s="85">
        <v>92.220703</v>
      </c>
      <c r="X222" s="85">
        <v>95.091187000000005</v>
      </c>
      <c r="Y222" s="85">
        <v>97.725464000000002</v>
      </c>
      <c r="Z222" s="85">
        <v>100.159424</v>
      </c>
      <c r="AA222" s="85">
        <v>101.824219</v>
      </c>
      <c r="AB222" s="85">
        <v>106.975708</v>
      </c>
      <c r="AC222" s="85">
        <v>110.01696800000001</v>
      </c>
      <c r="AD222" s="85">
        <v>111.678955</v>
      </c>
      <c r="AE222" s="85">
        <v>113.550415</v>
      </c>
      <c r="AF222" s="104" t="s">
        <v>560</v>
      </c>
      <c r="AG222" s="65"/>
    </row>
    <row r="223" spans="1:33" ht="36.75">
      <c r="A223" s="58" t="s">
        <v>1268</v>
      </c>
      <c r="B223" s="108" t="s">
        <v>400</v>
      </c>
      <c r="C223" s="85">
        <v>0</v>
      </c>
      <c r="D223" s="85">
        <v>6.4839760000000002</v>
      </c>
      <c r="E223" s="85">
        <v>30.631561000000001</v>
      </c>
      <c r="F223" s="85">
        <v>22.482513000000001</v>
      </c>
      <c r="G223" s="85">
        <v>10.646577000000001</v>
      </c>
      <c r="H223" s="85">
        <v>12.161255000000001</v>
      </c>
      <c r="I223" s="85">
        <v>12.541518999999999</v>
      </c>
      <c r="J223" s="85">
        <v>12.646637</v>
      </c>
      <c r="K223" s="85">
        <v>12.966599</v>
      </c>
      <c r="L223" s="85">
        <v>13.159744</v>
      </c>
      <c r="M223" s="85">
        <v>13.39621</v>
      </c>
      <c r="N223" s="85">
        <v>13.703552</v>
      </c>
      <c r="O223" s="85">
        <v>14.034409</v>
      </c>
      <c r="P223" s="85">
        <v>14.400238</v>
      </c>
      <c r="Q223" s="85">
        <v>14.718628000000001</v>
      </c>
      <c r="R223" s="85">
        <v>15.083359</v>
      </c>
      <c r="S223" s="85">
        <v>15.465453999999999</v>
      </c>
      <c r="T223" s="85">
        <v>15.843506</v>
      </c>
      <c r="U223" s="85">
        <v>16.239409999999999</v>
      </c>
      <c r="V223" s="85">
        <v>16.623626999999999</v>
      </c>
      <c r="W223" s="85">
        <v>17.065246999999999</v>
      </c>
      <c r="X223" s="85">
        <v>17.540955</v>
      </c>
      <c r="Y223" s="85">
        <v>18.043243</v>
      </c>
      <c r="Z223" s="85">
        <v>18.576447000000002</v>
      </c>
      <c r="AA223" s="85">
        <v>19.068573000000001</v>
      </c>
      <c r="AB223" s="85">
        <v>19.637604</v>
      </c>
      <c r="AC223" s="85">
        <v>20.246856999999999</v>
      </c>
      <c r="AD223" s="85">
        <v>20.881409000000001</v>
      </c>
      <c r="AE223" s="85">
        <v>21.542968999999999</v>
      </c>
      <c r="AF223" s="104" t="s">
        <v>560</v>
      </c>
      <c r="AG223" s="65"/>
    </row>
    <row r="224" spans="1:33">
      <c r="A224" s="58" t="s">
        <v>1269</v>
      </c>
      <c r="B224" s="108" t="s">
        <v>410</v>
      </c>
      <c r="C224" s="85">
        <v>0</v>
      </c>
      <c r="D224" s="85">
        <v>95.570221000000004</v>
      </c>
      <c r="E224" s="85">
        <v>158.937592</v>
      </c>
      <c r="F224" s="85">
        <v>90.262816999999998</v>
      </c>
      <c r="G224" s="85">
        <v>103.488022</v>
      </c>
      <c r="H224" s="85">
        <v>86.662529000000006</v>
      </c>
      <c r="I224" s="85">
        <v>93.80986</v>
      </c>
      <c r="J224" s="85">
        <v>106.975342</v>
      </c>
      <c r="K224" s="85">
        <v>111.882698</v>
      </c>
      <c r="L224" s="85">
        <v>116.59922</v>
      </c>
      <c r="M224" s="85">
        <v>122.813896</v>
      </c>
      <c r="N224" s="85">
        <v>126.772369</v>
      </c>
      <c r="O224" s="85">
        <v>130.55931100000001</v>
      </c>
      <c r="P224" s="85">
        <v>134.30990600000001</v>
      </c>
      <c r="Q224" s="85">
        <v>138.94132999999999</v>
      </c>
      <c r="R224" s="85">
        <v>143.02919</v>
      </c>
      <c r="S224" s="85">
        <v>147.11927800000001</v>
      </c>
      <c r="T224" s="85">
        <v>151.292374</v>
      </c>
      <c r="U224" s="85">
        <v>155.555115</v>
      </c>
      <c r="V224" s="85">
        <v>160.74430799999999</v>
      </c>
      <c r="W224" s="85">
        <v>165.402466</v>
      </c>
      <c r="X224" s="85">
        <v>170.20541399999999</v>
      </c>
      <c r="Y224" s="85">
        <v>175.20356799999999</v>
      </c>
      <c r="Z224" s="85">
        <v>180.50953699999999</v>
      </c>
      <c r="AA224" s="85">
        <v>186.63502500000001</v>
      </c>
      <c r="AB224" s="85">
        <v>192.495499</v>
      </c>
      <c r="AC224" s="85">
        <v>198.630371</v>
      </c>
      <c r="AD224" s="85">
        <v>204.97837799999999</v>
      </c>
      <c r="AE224" s="85">
        <v>211.68373099999999</v>
      </c>
      <c r="AF224" s="104" t="s">
        <v>560</v>
      </c>
      <c r="AG224" s="65"/>
    </row>
    <row r="225" spans="1:33" ht="36.75">
      <c r="A225" s="58" t="s">
        <v>1270</v>
      </c>
      <c r="B225" s="108" t="s">
        <v>396</v>
      </c>
      <c r="C225" s="85">
        <v>0</v>
      </c>
      <c r="D225" s="85">
        <v>16.152573</v>
      </c>
      <c r="E225" s="85">
        <v>74.385323</v>
      </c>
      <c r="F225" s="85">
        <v>44.418120999999999</v>
      </c>
      <c r="G225" s="85">
        <v>56.281497999999999</v>
      </c>
      <c r="H225" s="85">
        <v>46.858376</v>
      </c>
      <c r="I225" s="85">
        <v>45.260803000000003</v>
      </c>
      <c r="J225" s="85">
        <v>47.178879000000002</v>
      </c>
      <c r="K225" s="85">
        <v>49.045569999999998</v>
      </c>
      <c r="L225" s="85">
        <v>50.850254</v>
      </c>
      <c r="M225" s="85">
        <v>52.437424</v>
      </c>
      <c r="N225" s="85">
        <v>53.918830999999997</v>
      </c>
      <c r="O225" s="85">
        <v>55.272826999999999</v>
      </c>
      <c r="P225" s="85">
        <v>56.578246999999998</v>
      </c>
      <c r="Q225" s="85">
        <v>58.250194999999998</v>
      </c>
      <c r="R225" s="85">
        <v>59.701050000000002</v>
      </c>
      <c r="S225" s="85">
        <v>61.174374</v>
      </c>
      <c r="T225" s="85">
        <v>62.695816000000001</v>
      </c>
      <c r="U225" s="85">
        <v>64.303291000000002</v>
      </c>
      <c r="V225" s="85">
        <v>66.291870000000003</v>
      </c>
      <c r="W225" s="85">
        <v>68.032318000000004</v>
      </c>
      <c r="X225" s="85">
        <v>69.907364000000001</v>
      </c>
      <c r="Y225" s="85">
        <v>71.927443999999994</v>
      </c>
      <c r="Z225" s="85">
        <v>74.189528999999993</v>
      </c>
      <c r="AA225" s="85">
        <v>76.835526000000002</v>
      </c>
      <c r="AB225" s="85">
        <v>79.443588000000005</v>
      </c>
      <c r="AC225" s="85">
        <v>82.244560000000007</v>
      </c>
      <c r="AD225" s="85">
        <v>85.175903000000005</v>
      </c>
      <c r="AE225" s="85">
        <v>88.275108000000003</v>
      </c>
      <c r="AF225" s="104" t="s">
        <v>560</v>
      </c>
      <c r="AG225" s="65"/>
    </row>
    <row r="226" spans="1:33" ht="36.75">
      <c r="A226" s="58" t="s">
        <v>1271</v>
      </c>
      <c r="B226" s="108" t="s">
        <v>398</v>
      </c>
      <c r="C226" s="85">
        <v>0</v>
      </c>
      <c r="D226" s="85">
        <v>0</v>
      </c>
      <c r="E226" s="85">
        <v>13.907534</v>
      </c>
      <c r="F226" s="85">
        <v>11.581135</v>
      </c>
      <c r="G226" s="85">
        <v>13.285769</v>
      </c>
      <c r="H226" s="85">
        <v>8.7865739999999999</v>
      </c>
      <c r="I226" s="85">
        <v>11.912839999999999</v>
      </c>
      <c r="J226" s="85">
        <v>14.229506000000001</v>
      </c>
      <c r="K226" s="85">
        <v>14.96176</v>
      </c>
      <c r="L226" s="85">
        <v>15.676151000000001</v>
      </c>
      <c r="M226" s="85">
        <v>16.351693999999998</v>
      </c>
      <c r="N226" s="85">
        <v>17.011806</v>
      </c>
      <c r="O226" s="85">
        <v>17.684864000000001</v>
      </c>
      <c r="P226" s="85">
        <v>18.374672</v>
      </c>
      <c r="Q226" s="85">
        <v>19.195830999999998</v>
      </c>
      <c r="R226" s="85">
        <v>19.947098</v>
      </c>
      <c r="S226" s="85">
        <v>20.696186000000001</v>
      </c>
      <c r="T226" s="85">
        <v>21.447388</v>
      </c>
      <c r="U226" s="85">
        <v>22.153858</v>
      </c>
      <c r="V226" s="85">
        <v>22.969529999999999</v>
      </c>
      <c r="W226" s="85">
        <v>23.723488</v>
      </c>
      <c r="X226" s="85">
        <v>24.439530999999999</v>
      </c>
      <c r="Y226" s="85">
        <v>25.104008</v>
      </c>
      <c r="Z226" s="85">
        <v>25.697693000000001</v>
      </c>
      <c r="AA226" s="85">
        <v>26.327818000000001</v>
      </c>
      <c r="AB226" s="85">
        <v>26.879307000000001</v>
      </c>
      <c r="AC226" s="85">
        <v>27.422423999999999</v>
      </c>
      <c r="AD226" s="85">
        <v>27.929182000000001</v>
      </c>
      <c r="AE226" s="85">
        <v>28.481864999999999</v>
      </c>
      <c r="AF226" s="104" t="s">
        <v>560</v>
      </c>
      <c r="AG226" s="65"/>
    </row>
    <row r="227" spans="1:33" ht="36.75">
      <c r="A227" s="58" t="s">
        <v>1272</v>
      </c>
      <c r="B227" s="108" t="s">
        <v>400</v>
      </c>
      <c r="C227" s="85">
        <v>0</v>
      </c>
      <c r="D227" s="85">
        <v>79.417648</v>
      </c>
      <c r="E227" s="85">
        <v>70.644729999999996</v>
      </c>
      <c r="F227" s="85">
        <v>34.263565</v>
      </c>
      <c r="G227" s="85">
        <v>33.920757000000002</v>
      </c>
      <c r="H227" s="85">
        <v>31.017579999999999</v>
      </c>
      <c r="I227" s="85">
        <v>36.636215</v>
      </c>
      <c r="J227" s="85">
        <v>45.566955999999998</v>
      </c>
      <c r="K227" s="85">
        <v>47.875366</v>
      </c>
      <c r="L227" s="85">
        <v>50.072814999999999</v>
      </c>
      <c r="M227" s="85">
        <v>54.02478</v>
      </c>
      <c r="N227" s="85">
        <v>55.841735999999997</v>
      </c>
      <c r="O227" s="85">
        <v>57.601624000000001</v>
      </c>
      <c r="P227" s="85">
        <v>59.356994999999998</v>
      </c>
      <c r="Q227" s="85">
        <v>61.4953</v>
      </c>
      <c r="R227" s="85">
        <v>63.381042000000001</v>
      </c>
      <c r="S227" s="85">
        <v>65.248717999999997</v>
      </c>
      <c r="T227" s="85">
        <v>67.149169999999998</v>
      </c>
      <c r="U227" s="85">
        <v>69.097960999999998</v>
      </c>
      <c r="V227" s="85">
        <v>71.482910000000004</v>
      </c>
      <c r="W227" s="85">
        <v>73.646666999999994</v>
      </c>
      <c r="X227" s="85">
        <v>75.858520999999996</v>
      </c>
      <c r="Y227" s="85">
        <v>78.172118999999995</v>
      </c>
      <c r="Z227" s="85">
        <v>80.622314000000003</v>
      </c>
      <c r="AA227" s="85">
        <v>83.471680000000006</v>
      </c>
      <c r="AB227" s="85">
        <v>86.172606999999999</v>
      </c>
      <c r="AC227" s="85">
        <v>88.963379000000003</v>
      </c>
      <c r="AD227" s="85">
        <v>91.873290999999995</v>
      </c>
      <c r="AE227" s="85">
        <v>94.926758000000007</v>
      </c>
      <c r="AF227" s="104" t="s">
        <v>560</v>
      </c>
      <c r="AG227" s="65"/>
    </row>
    <row r="228" spans="1:33">
      <c r="A228" s="58" t="s">
        <v>1273</v>
      </c>
      <c r="B228" s="108" t="s">
        <v>1200</v>
      </c>
      <c r="C228" s="85">
        <v>4.6944059999999999</v>
      </c>
      <c r="D228" s="85">
        <v>0</v>
      </c>
      <c r="E228" s="85">
        <v>9.9030819999999995</v>
      </c>
      <c r="F228" s="85">
        <v>18.713218999999999</v>
      </c>
      <c r="G228" s="85">
        <v>20.190556000000001</v>
      </c>
      <c r="H228" s="85">
        <v>24.707723999999999</v>
      </c>
      <c r="I228" s="85">
        <v>26.178903999999999</v>
      </c>
      <c r="J228" s="85">
        <v>26.187021000000001</v>
      </c>
      <c r="K228" s="85">
        <v>26.578914999999999</v>
      </c>
      <c r="L228" s="85">
        <v>26.732208</v>
      </c>
      <c r="M228" s="85">
        <v>27.393591000000001</v>
      </c>
      <c r="N228" s="85">
        <v>27.984928</v>
      </c>
      <c r="O228" s="85">
        <v>28.617878000000001</v>
      </c>
      <c r="P228" s="85">
        <v>29.507937999999999</v>
      </c>
      <c r="Q228" s="85">
        <v>29.673779</v>
      </c>
      <c r="R228" s="85">
        <v>29.754950999999998</v>
      </c>
      <c r="S228" s="85">
        <v>29.810558</v>
      </c>
      <c r="T228" s="85">
        <v>29.813227000000001</v>
      </c>
      <c r="U228" s="85">
        <v>29.743130000000001</v>
      </c>
      <c r="V228" s="85">
        <v>29.627026000000001</v>
      </c>
      <c r="W228" s="85">
        <v>29.397304999999999</v>
      </c>
      <c r="X228" s="85">
        <v>29.095371</v>
      </c>
      <c r="Y228" s="85">
        <v>28.737287999999999</v>
      </c>
      <c r="Z228" s="85">
        <v>28.342614999999999</v>
      </c>
      <c r="AA228" s="85">
        <v>27.983851999999999</v>
      </c>
      <c r="AB228" s="85">
        <v>27.615227000000001</v>
      </c>
      <c r="AC228" s="85">
        <v>27.270102999999999</v>
      </c>
      <c r="AD228" s="85">
        <v>26.951415999999998</v>
      </c>
      <c r="AE228" s="85">
        <v>26.697842000000001</v>
      </c>
      <c r="AF228" s="104">
        <v>6.4046000000000006E-2</v>
      </c>
      <c r="AG228" s="65"/>
    </row>
    <row r="229" spans="1:33" ht="36.75">
      <c r="A229" s="58" t="s">
        <v>1274</v>
      </c>
      <c r="B229" s="108" t="s">
        <v>396</v>
      </c>
      <c r="C229" s="85">
        <v>4.6944059999999999</v>
      </c>
      <c r="D229" s="85">
        <v>0</v>
      </c>
      <c r="E229" s="85">
        <v>6.7475829999999997</v>
      </c>
      <c r="F229" s="85">
        <v>11.778551999999999</v>
      </c>
      <c r="G229" s="85">
        <v>12.884046</v>
      </c>
      <c r="H229" s="85">
        <v>16.942501</v>
      </c>
      <c r="I229" s="85">
        <v>17.098953000000002</v>
      </c>
      <c r="J229" s="85">
        <v>17.136088999999998</v>
      </c>
      <c r="K229" s="85">
        <v>17.307739000000002</v>
      </c>
      <c r="L229" s="85">
        <v>17.323554999999999</v>
      </c>
      <c r="M229" s="85">
        <v>17.642493999999999</v>
      </c>
      <c r="N229" s="85">
        <v>17.916205999999999</v>
      </c>
      <c r="O229" s="85">
        <v>18.128070999999998</v>
      </c>
      <c r="P229" s="85">
        <v>18.270206000000002</v>
      </c>
      <c r="Q229" s="85">
        <v>18.349886000000001</v>
      </c>
      <c r="R229" s="85">
        <v>18.360924000000001</v>
      </c>
      <c r="S229" s="85">
        <v>18.368248000000001</v>
      </c>
      <c r="T229" s="85">
        <v>18.336587999999999</v>
      </c>
      <c r="U229" s="85">
        <v>18.249237000000001</v>
      </c>
      <c r="V229" s="85">
        <v>18.137756</v>
      </c>
      <c r="W229" s="85">
        <v>17.946503</v>
      </c>
      <c r="X229" s="85">
        <v>17.723602</v>
      </c>
      <c r="Y229" s="85">
        <v>17.473815999999999</v>
      </c>
      <c r="Z229" s="85">
        <v>17.208832000000001</v>
      </c>
      <c r="AA229" s="85">
        <v>16.985443</v>
      </c>
      <c r="AB229" s="85">
        <v>16.774260999999999</v>
      </c>
      <c r="AC229" s="85">
        <v>16.590485000000001</v>
      </c>
      <c r="AD229" s="85">
        <v>16.435058999999999</v>
      </c>
      <c r="AE229" s="85">
        <v>16.330780000000001</v>
      </c>
      <c r="AF229" s="104">
        <v>4.5530000000000001E-2</v>
      </c>
      <c r="AG229" s="65"/>
    </row>
    <row r="230" spans="1:33" ht="36.75">
      <c r="A230" s="58" t="s">
        <v>1275</v>
      </c>
      <c r="B230" s="108" t="s">
        <v>398</v>
      </c>
      <c r="C230" s="85">
        <v>0</v>
      </c>
      <c r="D230" s="85">
        <v>0</v>
      </c>
      <c r="E230" s="85">
        <v>0.123136</v>
      </c>
      <c r="F230" s="85">
        <v>1.9343319999999999</v>
      </c>
      <c r="G230" s="85">
        <v>2.1494490000000002</v>
      </c>
      <c r="H230" s="85">
        <v>1.225752</v>
      </c>
      <c r="I230" s="85">
        <v>1.002186</v>
      </c>
      <c r="J230" s="85">
        <v>0.72661200000000004</v>
      </c>
      <c r="K230" s="85">
        <v>0.87561500000000003</v>
      </c>
      <c r="L230" s="85">
        <v>1.0253829999999999</v>
      </c>
      <c r="M230" s="85">
        <v>1.2474810000000001</v>
      </c>
      <c r="N230" s="85">
        <v>1.4651149999999999</v>
      </c>
      <c r="O230" s="85">
        <v>1.8116300000000001</v>
      </c>
      <c r="P230" s="85">
        <v>2.5099939999999998</v>
      </c>
      <c r="Q230" s="85">
        <v>2.5653329999999999</v>
      </c>
      <c r="R230" s="85">
        <v>2.604568</v>
      </c>
      <c r="S230" s="85">
        <v>2.6278419999999998</v>
      </c>
      <c r="T230" s="85">
        <v>2.6438899999999999</v>
      </c>
      <c r="U230" s="85">
        <v>2.6589619999999998</v>
      </c>
      <c r="V230" s="85">
        <v>2.6583519999999998</v>
      </c>
      <c r="W230" s="85">
        <v>2.6367910000000001</v>
      </c>
      <c r="X230" s="85">
        <v>2.5863839999999998</v>
      </c>
      <c r="Y230" s="85">
        <v>2.5181110000000002</v>
      </c>
      <c r="Z230" s="85">
        <v>2.4389129999999999</v>
      </c>
      <c r="AA230" s="85">
        <v>2.357037</v>
      </c>
      <c r="AB230" s="85">
        <v>2.2597580000000002</v>
      </c>
      <c r="AC230" s="85">
        <v>2.1587450000000001</v>
      </c>
      <c r="AD230" s="85">
        <v>2.0570369999999998</v>
      </c>
      <c r="AE230" s="85">
        <v>1.96191</v>
      </c>
      <c r="AF230" s="104" t="s">
        <v>560</v>
      </c>
      <c r="AG230" s="65"/>
    </row>
    <row r="231" spans="1:33" ht="36.75">
      <c r="A231" s="58" t="s">
        <v>1276</v>
      </c>
      <c r="B231" s="108" t="s">
        <v>400</v>
      </c>
      <c r="C231" s="85">
        <v>0</v>
      </c>
      <c r="D231" s="85">
        <v>0</v>
      </c>
      <c r="E231" s="85">
        <v>3.0323630000000001</v>
      </c>
      <c r="F231" s="85">
        <v>5.0003349999999998</v>
      </c>
      <c r="G231" s="85">
        <v>5.1570600000000004</v>
      </c>
      <c r="H231" s="85">
        <v>6.5394709999999998</v>
      </c>
      <c r="I231" s="85">
        <v>8.0777649999999994</v>
      </c>
      <c r="J231" s="85">
        <v>8.3243200000000002</v>
      </c>
      <c r="K231" s="85">
        <v>8.3955590000000004</v>
      </c>
      <c r="L231" s="85">
        <v>8.3832699999999996</v>
      </c>
      <c r="M231" s="85">
        <v>8.5036159999999992</v>
      </c>
      <c r="N231" s="85">
        <v>8.6036070000000002</v>
      </c>
      <c r="O231" s="85">
        <v>8.6781769999999998</v>
      </c>
      <c r="P231" s="85">
        <v>8.7277369999999994</v>
      </c>
      <c r="Q231" s="85">
        <v>8.7585599999999992</v>
      </c>
      <c r="R231" s="85">
        <v>8.7894590000000008</v>
      </c>
      <c r="S231" s="85">
        <v>8.8144679999999997</v>
      </c>
      <c r="T231" s="85">
        <v>8.8327480000000005</v>
      </c>
      <c r="U231" s="85">
        <v>8.8349299999999999</v>
      </c>
      <c r="V231" s="85">
        <v>8.8309169999999995</v>
      </c>
      <c r="W231" s="85">
        <v>8.8140110000000007</v>
      </c>
      <c r="X231" s="85">
        <v>8.7853849999999998</v>
      </c>
      <c r="Y231" s="85">
        <v>8.7453610000000008</v>
      </c>
      <c r="Z231" s="85">
        <v>8.6948699999999999</v>
      </c>
      <c r="AA231" s="85">
        <v>8.6413729999999997</v>
      </c>
      <c r="AB231" s="85">
        <v>8.5812069999999991</v>
      </c>
      <c r="AC231" s="85">
        <v>8.5208739999999992</v>
      </c>
      <c r="AD231" s="85">
        <v>8.45932</v>
      </c>
      <c r="AE231" s="85">
        <v>8.405151</v>
      </c>
      <c r="AF231" s="104" t="s">
        <v>560</v>
      </c>
      <c r="AG231" s="65"/>
    </row>
    <row r="232" spans="1:33" ht="36.75">
      <c r="A232" s="58" t="s">
        <v>1277</v>
      </c>
      <c r="B232" s="108" t="s">
        <v>1205</v>
      </c>
      <c r="C232" s="85">
        <v>0</v>
      </c>
      <c r="D232" s="85">
        <v>16.212554999999998</v>
      </c>
      <c r="E232" s="85">
        <v>72.479491999999993</v>
      </c>
      <c r="F232" s="85">
        <v>40.945121999999998</v>
      </c>
      <c r="G232" s="85">
        <v>45.360497000000002</v>
      </c>
      <c r="H232" s="85">
        <v>47.086692999999997</v>
      </c>
      <c r="I232" s="85">
        <v>44.219219000000002</v>
      </c>
      <c r="J232" s="85">
        <v>43.437472999999997</v>
      </c>
      <c r="K232" s="85">
        <v>44.078677999999996</v>
      </c>
      <c r="L232" s="85">
        <v>44.448982000000001</v>
      </c>
      <c r="M232" s="85">
        <v>45.430968999999997</v>
      </c>
      <c r="N232" s="85">
        <v>46.471218</v>
      </c>
      <c r="O232" s="85">
        <v>47.524146999999999</v>
      </c>
      <c r="P232" s="85">
        <v>48.588408999999999</v>
      </c>
      <c r="Q232" s="85">
        <v>49.558253999999998</v>
      </c>
      <c r="R232" s="85">
        <v>50.636077999999998</v>
      </c>
      <c r="S232" s="85">
        <v>51.724097999999998</v>
      </c>
      <c r="T232" s="85">
        <v>52.793083000000003</v>
      </c>
      <c r="U232" s="85">
        <v>53.866115999999998</v>
      </c>
      <c r="V232" s="85">
        <v>54.935673000000001</v>
      </c>
      <c r="W232" s="85">
        <v>56.067089000000003</v>
      </c>
      <c r="X232" s="85">
        <v>57.238425999999997</v>
      </c>
      <c r="Y232" s="85">
        <v>58.484650000000002</v>
      </c>
      <c r="Z232" s="85">
        <v>59.774197000000001</v>
      </c>
      <c r="AA232" s="85">
        <v>60.846770999999997</v>
      </c>
      <c r="AB232" s="85">
        <v>62.294235</v>
      </c>
      <c r="AC232" s="85">
        <v>63.859734000000003</v>
      </c>
      <c r="AD232" s="85">
        <v>65.543030000000002</v>
      </c>
      <c r="AE232" s="85">
        <v>67.304428000000001</v>
      </c>
      <c r="AF232" s="104" t="s">
        <v>560</v>
      </c>
      <c r="AG232" s="65"/>
    </row>
    <row r="233" spans="1:33" ht="36.75">
      <c r="A233" s="58" t="s">
        <v>1278</v>
      </c>
      <c r="B233" s="108" t="s">
        <v>396</v>
      </c>
      <c r="C233" s="85">
        <v>0</v>
      </c>
      <c r="D233" s="85">
        <v>5.8114030000000003</v>
      </c>
      <c r="E233" s="85">
        <v>42.121963999999998</v>
      </c>
      <c r="F233" s="85">
        <v>25.662416</v>
      </c>
      <c r="G233" s="85">
        <v>27.793472000000001</v>
      </c>
      <c r="H233" s="85">
        <v>28.183192999999999</v>
      </c>
      <c r="I233" s="85">
        <v>26.023641999999999</v>
      </c>
      <c r="J233" s="85">
        <v>25.516463999999999</v>
      </c>
      <c r="K233" s="85">
        <v>26.058325</v>
      </c>
      <c r="L233" s="85">
        <v>26.448975000000001</v>
      </c>
      <c r="M233" s="85">
        <v>27.170258</v>
      </c>
      <c r="N233" s="85">
        <v>27.915710000000001</v>
      </c>
      <c r="O233" s="85">
        <v>28.664702999999999</v>
      </c>
      <c r="P233" s="85">
        <v>29.415619</v>
      </c>
      <c r="Q233" s="85">
        <v>30.099364999999999</v>
      </c>
      <c r="R233" s="85">
        <v>30.841248</v>
      </c>
      <c r="S233" s="85">
        <v>31.57132</v>
      </c>
      <c r="T233" s="85">
        <v>32.287776999999998</v>
      </c>
      <c r="U233" s="85">
        <v>32.994903999999998</v>
      </c>
      <c r="V233" s="85">
        <v>33.685364</v>
      </c>
      <c r="W233" s="85">
        <v>34.397095</v>
      </c>
      <c r="X233" s="85">
        <v>35.129173000000002</v>
      </c>
      <c r="Y233" s="85">
        <v>35.915416999999998</v>
      </c>
      <c r="Z233" s="85">
        <v>36.718688999999998</v>
      </c>
      <c r="AA233" s="85">
        <v>37.396667000000001</v>
      </c>
      <c r="AB233" s="85">
        <v>38.285400000000003</v>
      </c>
      <c r="AC233" s="85">
        <v>39.248534999999997</v>
      </c>
      <c r="AD233" s="85">
        <v>40.288939999999997</v>
      </c>
      <c r="AE233" s="85">
        <v>41.382384999999999</v>
      </c>
      <c r="AF233" s="104" t="s">
        <v>560</v>
      </c>
      <c r="AG233" s="65"/>
    </row>
    <row r="234" spans="1:33" ht="36.75">
      <c r="A234" s="58" t="s">
        <v>1279</v>
      </c>
      <c r="B234" s="108" t="s">
        <v>398</v>
      </c>
      <c r="C234" s="85">
        <v>0</v>
      </c>
      <c r="D234" s="85">
        <v>2.1028440000000002</v>
      </c>
      <c r="E234" s="85">
        <v>5.2317850000000004</v>
      </c>
      <c r="F234" s="85">
        <v>5.1375019999999996</v>
      </c>
      <c r="G234" s="85">
        <v>5.0140370000000001</v>
      </c>
      <c r="H234" s="85">
        <v>3.894466</v>
      </c>
      <c r="I234" s="85">
        <v>3.4408159999999999</v>
      </c>
      <c r="J234" s="85">
        <v>3.2471969999999999</v>
      </c>
      <c r="K234" s="85">
        <v>3.2134369999999999</v>
      </c>
      <c r="L234" s="85">
        <v>3.1581950000000001</v>
      </c>
      <c r="M234" s="85">
        <v>3.1293950000000001</v>
      </c>
      <c r="N234" s="85">
        <v>3.1110509999999998</v>
      </c>
      <c r="O234" s="85">
        <v>3.1012360000000001</v>
      </c>
      <c r="P234" s="85">
        <v>3.100142</v>
      </c>
      <c r="Q234" s="85">
        <v>3.1067480000000001</v>
      </c>
      <c r="R234" s="85">
        <v>3.1233499999999998</v>
      </c>
      <c r="S234" s="85">
        <v>3.1619969999999999</v>
      </c>
      <c r="T234" s="85">
        <v>3.1970779999999999</v>
      </c>
      <c r="U234" s="85">
        <v>3.2490489999999999</v>
      </c>
      <c r="V234" s="85">
        <v>3.3071929999999998</v>
      </c>
      <c r="W234" s="85">
        <v>3.3916439999999999</v>
      </c>
      <c r="X234" s="85">
        <v>3.4865710000000001</v>
      </c>
      <c r="Y234" s="85">
        <v>3.5925790000000002</v>
      </c>
      <c r="Z234" s="85">
        <v>3.712062</v>
      </c>
      <c r="AA234" s="85">
        <v>3.817904</v>
      </c>
      <c r="AB234" s="85">
        <v>3.9742289999999998</v>
      </c>
      <c r="AC234" s="85">
        <v>4.1493169999999999</v>
      </c>
      <c r="AD234" s="85">
        <v>4.3417969999999997</v>
      </c>
      <c r="AE234" s="85">
        <v>4.539593</v>
      </c>
      <c r="AF234" s="104" t="s">
        <v>560</v>
      </c>
      <c r="AG234" s="65"/>
    </row>
    <row r="235" spans="1:33" ht="36.75">
      <c r="A235" s="58" t="s">
        <v>1280</v>
      </c>
      <c r="B235" s="108" t="s">
        <v>400</v>
      </c>
      <c r="C235" s="85">
        <v>0</v>
      </c>
      <c r="D235" s="85">
        <v>8.2983069999999994</v>
      </c>
      <c r="E235" s="85">
        <v>25.125741999999999</v>
      </c>
      <c r="F235" s="85">
        <v>10.145201</v>
      </c>
      <c r="G235" s="85">
        <v>12.552986000000001</v>
      </c>
      <c r="H235" s="85">
        <v>15.009033000000001</v>
      </c>
      <c r="I235" s="85">
        <v>14.754761</v>
      </c>
      <c r="J235" s="85">
        <v>14.673813000000001</v>
      </c>
      <c r="K235" s="85">
        <v>14.806915</v>
      </c>
      <c r="L235" s="85">
        <v>14.841811999999999</v>
      </c>
      <c r="M235" s="85">
        <v>15.131316999999999</v>
      </c>
      <c r="N235" s="85">
        <v>15.444457999999999</v>
      </c>
      <c r="O235" s="85">
        <v>15.758209000000001</v>
      </c>
      <c r="P235" s="85">
        <v>16.072647</v>
      </c>
      <c r="Q235" s="85">
        <v>16.352142000000001</v>
      </c>
      <c r="R235" s="85">
        <v>16.671478</v>
      </c>
      <c r="S235" s="85">
        <v>16.990784000000001</v>
      </c>
      <c r="T235" s="85">
        <v>17.308228</v>
      </c>
      <c r="U235" s="85">
        <v>17.622161999999999</v>
      </c>
      <c r="V235" s="85">
        <v>17.943114999999999</v>
      </c>
      <c r="W235" s="85">
        <v>18.278351000000001</v>
      </c>
      <c r="X235" s="85">
        <v>18.622681</v>
      </c>
      <c r="Y235" s="85">
        <v>18.976654</v>
      </c>
      <c r="Z235" s="85">
        <v>19.343444999999999</v>
      </c>
      <c r="AA235" s="85">
        <v>19.632201999999999</v>
      </c>
      <c r="AB235" s="85">
        <v>20.034607000000001</v>
      </c>
      <c r="AC235" s="85">
        <v>20.461884000000001</v>
      </c>
      <c r="AD235" s="85">
        <v>20.912292000000001</v>
      </c>
      <c r="AE235" s="85">
        <v>21.382446000000002</v>
      </c>
      <c r="AF235" s="104" t="s">
        <v>560</v>
      </c>
      <c r="AG235" s="65"/>
    </row>
    <row r="236" spans="1:33" ht="36.75">
      <c r="A236" s="58" t="s">
        <v>1281</v>
      </c>
      <c r="B236" s="108" t="s">
        <v>1210</v>
      </c>
      <c r="C236" s="85">
        <v>906.95056199999999</v>
      </c>
      <c r="D236" s="85">
        <v>996.77758800000004</v>
      </c>
      <c r="E236" s="85">
        <v>1560.366943</v>
      </c>
      <c r="F236" s="85">
        <v>1339.888428</v>
      </c>
      <c r="G236" s="85">
        <v>1781.6395259999999</v>
      </c>
      <c r="H236" s="85">
        <v>1523.8237300000001</v>
      </c>
      <c r="I236" s="85">
        <v>1579.755005</v>
      </c>
      <c r="J236" s="85">
        <v>1607.5267329999999</v>
      </c>
      <c r="K236" s="85">
        <v>1705.8538820000001</v>
      </c>
      <c r="L236" s="85">
        <v>1808.3291019999999</v>
      </c>
      <c r="M236" s="85">
        <v>1953.9444579999999</v>
      </c>
      <c r="N236" s="85">
        <v>2113.2377929999998</v>
      </c>
      <c r="O236" s="85">
        <v>2198.0119629999999</v>
      </c>
      <c r="P236" s="85">
        <v>2281.2998050000001</v>
      </c>
      <c r="Q236" s="85">
        <v>2386.2250979999999</v>
      </c>
      <c r="R236" s="85">
        <v>2476.8305660000001</v>
      </c>
      <c r="S236" s="85">
        <v>2542.4284670000002</v>
      </c>
      <c r="T236" s="85">
        <v>2603.1972660000001</v>
      </c>
      <c r="U236" s="85">
        <v>2693.382568</v>
      </c>
      <c r="V236" s="85">
        <v>2750.7878420000002</v>
      </c>
      <c r="W236" s="85">
        <v>2813.4624020000001</v>
      </c>
      <c r="X236" s="85">
        <v>2873.0766600000002</v>
      </c>
      <c r="Y236" s="85">
        <v>2914.782471</v>
      </c>
      <c r="Z236" s="85">
        <v>2952.125732</v>
      </c>
      <c r="AA236" s="85">
        <v>2992.0249020000001</v>
      </c>
      <c r="AB236" s="85">
        <v>3054.0776369999999</v>
      </c>
      <c r="AC236" s="85">
        <v>3103.2128910000001</v>
      </c>
      <c r="AD236" s="85">
        <v>3148.4765619999998</v>
      </c>
      <c r="AE236" s="85">
        <v>3213.5976559999999</v>
      </c>
      <c r="AF236" s="104">
        <v>4.6217000000000001E-2</v>
      </c>
      <c r="AG236" s="65"/>
    </row>
    <row r="237" spans="1:33" ht="36.75">
      <c r="A237" s="58" t="s">
        <v>1282</v>
      </c>
      <c r="B237" s="108" t="s">
        <v>1212</v>
      </c>
      <c r="C237" s="85">
        <v>616.672729</v>
      </c>
      <c r="D237" s="85">
        <v>426.37951700000002</v>
      </c>
      <c r="E237" s="85">
        <v>834.27612299999998</v>
      </c>
      <c r="F237" s="85">
        <v>765.04986599999995</v>
      </c>
      <c r="G237" s="85">
        <v>1010.692139</v>
      </c>
      <c r="H237" s="85">
        <v>905.86248799999998</v>
      </c>
      <c r="I237" s="85">
        <v>943.87078899999995</v>
      </c>
      <c r="J237" s="85">
        <v>970.26196300000004</v>
      </c>
      <c r="K237" s="85">
        <v>1021.595337</v>
      </c>
      <c r="L237" s="85">
        <v>1090.982422</v>
      </c>
      <c r="M237" s="85">
        <v>1186.9614260000001</v>
      </c>
      <c r="N237" s="85">
        <v>1294.732178</v>
      </c>
      <c r="O237" s="85">
        <v>1337.9248050000001</v>
      </c>
      <c r="P237" s="85">
        <v>1388.693237</v>
      </c>
      <c r="Q237" s="85">
        <v>1448.065308</v>
      </c>
      <c r="R237" s="85">
        <v>1494.3908690000001</v>
      </c>
      <c r="S237" s="85">
        <v>1529.6373289999999</v>
      </c>
      <c r="T237" s="85">
        <v>1562.5006100000001</v>
      </c>
      <c r="U237" s="85">
        <v>1615.0435789999999</v>
      </c>
      <c r="V237" s="85">
        <v>1647.3764650000001</v>
      </c>
      <c r="W237" s="85">
        <v>1682.243164</v>
      </c>
      <c r="X237" s="85">
        <v>1715.9918210000001</v>
      </c>
      <c r="Y237" s="85">
        <v>1739.779663</v>
      </c>
      <c r="Z237" s="85">
        <v>1760.8398440000001</v>
      </c>
      <c r="AA237" s="85">
        <v>1783.525879</v>
      </c>
      <c r="AB237" s="85">
        <v>1817.627808</v>
      </c>
      <c r="AC237" s="85">
        <v>1845.839966</v>
      </c>
      <c r="AD237" s="85">
        <v>1872.237061</v>
      </c>
      <c r="AE237" s="85">
        <v>1908.921143</v>
      </c>
      <c r="AF237" s="104">
        <v>4.1181000000000002E-2</v>
      </c>
      <c r="AG237" s="65"/>
    </row>
    <row r="238" spans="1:33" ht="36.75">
      <c r="A238" s="58" t="s">
        <v>1283</v>
      </c>
      <c r="B238" s="108" t="s">
        <v>1214</v>
      </c>
      <c r="C238" s="85">
        <v>0</v>
      </c>
      <c r="D238" s="85">
        <v>43.201999999999998</v>
      </c>
      <c r="E238" s="85">
        <v>176.914368</v>
      </c>
      <c r="F238" s="85">
        <v>268.93057299999998</v>
      </c>
      <c r="G238" s="85">
        <v>385.54864500000002</v>
      </c>
      <c r="H238" s="85">
        <v>250.85348500000001</v>
      </c>
      <c r="I238" s="85">
        <v>255.47108499999999</v>
      </c>
      <c r="J238" s="85">
        <v>234.80268899999999</v>
      </c>
      <c r="K238" s="85">
        <v>272.76123000000001</v>
      </c>
      <c r="L238" s="85">
        <v>290.69201700000002</v>
      </c>
      <c r="M238" s="85">
        <v>313.10742199999999</v>
      </c>
      <c r="N238" s="85">
        <v>343.86264</v>
      </c>
      <c r="O238" s="85">
        <v>373.10836799999998</v>
      </c>
      <c r="P238" s="85">
        <v>393.01129200000003</v>
      </c>
      <c r="Q238" s="85">
        <v>421.43762199999998</v>
      </c>
      <c r="R238" s="85">
        <v>448.14917000000003</v>
      </c>
      <c r="S238" s="85">
        <v>463.75173999999998</v>
      </c>
      <c r="T238" s="85">
        <v>478.395599</v>
      </c>
      <c r="U238" s="85">
        <v>495.19457999999997</v>
      </c>
      <c r="V238" s="85">
        <v>508.49685699999998</v>
      </c>
      <c r="W238" s="85">
        <v>522.58496100000002</v>
      </c>
      <c r="X238" s="85">
        <v>533.91491699999995</v>
      </c>
      <c r="Y238" s="85">
        <v>541.35034199999996</v>
      </c>
      <c r="Z238" s="85">
        <v>547.30035399999997</v>
      </c>
      <c r="AA238" s="85">
        <v>552.16076699999996</v>
      </c>
      <c r="AB238" s="85">
        <v>562.45593299999996</v>
      </c>
      <c r="AC238" s="85">
        <v>569.04693599999996</v>
      </c>
      <c r="AD238" s="85">
        <v>574.07873500000005</v>
      </c>
      <c r="AE238" s="85">
        <v>582.19397000000004</v>
      </c>
      <c r="AF238" s="104" t="s">
        <v>560</v>
      </c>
      <c r="AG238" s="65"/>
    </row>
    <row r="239" spans="1:33" ht="24.75">
      <c r="A239" s="58" t="s">
        <v>479</v>
      </c>
      <c r="B239" s="115" t="s">
        <v>159</v>
      </c>
      <c r="C239" s="119">
        <v>290.27792399999998</v>
      </c>
      <c r="D239" s="119">
        <v>527.19604500000003</v>
      </c>
      <c r="E239" s="119">
        <v>549.176514</v>
      </c>
      <c r="F239" s="119">
        <v>305.90798999999998</v>
      </c>
      <c r="G239" s="119">
        <v>385.39859000000001</v>
      </c>
      <c r="H239" s="119">
        <v>367.10775799999999</v>
      </c>
      <c r="I239" s="119">
        <v>380.41357399999998</v>
      </c>
      <c r="J239" s="119">
        <v>402.46191399999998</v>
      </c>
      <c r="K239" s="119">
        <v>411.497345</v>
      </c>
      <c r="L239" s="119">
        <v>426.654968</v>
      </c>
      <c r="M239" s="119">
        <v>453.875519</v>
      </c>
      <c r="N239" s="119">
        <v>474.64248700000002</v>
      </c>
      <c r="O239" s="119">
        <v>486.978363</v>
      </c>
      <c r="P239" s="119">
        <v>499.595215</v>
      </c>
      <c r="Q239" s="119">
        <v>516.722534</v>
      </c>
      <c r="R239" s="119">
        <v>534.29040499999996</v>
      </c>
      <c r="S239" s="119">
        <v>549.03997800000002</v>
      </c>
      <c r="T239" s="119">
        <v>562.30139199999996</v>
      </c>
      <c r="U239" s="119">
        <v>583.14465299999995</v>
      </c>
      <c r="V239" s="119">
        <v>594.91436799999997</v>
      </c>
      <c r="W239" s="119">
        <v>608.634277</v>
      </c>
      <c r="X239" s="119">
        <v>623.17040999999995</v>
      </c>
      <c r="Y239" s="119">
        <v>633.65270999999996</v>
      </c>
      <c r="Z239" s="119">
        <v>643.98510699999997</v>
      </c>
      <c r="AA239" s="119">
        <v>656.33850099999995</v>
      </c>
      <c r="AB239" s="119">
        <v>673.99383499999999</v>
      </c>
      <c r="AC239" s="119">
        <v>688.32568400000002</v>
      </c>
      <c r="AD239" s="119">
        <v>702.16033900000002</v>
      </c>
      <c r="AE239" s="119">
        <v>722.48254399999996</v>
      </c>
      <c r="AF239" s="116">
        <v>3.3101999999999999E-2</v>
      </c>
      <c r="AG239" s="65"/>
    </row>
    <row r="240" spans="1:33">
      <c r="A240" s="5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c r="AA240" s="65"/>
      <c r="AB240" s="65"/>
      <c r="AC240" s="65"/>
      <c r="AD240" s="65"/>
      <c r="AE240" s="65"/>
      <c r="AF240" s="65"/>
      <c r="AG240" s="65"/>
    </row>
    <row r="241" spans="1:33" ht="60.75">
      <c r="A241" s="55"/>
      <c r="B241" s="115" t="s">
        <v>1284</v>
      </c>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c r="AA241" s="65"/>
      <c r="AB241" s="65"/>
      <c r="AC241" s="65"/>
      <c r="AD241" s="65"/>
      <c r="AE241" s="65"/>
      <c r="AF241" s="65"/>
      <c r="AG241" s="65"/>
    </row>
    <row r="242" spans="1:33" ht="24.75">
      <c r="A242" s="55"/>
      <c r="B242" s="115" t="s">
        <v>499</v>
      </c>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c r="AA242" s="65"/>
      <c r="AB242" s="65"/>
      <c r="AC242" s="65"/>
      <c r="AD242" s="65"/>
      <c r="AE242" s="65"/>
      <c r="AF242" s="65"/>
      <c r="AG242" s="65"/>
    </row>
    <row r="243" spans="1:33" ht="36.75">
      <c r="A243" s="58" t="s">
        <v>500</v>
      </c>
      <c r="B243" s="108" t="s">
        <v>396</v>
      </c>
      <c r="C243" s="110">
        <v>74.871787999999995</v>
      </c>
      <c r="D243" s="110">
        <v>74.824341000000004</v>
      </c>
      <c r="E243" s="110">
        <v>74.870009999999994</v>
      </c>
      <c r="F243" s="110">
        <v>75.377182000000005</v>
      </c>
      <c r="G243" s="110">
        <v>75.942390000000003</v>
      </c>
      <c r="H243" s="110">
        <v>76.569298000000003</v>
      </c>
      <c r="I243" s="110">
        <v>77.191185000000004</v>
      </c>
      <c r="J243" s="110">
        <v>77.822379999999995</v>
      </c>
      <c r="K243" s="110">
        <v>78.449370999999999</v>
      </c>
      <c r="L243" s="110">
        <v>79.082160999999999</v>
      </c>
      <c r="M243" s="110">
        <v>79.729331999999999</v>
      </c>
      <c r="N243" s="110">
        <v>80.384322999999995</v>
      </c>
      <c r="O243" s="110">
        <v>81.040702999999993</v>
      </c>
      <c r="P243" s="110">
        <v>81.700325000000007</v>
      </c>
      <c r="Q243" s="110">
        <v>82.36721</v>
      </c>
      <c r="R243" s="110">
        <v>83.039787000000004</v>
      </c>
      <c r="S243" s="110">
        <v>83.715835999999996</v>
      </c>
      <c r="T243" s="110">
        <v>84.394936000000001</v>
      </c>
      <c r="U243" s="110">
        <v>85.083740000000006</v>
      </c>
      <c r="V243" s="110">
        <v>85.777321000000001</v>
      </c>
      <c r="W243" s="110">
        <v>86.476578000000003</v>
      </c>
      <c r="X243" s="110">
        <v>87.181197999999995</v>
      </c>
      <c r="Y243" s="110">
        <v>87.887107999999998</v>
      </c>
      <c r="Z243" s="110">
        <v>88.593413999999996</v>
      </c>
      <c r="AA243" s="110">
        <v>89.304077000000007</v>
      </c>
      <c r="AB243" s="110">
        <v>90.021133000000006</v>
      </c>
      <c r="AC243" s="110">
        <v>90.740951999999993</v>
      </c>
      <c r="AD243" s="110">
        <v>91.461951999999997</v>
      </c>
      <c r="AE243" s="110">
        <v>92.186836</v>
      </c>
      <c r="AF243" s="104">
        <v>7.4580000000000002E-3</v>
      </c>
      <c r="AG243" s="65"/>
    </row>
    <row r="244" spans="1:33" ht="36.75">
      <c r="A244" s="58" t="s">
        <v>501</v>
      </c>
      <c r="B244" s="108" t="s">
        <v>398</v>
      </c>
      <c r="C244" s="110">
        <v>95.571944999999999</v>
      </c>
      <c r="D244" s="110">
        <v>96.332038999999995</v>
      </c>
      <c r="E244" s="110">
        <v>96.948357000000001</v>
      </c>
      <c r="F244" s="110">
        <v>97.558082999999996</v>
      </c>
      <c r="G244" s="110">
        <v>98.270415999999997</v>
      </c>
      <c r="H244" s="110">
        <v>99.001427000000007</v>
      </c>
      <c r="I244" s="110">
        <v>99.742217999999994</v>
      </c>
      <c r="J244" s="110">
        <v>100.54795799999999</v>
      </c>
      <c r="K244" s="110">
        <v>101.357468</v>
      </c>
      <c r="L244" s="110">
        <v>102.176247</v>
      </c>
      <c r="M244" s="110">
        <v>103.00419599999999</v>
      </c>
      <c r="N244" s="110">
        <v>103.837914</v>
      </c>
      <c r="O244" s="110">
        <v>104.675499</v>
      </c>
      <c r="P244" s="110">
        <v>105.517685</v>
      </c>
      <c r="Q244" s="110">
        <v>106.36638600000001</v>
      </c>
      <c r="R244" s="110">
        <v>107.221107</v>
      </c>
      <c r="S244" s="110">
        <v>108.081337</v>
      </c>
      <c r="T244" s="110">
        <v>108.94696</v>
      </c>
      <c r="U244" s="110">
        <v>109.81945</v>
      </c>
      <c r="V244" s="110">
        <v>110.698303</v>
      </c>
      <c r="W244" s="110">
        <v>111.58322099999999</v>
      </c>
      <c r="X244" s="110">
        <v>112.474045</v>
      </c>
      <c r="Y244" s="110">
        <v>113.369934</v>
      </c>
      <c r="Z244" s="110">
        <v>114.270432</v>
      </c>
      <c r="AA244" s="110">
        <v>115.17746699999999</v>
      </c>
      <c r="AB244" s="110">
        <v>116.090721</v>
      </c>
      <c r="AC244" s="110">
        <v>117.009277</v>
      </c>
      <c r="AD244" s="110">
        <v>117.93248</v>
      </c>
      <c r="AE244" s="110">
        <v>118.860939</v>
      </c>
      <c r="AF244" s="104">
        <v>7.8189999999999996E-3</v>
      </c>
      <c r="AG244" s="65"/>
    </row>
    <row r="245" spans="1:33" ht="36.75">
      <c r="A245" s="58" t="s">
        <v>502</v>
      </c>
      <c r="B245" s="108" t="s">
        <v>400</v>
      </c>
      <c r="C245" s="110">
        <v>53.707275000000003</v>
      </c>
      <c r="D245" s="110">
        <v>54.124397000000002</v>
      </c>
      <c r="E245" s="110">
        <v>54.517155000000002</v>
      </c>
      <c r="F245" s="110">
        <v>55.057952999999998</v>
      </c>
      <c r="G245" s="110">
        <v>55.602271999999999</v>
      </c>
      <c r="H245" s="110">
        <v>56.153022999999997</v>
      </c>
      <c r="I245" s="110">
        <v>56.707245</v>
      </c>
      <c r="J245" s="110">
        <v>57.267493999999999</v>
      </c>
      <c r="K245" s="110">
        <v>57.832068999999997</v>
      </c>
      <c r="L245" s="110">
        <v>58.395541999999999</v>
      </c>
      <c r="M245" s="110">
        <v>58.951411999999998</v>
      </c>
      <c r="N245" s="110">
        <v>59.503132000000001</v>
      </c>
      <c r="O245" s="110">
        <v>60.055945999999999</v>
      </c>
      <c r="P245" s="110">
        <v>60.609138000000002</v>
      </c>
      <c r="Q245" s="110">
        <v>61.15992</v>
      </c>
      <c r="R245" s="110">
        <v>61.709805000000003</v>
      </c>
      <c r="S245" s="110">
        <v>62.260795999999999</v>
      </c>
      <c r="T245" s="110">
        <v>62.813918999999999</v>
      </c>
      <c r="U245" s="110">
        <v>63.364795999999998</v>
      </c>
      <c r="V245" s="110">
        <v>63.919387999999998</v>
      </c>
      <c r="W245" s="110">
        <v>64.476928999999998</v>
      </c>
      <c r="X245" s="110">
        <v>65.036681999999999</v>
      </c>
      <c r="Y245" s="110">
        <v>65.600577999999999</v>
      </c>
      <c r="Z245" s="110">
        <v>66.168068000000005</v>
      </c>
      <c r="AA245" s="110">
        <v>66.736427000000006</v>
      </c>
      <c r="AB245" s="110">
        <v>67.304244999999995</v>
      </c>
      <c r="AC245" s="110">
        <v>67.874115000000003</v>
      </c>
      <c r="AD245" s="110">
        <v>68.446205000000006</v>
      </c>
      <c r="AE245" s="110">
        <v>69.016655</v>
      </c>
      <c r="AF245" s="104">
        <v>8.9969999999999998E-3</v>
      </c>
      <c r="AG245" s="65"/>
    </row>
    <row r="246" spans="1:33" ht="36.75">
      <c r="A246" s="58" t="s">
        <v>503</v>
      </c>
      <c r="B246" s="108" t="s">
        <v>504</v>
      </c>
      <c r="C246" s="110">
        <v>77.863677999999993</v>
      </c>
      <c r="D246" s="110">
        <v>78.969109000000003</v>
      </c>
      <c r="E246" s="110">
        <v>79.835860999999994</v>
      </c>
      <c r="F246" s="110">
        <v>80.657959000000005</v>
      </c>
      <c r="G246" s="110">
        <v>81.519676000000004</v>
      </c>
      <c r="H246" s="110">
        <v>82.249397000000002</v>
      </c>
      <c r="I246" s="110">
        <v>82.953147999999999</v>
      </c>
      <c r="J246" s="110">
        <v>83.636619999999994</v>
      </c>
      <c r="K246" s="110">
        <v>84.322136</v>
      </c>
      <c r="L246" s="110">
        <v>85.012176999999994</v>
      </c>
      <c r="M246" s="110">
        <v>85.709496000000001</v>
      </c>
      <c r="N246" s="110">
        <v>86.412520999999998</v>
      </c>
      <c r="O246" s="110">
        <v>87.119552999999996</v>
      </c>
      <c r="P246" s="110">
        <v>87.831146000000004</v>
      </c>
      <c r="Q246" s="110">
        <v>88.548659999999998</v>
      </c>
      <c r="R246" s="110">
        <v>89.271477000000004</v>
      </c>
      <c r="S246" s="110">
        <v>89.999092000000005</v>
      </c>
      <c r="T246" s="110">
        <v>90.731505999999996</v>
      </c>
      <c r="U246" s="110">
        <v>91.470969999999994</v>
      </c>
      <c r="V246" s="110">
        <v>92.216414999999998</v>
      </c>
      <c r="W246" s="110">
        <v>92.968033000000005</v>
      </c>
      <c r="X246" s="110">
        <v>93.725632000000004</v>
      </c>
      <c r="Y246" s="110">
        <v>94.487938</v>
      </c>
      <c r="Z246" s="110">
        <v>95.254531999999998</v>
      </c>
      <c r="AA246" s="110">
        <v>96.027145000000004</v>
      </c>
      <c r="AB246" s="110">
        <v>96.806197999999995</v>
      </c>
      <c r="AC246" s="110">
        <v>97.590369999999993</v>
      </c>
      <c r="AD246" s="110">
        <v>98.379210999999998</v>
      </c>
      <c r="AE246" s="110">
        <v>99.173316999999997</v>
      </c>
      <c r="AF246" s="104">
        <v>8.6770000000000007E-3</v>
      </c>
      <c r="AG246" s="65"/>
    </row>
    <row r="247" spans="1:33" ht="24.75">
      <c r="A247" s="55"/>
      <c r="B247" s="115" t="s">
        <v>505</v>
      </c>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c r="AA247" s="65"/>
      <c r="AB247" s="65"/>
      <c r="AC247" s="65"/>
      <c r="AD247" s="65"/>
      <c r="AE247" s="65"/>
      <c r="AF247" s="65"/>
      <c r="AG247" s="65"/>
    </row>
    <row r="248" spans="1:33" ht="36.75">
      <c r="A248" s="58" t="s">
        <v>506</v>
      </c>
      <c r="B248" s="108" t="s">
        <v>396</v>
      </c>
      <c r="C248" s="110">
        <v>69.404342999999997</v>
      </c>
      <c r="D248" s="110">
        <v>68.895920000000004</v>
      </c>
      <c r="E248" s="110">
        <v>68.630829000000006</v>
      </c>
      <c r="F248" s="110">
        <v>68.891907000000003</v>
      </c>
      <c r="G248" s="110">
        <v>69.300231999999994</v>
      </c>
      <c r="H248" s="110">
        <v>69.722228999999999</v>
      </c>
      <c r="I248" s="110">
        <v>70.168892</v>
      </c>
      <c r="J248" s="110">
        <v>70.613258000000002</v>
      </c>
      <c r="K248" s="110">
        <v>71.081558000000001</v>
      </c>
      <c r="L248" s="110">
        <v>71.603188000000003</v>
      </c>
      <c r="M248" s="110">
        <v>72.200873999999999</v>
      </c>
      <c r="N248" s="110">
        <v>72.858924999999999</v>
      </c>
      <c r="O248" s="110">
        <v>73.550514000000007</v>
      </c>
      <c r="P248" s="110">
        <v>74.262778999999995</v>
      </c>
      <c r="Q248" s="110">
        <v>74.988715999999997</v>
      </c>
      <c r="R248" s="110">
        <v>75.726799</v>
      </c>
      <c r="S248" s="110">
        <v>76.461326999999997</v>
      </c>
      <c r="T248" s="110">
        <v>77.176651000000007</v>
      </c>
      <c r="U248" s="110">
        <v>77.910781999999998</v>
      </c>
      <c r="V248" s="110">
        <v>78.648719999999997</v>
      </c>
      <c r="W248" s="110">
        <v>79.381186999999997</v>
      </c>
      <c r="X248" s="110">
        <v>80.116866999999999</v>
      </c>
      <c r="Y248" s="110">
        <v>80.829612999999995</v>
      </c>
      <c r="Z248" s="110">
        <v>81.53801</v>
      </c>
      <c r="AA248" s="110">
        <v>82.235602999999998</v>
      </c>
      <c r="AB248" s="110">
        <v>82.927436999999998</v>
      </c>
      <c r="AC248" s="110">
        <v>83.602469999999997</v>
      </c>
      <c r="AD248" s="110">
        <v>84.259452999999993</v>
      </c>
      <c r="AE248" s="110">
        <v>84.915665000000004</v>
      </c>
      <c r="AF248" s="104">
        <v>7.2300000000000003E-3</v>
      </c>
      <c r="AG248" s="65"/>
    </row>
    <row r="249" spans="1:33" ht="36.75">
      <c r="A249" s="58" t="s">
        <v>507</v>
      </c>
      <c r="B249" s="108" t="s">
        <v>398</v>
      </c>
      <c r="C249" s="110">
        <v>89.569159999999997</v>
      </c>
      <c r="D249" s="110">
        <v>88.941719000000006</v>
      </c>
      <c r="E249" s="110">
        <v>88.894287000000006</v>
      </c>
      <c r="F249" s="110">
        <v>89.236144999999993</v>
      </c>
      <c r="G249" s="110">
        <v>89.800033999999997</v>
      </c>
      <c r="H249" s="110">
        <v>90.115662</v>
      </c>
      <c r="I249" s="110">
        <v>90.499519000000006</v>
      </c>
      <c r="J249" s="110">
        <v>90.917557000000002</v>
      </c>
      <c r="K249" s="110">
        <v>91.391418000000002</v>
      </c>
      <c r="L249" s="110">
        <v>91.932579000000004</v>
      </c>
      <c r="M249" s="110">
        <v>92.548034999999999</v>
      </c>
      <c r="N249" s="110">
        <v>93.305465999999996</v>
      </c>
      <c r="O249" s="110">
        <v>94.161636000000001</v>
      </c>
      <c r="P249" s="110">
        <v>95.085915</v>
      </c>
      <c r="Q249" s="110">
        <v>96.011429000000007</v>
      </c>
      <c r="R249" s="110">
        <v>96.952156000000002</v>
      </c>
      <c r="S249" s="110">
        <v>97.951210000000003</v>
      </c>
      <c r="T249" s="110">
        <v>98.911338999999998</v>
      </c>
      <c r="U249" s="110">
        <v>99.875298000000001</v>
      </c>
      <c r="V249" s="110">
        <v>100.84637499999999</v>
      </c>
      <c r="W249" s="110">
        <v>101.832611</v>
      </c>
      <c r="X249" s="110">
        <v>102.854393</v>
      </c>
      <c r="Y249" s="110">
        <v>103.876465</v>
      </c>
      <c r="Z249" s="110">
        <v>104.88228599999999</v>
      </c>
      <c r="AA249" s="110">
        <v>105.8536</v>
      </c>
      <c r="AB249" s="110">
        <v>106.830742</v>
      </c>
      <c r="AC249" s="110">
        <v>107.797173</v>
      </c>
      <c r="AD249" s="110">
        <v>108.74147000000001</v>
      </c>
      <c r="AE249" s="110">
        <v>109.648453</v>
      </c>
      <c r="AF249" s="104">
        <v>7.2500000000000004E-3</v>
      </c>
      <c r="AG249" s="65"/>
    </row>
    <row r="250" spans="1:33" ht="36.75">
      <c r="A250" s="58" t="s">
        <v>508</v>
      </c>
      <c r="B250" s="108" t="s">
        <v>400</v>
      </c>
      <c r="C250" s="110">
        <v>52.032425000000003</v>
      </c>
      <c r="D250" s="110">
        <v>52.165076999999997</v>
      </c>
      <c r="E250" s="110">
        <v>52.290520000000001</v>
      </c>
      <c r="F250" s="110">
        <v>52.522742999999998</v>
      </c>
      <c r="G250" s="110">
        <v>52.811751999999998</v>
      </c>
      <c r="H250" s="110">
        <v>53.117607</v>
      </c>
      <c r="I250" s="110">
        <v>53.433143999999999</v>
      </c>
      <c r="J250" s="110">
        <v>53.777199000000003</v>
      </c>
      <c r="K250" s="110">
        <v>54.147812000000002</v>
      </c>
      <c r="L250" s="110">
        <v>54.540801999999999</v>
      </c>
      <c r="M250" s="110">
        <v>54.928631000000003</v>
      </c>
      <c r="N250" s="110">
        <v>55.329391000000001</v>
      </c>
      <c r="O250" s="110">
        <v>55.719692000000002</v>
      </c>
      <c r="P250" s="110">
        <v>56.119872999999998</v>
      </c>
      <c r="Q250" s="110">
        <v>56.527348000000003</v>
      </c>
      <c r="R250" s="110">
        <v>56.944797999999999</v>
      </c>
      <c r="S250" s="110">
        <v>57.368217000000001</v>
      </c>
      <c r="T250" s="110">
        <v>57.796500999999999</v>
      </c>
      <c r="U250" s="110">
        <v>58.240608000000002</v>
      </c>
      <c r="V250" s="110">
        <v>58.703544999999998</v>
      </c>
      <c r="W250" s="110">
        <v>59.166580000000003</v>
      </c>
      <c r="X250" s="110">
        <v>59.640532999999998</v>
      </c>
      <c r="Y250" s="110">
        <v>60.111350999999999</v>
      </c>
      <c r="Z250" s="110">
        <v>60.590248000000003</v>
      </c>
      <c r="AA250" s="110">
        <v>61.072071000000001</v>
      </c>
      <c r="AB250" s="110">
        <v>61.554789999999997</v>
      </c>
      <c r="AC250" s="110">
        <v>62.04092</v>
      </c>
      <c r="AD250" s="110">
        <v>62.528530000000003</v>
      </c>
      <c r="AE250" s="110">
        <v>63.020488999999998</v>
      </c>
      <c r="AF250" s="104">
        <v>6.8659999999999997E-3</v>
      </c>
      <c r="AG250" s="65"/>
    </row>
    <row r="251" spans="1:33" ht="36.75">
      <c r="A251" s="58" t="s">
        <v>509</v>
      </c>
      <c r="B251" s="108" t="s">
        <v>504</v>
      </c>
      <c r="C251" s="110">
        <v>72.717087000000006</v>
      </c>
      <c r="D251" s="110">
        <v>73.091971999999998</v>
      </c>
      <c r="E251" s="110">
        <v>73.492531</v>
      </c>
      <c r="F251" s="110">
        <v>74.018456</v>
      </c>
      <c r="G251" s="110">
        <v>74.683121</v>
      </c>
      <c r="H251" s="110">
        <v>75.131766999999996</v>
      </c>
      <c r="I251" s="110">
        <v>75.592140000000001</v>
      </c>
      <c r="J251" s="110">
        <v>76.024017000000001</v>
      </c>
      <c r="K251" s="110">
        <v>76.492362999999997</v>
      </c>
      <c r="L251" s="110">
        <v>77.014213999999996</v>
      </c>
      <c r="M251" s="110">
        <v>77.600960000000001</v>
      </c>
      <c r="N251" s="110">
        <v>78.266677999999999</v>
      </c>
      <c r="O251" s="110">
        <v>78.981505999999996</v>
      </c>
      <c r="P251" s="110">
        <v>79.730591000000004</v>
      </c>
      <c r="Q251" s="110">
        <v>80.489220000000003</v>
      </c>
      <c r="R251" s="110">
        <v>81.260979000000006</v>
      </c>
      <c r="S251" s="110">
        <v>82.048454000000007</v>
      </c>
      <c r="T251" s="110">
        <v>82.814575000000005</v>
      </c>
      <c r="U251" s="110">
        <v>83.594772000000006</v>
      </c>
      <c r="V251" s="110">
        <v>84.382309000000006</v>
      </c>
      <c r="W251" s="110">
        <v>85.171204000000003</v>
      </c>
      <c r="X251" s="110">
        <v>85.974022000000005</v>
      </c>
      <c r="Y251" s="110">
        <v>86.764037999999999</v>
      </c>
      <c r="Z251" s="110">
        <v>87.549926999999997</v>
      </c>
      <c r="AA251" s="110">
        <v>88.321090999999996</v>
      </c>
      <c r="AB251" s="110">
        <v>89.091155999999998</v>
      </c>
      <c r="AC251" s="110">
        <v>89.849761999999998</v>
      </c>
      <c r="AD251" s="110">
        <v>90.593376000000006</v>
      </c>
      <c r="AE251" s="110">
        <v>91.328147999999999</v>
      </c>
      <c r="AF251" s="104">
        <v>8.1720000000000004E-3</v>
      </c>
      <c r="AG251" s="65"/>
    </row>
    <row r="252" spans="1:33">
      <c r="A252" s="5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c r="AA252" s="65"/>
      <c r="AB252" s="65"/>
      <c r="AC252" s="65"/>
      <c r="AD252" s="65"/>
      <c r="AE252" s="65"/>
      <c r="AF252" s="65"/>
      <c r="AG252" s="65"/>
    </row>
    <row r="253" spans="1:33" ht="48.75">
      <c r="A253" s="55"/>
      <c r="B253" s="115" t="s">
        <v>160</v>
      </c>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c r="AA253" s="65"/>
      <c r="AB253" s="65"/>
      <c r="AC253" s="65"/>
      <c r="AD253" s="65"/>
      <c r="AE253" s="65"/>
      <c r="AF253" s="65"/>
      <c r="AG253" s="65"/>
    </row>
    <row r="254" spans="1:33" ht="36.75">
      <c r="A254" s="55"/>
      <c r="B254" s="115" t="s">
        <v>510</v>
      </c>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c r="AA254" s="65"/>
      <c r="AB254" s="65"/>
      <c r="AC254" s="65"/>
      <c r="AD254" s="65"/>
      <c r="AE254" s="65"/>
      <c r="AF254" s="65"/>
      <c r="AG254" s="65"/>
    </row>
    <row r="255" spans="1:33" ht="24.75">
      <c r="A255" s="58" t="s">
        <v>1285</v>
      </c>
      <c r="B255" s="108" t="s">
        <v>313</v>
      </c>
      <c r="C255" s="85">
        <v>2780.3857419999999</v>
      </c>
      <c r="D255" s="85">
        <v>2985.7573240000002</v>
      </c>
      <c r="E255" s="85">
        <v>3028.8010250000002</v>
      </c>
      <c r="F255" s="85">
        <v>3034.7165530000002</v>
      </c>
      <c r="G255" s="85">
        <v>3073.5104980000001</v>
      </c>
      <c r="H255" s="85">
        <v>3111.8442380000001</v>
      </c>
      <c r="I255" s="85">
        <v>3142.173096</v>
      </c>
      <c r="J255" s="85">
        <v>3164.733154</v>
      </c>
      <c r="K255" s="85">
        <v>3180.5661620000001</v>
      </c>
      <c r="L255" s="85">
        <v>3196.413086</v>
      </c>
      <c r="M255" s="85">
        <v>3221.5686040000001</v>
      </c>
      <c r="N255" s="85">
        <v>3248.0820309999999</v>
      </c>
      <c r="O255" s="85">
        <v>3272.0385740000002</v>
      </c>
      <c r="P255" s="85">
        <v>3300.560547</v>
      </c>
      <c r="Q255" s="85">
        <v>3337.4621579999998</v>
      </c>
      <c r="R255" s="85">
        <v>3381.5327149999998</v>
      </c>
      <c r="S255" s="85">
        <v>3427.8107909999999</v>
      </c>
      <c r="T255" s="85">
        <v>3476.1276859999998</v>
      </c>
      <c r="U255" s="85">
        <v>3532.2836910000001</v>
      </c>
      <c r="V255" s="85">
        <v>3586.0437010000001</v>
      </c>
      <c r="W255" s="85">
        <v>3640.7380370000001</v>
      </c>
      <c r="X255" s="85">
        <v>3696.2653810000002</v>
      </c>
      <c r="Y255" s="85">
        <v>3751.6508789999998</v>
      </c>
      <c r="Z255" s="85">
        <v>3805.5598140000002</v>
      </c>
      <c r="AA255" s="85">
        <v>3858.0747070000002</v>
      </c>
      <c r="AB255" s="85">
        <v>3914.3793949999999</v>
      </c>
      <c r="AC255" s="85">
        <v>3971.2456050000001</v>
      </c>
      <c r="AD255" s="85">
        <v>4027.2922359999998</v>
      </c>
      <c r="AE255" s="85">
        <v>4089.7993160000001</v>
      </c>
      <c r="AF255" s="104">
        <v>1.3878E-2</v>
      </c>
      <c r="AG255" s="65"/>
    </row>
    <row r="256" spans="1:33">
      <c r="A256" s="58" t="s">
        <v>1286</v>
      </c>
      <c r="B256" s="108" t="s">
        <v>315</v>
      </c>
      <c r="C256" s="85">
        <v>208.645813</v>
      </c>
      <c r="D256" s="85">
        <v>244.10438500000001</v>
      </c>
      <c r="E256" s="85">
        <v>267.99700899999999</v>
      </c>
      <c r="F256" s="85">
        <v>281.98382600000002</v>
      </c>
      <c r="G256" s="85">
        <v>293.084045</v>
      </c>
      <c r="H256" s="85">
        <v>302.626373</v>
      </c>
      <c r="I256" s="85">
        <v>306.38412499999998</v>
      </c>
      <c r="J256" s="85">
        <v>310.086792</v>
      </c>
      <c r="K256" s="85">
        <v>313.02474999999998</v>
      </c>
      <c r="L256" s="85">
        <v>316.04913299999998</v>
      </c>
      <c r="M256" s="85">
        <v>319.02706899999998</v>
      </c>
      <c r="N256" s="85">
        <v>321.92867999999999</v>
      </c>
      <c r="O256" s="85">
        <v>324.786743</v>
      </c>
      <c r="P256" s="85">
        <v>327.64398199999999</v>
      </c>
      <c r="Q256" s="85">
        <v>330.28103599999997</v>
      </c>
      <c r="R256" s="85">
        <v>333.12841800000001</v>
      </c>
      <c r="S256" s="85">
        <v>335.69766199999998</v>
      </c>
      <c r="T256" s="85">
        <v>338.28350799999998</v>
      </c>
      <c r="U256" s="85">
        <v>341.16531400000002</v>
      </c>
      <c r="V256" s="85">
        <v>344.240295</v>
      </c>
      <c r="W256" s="85">
        <v>347.39129600000001</v>
      </c>
      <c r="X256" s="85">
        <v>350.55389400000001</v>
      </c>
      <c r="Y256" s="85">
        <v>354.091522</v>
      </c>
      <c r="Z256" s="85">
        <v>357.82122800000002</v>
      </c>
      <c r="AA256" s="85">
        <v>361.58618200000001</v>
      </c>
      <c r="AB256" s="85">
        <v>365.18158</v>
      </c>
      <c r="AC256" s="85">
        <v>368.808899</v>
      </c>
      <c r="AD256" s="85">
        <v>372.51077299999997</v>
      </c>
      <c r="AE256" s="85">
        <v>376.32229599999999</v>
      </c>
      <c r="AF256" s="104">
        <v>2.1288000000000001E-2</v>
      </c>
      <c r="AG256" s="65"/>
    </row>
    <row r="257" spans="1:33" ht="48.75">
      <c r="A257" s="58" t="s">
        <v>1287</v>
      </c>
      <c r="B257" s="108" t="s">
        <v>1035</v>
      </c>
      <c r="C257" s="85">
        <v>196.934158</v>
      </c>
      <c r="D257" s="85">
        <v>232.30671699999999</v>
      </c>
      <c r="E257" s="85">
        <v>261.84793100000002</v>
      </c>
      <c r="F257" s="85">
        <v>279.79983499999997</v>
      </c>
      <c r="G257" s="85">
        <v>295.92919899999998</v>
      </c>
      <c r="H257" s="85">
        <v>308.29476899999997</v>
      </c>
      <c r="I257" s="85">
        <v>319.13308699999999</v>
      </c>
      <c r="J257" s="85">
        <v>329.26968399999998</v>
      </c>
      <c r="K257" s="85">
        <v>339.56768799999998</v>
      </c>
      <c r="L257" s="85">
        <v>349.96786500000002</v>
      </c>
      <c r="M257" s="85">
        <v>360.54040500000002</v>
      </c>
      <c r="N257" s="85">
        <v>370.84356700000001</v>
      </c>
      <c r="O257" s="85">
        <v>381.30542000000003</v>
      </c>
      <c r="P257" s="85">
        <v>391.86987299999998</v>
      </c>
      <c r="Q257" s="85">
        <v>402.56347699999998</v>
      </c>
      <c r="R257" s="85">
        <v>413.346588</v>
      </c>
      <c r="S257" s="85">
        <v>424.15704299999999</v>
      </c>
      <c r="T257" s="85">
        <v>435.21081500000003</v>
      </c>
      <c r="U257" s="85">
        <v>446.14224200000001</v>
      </c>
      <c r="V257" s="85">
        <v>456.85961900000001</v>
      </c>
      <c r="W257" s="85">
        <v>467.702789</v>
      </c>
      <c r="X257" s="85">
        <v>478.244598</v>
      </c>
      <c r="Y257" s="85">
        <v>489.21554600000002</v>
      </c>
      <c r="Z257" s="85">
        <v>500.09182700000002</v>
      </c>
      <c r="AA257" s="85">
        <v>511.115723</v>
      </c>
      <c r="AB257" s="85">
        <v>522.51269500000001</v>
      </c>
      <c r="AC257" s="85">
        <v>533.62554899999998</v>
      </c>
      <c r="AD257" s="85">
        <v>545.11084000000005</v>
      </c>
      <c r="AE257" s="85">
        <v>557.21997099999999</v>
      </c>
      <c r="AF257" s="104">
        <v>3.7844999999999997E-2</v>
      </c>
      <c r="AG257" s="65"/>
    </row>
    <row r="258" spans="1:33" ht="24.75">
      <c r="A258" s="58" t="s">
        <v>1288</v>
      </c>
      <c r="B258" s="108" t="s">
        <v>1037</v>
      </c>
      <c r="C258" s="85">
        <v>1851.2802730000001</v>
      </c>
      <c r="D258" s="85">
        <v>2344.2438959999999</v>
      </c>
      <c r="E258" s="85">
        <v>2656.310547</v>
      </c>
      <c r="F258" s="85">
        <v>2786.9978030000002</v>
      </c>
      <c r="G258" s="85">
        <v>2933.4677729999999</v>
      </c>
      <c r="H258" s="85">
        <v>2993.6411130000001</v>
      </c>
      <c r="I258" s="85">
        <v>3048.8796390000002</v>
      </c>
      <c r="J258" s="85">
        <v>3099.0534670000002</v>
      </c>
      <c r="K258" s="85">
        <v>3146.3701169999999</v>
      </c>
      <c r="L258" s="85">
        <v>3191.6606449999999</v>
      </c>
      <c r="M258" s="85">
        <v>3234.966797</v>
      </c>
      <c r="N258" s="85">
        <v>3273.9794919999999</v>
      </c>
      <c r="O258" s="85">
        <v>3309.195068</v>
      </c>
      <c r="P258" s="85">
        <v>3338.8146969999998</v>
      </c>
      <c r="Q258" s="85">
        <v>3370.470703</v>
      </c>
      <c r="R258" s="85">
        <v>3403.8549800000001</v>
      </c>
      <c r="S258" s="85">
        <v>3437.0017090000001</v>
      </c>
      <c r="T258" s="85">
        <v>3473.2641600000002</v>
      </c>
      <c r="U258" s="85">
        <v>3510.6833499999998</v>
      </c>
      <c r="V258" s="85">
        <v>3548.211182</v>
      </c>
      <c r="W258" s="85">
        <v>3585.3435060000002</v>
      </c>
      <c r="X258" s="85">
        <v>3621.6083979999999</v>
      </c>
      <c r="Y258" s="85">
        <v>3658.6279300000001</v>
      </c>
      <c r="Z258" s="85">
        <v>3696.2770999999998</v>
      </c>
      <c r="AA258" s="85">
        <v>3735.7353520000001</v>
      </c>
      <c r="AB258" s="85">
        <v>3775.4865719999998</v>
      </c>
      <c r="AC258" s="85">
        <v>3816.5454100000002</v>
      </c>
      <c r="AD258" s="85">
        <v>3858.6560060000002</v>
      </c>
      <c r="AE258" s="85">
        <v>3900.7966310000002</v>
      </c>
      <c r="AF258" s="104">
        <v>2.6974999999999999E-2</v>
      </c>
      <c r="AG258" s="65"/>
    </row>
    <row r="259" spans="1:33">
      <c r="A259" s="58" t="s">
        <v>1289</v>
      </c>
      <c r="B259" s="249" t="s">
        <v>1039</v>
      </c>
      <c r="C259" s="250">
        <v>221.601868</v>
      </c>
      <c r="D259" s="250">
        <v>305.65100100000001</v>
      </c>
      <c r="E259" s="250">
        <v>351.91027800000001</v>
      </c>
      <c r="F259" s="250">
        <v>374.380157</v>
      </c>
      <c r="G259" s="250">
        <v>397.491669</v>
      </c>
      <c r="H259" s="250">
        <v>412.524384</v>
      </c>
      <c r="I259" s="250">
        <v>425.48336799999998</v>
      </c>
      <c r="J259" s="250">
        <v>427.36166400000002</v>
      </c>
      <c r="K259" s="250">
        <v>428.41531400000002</v>
      </c>
      <c r="L259" s="250">
        <v>428.59774800000002</v>
      </c>
      <c r="M259" s="250">
        <v>427.95602400000001</v>
      </c>
      <c r="N259" s="250">
        <v>426.94494600000002</v>
      </c>
      <c r="O259" s="250">
        <v>425.34710699999999</v>
      </c>
      <c r="P259" s="250">
        <v>423.23867799999999</v>
      </c>
      <c r="Q259" s="250">
        <v>420.81689499999999</v>
      </c>
      <c r="R259" s="250">
        <v>417.70291099999997</v>
      </c>
      <c r="S259" s="250">
        <v>414.47122200000001</v>
      </c>
      <c r="T259" s="250">
        <v>411.232483</v>
      </c>
      <c r="U259" s="250">
        <v>407.90484600000002</v>
      </c>
      <c r="V259" s="250">
        <v>404.43249500000002</v>
      </c>
      <c r="W259" s="250">
        <v>400.351135</v>
      </c>
      <c r="X259" s="250">
        <v>396.24203499999999</v>
      </c>
      <c r="Y259" s="250">
        <v>392.20419299999998</v>
      </c>
      <c r="Z259" s="250">
        <v>388.33065800000003</v>
      </c>
      <c r="AA259" s="250">
        <v>384.79718000000003</v>
      </c>
      <c r="AB259" s="250">
        <v>381.531342</v>
      </c>
      <c r="AC259" s="250">
        <v>378.61096199999997</v>
      </c>
      <c r="AD259" s="250">
        <v>376.006012</v>
      </c>
      <c r="AE259" s="250">
        <v>373.66793799999999</v>
      </c>
      <c r="AF259" s="251">
        <v>1.8835000000000001E-2</v>
      </c>
      <c r="AG259" s="65"/>
    </row>
    <row r="260" spans="1:33" ht="48.75">
      <c r="A260" s="58" t="s">
        <v>1290</v>
      </c>
      <c r="B260" s="108" t="s">
        <v>1041</v>
      </c>
      <c r="C260" s="85">
        <v>168.51355000000001</v>
      </c>
      <c r="D260" s="85">
        <v>237.92446899999999</v>
      </c>
      <c r="E260" s="85">
        <v>289.254547</v>
      </c>
      <c r="F260" s="85">
        <v>320.81323200000003</v>
      </c>
      <c r="G260" s="85">
        <v>346.70153800000003</v>
      </c>
      <c r="H260" s="85">
        <v>364.45755000000003</v>
      </c>
      <c r="I260" s="85">
        <v>380.39138800000001</v>
      </c>
      <c r="J260" s="85">
        <v>389.99795499999999</v>
      </c>
      <c r="K260" s="85">
        <v>399.15072600000002</v>
      </c>
      <c r="L260" s="85">
        <v>408.00769000000003</v>
      </c>
      <c r="M260" s="85">
        <v>416.19485500000002</v>
      </c>
      <c r="N260" s="85">
        <v>423.83029199999999</v>
      </c>
      <c r="O260" s="85">
        <v>430.96533199999999</v>
      </c>
      <c r="P260" s="85">
        <v>437.64898699999998</v>
      </c>
      <c r="Q260" s="85">
        <v>444.06417800000003</v>
      </c>
      <c r="R260" s="85">
        <v>449.59255999999999</v>
      </c>
      <c r="S260" s="85">
        <v>454.55630500000001</v>
      </c>
      <c r="T260" s="85">
        <v>459.60629299999999</v>
      </c>
      <c r="U260" s="85">
        <v>464.62707499999999</v>
      </c>
      <c r="V260" s="85">
        <v>470.443085</v>
      </c>
      <c r="W260" s="85">
        <v>476.091858</v>
      </c>
      <c r="X260" s="85">
        <v>481.87719700000002</v>
      </c>
      <c r="Y260" s="85">
        <v>487.620544</v>
      </c>
      <c r="Z260" s="85">
        <v>493.388824</v>
      </c>
      <c r="AA260" s="85">
        <v>499.60229500000003</v>
      </c>
      <c r="AB260" s="85">
        <v>505.96167000000003</v>
      </c>
      <c r="AC260" s="85">
        <v>512.96533199999999</v>
      </c>
      <c r="AD260" s="85">
        <v>520.19604500000003</v>
      </c>
      <c r="AE260" s="85">
        <v>527.62707499999999</v>
      </c>
      <c r="AF260" s="104">
        <v>4.1605999999999997E-2</v>
      </c>
      <c r="AG260" s="65"/>
    </row>
    <row r="261" spans="1:33" ht="24.75">
      <c r="A261" s="58" t="s">
        <v>1291</v>
      </c>
      <c r="B261" s="108" t="s">
        <v>1043</v>
      </c>
      <c r="C261" s="85">
        <v>179.126678</v>
      </c>
      <c r="D261" s="85">
        <v>215.03079199999999</v>
      </c>
      <c r="E261" s="85">
        <v>244.060822</v>
      </c>
      <c r="F261" s="85">
        <v>261.45654300000001</v>
      </c>
      <c r="G261" s="85">
        <v>280.28369099999998</v>
      </c>
      <c r="H261" s="85">
        <v>292.36175500000002</v>
      </c>
      <c r="I261" s="85">
        <v>302.99865699999998</v>
      </c>
      <c r="J261" s="85">
        <v>308.74017300000003</v>
      </c>
      <c r="K261" s="85">
        <v>313.805115</v>
      </c>
      <c r="L261" s="85">
        <v>316.84539799999999</v>
      </c>
      <c r="M261" s="85">
        <v>317.10681199999999</v>
      </c>
      <c r="N261" s="85">
        <v>316.64288299999998</v>
      </c>
      <c r="O261" s="85">
        <v>315.78216600000002</v>
      </c>
      <c r="P261" s="85">
        <v>314.73529100000002</v>
      </c>
      <c r="Q261" s="85">
        <v>313.11498999999998</v>
      </c>
      <c r="R261" s="85">
        <v>311.12240600000001</v>
      </c>
      <c r="S261" s="85">
        <v>308.86721799999998</v>
      </c>
      <c r="T261" s="85">
        <v>306.44967700000001</v>
      </c>
      <c r="U261" s="85">
        <v>304.52310199999999</v>
      </c>
      <c r="V261" s="85">
        <v>302.85192899999998</v>
      </c>
      <c r="W261" s="85">
        <v>301.93472300000002</v>
      </c>
      <c r="X261" s="85">
        <v>301.031586</v>
      </c>
      <c r="Y261" s="85">
        <v>299.95602400000001</v>
      </c>
      <c r="Z261" s="85">
        <v>298.817047</v>
      </c>
      <c r="AA261" s="85">
        <v>298.03195199999999</v>
      </c>
      <c r="AB261" s="85">
        <v>296.93994099999998</v>
      </c>
      <c r="AC261" s="85">
        <v>296.07199100000003</v>
      </c>
      <c r="AD261" s="85">
        <v>295.05017099999998</v>
      </c>
      <c r="AE261" s="85">
        <v>294.96356200000002</v>
      </c>
      <c r="AF261" s="104">
        <v>1.7971999999999998E-2</v>
      </c>
      <c r="AG261" s="65"/>
    </row>
    <row r="262" spans="1:33">
      <c r="A262" s="58" t="s">
        <v>1292</v>
      </c>
      <c r="B262" s="108" t="s">
        <v>1045</v>
      </c>
      <c r="C262" s="85">
        <v>416.00412</v>
      </c>
      <c r="D262" s="85">
        <v>435.07611100000003</v>
      </c>
      <c r="E262" s="85">
        <v>459.97994999999997</v>
      </c>
      <c r="F262" s="85">
        <v>476.07449300000002</v>
      </c>
      <c r="G262" s="85">
        <v>489.50857500000001</v>
      </c>
      <c r="H262" s="85">
        <v>497.90765399999998</v>
      </c>
      <c r="I262" s="85">
        <v>504.07409699999999</v>
      </c>
      <c r="J262" s="85">
        <v>508.27261399999998</v>
      </c>
      <c r="K262" s="85">
        <v>511.631958</v>
      </c>
      <c r="L262" s="85">
        <v>515.64855999999997</v>
      </c>
      <c r="M262" s="85">
        <v>519.63006600000006</v>
      </c>
      <c r="N262" s="85">
        <v>523.36047399999995</v>
      </c>
      <c r="O262" s="85">
        <v>527.20733600000005</v>
      </c>
      <c r="P262" s="85">
        <v>531.08386199999995</v>
      </c>
      <c r="Q262" s="85">
        <v>534.912598</v>
      </c>
      <c r="R262" s="85">
        <v>538.74658199999999</v>
      </c>
      <c r="S262" s="85">
        <v>542.65185499999995</v>
      </c>
      <c r="T262" s="85">
        <v>546.45281999999997</v>
      </c>
      <c r="U262" s="85">
        <v>549.711365</v>
      </c>
      <c r="V262" s="85">
        <v>553.53753700000004</v>
      </c>
      <c r="W262" s="85">
        <v>557.36541699999998</v>
      </c>
      <c r="X262" s="85">
        <v>561.29571499999997</v>
      </c>
      <c r="Y262" s="85">
        <v>565.61267099999998</v>
      </c>
      <c r="Z262" s="85">
        <v>569.73651099999995</v>
      </c>
      <c r="AA262" s="85">
        <v>573.75341800000001</v>
      </c>
      <c r="AB262" s="85">
        <v>578.07080099999996</v>
      </c>
      <c r="AC262" s="85">
        <v>582.46887200000003</v>
      </c>
      <c r="AD262" s="85">
        <v>586.97009300000002</v>
      </c>
      <c r="AE262" s="85">
        <v>591.20471199999997</v>
      </c>
      <c r="AF262" s="104">
        <v>1.2632000000000001E-2</v>
      </c>
      <c r="AG262" s="65"/>
    </row>
    <row r="263" spans="1:33" ht="48.75">
      <c r="A263" s="58" t="s">
        <v>1293</v>
      </c>
      <c r="B263" s="108" t="s">
        <v>1047</v>
      </c>
      <c r="C263" s="85">
        <v>73.955650000000006</v>
      </c>
      <c r="D263" s="85">
        <v>95.126662999999994</v>
      </c>
      <c r="E263" s="85">
        <v>115.192429</v>
      </c>
      <c r="F263" s="85">
        <v>129.06636</v>
      </c>
      <c r="G263" s="85">
        <v>140.716995</v>
      </c>
      <c r="H263" s="85">
        <v>147.306015</v>
      </c>
      <c r="I263" s="85">
        <v>152.34046900000001</v>
      </c>
      <c r="J263" s="85">
        <v>156.239395</v>
      </c>
      <c r="K263" s="85">
        <v>159.975357</v>
      </c>
      <c r="L263" s="85">
        <v>163.19773900000001</v>
      </c>
      <c r="M263" s="85">
        <v>165.568085</v>
      </c>
      <c r="N263" s="85">
        <v>167.91790800000001</v>
      </c>
      <c r="O263" s="85">
        <v>170.270218</v>
      </c>
      <c r="P263" s="85">
        <v>172.59960899999999</v>
      </c>
      <c r="Q263" s="85">
        <v>174.98753400000001</v>
      </c>
      <c r="R263" s="85">
        <v>177.488541</v>
      </c>
      <c r="S263" s="85">
        <v>180.11563100000001</v>
      </c>
      <c r="T263" s="85">
        <v>182.86473100000001</v>
      </c>
      <c r="U263" s="85">
        <v>185.54518100000001</v>
      </c>
      <c r="V263" s="85">
        <v>188.11949200000001</v>
      </c>
      <c r="W263" s="85">
        <v>190.94824199999999</v>
      </c>
      <c r="X263" s="85">
        <v>193.95942700000001</v>
      </c>
      <c r="Y263" s="85">
        <v>197.024719</v>
      </c>
      <c r="Z263" s="85">
        <v>200.15832499999999</v>
      </c>
      <c r="AA263" s="85">
        <v>203.33165</v>
      </c>
      <c r="AB263" s="85">
        <v>206.593491</v>
      </c>
      <c r="AC263" s="85">
        <v>209.972916</v>
      </c>
      <c r="AD263" s="85">
        <v>213.53128100000001</v>
      </c>
      <c r="AE263" s="85">
        <v>217.14962800000001</v>
      </c>
      <c r="AF263" s="104">
        <v>3.9218000000000003E-2</v>
      </c>
      <c r="AG263" s="65"/>
    </row>
    <row r="264" spans="1:33">
      <c r="A264" s="58" t="s">
        <v>1294</v>
      </c>
      <c r="B264" s="108" t="s">
        <v>329</v>
      </c>
      <c r="C264" s="85">
        <v>1451.1182859999999</v>
      </c>
      <c r="D264" s="85">
        <v>1448.4776609999999</v>
      </c>
      <c r="E264" s="85">
        <v>1460.338379</v>
      </c>
      <c r="F264" s="85">
        <v>1552.7242429999999</v>
      </c>
      <c r="G264" s="85">
        <v>1648.0225829999999</v>
      </c>
      <c r="H264" s="85">
        <v>1734.6660159999999</v>
      </c>
      <c r="I264" s="85">
        <v>1815.9964600000001</v>
      </c>
      <c r="J264" s="85">
        <v>1896.059448</v>
      </c>
      <c r="K264" s="85">
        <v>1974.168091</v>
      </c>
      <c r="L264" s="85">
        <v>2049.9370119999999</v>
      </c>
      <c r="M264" s="85">
        <v>2125.3466800000001</v>
      </c>
      <c r="N264" s="85">
        <v>2198.2224120000001</v>
      </c>
      <c r="O264" s="85">
        <v>2269.7983399999998</v>
      </c>
      <c r="P264" s="85">
        <v>2340.0966800000001</v>
      </c>
      <c r="Q264" s="85">
        <v>2409.6188959999999</v>
      </c>
      <c r="R264" s="85">
        <v>2477.8977049999999</v>
      </c>
      <c r="S264" s="85">
        <v>2545.1379390000002</v>
      </c>
      <c r="T264" s="85">
        <v>2612.1066890000002</v>
      </c>
      <c r="U264" s="85">
        <v>2678.4179690000001</v>
      </c>
      <c r="V264" s="85">
        <v>2744.9497070000002</v>
      </c>
      <c r="W264" s="85">
        <v>2813.2739259999998</v>
      </c>
      <c r="X264" s="85">
        <v>2881.1601559999999</v>
      </c>
      <c r="Y264" s="85">
        <v>2947.9079590000001</v>
      </c>
      <c r="Z264" s="85">
        <v>3013.438721</v>
      </c>
      <c r="AA264" s="85">
        <v>3077.5346679999998</v>
      </c>
      <c r="AB264" s="85">
        <v>3140.7070309999999</v>
      </c>
      <c r="AC264" s="85">
        <v>3203.1733399999998</v>
      </c>
      <c r="AD264" s="85">
        <v>3264.3950199999999</v>
      </c>
      <c r="AE264" s="85">
        <v>3322.8706050000001</v>
      </c>
      <c r="AF264" s="104">
        <v>3.0030999999999999E-2</v>
      </c>
      <c r="AG264" s="65"/>
    </row>
    <row r="265" spans="1:33">
      <c r="A265" s="58" t="s">
        <v>1295</v>
      </c>
      <c r="B265" s="108" t="s">
        <v>1050</v>
      </c>
      <c r="C265" s="85">
        <v>208.97879</v>
      </c>
      <c r="D265" s="85">
        <v>254.292068</v>
      </c>
      <c r="E265" s="85">
        <v>286.61102299999999</v>
      </c>
      <c r="F265" s="85">
        <v>309.37872299999998</v>
      </c>
      <c r="G265" s="85">
        <v>342.33682299999998</v>
      </c>
      <c r="H265" s="85">
        <v>370.96890300000001</v>
      </c>
      <c r="I265" s="85">
        <v>398.87280299999998</v>
      </c>
      <c r="J265" s="85">
        <v>428.155731</v>
      </c>
      <c r="K265" s="85">
        <v>457.75784299999998</v>
      </c>
      <c r="L265" s="85">
        <v>487.02401700000001</v>
      </c>
      <c r="M265" s="85">
        <v>515.97143600000004</v>
      </c>
      <c r="N265" s="85">
        <v>544.28241000000003</v>
      </c>
      <c r="O265" s="85">
        <v>571.83215299999995</v>
      </c>
      <c r="P265" s="85">
        <v>598.52832000000001</v>
      </c>
      <c r="Q265" s="85">
        <v>624.42962599999998</v>
      </c>
      <c r="R265" s="85">
        <v>650.14923099999999</v>
      </c>
      <c r="S265" s="85">
        <v>675.95190400000001</v>
      </c>
      <c r="T265" s="85">
        <v>702.09271200000001</v>
      </c>
      <c r="U265" s="85">
        <v>728.36053500000003</v>
      </c>
      <c r="V265" s="85">
        <v>754.63989300000003</v>
      </c>
      <c r="W265" s="85">
        <v>780.98950200000002</v>
      </c>
      <c r="X265" s="85">
        <v>807.26147500000002</v>
      </c>
      <c r="Y265" s="85">
        <v>833.47289999999998</v>
      </c>
      <c r="Z265" s="85">
        <v>859.46899399999995</v>
      </c>
      <c r="AA265" s="85">
        <v>885.26336700000002</v>
      </c>
      <c r="AB265" s="85">
        <v>910.78649900000005</v>
      </c>
      <c r="AC265" s="85">
        <v>935.97699</v>
      </c>
      <c r="AD265" s="85">
        <v>960.82641599999999</v>
      </c>
      <c r="AE265" s="85">
        <v>985.28186000000005</v>
      </c>
      <c r="AF265" s="104">
        <v>5.6944000000000002E-2</v>
      </c>
      <c r="AG265" s="65"/>
    </row>
    <row r="266" spans="1:33" ht="36.75">
      <c r="A266" s="58" t="s">
        <v>1296</v>
      </c>
      <c r="B266" s="108" t="s">
        <v>1052</v>
      </c>
      <c r="C266" s="85">
        <v>867.03515600000003</v>
      </c>
      <c r="D266" s="85">
        <v>1072.595703</v>
      </c>
      <c r="E266" s="85">
        <v>1236.2861330000001</v>
      </c>
      <c r="F266" s="85">
        <v>1338.03772</v>
      </c>
      <c r="G266" s="85">
        <v>1461.0483400000001</v>
      </c>
      <c r="H266" s="85">
        <v>1545.8792719999999</v>
      </c>
      <c r="I266" s="85">
        <v>1622.678467</v>
      </c>
      <c r="J266" s="85">
        <v>1683.805298</v>
      </c>
      <c r="K266" s="85">
        <v>1743.7689210000001</v>
      </c>
      <c r="L266" s="85">
        <v>1802.757202</v>
      </c>
      <c r="M266" s="85">
        <v>1861.040039</v>
      </c>
      <c r="N266" s="85">
        <v>1918.223389</v>
      </c>
      <c r="O266" s="85">
        <v>1974.3983149999999</v>
      </c>
      <c r="P266" s="85">
        <v>2029.987183</v>
      </c>
      <c r="Q266" s="85">
        <v>2083.4384770000001</v>
      </c>
      <c r="R266" s="85">
        <v>2137.2441410000001</v>
      </c>
      <c r="S266" s="85">
        <v>2190.7312010000001</v>
      </c>
      <c r="T266" s="85">
        <v>2245.4086910000001</v>
      </c>
      <c r="U266" s="85">
        <v>2301.0671390000002</v>
      </c>
      <c r="V266" s="85">
        <v>2356.5280760000001</v>
      </c>
      <c r="W266" s="85">
        <v>2412.4572750000002</v>
      </c>
      <c r="X266" s="85">
        <v>2468.8115229999999</v>
      </c>
      <c r="Y266" s="85">
        <v>2525.983154</v>
      </c>
      <c r="Z266" s="85">
        <v>2583.9116210000002</v>
      </c>
      <c r="AA266" s="85">
        <v>2641.3608399999998</v>
      </c>
      <c r="AB266" s="85">
        <v>2699.47876</v>
      </c>
      <c r="AC266" s="85">
        <v>2758.8125</v>
      </c>
      <c r="AD266" s="85">
        <v>2819.6669919999999</v>
      </c>
      <c r="AE266" s="85">
        <v>2881.930664</v>
      </c>
      <c r="AF266" s="104">
        <v>4.3831000000000002E-2</v>
      </c>
      <c r="AG266" s="65"/>
    </row>
    <row r="267" spans="1:33" ht="24.75">
      <c r="A267" s="58" t="s">
        <v>1297</v>
      </c>
      <c r="B267" s="108" t="s">
        <v>1054</v>
      </c>
      <c r="C267" s="85">
        <v>346.51025399999997</v>
      </c>
      <c r="D267" s="85">
        <v>460.98516799999999</v>
      </c>
      <c r="E267" s="85">
        <v>586.89025900000001</v>
      </c>
      <c r="F267" s="85">
        <v>680.533997</v>
      </c>
      <c r="G267" s="85">
        <v>748.53832999999997</v>
      </c>
      <c r="H267" s="85">
        <v>794.39892599999996</v>
      </c>
      <c r="I267" s="85">
        <v>837.76019299999996</v>
      </c>
      <c r="J267" s="85">
        <v>872.31732199999999</v>
      </c>
      <c r="K267" s="85">
        <v>907.20416299999999</v>
      </c>
      <c r="L267" s="85">
        <v>941.03716999999995</v>
      </c>
      <c r="M267" s="85">
        <v>973.77050799999995</v>
      </c>
      <c r="N267" s="85">
        <v>1006.571594</v>
      </c>
      <c r="O267" s="85">
        <v>1039.2143550000001</v>
      </c>
      <c r="P267" s="85">
        <v>1072.2879640000001</v>
      </c>
      <c r="Q267" s="85">
        <v>1105.6850589999999</v>
      </c>
      <c r="R267" s="85">
        <v>1138.0900879999999</v>
      </c>
      <c r="S267" s="85">
        <v>1171.398682</v>
      </c>
      <c r="T267" s="85">
        <v>1205.82251</v>
      </c>
      <c r="U267" s="85">
        <v>1241.3045649999999</v>
      </c>
      <c r="V267" s="85">
        <v>1277.2060550000001</v>
      </c>
      <c r="W267" s="85">
        <v>1314.159668</v>
      </c>
      <c r="X267" s="85">
        <v>1352.1051030000001</v>
      </c>
      <c r="Y267" s="85">
        <v>1390.8477780000001</v>
      </c>
      <c r="Z267" s="85">
        <v>1431.080322</v>
      </c>
      <c r="AA267" s="85">
        <v>1472.3236079999999</v>
      </c>
      <c r="AB267" s="85">
        <v>1514.3946530000001</v>
      </c>
      <c r="AC267" s="85">
        <v>1557.846436</v>
      </c>
      <c r="AD267" s="85">
        <v>1603.0229489999999</v>
      </c>
      <c r="AE267" s="85">
        <v>1649.9516599999999</v>
      </c>
      <c r="AF267" s="104">
        <v>5.7318000000000001E-2</v>
      </c>
      <c r="AG267" s="65"/>
    </row>
    <row r="268" spans="1:33">
      <c r="A268" s="58" t="s">
        <v>1298</v>
      </c>
      <c r="B268" s="108" t="s">
        <v>323</v>
      </c>
      <c r="C268" s="85">
        <v>238.01660200000001</v>
      </c>
      <c r="D268" s="85">
        <v>292.01559400000002</v>
      </c>
      <c r="E268" s="85">
        <v>342.62622099999999</v>
      </c>
      <c r="F268" s="85">
        <v>371.09878500000002</v>
      </c>
      <c r="G268" s="85">
        <v>397.24188199999998</v>
      </c>
      <c r="H268" s="85">
        <v>415.29754600000001</v>
      </c>
      <c r="I268" s="85">
        <v>430.12527499999999</v>
      </c>
      <c r="J268" s="85">
        <v>445.471924</v>
      </c>
      <c r="K268" s="85">
        <v>461.20977800000003</v>
      </c>
      <c r="L268" s="85">
        <v>477.47970600000002</v>
      </c>
      <c r="M268" s="85">
        <v>493.92965700000002</v>
      </c>
      <c r="N268" s="85">
        <v>509.80444299999999</v>
      </c>
      <c r="O268" s="85">
        <v>525.89868200000001</v>
      </c>
      <c r="P268" s="85">
        <v>542.28320299999996</v>
      </c>
      <c r="Q268" s="85">
        <v>559.28747599999997</v>
      </c>
      <c r="R268" s="85">
        <v>576.76782200000002</v>
      </c>
      <c r="S268" s="85">
        <v>594.41863999999998</v>
      </c>
      <c r="T268" s="85">
        <v>611.94549600000005</v>
      </c>
      <c r="U268" s="85">
        <v>629.67645300000004</v>
      </c>
      <c r="V268" s="85">
        <v>648.33166500000004</v>
      </c>
      <c r="W268" s="85">
        <v>667.59130900000002</v>
      </c>
      <c r="X268" s="85">
        <v>686.76452600000005</v>
      </c>
      <c r="Y268" s="85">
        <v>705.953125</v>
      </c>
      <c r="Z268" s="85">
        <v>725.06225600000005</v>
      </c>
      <c r="AA268" s="85">
        <v>745.34143100000006</v>
      </c>
      <c r="AB268" s="85">
        <v>766.22436500000003</v>
      </c>
      <c r="AC268" s="85">
        <v>786.81048599999997</v>
      </c>
      <c r="AD268" s="85">
        <v>807.81488000000002</v>
      </c>
      <c r="AE268" s="85">
        <v>829.29736300000002</v>
      </c>
      <c r="AF268" s="104">
        <v>4.5588999999999998E-2</v>
      </c>
      <c r="AG268" s="65"/>
    </row>
    <row r="269" spans="1:33">
      <c r="A269" s="58" t="s">
        <v>1299</v>
      </c>
      <c r="B269" s="108" t="s">
        <v>1057</v>
      </c>
      <c r="C269" s="85">
        <v>177.623413</v>
      </c>
      <c r="D269" s="85">
        <v>195.50058000000001</v>
      </c>
      <c r="E269" s="85">
        <v>207.707291</v>
      </c>
      <c r="F269" s="85">
        <v>217.55487099999999</v>
      </c>
      <c r="G269" s="85">
        <v>226.44786099999999</v>
      </c>
      <c r="H269" s="85">
        <v>232.75968900000001</v>
      </c>
      <c r="I269" s="85">
        <v>237.95294200000001</v>
      </c>
      <c r="J269" s="85">
        <v>242.19709800000001</v>
      </c>
      <c r="K269" s="85">
        <v>245.968491</v>
      </c>
      <c r="L269" s="85">
        <v>248.83398399999999</v>
      </c>
      <c r="M269" s="85">
        <v>251.384018</v>
      </c>
      <c r="N269" s="85">
        <v>253.604691</v>
      </c>
      <c r="O269" s="85">
        <v>255.25396699999999</v>
      </c>
      <c r="P269" s="85">
        <v>256.37383999999997</v>
      </c>
      <c r="Q269" s="85">
        <v>256.94958500000001</v>
      </c>
      <c r="R269" s="85">
        <v>257.154877</v>
      </c>
      <c r="S269" s="85">
        <v>257.03921500000001</v>
      </c>
      <c r="T269" s="85">
        <v>257.08990499999999</v>
      </c>
      <c r="U269" s="85">
        <v>256.81127900000001</v>
      </c>
      <c r="V269" s="85">
        <v>256.21752900000001</v>
      </c>
      <c r="W269" s="85">
        <v>255.38690199999999</v>
      </c>
      <c r="X269" s="85">
        <v>254.49252300000001</v>
      </c>
      <c r="Y269" s="85">
        <v>253.54028299999999</v>
      </c>
      <c r="Z269" s="85">
        <v>252.629974</v>
      </c>
      <c r="AA269" s="85">
        <v>251.59161399999999</v>
      </c>
      <c r="AB269" s="85">
        <v>250.509827</v>
      </c>
      <c r="AC269" s="85">
        <v>249.387283</v>
      </c>
      <c r="AD269" s="85">
        <v>248.32836900000001</v>
      </c>
      <c r="AE269" s="85">
        <v>247.25846899999999</v>
      </c>
      <c r="AF269" s="104">
        <v>1.1882999999999999E-2</v>
      </c>
      <c r="AG269" s="65"/>
    </row>
    <row r="270" spans="1:33" ht="36.75">
      <c r="A270" s="58" t="s">
        <v>1300</v>
      </c>
      <c r="B270" s="108" t="s">
        <v>1059</v>
      </c>
      <c r="C270" s="85">
        <v>150.97995</v>
      </c>
      <c r="D270" s="85">
        <v>189.41577100000001</v>
      </c>
      <c r="E270" s="85">
        <v>218.397324</v>
      </c>
      <c r="F270" s="85">
        <v>236.57075499999999</v>
      </c>
      <c r="G270" s="85">
        <v>251.664703</v>
      </c>
      <c r="H270" s="85">
        <v>261.595215</v>
      </c>
      <c r="I270" s="85">
        <v>269.52786300000002</v>
      </c>
      <c r="J270" s="85">
        <v>276.52914399999997</v>
      </c>
      <c r="K270" s="85">
        <v>283.311218</v>
      </c>
      <c r="L270" s="85">
        <v>289.19650300000001</v>
      </c>
      <c r="M270" s="85">
        <v>295.22125199999999</v>
      </c>
      <c r="N270" s="85">
        <v>301.240814</v>
      </c>
      <c r="O270" s="85">
        <v>307.54827899999998</v>
      </c>
      <c r="P270" s="85">
        <v>314.18032799999997</v>
      </c>
      <c r="Q270" s="85">
        <v>320.89300500000002</v>
      </c>
      <c r="R270" s="85">
        <v>328.12811299999998</v>
      </c>
      <c r="S270" s="85">
        <v>335.20141599999999</v>
      </c>
      <c r="T270" s="85">
        <v>342.67227200000002</v>
      </c>
      <c r="U270" s="85">
        <v>350.03781099999998</v>
      </c>
      <c r="V270" s="85">
        <v>357.897919</v>
      </c>
      <c r="W270" s="85">
        <v>365.842804</v>
      </c>
      <c r="X270" s="85">
        <v>373.88610799999998</v>
      </c>
      <c r="Y270" s="85">
        <v>382.03723100000002</v>
      </c>
      <c r="Z270" s="85">
        <v>389.91238399999997</v>
      </c>
      <c r="AA270" s="85">
        <v>398.19494600000002</v>
      </c>
      <c r="AB270" s="85">
        <v>406.56213400000001</v>
      </c>
      <c r="AC270" s="85">
        <v>415.03152499999999</v>
      </c>
      <c r="AD270" s="85">
        <v>423.346497</v>
      </c>
      <c r="AE270" s="85">
        <v>431.970215</v>
      </c>
      <c r="AF270" s="104">
        <v>3.8256999999999999E-2</v>
      </c>
      <c r="AG270" s="65"/>
    </row>
    <row r="271" spans="1:33" ht="24.75">
      <c r="A271" s="58" t="s">
        <v>524</v>
      </c>
      <c r="B271" s="108" t="s">
        <v>392</v>
      </c>
      <c r="C271" s="85">
        <v>9536.7089840000008</v>
      </c>
      <c r="D271" s="85">
        <v>11008.503906</v>
      </c>
      <c r="E271" s="85">
        <v>12014.211914</v>
      </c>
      <c r="F271" s="85">
        <v>12651.188477</v>
      </c>
      <c r="G271" s="85">
        <v>13325.995117</v>
      </c>
      <c r="H271" s="85">
        <v>13786.527344</v>
      </c>
      <c r="I271" s="85">
        <v>14194.772461</v>
      </c>
      <c r="J271" s="85">
        <v>14538.291015999999</v>
      </c>
      <c r="K271" s="85">
        <v>14865.896484000001</v>
      </c>
      <c r="L271" s="85">
        <v>15182.652344</v>
      </c>
      <c r="M271" s="85">
        <v>15499.222656</v>
      </c>
      <c r="N271" s="85">
        <v>15805.480469</v>
      </c>
      <c r="O271" s="85">
        <v>16100.840819999999</v>
      </c>
      <c r="P271" s="85">
        <v>16391.933593999998</v>
      </c>
      <c r="Q271" s="85">
        <v>16688.974609000001</v>
      </c>
      <c r="R271" s="85">
        <v>16991.947265999999</v>
      </c>
      <c r="S271" s="85">
        <v>17295.207031000002</v>
      </c>
      <c r="T271" s="85">
        <v>17606.628906000002</v>
      </c>
      <c r="U271" s="85">
        <v>17928.259765999999</v>
      </c>
      <c r="V271" s="85">
        <v>18250.509765999999</v>
      </c>
      <c r="W271" s="85">
        <v>18577.568359000001</v>
      </c>
      <c r="X271" s="85">
        <v>18905.558593999998</v>
      </c>
      <c r="Y271" s="85">
        <v>19235.746093999998</v>
      </c>
      <c r="Z271" s="85">
        <v>19565.685547000001</v>
      </c>
      <c r="AA271" s="85">
        <v>19897.642577999999</v>
      </c>
      <c r="AB271" s="85">
        <v>20235.322265999999</v>
      </c>
      <c r="AC271" s="85">
        <v>20577.353515999999</v>
      </c>
      <c r="AD271" s="85">
        <v>20922.722656000002</v>
      </c>
      <c r="AE271" s="85">
        <v>21277.3125</v>
      </c>
      <c r="AF271" s="104">
        <v>2.9075E-2</v>
      </c>
      <c r="AG271" s="65"/>
    </row>
    <row r="272" spans="1:33" ht="72.75">
      <c r="A272" s="58" t="s">
        <v>525</v>
      </c>
      <c r="B272" s="108" t="s">
        <v>526</v>
      </c>
      <c r="C272" s="85">
        <v>22.421617999999999</v>
      </c>
      <c r="D272" s="85">
        <v>22.410634999999999</v>
      </c>
      <c r="E272" s="85">
        <v>22.401547999999998</v>
      </c>
      <c r="F272" s="85">
        <v>22.394031999999999</v>
      </c>
      <c r="G272" s="85">
        <v>22.387812</v>
      </c>
      <c r="H272" s="85">
        <v>22.382666</v>
      </c>
      <c r="I272" s="85">
        <v>22.378406999999999</v>
      </c>
      <c r="J272" s="85">
        <v>22.374884000000002</v>
      </c>
      <c r="K272" s="85">
        <v>22.371969</v>
      </c>
      <c r="L272" s="85">
        <v>22.369558000000001</v>
      </c>
      <c r="M272" s="85">
        <v>22.367563000000001</v>
      </c>
      <c r="N272" s="85">
        <v>22.365911000000001</v>
      </c>
      <c r="O272" s="85">
        <v>22.364546000000001</v>
      </c>
      <c r="P272" s="85">
        <v>22.363416999999998</v>
      </c>
      <c r="Q272" s="85">
        <v>22.362480000000001</v>
      </c>
      <c r="R272" s="85">
        <v>22.361708</v>
      </c>
      <c r="S272" s="85">
        <v>22.361066999999998</v>
      </c>
      <c r="T272" s="85">
        <v>22.360537999999998</v>
      </c>
      <c r="U272" s="85">
        <v>22.360099999999999</v>
      </c>
      <c r="V272" s="85">
        <v>22.359736999999999</v>
      </c>
      <c r="W272" s="85">
        <v>22.359438000000001</v>
      </c>
      <c r="X272" s="85">
        <v>22.359190000000002</v>
      </c>
      <c r="Y272" s="85">
        <v>22.358984</v>
      </c>
      <c r="Z272" s="85">
        <v>22.358813999999999</v>
      </c>
      <c r="AA272" s="85">
        <v>22.358673</v>
      </c>
      <c r="AB272" s="85">
        <v>22.358557000000001</v>
      </c>
      <c r="AC272" s="85">
        <v>22.358460999999998</v>
      </c>
      <c r="AD272" s="85">
        <v>22.358381000000001</v>
      </c>
      <c r="AE272" s="85">
        <v>22.358315000000001</v>
      </c>
      <c r="AF272" s="104">
        <v>-1.01E-4</v>
      </c>
      <c r="AG272" s="65"/>
    </row>
    <row r="273" spans="1:34" ht="36.75">
      <c r="A273" s="58" t="s">
        <v>527</v>
      </c>
      <c r="B273" s="108" t="s">
        <v>528</v>
      </c>
      <c r="C273" s="85">
        <v>334.448914</v>
      </c>
      <c r="D273" s="85">
        <v>336.233856</v>
      </c>
      <c r="E273" s="85">
        <v>336.88305700000001</v>
      </c>
      <c r="F273" s="85">
        <v>337.39593500000001</v>
      </c>
      <c r="G273" s="85">
        <v>337.81005900000002</v>
      </c>
      <c r="H273" s="85">
        <v>338.41980000000001</v>
      </c>
      <c r="I273" s="85">
        <v>338.85339399999998</v>
      </c>
      <c r="J273" s="85">
        <v>339.19924900000001</v>
      </c>
      <c r="K273" s="85">
        <v>339.49490400000002</v>
      </c>
      <c r="L273" s="85">
        <v>339.68457000000001</v>
      </c>
      <c r="M273" s="85">
        <v>339.81463600000001</v>
      </c>
      <c r="N273" s="85">
        <v>339.87893700000001</v>
      </c>
      <c r="O273" s="85">
        <v>339.90338100000002</v>
      </c>
      <c r="P273" s="85">
        <v>339.91986100000003</v>
      </c>
      <c r="Q273" s="85">
        <v>340.01638800000001</v>
      </c>
      <c r="R273" s="85">
        <v>340.170929</v>
      </c>
      <c r="S273" s="85">
        <v>340.33325200000002</v>
      </c>
      <c r="T273" s="85">
        <v>340.50292999999999</v>
      </c>
      <c r="U273" s="85">
        <v>340.67941300000001</v>
      </c>
      <c r="V273" s="85">
        <v>340.86196899999999</v>
      </c>
      <c r="W273" s="85">
        <v>341.050049</v>
      </c>
      <c r="X273" s="85">
        <v>341.24316399999998</v>
      </c>
      <c r="Y273" s="85">
        <v>341.44085699999999</v>
      </c>
      <c r="Z273" s="85">
        <v>341.64276100000001</v>
      </c>
      <c r="AA273" s="85">
        <v>341.84848</v>
      </c>
      <c r="AB273" s="85">
        <v>342.05758700000001</v>
      </c>
      <c r="AC273" s="85">
        <v>342.269836</v>
      </c>
      <c r="AD273" s="85">
        <v>342.48501599999997</v>
      </c>
      <c r="AE273" s="85">
        <v>342.70288099999999</v>
      </c>
      <c r="AF273" s="104">
        <v>8.7100000000000003E-4</v>
      </c>
      <c r="AG273" s="65"/>
      <c r="AH273" s="55"/>
    </row>
    <row r="274" spans="1:34" ht="15.75" thickBot="1">
      <c r="A274" s="5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55"/>
    </row>
    <row r="275" spans="1:34">
      <c r="A275" s="55"/>
      <c r="B275" s="246" t="s">
        <v>1301</v>
      </c>
      <c r="C275" s="244"/>
      <c r="D275" s="244"/>
      <c r="E275" s="244"/>
      <c r="F275" s="244"/>
      <c r="G275" s="244"/>
      <c r="H275" s="244"/>
      <c r="I275" s="244"/>
      <c r="J275" s="244"/>
      <c r="K275" s="244"/>
      <c r="L275" s="244"/>
      <c r="M275" s="244"/>
      <c r="N275" s="244"/>
      <c r="O275" s="244"/>
      <c r="P275" s="244"/>
      <c r="Q275" s="244"/>
      <c r="R275" s="244"/>
      <c r="S275" s="244"/>
      <c r="T275" s="244"/>
      <c r="U275" s="244"/>
      <c r="V275" s="244"/>
      <c r="W275" s="244"/>
      <c r="X275" s="244"/>
      <c r="Y275" s="244"/>
      <c r="Z275" s="244"/>
      <c r="AA275" s="244"/>
      <c r="AB275" s="244"/>
      <c r="AC275" s="244"/>
      <c r="AD275" s="244"/>
      <c r="AE275" s="244"/>
      <c r="AF275" s="244"/>
      <c r="AG275" s="244"/>
      <c r="AH275" s="71"/>
    </row>
    <row r="276" spans="1:34">
      <c r="A276" s="55"/>
      <c r="B276" s="65" t="s">
        <v>1302</v>
      </c>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55"/>
    </row>
    <row r="277" spans="1:34">
      <c r="A277" s="55"/>
      <c r="B277" s="65" t="s">
        <v>1303</v>
      </c>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55"/>
    </row>
    <row r="278" spans="1:34">
      <c r="A278" s="55"/>
      <c r="B278" s="65" t="s">
        <v>665</v>
      </c>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55"/>
    </row>
    <row r="279" spans="1:34">
      <c r="A279" s="55"/>
      <c r="B279" s="65" t="s">
        <v>546</v>
      </c>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55"/>
    </row>
    <row r="280" spans="1:34">
      <c r="A280" s="55"/>
      <c r="B280" s="65" t="s">
        <v>638</v>
      </c>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55"/>
    </row>
    <row r="281" spans="1:34">
      <c r="A281" s="55"/>
      <c r="B281" s="65" t="s">
        <v>547</v>
      </c>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55"/>
    </row>
    <row r="282" spans="1:34">
      <c r="A282" s="55"/>
      <c r="B282" s="65" t="s">
        <v>934</v>
      </c>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55"/>
    </row>
    <row r="283" spans="1:34">
      <c r="A283" s="55"/>
      <c r="B283" s="65" t="s">
        <v>1304</v>
      </c>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55"/>
    </row>
    <row r="284" spans="1:34">
      <c r="A284" s="5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55"/>
    </row>
    <row r="285" spans="1:34">
      <c r="A285" s="5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55"/>
    </row>
    <row r="286" spans="1:34">
      <c r="A286" s="5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55"/>
    </row>
    <row r="287" spans="1:34">
      <c r="A287" s="5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55"/>
    </row>
    <row r="288" spans="1:34">
      <c r="A288" s="5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55"/>
    </row>
    <row r="289" spans="2:33">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row>
    <row r="290" spans="2:33">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row>
    <row r="291" spans="2:33">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row>
    <row r="292" spans="2:33">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row>
    <row r="293" spans="2:33">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row>
    <row r="294" spans="2:33">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row>
    <row r="295" spans="2:33">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row>
    <row r="296" spans="2:33">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c r="AA296" s="65"/>
      <c r="AB296" s="65"/>
      <c r="AC296" s="65"/>
      <c r="AD296" s="65"/>
      <c r="AE296" s="65"/>
      <c r="AF296" s="65"/>
      <c r="AG296" s="65"/>
    </row>
    <row r="297" spans="2:33">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c r="AA297" s="65"/>
      <c r="AB297" s="65"/>
      <c r="AC297" s="65"/>
      <c r="AD297" s="65"/>
      <c r="AE297" s="65"/>
      <c r="AF297" s="65"/>
      <c r="AG297" s="65"/>
    </row>
    <row r="298" spans="2:33">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c r="AA298" s="65"/>
      <c r="AB298" s="65"/>
      <c r="AC298" s="65"/>
      <c r="AD298" s="65"/>
      <c r="AE298" s="65"/>
      <c r="AF298" s="65"/>
      <c r="AG298" s="65"/>
    </row>
    <row r="299" spans="2:33">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c r="AA299" s="65"/>
      <c r="AB299" s="65"/>
      <c r="AC299" s="65"/>
      <c r="AD299" s="65"/>
      <c r="AE299" s="65"/>
      <c r="AF299" s="65"/>
      <c r="AG299" s="65"/>
    </row>
    <row r="300" spans="2:33">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c r="AA300" s="65"/>
      <c r="AB300" s="65"/>
      <c r="AC300" s="65"/>
      <c r="AD300" s="65"/>
      <c r="AE300" s="65"/>
      <c r="AF300" s="65"/>
      <c r="AG300" s="65"/>
    </row>
    <row r="301" spans="2:33">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c r="AA301" s="65"/>
      <c r="AB301" s="65"/>
      <c r="AC301" s="65"/>
      <c r="AD301" s="65"/>
      <c r="AE301" s="65"/>
      <c r="AF301" s="65"/>
      <c r="AG301" s="65"/>
    </row>
    <row r="302" spans="2:33">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c r="AA302" s="65"/>
      <c r="AB302" s="65"/>
      <c r="AC302" s="65"/>
      <c r="AD302" s="65"/>
      <c r="AE302" s="65"/>
      <c r="AF302" s="65"/>
      <c r="AG302" s="65"/>
    </row>
    <row r="303" spans="2:33">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c r="AA303" s="65"/>
      <c r="AB303" s="65"/>
      <c r="AC303" s="65"/>
      <c r="AD303" s="65"/>
      <c r="AE303" s="65"/>
      <c r="AF303" s="65"/>
      <c r="AG303" s="65"/>
    </row>
    <row r="304" spans="2:33">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c r="AA304" s="65"/>
      <c r="AB304" s="65"/>
      <c r="AC304" s="65"/>
      <c r="AD304" s="65"/>
      <c r="AE304" s="65"/>
      <c r="AF304" s="65"/>
      <c r="AG304" s="65"/>
    </row>
    <row r="305" spans="2:33">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c r="AA305" s="65"/>
      <c r="AB305" s="65"/>
      <c r="AC305" s="65"/>
      <c r="AD305" s="65"/>
      <c r="AE305" s="65"/>
      <c r="AF305" s="65"/>
      <c r="AG305" s="65"/>
    </row>
    <row r="306" spans="2:33">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c r="AA306" s="65"/>
      <c r="AB306" s="65"/>
      <c r="AC306" s="65"/>
      <c r="AD306" s="65"/>
      <c r="AE306" s="65"/>
      <c r="AF306" s="65"/>
      <c r="AG306" s="65"/>
    </row>
    <row r="307" spans="2:33">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c r="AA307" s="65"/>
      <c r="AB307" s="65"/>
      <c r="AC307" s="65"/>
      <c r="AD307" s="65"/>
      <c r="AE307" s="65"/>
      <c r="AF307" s="65"/>
      <c r="AG307" s="65"/>
    </row>
    <row r="308" spans="2:33">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c r="AA308" s="65"/>
      <c r="AB308" s="65"/>
      <c r="AC308" s="65"/>
      <c r="AD308" s="65"/>
      <c r="AE308" s="65"/>
      <c r="AF308" s="65"/>
      <c r="AG308" s="65"/>
    </row>
    <row r="309" spans="2:33">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c r="AA309" s="65"/>
      <c r="AB309" s="65"/>
      <c r="AC309" s="65"/>
      <c r="AD309" s="65"/>
      <c r="AE309" s="65"/>
      <c r="AF309" s="65" t="s">
        <v>924</v>
      </c>
      <c r="AG309" s="65"/>
    </row>
    <row r="310" spans="2:33">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5"/>
      <c r="AB310" s="55"/>
      <c r="AC310" s="55"/>
      <c r="AD310" s="55"/>
      <c r="AE310" s="55"/>
      <c r="AF310" s="55"/>
      <c r="AG310" s="55"/>
    </row>
    <row r="338" spans="2:32">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row>
    <row r="339" spans="2:32">
      <c r="B339" s="242"/>
      <c r="C339" s="242"/>
      <c r="D339" s="242"/>
      <c r="E339" s="242"/>
      <c r="F339" s="242"/>
      <c r="G339" s="242"/>
      <c r="H339" s="242"/>
      <c r="I339" s="242"/>
      <c r="J339" s="242"/>
      <c r="K339" s="242"/>
      <c r="L339" s="242"/>
      <c r="M339" s="242"/>
      <c r="N339" s="242"/>
      <c r="O339" s="242"/>
      <c r="P339" s="242"/>
      <c r="Q339" s="242"/>
      <c r="R339" s="242"/>
      <c r="S339" s="242"/>
      <c r="T339" s="242"/>
      <c r="U339" s="242"/>
      <c r="V339" s="242"/>
      <c r="W339" s="242"/>
      <c r="X339" s="242"/>
      <c r="Y339" s="242"/>
      <c r="Z339" s="242"/>
      <c r="AA339" s="242"/>
      <c r="AB339" s="242"/>
      <c r="AC339" s="242"/>
      <c r="AD339" s="242"/>
      <c r="AE339" s="242"/>
      <c r="AF339" s="242"/>
    </row>
    <row r="348" spans="2:32">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row>
    <row r="349" spans="2:32">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row>
    <row r="350" spans="2:32">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row>
    <row r="351" spans="2:32">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row>
    <row r="352" spans="2:32">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row>
    <row r="449" spans="2:32">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row>
    <row r="451" spans="2:32">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row>
    <row r="452" spans="2:32">
      <c r="B452" s="242"/>
      <c r="C452" s="242"/>
      <c r="D452" s="242"/>
      <c r="E452" s="242"/>
      <c r="F452" s="242"/>
      <c r="G452" s="242"/>
      <c r="H452" s="242"/>
      <c r="I452" s="242"/>
      <c r="J452" s="242"/>
      <c r="K452" s="242"/>
      <c r="L452" s="242"/>
      <c r="M452" s="242"/>
      <c r="N452" s="242"/>
      <c r="O452" s="242"/>
      <c r="P452" s="242"/>
      <c r="Q452" s="242"/>
      <c r="R452" s="242"/>
      <c r="S452" s="242"/>
      <c r="T452" s="242"/>
      <c r="U452" s="242"/>
      <c r="V452" s="242"/>
      <c r="W452" s="242"/>
      <c r="X452" s="242"/>
      <c r="Y452" s="242"/>
      <c r="Z452" s="242"/>
      <c r="AA452" s="242"/>
      <c r="AB452" s="242"/>
      <c r="AC452" s="242"/>
      <c r="AD452" s="242"/>
      <c r="AE452" s="242"/>
      <c r="AF452" s="242"/>
    </row>
    <row r="461" spans="2:32">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row>
    <row r="462" spans="2:32">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row>
    <row r="463" spans="2:32">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row>
    <row r="464" spans="2:32">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row>
    <row r="564" spans="2:32">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row>
    <row r="565" spans="2:32">
      <c r="B565" s="242"/>
      <c r="C565" s="242"/>
      <c r="D565" s="242"/>
      <c r="E565" s="242"/>
      <c r="F565" s="242"/>
      <c r="G565" s="242"/>
      <c r="H565" s="242"/>
      <c r="I565" s="242"/>
      <c r="J565" s="242"/>
      <c r="K565" s="242"/>
      <c r="L565" s="242"/>
      <c r="M565" s="242"/>
      <c r="N565" s="242"/>
      <c r="O565" s="242"/>
      <c r="P565" s="242"/>
      <c r="Q565" s="242"/>
      <c r="R565" s="242"/>
      <c r="S565" s="242"/>
      <c r="T565" s="242"/>
      <c r="U565" s="242"/>
      <c r="V565" s="242"/>
      <c r="W565" s="242"/>
      <c r="X565" s="242"/>
      <c r="Y565" s="242"/>
      <c r="Z565" s="242"/>
      <c r="AA565" s="242"/>
      <c r="AB565" s="242"/>
      <c r="AC565" s="242"/>
      <c r="AD565" s="242"/>
      <c r="AE565" s="242"/>
      <c r="AF565" s="242"/>
    </row>
    <row r="571" spans="2:32">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row>
    <row r="572" spans="2:32">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row>
    <row r="573" spans="2:32">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row>
    <row r="574" spans="2:32">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c r="AE574" s="55"/>
      <c r="AF574" s="55"/>
    </row>
    <row r="575" spans="2:32">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c r="AE575" s="55"/>
      <c r="AF575" s="55"/>
    </row>
    <row r="576" spans="2:32">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c r="AE576" s="55"/>
      <c r="AF576" s="55"/>
    </row>
    <row r="657" spans="2:32">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c r="AE657" s="55"/>
      <c r="AF657" s="55"/>
    </row>
    <row r="658" spans="2:32">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row>
    <row r="660" spans="2:32">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55"/>
    </row>
    <row r="662" spans="2:32">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c r="AE662" s="55"/>
      <c r="AF662" s="55"/>
    </row>
    <row r="663" spans="2:32">
      <c r="B663" s="242"/>
      <c r="C663" s="242"/>
      <c r="D663" s="242"/>
      <c r="E663" s="242"/>
      <c r="F663" s="242"/>
      <c r="G663" s="242"/>
      <c r="H663" s="242"/>
      <c r="I663" s="242"/>
      <c r="J663" s="242"/>
      <c r="K663" s="242"/>
      <c r="L663" s="242"/>
      <c r="M663" s="242"/>
      <c r="N663" s="242"/>
      <c r="O663" s="242"/>
      <c r="P663" s="242"/>
      <c r="Q663" s="242"/>
      <c r="R663" s="242"/>
      <c r="S663" s="242"/>
      <c r="T663" s="242"/>
      <c r="U663" s="242"/>
      <c r="V663" s="242"/>
      <c r="W663" s="242"/>
      <c r="X663" s="242"/>
      <c r="Y663" s="242"/>
      <c r="Z663" s="242"/>
      <c r="AA663" s="242"/>
      <c r="AB663" s="242"/>
      <c r="AC663" s="242"/>
      <c r="AD663" s="242"/>
      <c r="AE663" s="242"/>
      <c r="AF663" s="242"/>
    </row>
    <row r="669" spans="2:32">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c r="AE669" s="55"/>
      <c r="AF669" s="55"/>
    </row>
    <row r="670" spans="2:32">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c r="AE670" s="55"/>
      <c r="AF670" s="55"/>
    </row>
    <row r="671" spans="2:32">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c r="AE671" s="55"/>
      <c r="AF671" s="55"/>
    </row>
    <row r="672" spans="2:32">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c r="AE672" s="55"/>
      <c r="AF672" s="55"/>
    </row>
    <row r="723" spans="2:32">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c r="AE723" s="55"/>
      <c r="AF723" s="55"/>
    </row>
    <row r="728" spans="2:32">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c r="AE728" s="55"/>
      <c r="AF728" s="55"/>
    </row>
    <row r="734" spans="2:32">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c r="AE734" s="55"/>
      <c r="AF734" s="55"/>
    </row>
    <row r="735" spans="2:32">
      <c r="B735" s="242"/>
      <c r="C735" s="242"/>
      <c r="D735" s="242"/>
      <c r="E735" s="242"/>
      <c r="F735" s="242"/>
      <c r="G735" s="242"/>
      <c r="H735" s="242"/>
      <c r="I735" s="242"/>
      <c r="J735" s="242"/>
      <c r="K735" s="242"/>
      <c r="L735" s="242"/>
      <c r="M735" s="242"/>
      <c r="N735" s="242"/>
      <c r="O735" s="242"/>
      <c r="P735" s="242"/>
      <c r="Q735" s="242"/>
      <c r="R735" s="242"/>
      <c r="S735" s="242"/>
      <c r="T735" s="242"/>
      <c r="U735" s="242"/>
      <c r="V735" s="242"/>
      <c r="W735" s="242"/>
      <c r="X735" s="242"/>
      <c r="Y735" s="242"/>
      <c r="Z735" s="242"/>
      <c r="AA735" s="242"/>
      <c r="AB735" s="242"/>
      <c r="AC735" s="242"/>
      <c r="AD735" s="242"/>
      <c r="AE735" s="242"/>
      <c r="AF735" s="242"/>
    </row>
    <row r="906" spans="2:32">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c r="AE906" s="55"/>
      <c r="AF906" s="55"/>
    </row>
    <row r="910" spans="2:32">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c r="AE910" s="55"/>
      <c r="AF910" s="55"/>
    </row>
    <row r="911" spans="2:32">
      <c r="B911" s="242"/>
      <c r="C911" s="242"/>
      <c r="D911" s="242"/>
      <c r="E911" s="242"/>
      <c r="F911" s="242"/>
      <c r="G911" s="242"/>
      <c r="H911" s="242"/>
      <c r="I911" s="242"/>
      <c r="J911" s="242"/>
      <c r="K911" s="242"/>
      <c r="L911" s="242"/>
      <c r="M911" s="242"/>
      <c r="N911" s="242"/>
      <c r="O911" s="242"/>
      <c r="P911" s="242"/>
      <c r="Q911" s="242"/>
      <c r="R911" s="242"/>
      <c r="S911" s="242"/>
      <c r="T911" s="242"/>
      <c r="U911" s="242"/>
      <c r="V911" s="242"/>
      <c r="W911" s="242"/>
      <c r="X911" s="242"/>
      <c r="Y911" s="242"/>
      <c r="Z911" s="242"/>
      <c r="AA911" s="242"/>
      <c r="AB911" s="242"/>
      <c r="AC911" s="242"/>
      <c r="AD911" s="242"/>
      <c r="AE911" s="242"/>
      <c r="AF911" s="242"/>
    </row>
    <row r="993" spans="2:32">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c r="AE993" s="55"/>
      <c r="AF993" s="55"/>
    </row>
    <row r="994" spans="2:32">
      <c r="B994" s="242"/>
      <c r="C994" s="242"/>
      <c r="D994" s="242"/>
      <c r="E994" s="242"/>
      <c r="F994" s="242"/>
      <c r="G994" s="242"/>
      <c r="H994" s="242"/>
      <c r="I994" s="242"/>
      <c r="J994" s="242"/>
      <c r="K994" s="242"/>
      <c r="L994" s="242"/>
      <c r="M994" s="242"/>
      <c r="N994" s="242"/>
      <c r="O994" s="242"/>
      <c r="P994" s="242"/>
      <c r="Q994" s="242"/>
      <c r="R994" s="242"/>
      <c r="S994" s="242"/>
      <c r="T994" s="242"/>
      <c r="U994" s="242"/>
      <c r="V994" s="242"/>
      <c r="W994" s="242"/>
      <c r="X994" s="242"/>
      <c r="Y994" s="242"/>
      <c r="Z994" s="242"/>
      <c r="AA994" s="242"/>
      <c r="AB994" s="242"/>
      <c r="AC994" s="242"/>
      <c r="AD994" s="242"/>
      <c r="AE994" s="242"/>
      <c r="AF994" s="242"/>
    </row>
    <row r="1001" spans="2:32">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c r="AA1001" s="55"/>
      <c r="AB1001" s="55"/>
      <c r="AC1001" s="55"/>
      <c r="AD1001" s="55"/>
      <c r="AE1001" s="55"/>
      <c r="AF1001" s="55"/>
    </row>
    <row r="1002" spans="2:32">
      <c r="B1002" s="55"/>
      <c r="C1002" s="55"/>
      <c r="D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c r="AA1002" s="55"/>
      <c r="AB1002" s="55"/>
      <c r="AC1002" s="55"/>
      <c r="AD1002" s="55"/>
      <c r="AE1002" s="55"/>
      <c r="AF1002" s="55"/>
    </row>
    <row r="1003" spans="2:32">
      <c r="B1003" s="55"/>
      <c r="C1003" s="55"/>
      <c r="D1003" s="55"/>
      <c r="E1003" s="55"/>
      <c r="F1003" s="55"/>
      <c r="G1003" s="55"/>
      <c r="H1003" s="55"/>
      <c r="I1003" s="55"/>
      <c r="J1003" s="55"/>
      <c r="K1003" s="55"/>
      <c r="L1003" s="55"/>
      <c r="M1003" s="55"/>
      <c r="N1003" s="55"/>
      <c r="O1003" s="55"/>
      <c r="P1003" s="55"/>
      <c r="Q1003" s="55"/>
      <c r="R1003" s="55"/>
      <c r="S1003" s="55"/>
      <c r="T1003" s="55"/>
      <c r="U1003" s="55"/>
      <c r="V1003" s="55"/>
      <c r="W1003" s="55"/>
      <c r="X1003" s="55"/>
      <c r="Y1003" s="55"/>
      <c r="Z1003" s="55"/>
      <c r="AA1003" s="55"/>
      <c r="AB1003" s="55"/>
      <c r="AC1003" s="55"/>
      <c r="AD1003" s="55"/>
      <c r="AE1003" s="55"/>
      <c r="AF1003" s="55"/>
    </row>
    <row r="1004" spans="2:32">
      <c r="B1004" s="55"/>
      <c r="C1004" s="55"/>
      <c r="D1004" s="55"/>
      <c r="E1004" s="55"/>
      <c r="F1004" s="55"/>
      <c r="G1004" s="55"/>
      <c r="H1004" s="55"/>
      <c r="I1004" s="55"/>
      <c r="J1004" s="55"/>
      <c r="K1004" s="55"/>
      <c r="L1004" s="55"/>
      <c r="M1004" s="55"/>
      <c r="N1004" s="55"/>
      <c r="O1004" s="55"/>
      <c r="P1004" s="55"/>
      <c r="Q1004" s="55"/>
      <c r="R1004" s="55"/>
      <c r="S1004" s="55"/>
      <c r="T1004" s="55"/>
      <c r="U1004" s="55"/>
      <c r="V1004" s="55"/>
      <c r="W1004" s="55"/>
      <c r="X1004" s="55"/>
      <c r="Y1004" s="55"/>
      <c r="Z1004" s="55"/>
      <c r="AA1004" s="55"/>
      <c r="AB1004" s="55"/>
      <c r="AC1004" s="55"/>
      <c r="AD1004" s="55"/>
      <c r="AE1004" s="55"/>
      <c r="AF1004" s="55"/>
    </row>
    <row r="1005" spans="2:32">
      <c r="B1005" s="55"/>
      <c r="C1005" s="55"/>
      <c r="D1005" s="55"/>
      <c r="E1005" s="55"/>
      <c r="F1005" s="55"/>
      <c r="G1005" s="55"/>
      <c r="H1005" s="55"/>
      <c r="I1005" s="55"/>
      <c r="J1005" s="55"/>
      <c r="K1005" s="55"/>
      <c r="L1005" s="55"/>
      <c r="M1005" s="55"/>
      <c r="N1005" s="55"/>
      <c r="O1005" s="55"/>
      <c r="P1005" s="55"/>
      <c r="Q1005" s="55"/>
      <c r="R1005" s="55"/>
      <c r="S1005" s="55"/>
      <c r="T1005" s="55"/>
      <c r="U1005" s="55"/>
      <c r="V1005" s="55"/>
      <c r="W1005" s="55"/>
      <c r="X1005" s="55"/>
      <c r="Y1005" s="55"/>
      <c r="Z1005" s="55"/>
      <c r="AA1005" s="55"/>
      <c r="AB1005" s="55"/>
      <c r="AC1005" s="55"/>
      <c r="AD1005" s="55"/>
      <c r="AE1005" s="55"/>
      <c r="AF1005" s="55"/>
    </row>
    <row r="1006" spans="2:32">
      <c r="B1006" s="55"/>
      <c r="C1006" s="55"/>
      <c r="D1006" s="55"/>
      <c r="E1006" s="55"/>
      <c r="F1006" s="55"/>
      <c r="G1006" s="55"/>
      <c r="H1006" s="55"/>
      <c r="I1006" s="55"/>
      <c r="J1006" s="55"/>
      <c r="K1006" s="55"/>
      <c r="L1006" s="55"/>
      <c r="M1006" s="55"/>
      <c r="N1006" s="55"/>
      <c r="O1006" s="55"/>
      <c r="P1006" s="55"/>
      <c r="Q1006" s="55"/>
      <c r="R1006" s="55"/>
      <c r="S1006" s="55"/>
      <c r="T1006" s="55"/>
      <c r="U1006" s="55"/>
      <c r="V1006" s="55"/>
      <c r="W1006" s="55"/>
      <c r="X1006" s="55"/>
      <c r="Y1006" s="55"/>
      <c r="Z1006" s="55"/>
      <c r="AA1006" s="55"/>
      <c r="AB1006" s="55"/>
      <c r="AC1006" s="55"/>
      <c r="AD1006" s="55"/>
      <c r="AE1006" s="55"/>
      <c r="AF1006" s="55"/>
    </row>
    <row r="1007" spans="2:32">
      <c r="B1007" s="55"/>
      <c r="C1007" s="55"/>
      <c r="D1007" s="55"/>
      <c r="E1007" s="55"/>
      <c r="F1007" s="55"/>
      <c r="G1007" s="55"/>
      <c r="H1007" s="55"/>
      <c r="I1007" s="55"/>
      <c r="J1007" s="55"/>
      <c r="K1007" s="55"/>
      <c r="L1007" s="55"/>
      <c r="M1007" s="55"/>
      <c r="N1007" s="55"/>
      <c r="O1007" s="55"/>
      <c r="P1007" s="55"/>
      <c r="Q1007" s="55"/>
      <c r="R1007" s="55"/>
      <c r="S1007" s="55"/>
      <c r="T1007" s="55"/>
      <c r="U1007" s="55"/>
      <c r="V1007" s="55"/>
      <c r="W1007" s="55"/>
      <c r="X1007" s="55"/>
      <c r="Y1007" s="55"/>
      <c r="Z1007" s="55"/>
      <c r="AA1007" s="55"/>
      <c r="AB1007" s="55"/>
      <c r="AC1007" s="55"/>
      <c r="AD1007" s="55"/>
      <c r="AE1007" s="55"/>
      <c r="AF1007" s="55"/>
    </row>
    <row r="1008" spans="2:32">
      <c r="B1008" s="55"/>
      <c r="C1008" s="55"/>
      <c r="D1008" s="55"/>
      <c r="E1008" s="55"/>
      <c r="F1008" s="55"/>
      <c r="G1008" s="55"/>
      <c r="H1008" s="55"/>
      <c r="I1008" s="55"/>
      <c r="J1008" s="55"/>
      <c r="K1008" s="55"/>
      <c r="L1008" s="55"/>
      <c r="M1008" s="55"/>
      <c r="N1008" s="55"/>
      <c r="O1008" s="55"/>
      <c r="P1008" s="55"/>
      <c r="Q1008" s="55"/>
      <c r="R1008" s="55"/>
      <c r="S1008" s="55"/>
      <c r="T1008" s="55"/>
      <c r="U1008" s="55"/>
      <c r="V1008" s="55"/>
      <c r="W1008" s="55"/>
      <c r="X1008" s="55"/>
      <c r="Y1008" s="55"/>
      <c r="Z1008" s="55"/>
      <c r="AA1008" s="55"/>
      <c r="AB1008" s="55"/>
      <c r="AC1008" s="55"/>
      <c r="AD1008" s="55"/>
      <c r="AE1008" s="55"/>
      <c r="AF1008" s="55"/>
    </row>
    <row r="1095" spans="2:32">
      <c r="B1095" s="55"/>
      <c r="C1095" s="55"/>
      <c r="D1095" s="55"/>
      <c r="E1095" s="55"/>
      <c r="F1095" s="55"/>
      <c r="G1095" s="55"/>
      <c r="H1095" s="55"/>
      <c r="I1095" s="55"/>
      <c r="J1095" s="55"/>
      <c r="K1095" s="55"/>
      <c r="L1095" s="55"/>
      <c r="M1095" s="55"/>
      <c r="N1095" s="55"/>
      <c r="O1095" s="55"/>
      <c r="P1095" s="55"/>
      <c r="Q1095" s="55"/>
      <c r="R1095" s="55"/>
      <c r="S1095" s="55"/>
      <c r="T1095" s="55"/>
      <c r="U1095" s="55"/>
      <c r="V1095" s="55"/>
      <c r="W1095" s="55"/>
      <c r="X1095" s="55"/>
      <c r="Y1095" s="55"/>
      <c r="Z1095" s="55"/>
      <c r="AA1095" s="55"/>
      <c r="AB1095" s="55"/>
      <c r="AC1095" s="55"/>
      <c r="AD1095" s="55"/>
      <c r="AE1095" s="55"/>
      <c r="AF1095" s="55"/>
    </row>
    <row r="1096" spans="2:32">
      <c r="B1096" s="242"/>
      <c r="C1096" s="242"/>
      <c r="D1096" s="242"/>
      <c r="E1096" s="242"/>
      <c r="F1096" s="242"/>
      <c r="G1096" s="242"/>
      <c r="H1096" s="242"/>
      <c r="I1096" s="242"/>
      <c r="J1096" s="242"/>
      <c r="K1096" s="242"/>
      <c r="L1096" s="242"/>
      <c r="M1096" s="242"/>
      <c r="N1096" s="242"/>
      <c r="O1096" s="242"/>
      <c r="P1096" s="242"/>
      <c r="Q1096" s="242"/>
      <c r="R1096" s="242"/>
      <c r="S1096" s="242"/>
      <c r="T1096" s="242"/>
      <c r="U1096" s="242"/>
      <c r="V1096" s="242"/>
      <c r="W1096" s="242"/>
      <c r="X1096" s="242"/>
      <c r="Y1096" s="242"/>
      <c r="Z1096" s="242"/>
      <c r="AA1096" s="242"/>
      <c r="AB1096" s="242"/>
      <c r="AC1096" s="242"/>
      <c r="AD1096" s="242"/>
      <c r="AE1096" s="242"/>
      <c r="AF1096" s="242"/>
    </row>
    <row r="1103" spans="2:32">
      <c r="B1103" s="55"/>
      <c r="C1103" s="55"/>
      <c r="D1103" s="55"/>
      <c r="E1103" s="55"/>
      <c r="F1103" s="55"/>
      <c r="G1103" s="55"/>
      <c r="H1103" s="55"/>
      <c r="I1103" s="55"/>
      <c r="J1103" s="55"/>
      <c r="K1103" s="55"/>
      <c r="L1103" s="55"/>
      <c r="M1103" s="55"/>
      <c r="N1103" s="55"/>
      <c r="O1103" s="55"/>
      <c r="P1103" s="55"/>
      <c r="Q1103" s="55"/>
      <c r="R1103" s="55"/>
      <c r="S1103" s="55"/>
      <c r="T1103" s="55"/>
      <c r="U1103" s="55"/>
      <c r="V1103" s="55"/>
      <c r="W1103" s="55"/>
      <c r="X1103" s="55"/>
      <c r="Y1103" s="55"/>
      <c r="Z1103" s="55"/>
      <c r="AA1103" s="55"/>
      <c r="AB1103" s="55"/>
      <c r="AC1103" s="55"/>
      <c r="AD1103" s="55"/>
      <c r="AE1103" s="55"/>
      <c r="AF1103" s="55"/>
    </row>
    <row r="1104" spans="2:32">
      <c r="B1104" s="55"/>
      <c r="C1104" s="55"/>
      <c r="D1104" s="55"/>
      <c r="E1104" s="55"/>
      <c r="F1104" s="55"/>
      <c r="G1104" s="55"/>
      <c r="H1104" s="55"/>
      <c r="I1104" s="55"/>
      <c r="J1104" s="55"/>
      <c r="K1104" s="55"/>
      <c r="L1104" s="55"/>
      <c r="M1104" s="55"/>
      <c r="N1104" s="55"/>
      <c r="O1104" s="55"/>
      <c r="P1104" s="55"/>
      <c r="Q1104" s="55"/>
      <c r="R1104" s="55"/>
      <c r="S1104" s="55"/>
      <c r="T1104" s="55"/>
      <c r="U1104" s="55"/>
      <c r="V1104" s="55"/>
      <c r="W1104" s="55"/>
      <c r="X1104" s="55"/>
      <c r="Y1104" s="55"/>
      <c r="Z1104" s="55"/>
      <c r="AA1104" s="55"/>
      <c r="AB1104" s="55"/>
      <c r="AC1104" s="55"/>
      <c r="AD1104" s="55"/>
      <c r="AE1104" s="55"/>
      <c r="AF1104" s="55"/>
    </row>
    <row r="1193" spans="2:32">
      <c r="B1193" s="55"/>
      <c r="C1193" s="55"/>
      <c r="D1193" s="55"/>
      <c r="E1193" s="55"/>
      <c r="F1193" s="55"/>
      <c r="G1193" s="55"/>
      <c r="H1193" s="55"/>
      <c r="I1193" s="55"/>
      <c r="J1193" s="55"/>
      <c r="K1193" s="55"/>
      <c r="L1193" s="55"/>
      <c r="M1193" s="55"/>
      <c r="N1193" s="55"/>
      <c r="O1193" s="55"/>
      <c r="P1193" s="55"/>
      <c r="Q1193" s="55"/>
      <c r="R1193" s="55"/>
      <c r="S1193" s="55"/>
      <c r="T1193" s="55"/>
      <c r="U1193" s="55"/>
      <c r="V1193" s="55"/>
      <c r="W1193" s="55"/>
      <c r="X1193" s="55"/>
      <c r="Y1193" s="55"/>
      <c r="Z1193" s="55"/>
      <c r="AA1193" s="55"/>
      <c r="AB1193" s="55"/>
      <c r="AC1193" s="55"/>
      <c r="AD1193" s="55"/>
      <c r="AE1193" s="55"/>
      <c r="AF1193" s="55"/>
    </row>
    <row r="1194" spans="2:32">
      <c r="B1194" s="242"/>
      <c r="C1194" s="242"/>
      <c r="D1194" s="242"/>
      <c r="E1194" s="242"/>
      <c r="F1194" s="242"/>
      <c r="G1194" s="242"/>
      <c r="H1194" s="242"/>
      <c r="I1194" s="242"/>
      <c r="J1194" s="242"/>
      <c r="K1194" s="242"/>
      <c r="L1194" s="242"/>
      <c r="M1194" s="242"/>
      <c r="N1194" s="242"/>
      <c r="O1194" s="242"/>
      <c r="P1194" s="242"/>
      <c r="Q1194" s="242"/>
      <c r="R1194" s="242"/>
      <c r="S1194" s="242"/>
      <c r="T1194" s="242"/>
      <c r="U1194" s="242"/>
      <c r="V1194" s="242"/>
      <c r="W1194" s="242"/>
      <c r="X1194" s="242"/>
      <c r="Y1194" s="242"/>
      <c r="Z1194" s="242"/>
      <c r="AA1194" s="242"/>
      <c r="AB1194" s="242"/>
      <c r="AC1194" s="242"/>
      <c r="AD1194" s="242"/>
      <c r="AE1194" s="242"/>
      <c r="AF1194" s="242"/>
    </row>
    <row r="1281" spans="2:32">
      <c r="B1281" s="55"/>
      <c r="C1281" s="55"/>
      <c r="D1281" s="55"/>
      <c r="E1281" s="55"/>
      <c r="F1281" s="55"/>
      <c r="G1281" s="55"/>
      <c r="H1281" s="55"/>
      <c r="I1281" s="55"/>
      <c r="J1281" s="55"/>
      <c r="K1281" s="55"/>
      <c r="L1281" s="55"/>
      <c r="M1281" s="55"/>
      <c r="N1281" s="55"/>
      <c r="O1281" s="55"/>
      <c r="P1281" s="55"/>
      <c r="Q1281" s="55"/>
      <c r="R1281" s="55"/>
      <c r="S1281" s="55"/>
      <c r="T1281" s="55"/>
      <c r="U1281" s="55"/>
      <c r="V1281" s="55"/>
      <c r="W1281" s="55"/>
      <c r="X1281" s="55"/>
      <c r="Y1281" s="55"/>
      <c r="Z1281" s="55"/>
      <c r="AA1281" s="55"/>
      <c r="AB1281" s="55"/>
      <c r="AC1281" s="55"/>
      <c r="AD1281" s="55"/>
      <c r="AE1281" s="55"/>
      <c r="AF1281" s="55"/>
    </row>
    <row r="1293" spans="2:32">
      <c r="B1293" s="55"/>
      <c r="C1293" s="55"/>
      <c r="D1293" s="55"/>
      <c r="E1293" s="55"/>
      <c r="F1293" s="55"/>
      <c r="G1293" s="55"/>
      <c r="H1293" s="55"/>
      <c r="I1293" s="55"/>
      <c r="J1293" s="55"/>
      <c r="K1293" s="55"/>
      <c r="L1293" s="55"/>
      <c r="M1293" s="55"/>
      <c r="N1293" s="55"/>
      <c r="O1293" s="55"/>
      <c r="P1293" s="55"/>
      <c r="Q1293" s="55"/>
      <c r="R1293" s="55"/>
      <c r="S1293" s="55"/>
      <c r="T1293" s="55"/>
      <c r="U1293" s="55"/>
      <c r="V1293" s="55"/>
      <c r="W1293" s="55"/>
      <c r="X1293" s="55"/>
      <c r="Y1293" s="55"/>
      <c r="Z1293" s="55"/>
      <c r="AA1293" s="55"/>
      <c r="AB1293" s="55"/>
      <c r="AC1293" s="55"/>
      <c r="AD1293" s="55"/>
      <c r="AE1293" s="55"/>
      <c r="AF1293" s="55"/>
    </row>
    <row r="1294" spans="2:32">
      <c r="B1294" s="242"/>
      <c r="C1294" s="242"/>
      <c r="D1294" s="242"/>
      <c r="E1294" s="242"/>
      <c r="F1294" s="242"/>
      <c r="G1294" s="242"/>
      <c r="H1294" s="242"/>
      <c r="I1294" s="242"/>
      <c r="J1294" s="242"/>
      <c r="K1294" s="242"/>
      <c r="L1294" s="242"/>
      <c r="M1294" s="242"/>
      <c r="N1294" s="242"/>
      <c r="O1294" s="242"/>
      <c r="P1294" s="242"/>
      <c r="Q1294" s="242"/>
      <c r="R1294" s="242"/>
      <c r="S1294" s="242"/>
      <c r="T1294" s="242"/>
      <c r="U1294" s="242"/>
      <c r="V1294" s="242"/>
      <c r="W1294" s="242"/>
      <c r="X1294" s="242"/>
      <c r="Y1294" s="242"/>
      <c r="Z1294" s="242"/>
      <c r="AA1294" s="242"/>
      <c r="AB1294" s="242"/>
      <c r="AC1294" s="242"/>
      <c r="AD1294" s="242"/>
      <c r="AE1294" s="242"/>
      <c r="AF1294" s="242"/>
    </row>
    <row r="1589" spans="2:32">
      <c r="B1589" s="55"/>
      <c r="C1589" s="55"/>
      <c r="D1589" s="55"/>
      <c r="E1589" s="55"/>
      <c r="F1589" s="55"/>
      <c r="G1589" s="55"/>
      <c r="H1589" s="55"/>
      <c r="I1589" s="55"/>
      <c r="J1589" s="55"/>
      <c r="K1589" s="55"/>
      <c r="L1589" s="55"/>
      <c r="M1589" s="55"/>
      <c r="N1589" s="55"/>
      <c r="O1589" s="55"/>
      <c r="P1589" s="55"/>
      <c r="Q1589" s="55"/>
      <c r="R1589" s="55"/>
      <c r="S1589" s="55"/>
      <c r="T1589" s="55"/>
      <c r="U1589" s="55"/>
      <c r="V1589" s="55"/>
      <c r="W1589" s="55"/>
      <c r="X1589" s="55"/>
      <c r="Y1589" s="55"/>
      <c r="Z1589" s="55"/>
      <c r="AA1589" s="55"/>
      <c r="AB1589" s="55"/>
      <c r="AC1589" s="55"/>
      <c r="AD1589" s="55"/>
      <c r="AE1589" s="55"/>
      <c r="AF1589" s="55"/>
    </row>
    <row r="1590" spans="2:32">
      <c r="B1590" s="242"/>
      <c r="C1590" s="242"/>
      <c r="D1590" s="242"/>
      <c r="E1590" s="242"/>
      <c r="F1590" s="242"/>
      <c r="G1590" s="242"/>
      <c r="H1590" s="242"/>
      <c r="I1590" s="242"/>
      <c r="J1590" s="242"/>
      <c r="K1590" s="242"/>
      <c r="L1590" s="242"/>
      <c r="M1590" s="242"/>
      <c r="N1590" s="242"/>
      <c r="O1590" s="242"/>
      <c r="P1590" s="242"/>
      <c r="Q1590" s="242"/>
      <c r="R1590" s="242"/>
      <c r="S1590" s="242"/>
      <c r="T1590" s="242"/>
      <c r="U1590" s="242"/>
      <c r="V1590" s="242"/>
      <c r="W1590" s="242"/>
      <c r="X1590" s="242"/>
      <c r="Y1590" s="242"/>
      <c r="Z1590" s="242"/>
      <c r="AA1590" s="242"/>
      <c r="AB1590" s="242"/>
      <c r="AC1590" s="242"/>
      <c r="AD1590" s="242"/>
      <c r="AE1590" s="242"/>
      <c r="AF1590" s="242"/>
    </row>
    <row r="1599" spans="2:32">
      <c r="B1599" s="55"/>
      <c r="C1599" s="55"/>
      <c r="D1599" s="55"/>
      <c r="E1599" s="55"/>
      <c r="F1599" s="55"/>
      <c r="G1599" s="55"/>
      <c r="H1599" s="55"/>
      <c r="I1599" s="55"/>
      <c r="J1599" s="55"/>
      <c r="K1599" s="55"/>
      <c r="L1599" s="55"/>
      <c r="M1599" s="55"/>
      <c r="N1599" s="55"/>
      <c r="O1599" s="55"/>
      <c r="P1599" s="55"/>
      <c r="Q1599" s="55"/>
      <c r="R1599" s="55"/>
      <c r="S1599" s="55"/>
      <c r="T1599" s="55"/>
      <c r="U1599" s="55"/>
      <c r="V1599" s="55"/>
      <c r="W1599" s="55"/>
      <c r="X1599" s="55"/>
      <c r="Y1599" s="55"/>
      <c r="Z1599" s="55"/>
      <c r="AA1599" s="55"/>
      <c r="AB1599" s="55"/>
      <c r="AC1599" s="55"/>
      <c r="AD1599" s="55"/>
      <c r="AE1599" s="55"/>
      <c r="AF1599" s="55"/>
    </row>
    <row r="1600" spans="2:32">
      <c r="B1600" s="55"/>
      <c r="C1600" s="55"/>
      <c r="D1600" s="55"/>
      <c r="E1600" s="55"/>
      <c r="F1600" s="55"/>
      <c r="G1600" s="55"/>
      <c r="H1600" s="55"/>
      <c r="I1600" s="55"/>
      <c r="J1600" s="55"/>
      <c r="K1600" s="55"/>
      <c r="L1600" s="55"/>
      <c r="M1600" s="55"/>
      <c r="N1600" s="55"/>
      <c r="O1600" s="55"/>
      <c r="P1600" s="55"/>
      <c r="Q1600" s="55"/>
      <c r="R1600" s="55"/>
      <c r="S1600" s="55"/>
      <c r="T1600" s="55"/>
      <c r="U1600" s="55"/>
      <c r="V1600" s="55"/>
      <c r="W1600" s="55"/>
      <c r="X1600" s="55"/>
      <c r="Y1600" s="55"/>
      <c r="Z1600" s="55"/>
      <c r="AA1600" s="55"/>
      <c r="AB1600" s="55"/>
      <c r="AC1600" s="55"/>
      <c r="AD1600" s="55"/>
      <c r="AE1600" s="55"/>
      <c r="AF1600" s="55"/>
    </row>
    <row r="1812" spans="2:32">
      <c r="B1812" s="55"/>
      <c r="C1812" s="55"/>
      <c r="D1812" s="55"/>
      <c r="E1812" s="55"/>
      <c r="F1812" s="55"/>
      <c r="G1812" s="55"/>
      <c r="H1812" s="55"/>
      <c r="I1812" s="55"/>
      <c r="J1812" s="55"/>
      <c r="K1812" s="55"/>
      <c r="L1812" s="55"/>
      <c r="M1812" s="55"/>
      <c r="N1812" s="55"/>
      <c r="O1812" s="55"/>
      <c r="P1812" s="55"/>
      <c r="Q1812" s="55"/>
      <c r="R1812" s="55"/>
      <c r="S1812" s="55"/>
      <c r="T1812" s="55"/>
      <c r="U1812" s="55"/>
      <c r="V1812" s="55"/>
      <c r="W1812" s="55"/>
      <c r="X1812" s="55"/>
      <c r="Y1812" s="55"/>
      <c r="Z1812" s="55"/>
      <c r="AA1812" s="55"/>
      <c r="AB1812" s="55"/>
      <c r="AC1812" s="55"/>
      <c r="AD1812" s="55"/>
      <c r="AE1812" s="55"/>
      <c r="AF1812" s="55"/>
    </row>
    <row r="1813" spans="2:32">
      <c r="B1813" s="242"/>
      <c r="C1813" s="242"/>
      <c r="D1813" s="242"/>
      <c r="E1813" s="242"/>
      <c r="F1813" s="242"/>
      <c r="G1813" s="242"/>
      <c r="H1813" s="242"/>
      <c r="I1813" s="242"/>
      <c r="J1813" s="242"/>
      <c r="K1813" s="242"/>
      <c r="L1813" s="242"/>
      <c r="M1813" s="242"/>
      <c r="N1813" s="242"/>
      <c r="O1813" s="242"/>
      <c r="P1813" s="242"/>
      <c r="Q1813" s="242"/>
      <c r="R1813" s="242"/>
      <c r="S1813" s="242"/>
      <c r="T1813" s="242"/>
      <c r="U1813" s="242"/>
      <c r="V1813" s="242"/>
      <c r="W1813" s="242"/>
      <c r="X1813" s="242"/>
      <c r="Y1813" s="242"/>
      <c r="Z1813" s="242"/>
      <c r="AA1813" s="242"/>
      <c r="AB1813" s="242"/>
      <c r="AC1813" s="242"/>
      <c r="AD1813" s="242"/>
      <c r="AE1813" s="242"/>
      <c r="AF1813" s="242"/>
    </row>
    <row r="1814" spans="2:32">
      <c r="B1814" s="55"/>
      <c r="C1814" s="55"/>
      <c r="D1814" s="55"/>
      <c r="E1814" s="55"/>
      <c r="F1814" s="55"/>
      <c r="G1814" s="55"/>
      <c r="H1814" s="55"/>
      <c r="I1814" s="55"/>
      <c r="J1814" s="55"/>
      <c r="K1814" s="55"/>
      <c r="L1814" s="55"/>
      <c r="M1814" s="55"/>
      <c r="N1814" s="55"/>
      <c r="O1814" s="55"/>
      <c r="P1814" s="55"/>
      <c r="Q1814" s="55"/>
      <c r="R1814" s="55"/>
      <c r="S1814" s="55"/>
      <c r="T1814" s="55"/>
      <c r="U1814" s="55"/>
      <c r="V1814" s="55"/>
      <c r="W1814" s="55"/>
      <c r="X1814" s="55"/>
      <c r="Y1814" s="55"/>
      <c r="Z1814" s="55"/>
      <c r="AA1814" s="55"/>
      <c r="AB1814" s="55"/>
      <c r="AC1814" s="55"/>
      <c r="AD1814" s="55"/>
      <c r="AE1814" s="55"/>
      <c r="AF1814" s="55"/>
    </row>
    <row r="1815" spans="2:32">
      <c r="B1815" s="55"/>
      <c r="C1815" s="55"/>
      <c r="D1815" s="55"/>
      <c r="E1815" s="55"/>
      <c r="F1815" s="55"/>
      <c r="G1815" s="55"/>
      <c r="H1815" s="55"/>
      <c r="I1815" s="55"/>
      <c r="J1815" s="55"/>
      <c r="K1815" s="55"/>
      <c r="L1815" s="55"/>
      <c r="M1815" s="55"/>
      <c r="N1815" s="55"/>
      <c r="O1815" s="55"/>
      <c r="P1815" s="55"/>
      <c r="Q1815" s="55"/>
      <c r="R1815" s="55"/>
      <c r="S1815" s="55"/>
      <c r="T1815" s="55"/>
      <c r="U1815" s="55"/>
      <c r="V1815" s="55"/>
      <c r="W1815" s="55"/>
      <c r="X1815" s="55"/>
      <c r="Y1815" s="55"/>
      <c r="Z1815" s="55"/>
      <c r="AA1815" s="55"/>
      <c r="AB1815" s="55"/>
      <c r="AC1815" s="55"/>
      <c r="AD1815" s="55"/>
      <c r="AE1815" s="55"/>
      <c r="AF1815" s="55"/>
    </row>
    <row r="1816" spans="2:32">
      <c r="B1816" s="55"/>
      <c r="C1816" s="55"/>
      <c r="D1816" s="55"/>
      <c r="E1816" s="55"/>
      <c r="F1816" s="55"/>
      <c r="G1816" s="55"/>
      <c r="H1816" s="55"/>
      <c r="I1816" s="55"/>
      <c r="J1816" s="55"/>
      <c r="K1816" s="55"/>
      <c r="L1816" s="55"/>
      <c r="M1816" s="55"/>
      <c r="N1816" s="55"/>
      <c r="O1816" s="55"/>
      <c r="P1816" s="55"/>
      <c r="Q1816" s="55"/>
      <c r="R1816" s="55"/>
      <c r="S1816" s="55"/>
      <c r="T1816" s="55"/>
      <c r="U1816" s="55"/>
      <c r="V1816" s="55"/>
      <c r="W1816" s="55"/>
      <c r="X1816" s="55"/>
      <c r="Y1816" s="55"/>
      <c r="Z1816" s="55"/>
      <c r="AA1816" s="55"/>
      <c r="AB1816" s="55"/>
      <c r="AC1816" s="55"/>
      <c r="AD1816" s="55"/>
      <c r="AE1816" s="55"/>
      <c r="AF1816" s="55"/>
    </row>
    <row r="1817" spans="2:32">
      <c r="B1817" s="55"/>
      <c r="C1817" s="55"/>
      <c r="D1817" s="55"/>
      <c r="E1817" s="55"/>
      <c r="F1817" s="55"/>
      <c r="G1817" s="55"/>
      <c r="H1817" s="55"/>
      <c r="I1817" s="55"/>
      <c r="J1817" s="55"/>
      <c r="K1817" s="55"/>
      <c r="L1817" s="55"/>
      <c r="M1817" s="55"/>
      <c r="N1817" s="55"/>
      <c r="O1817" s="55"/>
      <c r="P1817" s="55"/>
      <c r="Q1817" s="55"/>
      <c r="R1817" s="55"/>
      <c r="S1817" s="55"/>
      <c r="T1817" s="55"/>
      <c r="U1817" s="55"/>
      <c r="V1817" s="55"/>
      <c r="W1817" s="55"/>
      <c r="X1817" s="55"/>
      <c r="Y1817" s="55"/>
      <c r="Z1817" s="55"/>
      <c r="AA1817" s="55"/>
      <c r="AB1817" s="55"/>
      <c r="AC1817" s="55"/>
      <c r="AD1817" s="55"/>
      <c r="AE1817" s="55"/>
      <c r="AF1817" s="55"/>
    </row>
    <row r="1818" spans="2:32">
      <c r="B1818" s="55"/>
      <c r="C1818" s="55"/>
      <c r="D1818" s="55"/>
      <c r="E1818" s="55"/>
      <c r="F1818" s="55"/>
      <c r="G1818" s="55"/>
      <c r="H1818" s="55"/>
      <c r="I1818" s="55"/>
      <c r="J1818" s="55"/>
      <c r="K1818" s="55"/>
      <c r="L1818" s="55"/>
      <c r="M1818" s="55"/>
      <c r="N1818" s="55"/>
      <c r="O1818" s="55"/>
      <c r="P1818" s="55"/>
      <c r="Q1818" s="55"/>
      <c r="R1818" s="55"/>
      <c r="S1818" s="55"/>
      <c r="T1818" s="55"/>
      <c r="U1818" s="55"/>
      <c r="V1818" s="55"/>
      <c r="W1818" s="55"/>
      <c r="X1818" s="55"/>
      <c r="Y1818" s="55"/>
      <c r="Z1818" s="55"/>
      <c r="AA1818" s="55"/>
      <c r="AB1818" s="55"/>
      <c r="AC1818" s="55"/>
      <c r="AD1818" s="55"/>
      <c r="AE1818" s="55"/>
      <c r="AF1818" s="55"/>
    </row>
    <row r="1819" spans="2:32">
      <c r="B1819" s="55"/>
      <c r="C1819" s="55"/>
      <c r="D1819" s="55"/>
      <c r="E1819" s="55"/>
      <c r="F1819" s="55"/>
      <c r="G1819" s="55"/>
      <c r="H1819" s="55"/>
      <c r="I1819" s="55"/>
      <c r="J1819" s="55"/>
      <c r="K1819" s="55"/>
      <c r="L1819" s="55"/>
      <c r="M1819" s="55"/>
      <c r="N1819" s="55"/>
      <c r="O1819" s="55"/>
      <c r="P1819" s="55"/>
      <c r="Q1819" s="55"/>
      <c r="R1819" s="55"/>
      <c r="S1819" s="55"/>
      <c r="T1819" s="55"/>
      <c r="U1819" s="55"/>
      <c r="V1819" s="55"/>
      <c r="W1819" s="55"/>
      <c r="X1819" s="55"/>
      <c r="Y1819" s="55"/>
      <c r="Z1819" s="55"/>
      <c r="AA1819" s="55"/>
      <c r="AB1819" s="55"/>
      <c r="AC1819" s="55"/>
      <c r="AD1819" s="55"/>
      <c r="AE1819" s="55"/>
      <c r="AF1819" s="55"/>
    </row>
    <row r="1820" spans="2:32">
      <c r="B1820" s="55"/>
      <c r="C1820" s="55"/>
      <c r="D1820" s="55"/>
      <c r="E1820" s="55"/>
      <c r="F1820" s="55"/>
      <c r="G1820" s="55"/>
      <c r="H1820" s="55"/>
      <c r="I1820" s="55"/>
      <c r="J1820" s="55"/>
      <c r="K1820" s="55"/>
      <c r="L1820" s="55"/>
      <c r="M1820" s="55"/>
      <c r="N1820" s="55"/>
      <c r="O1820" s="55"/>
      <c r="P1820" s="55"/>
      <c r="Q1820" s="55"/>
      <c r="R1820" s="55"/>
      <c r="S1820" s="55"/>
      <c r="T1820" s="55"/>
      <c r="U1820" s="55"/>
      <c r="V1820" s="55"/>
      <c r="W1820" s="55"/>
      <c r="X1820" s="55"/>
      <c r="Y1820" s="55"/>
      <c r="Z1820" s="55"/>
      <c r="AA1820" s="55"/>
      <c r="AB1820" s="55"/>
      <c r="AC1820" s="55"/>
      <c r="AD1820" s="55"/>
      <c r="AE1820" s="55"/>
      <c r="AF1820" s="55"/>
    </row>
    <row r="1821" spans="2:32">
      <c r="B1821" s="55"/>
      <c r="C1821" s="55"/>
      <c r="D1821" s="55"/>
      <c r="E1821" s="55"/>
      <c r="F1821" s="55"/>
      <c r="G1821" s="55"/>
      <c r="H1821" s="55"/>
      <c r="I1821" s="55"/>
      <c r="J1821" s="55"/>
      <c r="K1821" s="55"/>
      <c r="L1821" s="55"/>
      <c r="M1821" s="55"/>
      <c r="N1821" s="55"/>
      <c r="O1821" s="55"/>
      <c r="P1821" s="55"/>
      <c r="Q1821" s="55"/>
      <c r="R1821" s="55"/>
      <c r="S1821" s="55"/>
      <c r="T1821" s="55"/>
      <c r="U1821" s="55"/>
      <c r="V1821" s="55"/>
      <c r="W1821" s="55"/>
      <c r="X1821" s="55"/>
      <c r="Y1821" s="55"/>
      <c r="Z1821" s="55"/>
      <c r="AA1821" s="55"/>
      <c r="AB1821" s="55"/>
      <c r="AC1821" s="55"/>
      <c r="AD1821" s="55"/>
      <c r="AE1821" s="55"/>
      <c r="AF1821" s="55"/>
    </row>
    <row r="1822" spans="2:32">
      <c r="B1822" s="55"/>
      <c r="C1822" s="55"/>
      <c r="D1822" s="55"/>
      <c r="E1822" s="55"/>
      <c r="F1822" s="55"/>
      <c r="G1822" s="55"/>
      <c r="H1822" s="55"/>
      <c r="I1822" s="55"/>
      <c r="J1822" s="55"/>
      <c r="K1822" s="55"/>
      <c r="L1822" s="55"/>
      <c r="M1822" s="55"/>
      <c r="N1822" s="55"/>
      <c r="O1822" s="55"/>
      <c r="P1822" s="55"/>
      <c r="Q1822" s="55"/>
      <c r="R1822" s="55"/>
      <c r="S1822" s="55"/>
      <c r="T1822" s="55"/>
      <c r="U1822" s="55"/>
      <c r="V1822" s="55"/>
      <c r="W1822" s="55"/>
      <c r="X1822" s="55"/>
      <c r="Y1822" s="55"/>
      <c r="Z1822" s="55"/>
      <c r="AA1822" s="55"/>
      <c r="AB1822" s="55"/>
      <c r="AC1822" s="55"/>
      <c r="AD1822" s="55"/>
      <c r="AE1822" s="55"/>
      <c r="AF1822" s="55"/>
    </row>
    <row r="1823" spans="2:32">
      <c r="B1823" s="55"/>
      <c r="C1823" s="55"/>
      <c r="D1823" s="55"/>
      <c r="E1823" s="55"/>
      <c r="F1823" s="55"/>
      <c r="G1823" s="55"/>
      <c r="H1823" s="55"/>
      <c r="I1823" s="55"/>
      <c r="J1823" s="55"/>
      <c r="K1823" s="55"/>
      <c r="L1823" s="55"/>
      <c r="M1823" s="55"/>
      <c r="N1823" s="55"/>
      <c r="O1823" s="55"/>
      <c r="P1823" s="55"/>
      <c r="Q1823" s="55"/>
      <c r="R1823" s="55"/>
      <c r="S1823" s="55"/>
      <c r="T1823" s="55"/>
      <c r="U1823" s="55"/>
      <c r="V1823" s="55"/>
      <c r="W1823" s="55"/>
      <c r="X1823" s="55"/>
      <c r="Y1823" s="55"/>
      <c r="Z1823" s="55"/>
      <c r="AA1823" s="55"/>
      <c r="AB1823" s="55"/>
      <c r="AC1823" s="55"/>
      <c r="AD1823" s="55"/>
      <c r="AE1823" s="55"/>
      <c r="AF1823" s="55"/>
    </row>
    <row r="1824" spans="2:32">
      <c r="B1824" s="55"/>
      <c r="C1824" s="55"/>
      <c r="D1824" s="55"/>
      <c r="E1824" s="55"/>
      <c r="F1824" s="55"/>
      <c r="G1824" s="55"/>
      <c r="H1824" s="55"/>
      <c r="I1824" s="55"/>
      <c r="J1824" s="55"/>
      <c r="K1824" s="55"/>
      <c r="L1824" s="55"/>
      <c r="M1824" s="55"/>
      <c r="N1824" s="55"/>
      <c r="O1824" s="55"/>
      <c r="P1824" s="55"/>
      <c r="Q1824" s="55"/>
      <c r="R1824" s="55"/>
      <c r="S1824" s="55"/>
      <c r="T1824" s="55"/>
      <c r="U1824" s="55"/>
      <c r="V1824" s="55"/>
      <c r="W1824" s="55"/>
      <c r="X1824" s="55"/>
      <c r="Y1824" s="55"/>
      <c r="Z1824" s="55"/>
      <c r="AA1824" s="55"/>
      <c r="AB1824" s="55"/>
      <c r="AC1824" s="55"/>
      <c r="AD1824" s="55"/>
      <c r="AE1824" s="55"/>
      <c r="AF1824" s="55"/>
    </row>
    <row r="2089" spans="2:32">
      <c r="B2089" s="55"/>
      <c r="C2089" s="55"/>
      <c r="D2089" s="55"/>
      <c r="E2089" s="55"/>
      <c r="F2089" s="55"/>
      <c r="G2089" s="55"/>
      <c r="H2089" s="55"/>
      <c r="I2089" s="55"/>
      <c r="J2089" s="55"/>
      <c r="K2089" s="55"/>
      <c r="L2089" s="55"/>
      <c r="M2089" s="55"/>
      <c r="N2089" s="55"/>
      <c r="O2089" s="55"/>
      <c r="P2089" s="55"/>
      <c r="Q2089" s="55"/>
      <c r="R2089" s="55"/>
      <c r="S2089" s="55"/>
      <c r="T2089" s="55"/>
      <c r="U2089" s="55"/>
      <c r="V2089" s="55"/>
      <c r="W2089" s="55"/>
      <c r="X2089" s="55"/>
      <c r="Y2089" s="55"/>
      <c r="Z2089" s="55"/>
      <c r="AA2089" s="55"/>
      <c r="AB2089" s="55"/>
      <c r="AC2089" s="55"/>
      <c r="AD2089" s="55"/>
      <c r="AE2089" s="55"/>
      <c r="AF2089" s="55"/>
    </row>
    <row r="2090" spans="2:32">
      <c r="B2090" s="242"/>
      <c r="C2090" s="242"/>
      <c r="D2090" s="242"/>
      <c r="E2090" s="242"/>
      <c r="F2090" s="242"/>
      <c r="G2090" s="242"/>
      <c r="H2090" s="242"/>
      <c r="I2090" s="242"/>
      <c r="J2090" s="242"/>
      <c r="K2090" s="242"/>
      <c r="L2090" s="242"/>
      <c r="M2090" s="242"/>
      <c r="N2090" s="242"/>
      <c r="O2090" s="242"/>
      <c r="P2090" s="242"/>
      <c r="Q2090" s="242"/>
      <c r="R2090" s="242"/>
      <c r="S2090" s="242"/>
      <c r="T2090" s="242"/>
      <c r="U2090" s="242"/>
      <c r="V2090" s="242"/>
      <c r="W2090" s="242"/>
      <c r="X2090" s="242"/>
      <c r="Y2090" s="242"/>
      <c r="Z2090" s="242"/>
      <c r="AA2090" s="242"/>
      <c r="AB2090" s="242"/>
      <c r="AC2090" s="242"/>
      <c r="AD2090" s="242"/>
      <c r="AE2090" s="242"/>
      <c r="AF2090" s="242"/>
    </row>
    <row r="2424" spans="2:32">
      <c r="B2424" s="55"/>
      <c r="C2424" s="55"/>
      <c r="D2424" s="55"/>
      <c r="E2424" s="55"/>
      <c r="F2424" s="55"/>
      <c r="G2424" s="55"/>
      <c r="H2424" s="55"/>
      <c r="I2424" s="55"/>
      <c r="J2424" s="55"/>
      <c r="K2424" s="55"/>
      <c r="L2424" s="55"/>
      <c r="M2424" s="55"/>
      <c r="N2424" s="55"/>
      <c r="O2424" s="55"/>
      <c r="P2424" s="55"/>
      <c r="Q2424" s="55"/>
      <c r="R2424" s="55"/>
      <c r="S2424" s="55"/>
      <c r="T2424" s="55"/>
      <c r="U2424" s="55"/>
      <c r="V2424" s="55"/>
      <c r="W2424" s="55"/>
      <c r="X2424" s="55"/>
      <c r="Y2424" s="55"/>
      <c r="Z2424" s="55"/>
      <c r="AA2424" s="55"/>
      <c r="AB2424" s="55"/>
      <c r="AC2424" s="55"/>
      <c r="AD2424" s="55"/>
      <c r="AE2424" s="55"/>
      <c r="AF2424" s="55"/>
    </row>
    <row r="2425" spans="2:32">
      <c r="B2425" s="242"/>
      <c r="C2425" s="242"/>
      <c r="D2425" s="242"/>
      <c r="E2425" s="242"/>
      <c r="F2425" s="242"/>
      <c r="G2425" s="242"/>
      <c r="H2425" s="242"/>
      <c r="I2425" s="242"/>
      <c r="J2425" s="242"/>
      <c r="K2425" s="242"/>
      <c r="L2425" s="242"/>
      <c r="M2425" s="242"/>
      <c r="N2425" s="242"/>
      <c r="O2425" s="242"/>
      <c r="P2425" s="242"/>
      <c r="Q2425" s="242"/>
      <c r="R2425" s="242"/>
      <c r="S2425" s="242"/>
      <c r="T2425" s="242"/>
      <c r="U2425" s="242"/>
      <c r="V2425" s="242"/>
      <c r="W2425" s="242"/>
      <c r="X2425" s="242"/>
      <c r="Y2425" s="242"/>
      <c r="Z2425" s="242"/>
      <c r="AA2425" s="242"/>
      <c r="AB2425" s="242"/>
      <c r="AC2425" s="242"/>
      <c r="AD2425" s="242"/>
      <c r="AE2425" s="242"/>
      <c r="AF2425" s="242"/>
    </row>
    <row r="2744" spans="2:32">
      <c r="B2744" s="55"/>
      <c r="C2744" s="55"/>
      <c r="D2744" s="55"/>
      <c r="E2744" s="55"/>
      <c r="F2744" s="55"/>
      <c r="G2744" s="55"/>
      <c r="H2744" s="55"/>
      <c r="I2744" s="55"/>
      <c r="J2744" s="55"/>
      <c r="K2744" s="55"/>
      <c r="L2744" s="55"/>
      <c r="M2744" s="55"/>
      <c r="N2744" s="55"/>
      <c r="O2744" s="55"/>
      <c r="P2744" s="55"/>
      <c r="Q2744" s="55"/>
      <c r="R2744" s="55"/>
      <c r="S2744" s="55"/>
      <c r="T2744" s="55"/>
      <c r="U2744" s="55"/>
      <c r="V2744" s="55"/>
      <c r="W2744" s="55"/>
      <c r="X2744" s="55"/>
      <c r="Y2744" s="55"/>
      <c r="Z2744" s="55"/>
      <c r="AA2744" s="55"/>
      <c r="AB2744" s="55"/>
      <c r="AC2744" s="55"/>
      <c r="AD2744" s="55"/>
      <c r="AE2744" s="55"/>
      <c r="AF2744" s="55"/>
    </row>
    <row r="2745" spans="2:32">
      <c r="B2745" s="242"/>
      <c r="C2745" s="242"/>
      <c r="D2745" s="242"/>
      <c r="E2745" s="242"/>
      <c r="F2745" s="242"/>
      <c r="G2745" s="242"/>
      <c r="H2745" s="242"/>
      <c r="I2745" s="242"/>
      <c r="J2745" s="242"/>
      <c r="K2745" s="242"/>
      <c r="L2745" s="242"/>
      <c r="M2745" s="242"/>
      <c r="N2745" s="242"/>
      <c r="O2745" s="242"/>
      <c r="P2745" s="242"/>
      <c r="Q2745" s="242"/>
      <c r="R2745" s="242"/>
      <c r="S2745" s="242"/>
      <c r="T2745" s="242"/>
      <c r="U2745" s="242"/>
      <c r="V2745" s="242"/>
      <c r="W2745" s="242"/>
      <c r="X2745" s="242"/>
      <c r="Y2745" s="242"/>
      <c r="Z2745" s="242"/>
      <c r="AA2745" s="242"/>
      <c r="AB2745" s="242"/>
      <c r="AC2745" s="242"/>
      <c r="AD2745" s="242"/>
      <c r="AE2745" s="242"/>
      <c r="AF2745" s="242"/>
    </row>
    <row r="2747" spans="2:32">
      <c r="B2747" s="55"/>
      <c r="C2747" s="55"/>
      <c r="D2747" s="55"/>
      <c r="E2747" s="55"/>
      <c r="F2747" s="55"/>
      <c r="G2747" s="55"/>
      <c r="H2747" s="55"/>
      <c r="I2747" s="55"/>
      <c r="J2747" s="55"/>
      <c r="K2747" s="55"/>
      <c r="L2747" s="55"/>
      <c r="M2747" s="55"/>
      <c r="N2747" s="55"/>
      <c r="O2747" s="55"/>
      <c r="P2747" s="55"/>
      <c r="Q2747" s="55"/>
      <c r="R2747" s="55"/>
      <c r="S2747" s="55"/>
      <c r="T2747" s="55"/>
      <c r="U2747" s="55"/>
      <c r="V2747" s="55"/>
      <c r="W2747" s="55"/>
      <c r="X2747" s="55"/>
      <c r="Y2747" s="55"/>
      <c r="Z2747" s="55"/>
      <c r="AA2747" s="55"/>
      <c r="AB2747" s="55"/>
      <c r="AC2747" s="55"/>
      <c r="AD2747" s="55"/>
      <c r="AE2747" s="55"/>
      <c r="AF2747" s="55"/>
    </row>
    <row r="2748" spans="2:32">
      <c r="B2748" s="55"/>
      <c r="C2748" s="55"/>
      <c r="D2748" s="55"/>
      <c r="E2748" s="55"/>
      <c r="F2748" s="55"/>
      <c r="G2748" s="55"/>
      <c r="H2748" s="55"/>
      <c r="I2748" s="55"/>
      <c r="J2748" s="55"/>
      <c r="K2748" s="55"/>
      <c r="L2748" s="55"/>
      <c r="M2748" s="55"/>
      <c r="N2748" s="55"/>
      <c r="O2748" s="55"/>
      <c r="P2748" s="55"/>
      <c r="Q2748" s="55"/>
      <c r="R2748" s="55"/>
      <c r="S2748" s="55"/>
      <c r="T2748" s="55"/>
      <c r="U2748" s="55"/>
      <c r="V2748" s="55"/>
      <c r="W2748" s="55"/>
      <c r="X2748" s="55"/>
      <c r="Y2748" s="55"/>
      <c r="Z2748" s="55"/>
      <c r="AA2748" s="55"/>
      <c r="AB2748" s="55"/>
      <c r="AC2748" s="55"/>
      <c r="AD2748" s="55"/>
      <c r="AE2748" s="55"/>
      <c r="AF2748" s="55"/>
    </row>
    <row r="2749" spans="2:32">
      <c r="B2749" s="55"/>
      <c r="C2749" s="55"/>
      <c r="D2749" s="55"/>
      <c r="E2749" s="55"/>
      <c r="F2749" s="55"/>
      <c r="G2749" s="55"/>
      <c r="H2749" s="55"/>
      <c r="I2749" s="55"/>
      <c r="J2749" s="55"/>
      <c r="K2749" s="55"/>
      <c r="L2749" s="55"/>
      <c r="M2749" s="55"/>
      <c r="N2749" s="55"/>
      <c r="O2749" s="55"/>
      <c r="P2749" s="55"/>
      <c r="Q2749" s="55"/>
      <c r="R2749" s="55"/>
      <c r="S2749" s="55"/>
      <c r="T2749" s="55"/>
      <c r="U2749" s="55"/>
      <c r="V2749" s="55"/>
      <c r="W2749" s="55"/>
      <c r="X2749" s="55"/>
      <c r="Y2749" s="55"/>
      <c r="Z2749" s="55"/>
      <c r="AA2749" s="55"/>
      <c r="AB2749" s="55"/>
      <c r="AC2749" s="55"/>
      <c r="AD2749" s="55"/>
      <c r="AE2749" s="55"/>
      <c r="AF2749" s="55"/>
    </row>
    <row r="2750" spans="2:32">
      <c r="B2750" s="55"/>
      <c r="C2750" s="55"/>
      <c r="D2750" s="55"/>
      <c r="E2750" s="55"/>
      <c r="F2750" s="55"/>
      <c r="G2750" s="55"/>
      <c r="H2750" s="55"/>
      <c r="I2750" s="55"/>
      <c r="J2750" s="55"/>
      <c r="K2750" s="55"/>
      <c r="L2750" s="55"/>
      <c r="M2750" s="55"/>
      <c r="N2750" s="55"/>
      <c r="O2750" s="55"/>
      <c r="P2750" s="55"/>
      <c r="Q2750" s="55"/>
      <c r="R2750" s="55"/>
      <c r="S2750" s="55"/>
      <c r="T2750" s="55"/>
      <c r="U2750" s="55"/>
      <c r="V2750" s="55"/>
      <c r="W2750" s="55"/>
      <c r="X2750" s="55"/>
      <c r="Y2750" s="55"/>
      <c r="Z2750" s="55"/>
      <c r="AA2750" s="55"/>
      <c r="AB2750" s="55"/>
      <c r="AC2750" s="55"/>
      <c r="AD2750" s="55"/>
      <c r="AE2750" s="55"/>
      <c r="AF2750" s="55"/>
    </row>
    <row r="2751" spans="2:32">
      <c r="B2751" s="55"/>
      <c r="C2751" s="55"/>
      <c r="D2751" s="55"/>
      <c r="E2751" s="55"/>
      <c r="F2751" s="55"/>
      <c r="G2751" s="55"/>
      <c r="H2751" s="55"/>
      <c r="I2751" s="55"/>
      <c r="J2751" s="55"/>
      <c r="K2751" s="55"/>
      <c r="L2751" s="55"/>
      <c r="M2751" s="55"/>
      <c r="N2751" s="55"/>
      <c r="O2751" s="55"/>
      <c r="P2751" s="55"/>
      <c r="Q2751" s="55"/>
      <c r="R2751" s="55"/>
      <c r="S2751" s="55"/>
      <c r="T2751" s="55"/>
      <c r="U2751" s="55"/>
      <c r="V2751" s="55"/>
      <c r="W2751" s="55"/>
      <c r="X2751" s="55"/>
      <c r="Y2751" s="55"/>
      <c r="Z2751" s="55"/>
      <c r="AA2751" s="55"/>
      <c r="AB2751" s="55"/>
      <c r="AC2751" s="55"/>
      <c r="AD2751" s="55"/>
      <c r="AE2751" s="55"/>
      <c r="AF2751" s="55"/>
    </row>
    <row r="2752" spans="2:32">
      <c r="B2752" s="55"/>
      <c r="C2752" s="55"/>
      <c r="D2752" s="55"/>
      <c r="E2752" s="55"/>
      <c r="F2752" s="55"/>
      <c r="G2752" s="55"/>
      <c r="H2752" s="55"/>
      <c r="I2752" s="55"/>
      <c r="J2752" s="55"/>
      <c r="K2752" s="55"/>
      <c r="L2752" s="55"/>
      <c r="M2752" s="55"/>
      <c r="N2752" s="55"/>
      <c r="O2752" s="55"/>
      <c r="P2752" s="55"/>
      <c r="Q2752" s="55"/>
      <c r="R2752" s="55"/>
      <c r="S2752" s="55"/>
      <c r="T2752" s="55"/>
      <c r="U2752" s="55"/>
      <c r="V2752" s="55"/>
      <c r="W2752" s="55"/>
      <c r="X2752" s="55"/>
      <c r="Y2752" s="55"/>
      <c r="Z2752" s="55"/>
      <c r="AA2752" s="55"/>
      <c r="AB2752" s="55"/>
      <c r="AC2752" s="55"/>
      <c r="AD2752" s="55"/>
      <c r="AE2752" s="55"/>
      <c r="AF2752" s="55"/>
    </row>
    <row r="3075" spans="2:32">
      <c r="B3075" s="55"/>
      <c r="C3075" s="55"/>
      <c r="D3075" s="55"/>
      <c r="E3075" s="55"/>
      <c r="F3075" s="55"/>
      <c r="G3075" s="55"/>
      <c r="H3075" s="55"/>
      <c r="I3075" s="55"/>
      <c r="J3075" s="55"/>
      <c r="K3075" s="55"/>
      <c r="L3075" s="55"/>
      <c r="M3075" s="55"/>
      <c r="N3075" s="55"/>
      <c r="O3075" s="55"/>
      <c r="P3075" s="55"/>
      <c r="Q3075" s="55"/>
      <c r="R3075" s="55"/>
      <c r="S3075" s="55"/>
      <c r="T3075" s="55"/>
      <c r="U3075" s="55"/>
      <c r="V3075" s="55"/>
      <c r="W3075" s="55"/>
      <c r="X3075" s="55"/>
      <c r="Y3075" s="55"/>
      <c r="Z3075" s="55"/>
      <c r="AA3075" s="55"/>
      <c r="AB3075" s="55"/>
      <c r="AC3075" s="55"/>
      <c r="AD3075" s="55"/>
      <c r="AE3075" s="55"/>
      <c r="AF3075" s="55"/>
    </row>
    <row r="3076" spans="2:32">
      <c r="B3076" s="242"/>
      <c r="C3076" s="242"/>
      <c r="D3076" s="242"/>
      <c r="E3076" s="242"/>
      <c r="F3076" s="242"/>
      <c r="G3076" s="242"/>
      <c r="H3076" s="242"/>
      <c r="I3076" s="242"/>
      <c r="J3076" s="242"/>
      <c r="K3076" s="242"/>
      <c r="L3076" s="242"/>
      <c r="M3076" s="242"/>
      <c r="N3076" s="242"/>
      <c r="O3076" s="242"/>
      <c r="P3076" s="242"/>
      <c r="Q3076" s="242"/>
      <c r="R3076" s="242"/>
      <c r="S3076" s="242"/>
      <c r="T3076" s="242"/>
      <c r="U3076" s="242"/>
      <c r="V3076" s="242"/>
      <c r="W3076" s="242"/>
      <c r="X3076" s="242"/>
      <c r="Y3076" s="242"/>
      <c r="Z3076" s="242"/>
      <c r="AA3076" s="242"/>
      <c r="AB3076" s="242"/>
      <c r="AC3076" s="242"/>
      <c r="AD3076" s="242"/>
      <c r="AE3076" s="242"/>
      <c r="AF3076" s="242"/>
    </row>
    <row r="3079" spans="2:32">
      <c r="B3079" s="55"/>
      <c r="C3079" s="55"/>
      <c r="D3079" s="55"/>
      <c r="E3079" s="55"/>
      <c r="F3079" s="55"/>
      <c r="G3079" s="55"/>
      <c r="H3079" s="55"/>
      <c r="I3079" s="55"/>
      <c r="J3079" s="55"/>
      <c r="K3079" s="55"/>
      <c r="L3079" s="55"/>
      <c r="M3079" s="55"/>
      <c r="N3079" s="55"/>
      <c r="O3079" s="55"/>
      <c r="P3079" s="55"/>
      <c r="Q3079" s="55"/>
      <c r="R3079" s="55"/>
      <c r="S3079" s="55"/>
      <c r="T3079" s="55"/>
      <c r="U3079" s="55"/>
      <c r="V3079" s="55"/>
      <c r="W3079" s="55"/>
      <c r="X3079" s="55"/>
      <c r="Y3079" s="55"/>
      <c r="Z3079" s="55"/>
      <c r="AA3079" s="55"/>
      <c r="AB3079" s="55"/>
      <c r="AC3079" s="55"/>
      <c r="AD3079" s="55"/>
      <c r="AE3079" s="55"/>
      <c r="AF3079" s="55"/>
    </row>
    <row r="3080" spans="2:32">
      <c r="B3080" s="55"/>
      <c r="C3080" s="55"/>
      <c r="D3080" s="55"/>
      <c r="E3080" s="55"/>
      <c r="F3080" s="55"/>
      <c r="G3080" s="55"/>
      <c r="H3080" s="55"/>
      <c r="I3080" s="55"/>
      <c r="J3080" s="55"/>
      <c r="K3080" s="55"/>
      <c r="L3080" s="55"/>
      <c r="M3080" s="55"/>
      <c r="N3080" s="55"/>
      <c r="O3080" s="55"/>
      <c r="P3080" s="55"/>
      <c r="Q3080" s="55"/>
      <c r="R3080" s="55"/>
      <c r="S3080" s="55"/>
      <c r="T3080" s="55"/>
      <c r="U3080" s="55"/>
      <c r="V3080" s="55"/>
      <c r="W3080" s="55"/>
      <c r="X3080" s="55"/>
      <c r="Y3080" s="55"/>
      <c r="Z3080" s="55"/>
      <c r="AA3080" s="55"/>
      <c r="AB3080" s="55"/>
      <c r="AC3080" s="55"/>
      <c r="AD3080" s="55"/>
      <c r="AE3080" s="55"/>
      <c r="AF3080" s="55"/>
    </row>
    <row r="3081" spans="2:32">
      <c r="B3081" s="55"/>
      <c r="C3081" s="55"/>
      <c r="D3081" s="55"/>
      <c r="E3081" s="55"/>
      <c r="F3081" s="55"/>
      <c r="G3081" s="55"/>
      <c r="H3081" s="55"/>
      <c r="I3081" s="55"/>
      <c r="J3081" s="55"/>
      <c r="K3081" s="55"/>
      <c r="L3081" s="55"/>
      <c r="M3081" s="55"/>
      <c r="N3081" s="55"/>
      <c r="O3081" s="55"/>
      <c r="P3081" s="55"/>
      <c r="Q3081" s="55"/>
      <c r="R3081" s="55"/>
      <c r="S3081" s="55"/>
      <c r="T3081" s="55"/>
      <c r="U3081" s="55"/>
      <c r="V3081" s="55"/>
      <c r="W3081" s="55"/>
      <c r="X3081" s="55"/>
      <c r="Y3081" s="55"/>
      <c r="Z3081" s="55"/>
      <c r="AA3081" s="55"/>
      <c r="AB3081" s="55"/>
      <c r="AC3081" s="55"/>
      <c r="AD3081" s="55"/>
      <c r="AE3081" s="55"/>
      <c r="AF3081" s="55"/>
    </row>
    <row r="3082" spans="2:32">
      <c r="B3082" s="55"/>
      <c r="C3082" s="55"/>
      <c r="D3082" s="55"/>
      <c r="E3082" s="55"/>
      <c r="F3082" s="55"/>
      <c r="G3082" s="55"/>
      <c r="H3082" s="55"/>
      <c r="I3082" s="55"/>
      <c r="J3082" s="55"/>
      <c r="K3082" s="55"/>
      <c r="L3082" s="55"/>
      <c r="M3082" s="55"/>
      <c r="N3082" s="55"/>
      <c r="O3082" s="55"/>
      <c r="P3082" s="55"/>
      <c r="Q3082" s="55"/>
      <c r="R3082" s="55"/>
      <c r="S3082" s="55"/>
      <c r="T3082" s="55"/>
      <c r="U3082" s="55"/>
      <c r="V3082" s="55"/>
      <c r="W3082" s="55"/>
      <c r="X3082" s="55"/>
      <c r="Y3082" s="55"/>
      <c r="Z3082" s="55"/>
      <c r="AA3082" s="55"/>
      <c r="AB3082" s="55"/>
      <c r="AC3082" s="55"/>
      <c r="AD3082" s="55"/>
      <c r="AE3082" s="55"/>
      <c r="AF3082" s="55"/>
    </row>
    <row r="3083" spans="2:32">
      <c r="B3083" s="55"/>
      <c r="C3083" s="55"/>
      <c r="D3083" s="55"/>
      <c r="E3083" s="55"/>
      <c r="F3083" s="55"/>
      <c r="G3083" s="55"/>
      <c r="H3083" s="55"/>
      <c r="I3083" s="55"/>
      <c r="J3083" s="55"/>
      <c r="K3083" s="55"/>
      <c r="L3083" s="55"/>
      <c r="M3083" s="55"/>
      <c r="N3083" s="55"/>
      <c r="O3083" s="55"/>
      <c r="P3083" s="55"/>
      <c r="Q3083" s="55"/>
      <c r="R3083" s="55"/>
      <c r="S3083" s="55"/>
      <c r="T3083" s="55"/>
      <c r="U3083" s="55"/>
      <c r="V3083" s="55"/>
      <c r="W3083" s="55"/>
      <c r="X3083" s="55"/>
      <c r="Y3083" s="55"/>
      <c r="Z3083" s="55"/>
      <c r="AA3083" s="55"/>
      <c r="AB3083" s="55"/>
      <c r="AC3083" s="55"/>
      <c r="AD3083" s="55"/>
      <c r="AE3083" s="55"/>
      <c r="AF3083" s="55"/>
    </row>
    <row r="3084" spans="2:32">
      <c r="B3084" s="55"/>
      <c r="C3084" s="55"/>
      <c r="D3084" s="55"/>
      <c r="E3084" s="55"/>
      <c r="F3084" s="55"/>
      <c r="G3084" s="55"/>
      <c r="H3084" s="55"/>
      <c r="I3084" s="55"/>
      <c r="J3084" s="55"/>
      <c r="K3084" s="55"/>
      <c r="L3084" s="55"/>
      <c r="M3084" s="55"/>
      <c r="N3084" s="55"/>
      <c r="O3084" s="55"/>
      <c r="P3084" s="55"/>
      <c r="Q3084" s="55"/>
      <c r="R3084" s="55"/>
      <c r="S3084" s="55"/>
      <c r="T3084" s="55"/>
      <c r="U3084" s="55"/>
      <c r="V3084" s="55"/>
      <c r="W3084" s="55"/>
      <c r="X3084" s="55"/>
      <c r="Y3084" s="55"/>
      <c r="Z3084" s="55"/>
      <c r="AA3084" s="55"/>
      <c r="AB3084" s="55"/>
      <c r="AC3084" s="55"/>
      <c r="AD3084" s="55"/>
      <c r="AE3084" s="55"/>
      <c r="AF3084" s="55"/>
    </row>
    <row r="3085" spans="2:32">
      <c r="B3085" s="55"/>
      <c r="C3085" s="55"/>
      <c r="D3085" s="55"/>
      <c r="E3085" s="55"/>
      <c r="F3085" s="55"/>
      <c r="G3085" s="55"/>
      <c r="H3085" s="55"/>
      <c r="I3085" s="55"/>
      <c r="J3085" s="55"/>
      <c r="K3085" s="55"/>
      <c r="L3085" s="55"/>
      <c r="M3085" s="55"/>
      <c r="N3085" s="55"/>
      <c r="O3085" s="55"/>
      <c r="P3085" s="55"/>
      <c r="Q3085" s="55"/>
      <c r="R3085" s="55"/>
      <c r="S3085" s="55"/>
      <c r="T3085" s="55"/>
      <c r="U3085" s="55"/>
      <c r="V3085" s="55"/>
      <c r="W3085" s="55"/>
      <c r="X3085" s="55"/>
      <c r="Y3085" s="55"/>
      <c r="Z3085" s="55"/>
      <c r="AA3085" s="55"/>
      <c r="AB3085" s="55"/>
      <c r="AC3085" s="55"/>
      <c r="AD3085" s="55"/>
      <c r="AE3085" s="55"/>
      <c r="AF3085" s="55"/>
    </row>
    <row r="3086" spans="2:32">
      <c r="B3086" s="55"/>
      <c r="C3086" s="55"/>
      <c r="D3086" s="55"/>
      <c r="E3086" s="55"/>
      <c r="F3086" s="55"/>
      <c r="G3086" s="55"/>
      <c r="H3086" s="55"/>
      <c r="I3086" s="55"/>
      <c r="J3086" s="55"/>
      <c r="K3086" s="55"/>
      <c r="L3086" s="55"/>
      <c r="M3086" s="55"/>
      <c r="N3086" s="55"/>
      <c r="O3086" s="55"/>
      <c r="P3086" s="55"/>
      <c r="Q3086" s="55"/>
      <c r="R3086" s="55"/>
      <c r="S3086" s="55"/>
      <c r="T3086" s="55"/>
      <c r="U3086" s="55"/>
      <c r="V3086" s="55"/>
      <c r="W3086" s="55"/>
      <c r="X3086" s="55"/>
      <c r="Y3086" s="55"/>
      <c r="Z3086" s="55"/>
      <c r="AA3086" s="55"/>
      <c r="AB3086" s="55"/>
      <c r="AC3086" s="55"/>
      <c r="AD3086" s="55"/>
      <c r="AE3086" s="55"/>
      <c r="AF3086" s="55"/>
    </row>
    <row r="3087" spans="2:32">
      <c r="B3087" s="55"/>
      <c r="C3087" s="55"/>
      <c r="D3087" s="55"/>
      <c r="E3087" s="55"/>
      <c r="F3087" s="55"/>
      <c r="G3087" s="55"/>
      <c r="H3087" s="55"/>
      <c r="I3087" s="55"/>
      <c r="J3087" s="55"/>
      <c r="K3087" s="55"/>
      <c r="L3087" s="55"/>
      <c r="M3087" s="55"/>
      <c r="N3087" s="55"/>
      <c r="O3087" s="55"/>
      <c r="P3087" s="55"/>
      <c r="Q3087" s="55"/>
      <c r="R3087" s="55"/>
      <c r="S3087" s="55"/>
      <c r="T3087" s="55"/>
      <c r="U3087" s="55"/>
      <c r="V3087" s="55"/>
      <c r="W3087" s="55"/>
      <c r="X3087" s="55"/>
      <c r="Y3087" s="55"/>
      <c r="Z3087" s="55"/>
      <c r="AA3087" s="55"/>
      <c r="AB3087" s="55"/>
      <c r="AC3087" s="55"/>
      <c r="AD3087" s="55"/>
      <c r="AE3087" s="55"/>
      <c r="AF3087" s="55"/>
    </row>
    <row r="3088" spans="2:32">
      <c r="B3088" s="55"/>
      <c r="C3088" s="55"/>
      <c r="D3088" s="55"/>
      <c r="E3088" s="55"/>
      <c r="F3088" s="55"/>
      <c r="G3088" s="55"/>
      <c r="H3088" s="55"/>
      <c r="I3088" s="55"/>
      <c r="J3088" s="55"/>
      <c r="K3088" s="55"/>
      <c r="L3088" s="55"/>
      <c r="M3088" s="55"/>
      <c r="N3088" s="55"/>
      <c r="O3088" s="55"/>
      <c r="P3088" s="55"/>
      <c r="Q3088" s="55"/>
      <c r="R3088" s="55"/>
      <c r="S3088" s="55"/>
      <c r="T3088" s="55"/>
      <c r="U3088" s="55"/>
      <c r="V3088" s="55"/>
      <c r="W3088" s="55"/>
      <c r="X3088" s="55"/>
      <c r="Y3088" s="55"/>
      <c r="Z3088" s="55"/>
      <c r="AA3088" s="55"/>
      <c r="AB3088" s="55"/>
      <c r="AC3088" s="55"/>
      <c r="AD3088" s="55"/>
      <c r="AE3088" s="55"/>
      <c r="AF3088" s="55"/>
    </row>
    <row r="3393" spans="2:32">
      <c r="B3393" s="242"/>
      <c r="C3393" s="242"/>
      <c r="D3393" s="242"/>
      <c r="E3393" s="242"/>
      <c r="F3393" s="242"/>
      <c r="G3393" s="242"/>
      <c r="H3393" s="242"/>
      <c r="I3393" s="242"/>
      <c r="J3393" s="242"/>
      <c r="K3393" s="242"/>
      <c r="L3393" s="242"/>
      <c r="M3393" s="242"/>
      <c r="N3393" s="242"/>
      <c r="O3393" s="242"/>
      <c r="P3393" s="242"/>
      <c r="Q3393" s="242"/>
      <c r="R3393" s="242"/>
      <c r="S3393" s="242"/>
      <c r="T3393" s="242"/>
      <c r="U3393" s="242"/>
      <c r="V3393" s="242"/>
      <c r="W3393" s="242"/>
      <c r="X3393" s="242"/>
      <c r="Y3393" s="242"/>
      <c r="Z3393" s="242"/>
      <c r="AA3393" s="242"/>
      <c r="AB3393" s="242"/>
      <c r="AC3393" s="242"/>
      <c r="AD3393" s="242"/>
      <c r="AE3393" s="242"/>
      <c r="AF3393" s="242"/>
    </row>
    <row r="3394" spans="2:32">
      <c r="B3394" s="55"/>
      <c r="C3394" s="55"/>
      <c r="D3394" s="55"/>
      <c r="E3394" s="55"/>
      <c r="F3394" s="55"/>
      <c r="G3394" s="55"/>
      <c r="H3394" s="55"/>
      <c r="I3394" s="55"/>
      <c r="J3394" s="55"/>
      <c r="K3394" s="55"/>
      <c r="L3394" s="55"/>
      <c r="M3394" s="55"/>
      <c r="N3394" s="55"/>
      <c r="O3394" s="55"/>
      <c r="P3394" s="55"/>
      <c r="Q3394" s="55"/>
      <c r="R3394" s="55"/>
      <c r="S3394" s="55"/>
      <c r="T3394" s="55"/>
      <c r="U3394" s="55"/>
      <c r="V3394" s="55"/>
      <c r="W3394" s="55"/>
      <c r="X3394" s="55"/>
      <c r="Y3394" s="55"/>
      <c r="Z3394" s="55"/>
      <c r="AA3394" s="55"/>
      <c r="AB3394" s="55"/>
      <c r="AC3394" s="55"/>
      <c r="AD3394" s="55"/>
      <c r="AE3394" s="55"/>
      <c r="AF3394" s="55"/>
    </row>
    <row r="3395" spans="2:32">
      <c r="B3395" s="55"/>
      <c r="C3395" s="55"/>
      <c r="D3395" s="55"/>
      <c r="E3395" s="55"/>
      <c r="F3395" s="55"/>
      <c r="G3395" s="55"/>
      <c r="H3395" s="55"/>
      <c r="I3395" s="55"/>
      <c r="J3395" s="55"/>
      <c r="K3395" s="55"/>
      <c r="L3395" s="55"/>
      <c r="M3395" s="55"/>
      <c r="N3395" s="55"/>
      <c r="O3395" s="55"/>
      <c r="P3395" s="55"/>
      <c r="Q3395" s="55"/>
      <c r="R3395" s="55"/>
      <c r="S3395" s="55"/>
      <c r="T3395" s="55"/>
      <c r="U3395" s="55"/>
      <c r="V3395" s="55"/>
      <c r="W3395" s="55"/>
      <c r="X3395" s="55"/>
      <c r="Y3395" s="55"/>
      <c r="Z3395" s="55"/>
      <c r="AA3395" s="55"/>
      <c r="AB3395" s="55"/>
      <c r="AC3395" s="55"/>
      <c r="AD3395" s="55"/>
      <c r="AE3395" s="55"/>
      <c r="AF3395" s="55"/>
    </row>
    <row r="3396" spans="2:32">
      <c r="B3396" s="55"/>
      <c r="C3396" s="55"/>
      <c r="D3396" s="55"/>
      <c r="E3396" s="55"/>
      <c r="F3396" s="55"/>
      <c r="G3396" s="55"/>
      <c r="H3396" s="55"/>
      <c r="I3396" s="55"/>
      <c r="J3396" s="55"/>
      <c r="K3396" s="55"/>
      <c r="L3396" s="55"/>
      <c r="M3396" s="55"/>
      <c r="N3396" s="55"/>
      <c r="O3396" s="55"/>
      <c r="P3396" s="55"/>
      <c r="Q3396" s="55"/>
      <c r="R3396" s="55"/>
      <c r="S3396" s="55"/>
      <c r="T3396" s="55"/>
      <c r="U3396" s="55"/>
      <c r="V3396" s="55"/>
      <c r="W3396" s="55"/>
      <c r="X3396" s="55"/>
      <c r="Y3396" s="55"/>
      <c r="Z3396" s="55"/>
      <c r="AA3396" s="55"/>
      <c r="AB3396" s="55"/>
      <c r="AC3396" s="55"/>
      <c r="AD3396" s="55"/>
      <c r="AE3396" s="55"/>
      <c r="AF3396" s="55"/>
    </row>
    <row r="3397" spans="2:32">
      <c r="B3397" s="55"/>
      <c r="C3397" s="55"/>
      <c r="D3397" s="55"/>
      <c r="E3397" s="55"/>
      <c r="F3397" s="55"/>
      <c r="G3397" s="55"/>
      <c r="H3397" s="55"/>
      <c r="I3397" s="55"/>
      <c r="J3397" s="55"/>
      <c r="K3397" s="55"/>
      <c r="L3397" s="55"/>
      <c r="M3397" s="55"/>
      <c r="N3397" s="55"/>
      <c r="O3397" s="55"/>
      <c r="P3397" s="55"/>
      <c r="Q3397" s="55"/>
      <c r="R3397" s="55"/>
      <c r="S3397" s="55"/>
      <c r="T3397" s="55"/>
      <c r="U3397" s="55"/>
      <c r="V3397" s="55"/>
      <c r="W3397" s="55"/>
      <c r="X3397" s="55"/>
      <c r="Y3397" s="55"/>
      <c r="Z3397" s="55"/>
      <c r="AA3397" s="55"/>
      <c r="AB3397" s="55"/>
      <c r="AC3397" s="55"/>
      <c r="AD3397" s="55"/>
      <c r="AE3397" s="55"/>
      <c r="AF3397" s="55"/>
    </row>
    <row r="3398" spans="2:32">
      <c r="B3398" s="55"/>
      <c r="C3398" s="55"/>
      <c r="D3398" s="55"/>
      <c r="E3398" s="55"/>
      <c r="F3398" s="55"/>
      <c r="G3398" s="55"/>
      <c r="H3398" s="55"/>
      <c r="I3398" s="55"/>
      <c r="J3398" s="55"/>
      <c r="K3398" s="55"/>
      <c r="L3398" s="55"/>
      <c r="M3398" s="55"/>
      <c r="N3398" s="55"/>
      <c r="O3398" s="55"/>
      <c r="P3398" s="55"/>
      <c r="Q3398" s="55"/>
      <c r="R3398" s="55"/>
      <c r="S3398" s="55"/>
      <c r="T3398" s="55"/>
      <c r="U3398" s="55"/>
      <c r="V3398" s="55"/>
      <c r="W3398" s="55"/>
      <c r="X3398" s="55"/>
      <c r="Y3398" s="55"/>
      <c r="Z3398" s="55"/>
      <c r="AA3398" s="55"/>
      <c r="AB3398" s="55"/>
      <c r="AC3398" s="55"/>
      <c r="AD3398" s="55"/>
      <c r="AE3398" s="55"/>
      <c r="AF3398" s="55"/>
    </row>
    <row r="3399" spans="2:32">
      <c r="B3399" s="55"/>
      <c r="C3399" s="55"/>
      <c r="D3399" s="55"/>
      <c r="E3399" s="55"/>
      <c r="F3399" s="55"/>
      <c r="G3399" s="55"/>
      <c r="H3399" s="55"/>
      <c r="I3399" s="55"/>
      <c r="J3399" s="55"/>
      <c r="K3399" s="55"/>
      <c r="L3399" s="55"/>
      <c r="M3399" s="55"/>
      <c r="N3399" s="55"/>
      <c r="O3399" s="55"/>
      <c r="P3399" s="55"/>
      <c r="Q3399" s="55"/>
      <c r="R3399" s="55"/>
      <c r="S3399" s="55"/>
      <c r="T3399" s="55"/>
      <c r="U3399" s="55"/>
      <c r="V3399" s="55"/>
      <c r="W3399" s="55"/>
      <c r="X3399" s="55"/>
      <c r="Y3399" s="55"/>
      <c r="Z3399" s="55"/>
      <c r="AA3399" s="55"/>
      <c r="AB3399" s="55"/>
      <c r="AC3399" s="55"/>
      <c r="AD3399" s="55"/>
      <c r="AE3399" s="55"/>
      <c r="AF3399" s="55"/>
    </row>
    <row r="3400" spans="2:32">
      <c r="B3400" s="55"/>
      <c r="C3400" s="55"/>
      <c r="D3400" s="55"/>
      <c r="E3400" s="55"/>
      <c r="F3400" s="55"/>
      <c r="G3400" s="55"/>
      <c r="H3400" s="55"/>
      <c r="I3400" s="55"/>
      <c r="J3400" s="55"/>
      <c r="K3400" s="55"/>
      <c r="L3400" s="55"/>
      <c r="M3400" s="55"/>
      <c r="N3400" s="55"/>
      <c r="O3400" s="55"/>
      <c r="P3400" s="55"/>
      <c r="Q3400" s="55"/>
      <c r="R3400" s="55"/>
      <c r="S3400" s="55"/>
      <c r="T3400" s="55"/>
      <c r="U3400" s="55"/>
      <c r="V3400" s="55"/>
      <c r="W3400" s="55"/>
      <c r="X3400" s="55"/>
      <c r="Y3400" s="55"/>
      <c r="Z3400" s="55"/>
      <c r="AA3400" s="55"/>
      <c r="AB3400" s="55"/>
      <c r="AC3400" s="55"/>
      <c r="AD3400" s="55"/>
      <c r="AE3400" s="55"/>
      <c r="AF3400" s="55"/>
    </row>
    <row r="3401" spans="2:32">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row>
    <row r="3402" spans="2:32">
      <c r="B3402" s="55"/>
      <c r="C3402" s="55"/>
      <c r="D3402" s="55"/>
      <c r="E3402" s="55"/>
      <c r="F3402" s="55"/>
      <c r="G3402" s="55"/>
      <c r="H3402" s="55"/>
      <c r="I3402" s="55"/>
      <c r="J3402" s="55"/>
      <c r="K3402" s="55"/>
      <c r="L3402" s="55"/>
      <c r="M3402" s="55"/>
      <c r="N3402" s="55"/>
      <c r="O3402" s="55"/>
      <c r="P3402" s="55"/>
      <c r="Q3402" s="55"/>
      <c r="R3402" s="55"/>
      <c r="S3402" s="55"/>
      <c r="T3402" s="55"/>
      <c r="U3402" s="55"/>
      <c r="V3402" s="55"/>
      <c r="W3402" s="55"/>
      <c r="X3402" s="55"/>
      <c r="Y3402" s="55"/>
      <c r="Z3402" s="55"/>
      <c r="AA3402" s="55"/>
      <c r="AB3402" s="55"/>
      <c r="AC3402" s="55"/>
      <c r="AD3402" s="55"/>
      <c r="AE3402" s="55"/>
      <c r="AF3402" s="55"/>
    </row>
    <row r="3403" spans="2:32">
      <c r="B3403" s="55"/>
      <c r="C3403" s="55"/>
      <c r="D3403" s="55"/>
      <c r="E3403" s="55"/>
      <c r="F3403" s="55"/>
      <c r="G3403" s="55"/>
      <c r="H3403" s="55"/>
      <c r="I3403" s="55"/>
      <c r="J3403" s="55"/>
      <c r="K3403" s="55"/>
      <c r="L3403" s="55"/>
      <c r="M3403" s="55"/>
      <c r="N3403" s="55"/>
      <c r="O3403" s="55"/>
      <c r="P3403" s="55"/>
      <c r="Q3403" s="55"/>
      <c r="R3403" s="55"/>
      <c r="S3403" s="55"/>
      <c r="T3403" s="55"/>
      <c r="U3403" s="55"/>
      <c r="V3403" s="55"/>
      <c r="W3403" s="55"/>
      <c r="X3403" s="55"/>
      <c r="Y3403" s="55"/>
      <c r="Z3403" s="55"/>
      <c r="AA3403" s="55"/>
      <c r="AB3403" s="55"/>
      <c r="AC3403" s="55"/>
      <c r="AD3403" s="55"/>
      <c r="AE3403" s="55"/>
      <c r="AF3403" s="55"/>
    </row>
    <row r="3404" spans="2:32">
      <c r="B3404" s="55"/>
      <c r="C3404" s="55"/>
      <c r="D3404" s="55"/>
      <c r="E3404" s="55"/>
      <c r="F3404" s="55"/>
      <c r="G3404" s="55"/>
      <c r="H3404" s="55"/>
      <c r="I3404" s="55"/>
      <c r="J3404" s="55"/>
      <c r="K3404" s="55"/>
      <c r="L3404" s="55"/>
      <c r="M3404" s="55"/>
      <c r="N3404" s="55"/>
      <c r="O3404" s="55"/>
      <c r="P3404" s="55"/>
      <c r="Q3404" s="55"/>
      <c r="R3404" s="55"/>
      <c r="S3404" s="55"/>
      <c r="T3404" s="55"/>
      <c r="U3404" s="55"/>
      <c r="V3404" s="55"/>
      <c r="W3404" s="55"/>
      <c r="X3404" s="55"/>
      <c r="Y3404" s="55"/>
      <c r="Z3404" s="55"/>
      <c r="AA3404" s="55"/>
      <c r="AB3404" s="55"/>
      <c r="AC3404" s="55"/>
      <c r="AD3404" s="55"/>
      <c r="AE3404" s="55"/>
      <c r="AF3404" s="55"/>
    </row>
    <row r="3405" spans="2:32">
      <c r="B3405" s="55"/>
      <c r="C3405" s="55"/>
      <c r="D3405" s="55"/>
      <c r="E3405" s="55"/>
      <c r="F3405" s="55"/>
      <c r="G3405" s="55"/>
      <c r="H3405" s="55"/>
      <c r="I3405" s="55"/>
      <c r="J3405" s="55"/>
      <c r="K3405" s="55"/>
      <c r="L3405" s="55"/>
      <c r="M3405" s="55"/>
      <c r="N3405" s="55"/>
      <c r="O3405" s="55"/>
      <c r="P3405" s="55"/>
      <c r="Q3405" s="55"/>
      <c r="R3405" s="55"/>
      <c r="S3405" s="55"/>
      <c r="T3405" s="55"/>
      <c r="U3405" s="55"/>
      <c r="V3405" s="55"/>
      <c r="W3405" s="55"/>
      <c r="X3405" s="55"/>
      <c r="Y3405" s="55"/>
      <c r="Z3405" s="55"/>
      <c r="AA3405" s="55"/>
      <c r="AB3405" s="55"/>
      <c r="AC3405" s="55"/>
      <c r="AD3405" s="55"/>
      <c r="AE3405" s="55"/>
      <c r="AF3405" s="55"/>
    </row>
    <row r="3406" spans="2:32">
      <c r="B3406" s="55"/>
      <c r="C3406" s="55"/>
      <c r="D3406" s="55"/>
      <c r="E3406" s="55"/>
      <c r="F3406" s="55"/>
      <c r="G3406" s="55"/>
      <c r="H3406" s="55"/>
      <c r="I3406" s="55"/>
      <c r="J3406" s="55"/>
      <c r="K3406" s="55"/>
      <c r="L3406" s="55"/>
      <c r="M3406" s="55"/>
      <c r="N3406" s="55"/>
      <c r="O3406" s="55"/>
      <c r="P3406" s="55"/>
      <c r="Q3406" s="55"/>
      <c r="R3406" s="55"/>
      <c r="S3406" s="55"/>
      <c r="T3406" s="55"/>
      <c r="U3406" s="55"/>
      <c r="V3406" s="55"/>
      <c r="W3406" s="55"/>
      <c r="X3406" s="55"/>
      <c r="Y3406" s="55"/>
      <c r="Z3406" s="55"/>
      <c r="AA3406" s="55"/>
      <c r="AB3406" s="55"/>
      <c r="AC3406" s="55"/>
      <c r="AD3406" s="55"/>
      <c r="AE3406" s="55"/>
      <c r="AF3406" s="55"/>
    </row>
    <row r="3407" spans="2:32">
      <c r="B3407" s="55"/>
      <c r="C3407" s="55"/>
      <c r="D3407" s="55"/>
      <c r="E3407" s="55"/>
      <c r="F3407" s="55"/>
      <c r="G3407" s="55"/>
      <c r="H3407" s="55"/>
      <c r="I3407" s="55"/>
      <c r="J3407" s="55"/>
      <c r="K3407" s="55"/>
      <c r="L3407" s="55"/>
      <c r="M3407" s="55"/>
      <c r="N3407" s="55"/>
      <c r="O3407" s="55"/>
      <c r="P3407" s="55"/>
      <c r="Q3407" s="55"/>
      <c r="R3407" s="55"/>
      <c r="S3407" s="55"/>
      <c r="T3407" s="55"/>
      <c r="U3407" s="55"/>
      <c r="V3407" s="55"/>
      <c r="W3407" s="55"/>
      <c r="X3407" s="55"/>
      <c r="Y3407" s="55"/>
      <c r="Z3407" s="55"/>
      <c r="AA3407" s="55"/>
      <c r="AB3407" s="55"/>
      <c r="AC3407" s="55"/>
      <c r="AD3407" s="55"/>
      <c r="AE3407" s="55"/>
      <c r="AF3407" s="55"/>
    </row>
    <row r="3408" spans="2:32">
      <c r="B3408" s="55"/>
      <c r="C3408" s="55"/>
      <c r="D3408" s="55"/>
      <c r="E3408" s="55"/>
      <c r="F3408" s="55"/>
      <c r="G3408" s="55"/>
      <c r="H3408" s="55"/>
      <c r="I3408" s="55"/>
      <c r="J3408" s="55"/>
      <c r="K3408" s="55"/>
      <c r="L3408" s="55"/>
      <c r="M3408" s="55"/>
      <c r="N3408" s="55"/>
      <c r="O3408" s="55"/>
      <c r="P3408" s="55"/>
      <c r="Q3408" s="55"/>
      <c r="R3408" s="55"/>
      <c r="S3408" s="55"/>
      <c r="T3408" s="55"/>
      <c r="U3408" s="55"/>
      <c r="V3408" s="55"/>
      <c r="W3408" s="55"/>
      <c r="X3408" s="55"/>
      <c r="Y3408" s="55"/>
      <c r="Z3408" s="55"/>
      <c r="AA3408" s="55"/>
      <c r="AB3408" s="55"/>
      <c r="AC3408" s="55"/>
      <c r="AD3408" s="55"/>
      <c r="AE3408" s="55"/>
      <c r="AF3408" s="55"/>
    </row>
    <row r="3496" spans="2:32">
      <c r="B3496" s="55"/>
      <c r="C3496" s="55"/>
      <c r="D3496" s="55"/>
      <c r="E3496" s="55"/>
      <c r="F3496" s="55"/>
      <c r="G3496" s="55"/>
      <c r="H3496" s="55"/>
      <c r="I3496" s="55"/>
      <c r="J3496" s="55"/>
      <c r="K3496" s="55"/>
      <c r="L3496" s="55"/>
      <c r="M3496" s="55"/>
      <c r="N3496" s="55"/>
      <c r="O3496" s="55"/>
      <c r="P3496" s="55"/>
      <c r="Q3496" s="55"/>
      <c r="R3496" s="55"/>
      <c r="S3496" s="55"/>
      <c r="T3496" s="55"/>
      <c r="U3496" s="55"/>
      <c r="V3496" s="55"/>
      <c r="W3496" s="55"/>
      <c r="X3496" s="55"/>
      <c r="Y3496" s="55"/>
      <c r="Z3496" s="55"/>
      <c r="AA3496" s="55"/>
      <c r="AB3496" s="55"/>
      <c r="AC3496" s="55"/>
      <c r="AD3496" s="55"/>
      <c r="AE3496" s="55"/>
      <c r="AF3496" s="55"/>
    </row>
    <row r="3499" spans="2:32">
      <c r="B3499" s="55"/>
      <c r="C3499" s="55"/>
      <c r="D3499" s="55"/>
      <c r="E3499" s="55"/>
      <c r="F3499" s="55"/>
      <c r="G3499" s="55"/>
      <c r="H3499" s="55"/>
      <c r="I3499" s="55"/>
      <c r="J3499" s="55"/>
      <c r="K3499" s="55"/>
      <c r="L3499" s="55"/>
      <c r="M3499" s="55"/>
      <c r="N3499" s="55"/>
      <c r="O3499" s="55"/>
      <c r="P3499" s="55"/>
      <c r="Q3499" s="55"/>
      <c r="R3499" s="55"/>
      <c r="S3499" s="55"/>
      <c r="T3499" s="55"/>
      <c r="U3499" s="55"/>
      <c r="V3499" s="55"/>
      <c r="W3499" s="55"/>
      <c r="X3499" s="55"/>
      <c r="Y3499" s="55"/>
      <c r="Z3499" s="55"/>
      <c r="AA3499" s="55"/>
      <c r="AB3499" s="55"/>
      <c r="AC3499" s="55"/>
      <c r="AD3499" s="55"/>
      <c r="AE3499" s="55"/>
      <c r="AF3499" s="55"/>
    </row>
    <row r="3501" spans="2:32">
      <c r="B3501" s="55"/>
      <c r="C3501" s="55"/>
      <c r="D3501" s="55"/>
      <c r="E3501" s="55"/>
      <c r="F3501" s="55"/>
      <c r="G3501" s="55"/>
      <c r="H3501" s="55"/>
      <c r="I3501" s="55"/>
      <c r="J3501" s="55"/>
      <c r="K3501" s="55"/>
      <c r="L3501" s="55"/>
      <c r="M3501" s="55"/>
      <c r="N3501" s="55"/>
      <c r="O3501" s="55"/>
      <c r="P3501" s="55"/>
      <c r="Q3501" s="55"/>
      <c r="R3501" s="55"/>
      <c r="S3501" s="55"/>
      <c r="T3501" s="55"/>
      <c r="U3501" s="55"/>
      <c r="V3501" s="55"/>
      <c r="W3501" s="55"/>
      <c r="X3501" s="55"/>
      <c r="Y3501" s="55"/>
      <c r="Z3501" s="55"/>
      <c r="AA3501" s="55"/>
      <c r="AB3501" s="55"/>
      <c r="AC3501" s="55"/>
      <c r="AD3501" s="55"/>
      <c r="AE3501" s="55"/>
      <c r="AF3501" s="55"/>
    </row>
    <row r="3502" spans="2:32">
      <c r="B3502" s="242"/>
      <c r="C3502" s="242"/>
      <c r="D3502" s="242"/>
      <c r="E3502" s="242"/>
      <c r="F3502" s="242"/>
      <c r="G3502" s="242"/>
      <c r="H3502" s="242"/>
      <c r="I3502" s="242"/>
      <c r="J3502" s="242"/>
      <c r="K3502" s="242"/>
      <c r="L3502" s="242"/>
      <c r="M3502" s="242"/>
      <c r="N3502" s="242"/>
      <c r="O3502" s="242"/>
      <c r="P3502" s="242"/>
      <c r="Q3502" s="242"/>
      <c r="R3502" s="242"/>
      <c r="S3502" s="242"/>
      <c r="T3502" s="242"/>
      <c r="U3502" s="242"/>
      <c r="V3502" s="242"/>
      <c r="W3502" s="242"/>
      <c r="X3502" s="242"/>
      <c r="Y3502" s="242"/>
      <c r="Z3502" s="242"/>
      <c r="AA3502" s="242"/>
      <c r="AB3502" s="242"/>
      <c r="AC3502" s="242"/>
      <c r="AD3502" s="242"/>
      <c r="AE3502" s="242"/>
      <c r="AF3502" s="242"/>
    </row>
    <row r="3621" spans="2:32">
      <c r="B3621" s="55"/>
      <c r="C3621" s="55"/>
      <c r="D3621" s="55"/>
      <c r="E3621" s="55"/>
      <c r="F3621" s="55"/>
      <c r="G3621" s="55"/>
      <c r="H3621" s="55"/>
      <c r="I3621" s="55"/>
      <c r="J3621" s="55"/>
      <c r="K3621" s="55"/>
      <c r="L3621" s="55"/>
      <c r="M3621" s="55"/>
      <c r="N3621" s="55"/>
      <c r="O3621" s="55"/>
      <c r="P3621" s="55"/>
      <c r="Q3621" s="55"/>
      <c r="R3621" s="55"/>
      <c r="S3621" s="55"/>
      <c r="T3621" s="55"/>
      <c r="U3621" s="55"/>
      <c r="V3621" s="55"/>
      <c r="W3621" s="55"/>
      <c r="X3621" s="55"/>
      <c r="Y3621" s="55"/>
      <c r="Z3621" s="55"/>
      <c r="AA3621" s="55"/>
      <c r="AB3621" s="55"/>
      <c r="AC3621" s="55"/>
      <c r="AD3621" s="55"/>
      <c r="AE3621" s="55"/>
      <c r="AF3621" s="55"/>
    </row>
    <row r="3624" spans="2:32">
      <c r="B3624" s="55"/>
      <c r="C3624" s="55"/>
      <c r="D3624" s="55"/>
      <c r="E3624" s="55"/>
      <c r="F3624" s="55"/>
      <c r="G3624" s="55"/>
      <c r="H3624" s="55"/>
      <c r="I3624" s="55"/>
      <c r="J3624" s="55"/>
      <c r="K3624" s="55"/>
      <c r="L3624" s="55"/>
      <c r="M3624" s="55"/>
      <c r="N3624" s="55"/>
      <c r="O3624" s="55"/>
      <c r="P3624" s="55"/>
      <c r="Q3624" s="55"/>
      <c r="R3624" s="55"/>
      <c r="S3624" s="55"/>
      <c r="T3624" s="55"/>
      <c r="U3624" s="55"/>
      <c r="V3624" s="55"/>
      <c r="W3624" s="55"/>
      <c r="X3624" s="55"/>
      <c r="Y3624" s="55"/>
      <c r="Z3624" s="55"/>
      <c r="AA3624" s="55"/>
      <c r="AB3624" s="55"/>
      <c r="AC3624" s="55"/>
      <c r="AD3624" s="55"/>
      <c r="AE3624" s="55"/>
      <c r="AF3624" s="55"/>
    </row>
    <row r="3626" spans="2:32">
      <c r="B3626" s="55"/>
      <c r="C3626" s="55"/>
      <c r="D3626" s="55"/>
      <c r="E3626" s="55"/>
      <c r="F3626" s="55"/>
      <c r="G3626" s="55"/>
      <c r="H3626" s="55"/>
      <c r="I3626" s="55"/>
      <c r="J3626" s="55"/>
      <c r="K3626" s="55"/>
      <c r="L3626" s="55"/>
      <c r="M3626" s="55"/>
      <c r="N3626" s="55"/>
      <c r="O3626" s="55"/>
      <c r="P3626" s="55"/>
      <c r="Q3626" s="55"/>
      <c r="R3626" s="55"/>
      <c r="S3626" s="55"/>
      <c r="T3626" s="55"/>
      <c r="U3626" s="55"/>
      <c r="V3626" s="55"/>
      <c r="W3626" s="55"/>
      <c r="X3626" s="55"/>
      <c r="Y3626" s="55"/>
      <c r="Z3626" s="55"/>
      <c r="AA3626" s="55"/>
      <c r="AB3626" s="55"/>
      <c r="AC3626" s="55"/>
      <c r="AD3626" s="55"/>
      <c r="AE3626" s="55"/>
      <c r="AF3626" s="55"/>
    </row>
    <row r="3627" spans="2:32">
      <c r="B3627" s="242"/>
      <c r="C3627" s="242"/>
      <c r="D3627" s="242"/>
      <c r="E3627" s="242"/>
      <c r="F3627" s="242"/>
      <c r="G3627" s="242"/>
      <c r="H3627" s="242"/>
      <c r="I3627" s="242"/>
      <c r="J3627" s="242"/>
      <c r="K3627" s="242"/>
      <c r="L3627" s="242"/>
      <c r="M3627" s="242"/>
      <c r="N3627" s="242"/>
      <c r="O3627" s="242"/>
      <c r="P3627" s="242"/>
      <c r="Q3627" s="242"/>
      <c r="R3627" s="242"/>
      <c r="S3627" s="242"/>
      <c r="T3627" s="242"/>
      <c r="U3627" s="242"/>
      <c r="V3627" s="242"/>
      <c r="W3627" s="242"/>
      <c r="X3627" s="242"/>
      <c r="Y3627" s="242"/>
      <c r="Z3627" s="242"/>
      <c r="AA3627" s="242"/>
      <c r="AB3627" s="242"/>
      <c r="AC3627" s="242"/>
      <c r="AD3627" s="242"/>
      <c r="AE3627" s="242"/>
      <c r="AF3627" s="242"/>
    </row>
    <row r="3746" spans="2:32">
      <c r="B3746" s="55"/>
      <c r="C3746" s="55"/>
      <c r="D3746" s="55"/>
      <c r="E3746" s="55"/>
      <c r="F3746" s="55"/>
      <c r="G3746" s="55"/>
      <c r="H3746" s="55"/>
      <c r="I3746" s="55"/>
      <c r="J3746" s="55"/>
      <c r="K3746" s="55"/>
      <c r="L3746" s="55"/>
      <c r="M3746" s="55"/>
      <c r="N3746" s="55"/>
      <c r="O3746" s="55"/>
      <c r="P3746" s="55"/>
      <c r="Q3746" s="55"/>
      <c r="R3746" s="55"/>
      <c r="S3746" s="55"/>
      <c r="T3746" s="55"/>
      <c r="U3746" s="55"/>
      <c r="V3746" s="55"/>
      <c r="W3746" s="55"/>
      <c r="X3746" s="55"/>
      <c r="Y3746" s="55"/>
      <c r="Z3746" s="55"/>
      <c r="AA3746" s="55"/>
      <c r="AB3746" s="55"/>
      <c r="AC3746" s="55"/>
      <c r="AD3746" s="55"/>
      <c r="AE3746" s="55"/>
      <c r="AF3746" s="55"/>
    </row>
    <row r="3749" spans="2:32">
      <c r="B3749" s="55"/>
      <c r="C3749" s="55"/>
      <c r="D3749" s="55"/>
      <c r="E3749" s="55"/>
      <c r="F3749" s="55"/>
      <c r="G3749" s="55"/>
      <c r="H3749" s="55"/>
      <c r="I3749" s="55"/>
      <c r="J3749" s="55"/>
      <c r="K3749" s="55"/>
      <c r="L3749" s="55"/>
      <c r="M3749" s="55"/>
      <c r="N3749" s="55"/>
      <c r="O3749" s="55"/>
      <c r="P3749" s="55"/>
      <c r="Q3749" s="55"/>
      <c r="R3749" s="55"/>
      <c r="S3749" s="55"/>
      <c r="T3749" s="55"/>
      <c r="U3749" s="55"/>
      <c r="V3749" s="55"/>
      <c r="W3749" s="55"/>
      <c r="X3749" s="55"/>
      <c r="Y3749" s="55"/>
      <c r="Z3749" s="55"/>
      <c r="AA3749" s="55"/>
      <c r="AB3749" s="55"/>
      <c r="AC3749" s="55"/>
      <c r="AD3749" s="55"/>
      <c r="AE3749" s="55"/>
      <c r="AF3749" s="55"/>
    </row>
    <row r="3751" spans="2:32">
      <c r="B3751" s="55"/>
      <c r="C3751" s="55"/>
      <c r="D3751" s="55"/>
      <c r="E3751" s="55"/>
      <c r="F3751" s="55"/>
      <c r="G3751" s="55"/>
      <c r="H3751" s="55"/>
      <c r="I3751" s="55"/>
      <c r="J3751" s="55"/>
      <c r="K3751" s="55"/>
      <c r="L3751" s="55"/>
      <c r="M3751" s="55"/>
      <c r="N3751" s="55"/>
      <c r="O3751" s="55"/>
      <c r="P3751" s="55"/>
      <c r="Q3751" s="55"/>
      <c r="R3751" s="55"/>
      <c r="S3751" s="55"/>
      <c r="T3751" s="55"/>
      <c r="U3751" s="55"/>
      <c r="V3751" s="55"/>
      <c r="W3751" s="55"/>
      <c r="X3751" s="55"/>
      <c r="Y3751" s="55"/>
      <c r="Z3751" s="55"/>
      <c r="AA3751" s="55"/>
      <c r="AB3751" s="55"/>
      <c r="AC3751" s="55"/>
      <c r="AD3751" s="55"/>
      <c r="AE3751" s="55"/>
      <c r="AF3751" s="55"/>
    </row>
    <row r="3752" spans="2:32">
      <c r="B3752" s="242"/>
      <c r="C3752" s="242"/>
      <c r="D3752" s="242"/>
      <c r="E3752" s="242"/>
      <c r="F3752" s="242"/>
      <c r="G3752" s="242"/>
      <c r="H3752" s="242"/>
      <c r="I3752" s="242"/>
      <c r="J3752" s="242"/>
      <c r="K3752" s="242"/>
      <c r="L3752" s="242"/>
      <c r="M3752" s="242"/>
      <c r="N3752" s="242"/>
      <c r="O3752" s="242"/>
      <c r="P3752" s="242"/>
      <c r="Q3752" s="242"/>
      <c r="R3752" s="242"/>
      <c r="S3752" s="242"/>
      <c r="T3752" s="242"/>
      <c r="U3752" s="242"/>
      <c r="V3752" s="242"/>
      <c r="W3752" s="242"/>
      <c r="X3752" s="242"/>
      <c r="Y3752" s="242"/>
      <c r="Z3752" s="242"/>
      <c r="AA3752" s="242"/>
      <c r="AB3752" s="242"/>
      <c r="AC3752" s="242"/>
      <c r="AD3752" s="242"/>
      <c r="AE3752" s="242"/>
      <c r="AF3752" s="242"/>
    </row>
    <row r="3874" spans="2:32">
      <c r="B3874" s="55"/>
      <c r="C3874" s="55"/>
      <c r="D3874" s="55"/>
      <c r="E3874" s="55"/>
      <c r="F3874" s="55"/>
      <c r="G3874" s="55"/>
      <c r="H3874" s="55"/>
      <c r="I3874" s="55"/>
      <c r="J3874" s="55"/>
      <c r="K3874" s="55"/>
      <c r="L3874" s="55"/>
      <c r="M3874" s="55"/>
      <c r="N3874" s="55"/>
      <c r="O3874" s="55"/>
      <c r="P3874" s="55"/>
      <c r="Q3874" s="55"/>
      <c r="R3874" s="55"/>
      <c r="S3874" s="55"/>
      <c r="T3874" s="55"/>
      <c r="U3874" s="55"/>
      <c r="V3874" s="55"/>
      <c r="W3874" s="55"/>
      <c r="X3874" s="55"/>
      <c r="Y3874" s="55"/>
      <c r="Z3874" s="55"/>
      <c r="AA3874" s="55"/>
      <c r="AB3874" s="55"/>
      <c r="AC3874" s="55"/>
      <c r="AD3874" s="55"/>
      <c r="AE3874" s="55"/>
      <c r="AF3874" s="55"/>
    </row>
    <row r="3876" spans="2:32">
      <c r="B3876" s="55"/>
      <c r="C3876" s="55"/>
      <c r="D3876" s="55"/>
      <c r="E3876" s="55"/>
      <c r="F3876" s="55"/>
      <c r="G3876" s="55"/>
      <c r="H3876" s="55"/>
      <c r="I3876" s="55"/>
      <c r="J3876" s="55"/>
      <c r="K3876" s="55"/>
      <c r="L3876" s="55"/>
      <c r="M3876" s="55"/>
      <c r="N3876" s="55"/>
      <c r="O3876" s="55"/>
      <c r="P3876" s="55"/>
      <c r="Q3876" s="55"/>
      <c r="R3876" s="55"/>
      <c r="S3876" s="55"/>
      <c r="T3876" s="55"/>
      <c r="U3876" s="55"/>
      <c r="V3876" s="55"/>
      <c r="W3876" s="55"/>
      <c r="X3876" s="55"/>
      <c r="Y3876" s="55"/>
      <c r="Z3876" s="55"/>
      <c r="AA3876" s="55"/>
      <c r="AB3876" s="55"/>
      <c r="AC3876" s="55"/>
      <c r="AD3876" s="55"/>
      <c r="AE3876" s="55"/>
      <c r="AF3876" s="55"/>
    </row>
    <row r="3877" spans="2:32">
      <c r="B3877" s="242"/>
      <c r="C3877" s="242"/>
      <c r="D3877" s="242"/>
      <c r="E3877" s="242"/>
      <c r="F3877" s="242"/>
      <c r="G3877" s="242"/>
      <c r="H3877" s="242"/>
      <c r="I3877" s="242"/>
      <c r="J3877" s="242"/>
      <c r="K3877" s="242"/>
      <c r="L3877" s="242"/>
      <c r="M3877" s="242"/>
      <c r="N3877" s="242"/>
      <c r="O3877" s="242"/>
      <c r="P3877" s="242"/>
      <c r="Q3877" s="242"/>
      <c r="R3877" s="242"/>
      <c r="S3877" s="242"/>
      <c r="T3877" s="242"/>
      <c r="U3877" s="242"/>
      <c r="V3877" s="242"/>
      <c r="W3877" s="242"/>
      <c r="X3877" s="242"/>
      <c r="Y3877" s="242"/>
      <c r="Z3877" s="242"/>
      <c r="AA3877" s="242"/>
      <c r="AB3877" s="242"/>
      <c r="AC3877" s="242"/>
      <c r="AD3877" s="242"/>
      <c r="AE3877" s="242"/>
      <c r="AF3877" s="242"/>
    </row>
    <row r="3886" spans="2:32">
      <c r="B3886" s="55"/>
      <c r="C3886" s="55"/>
      <c r="D3886" s="55"/>
      <c r="E3886" s="55"/>
      <c r="F3886" s="55"/>
      <c r="G3886" s="55"/>
      <c r="H3886" s="55"/>
      <c r="I3886" s="55"/>
      <c r="J3886" s="55"/>
      <c r="K3886" s="55"/>
      <c r="L3886" s="55"/>
      <c r="M3886" s="55"/>
      <c r="N3886" s="55"/>
      <c r="O3886" s="55"/>
      <c r="P3886" s="55"/>
      <c r="Q3886" s="55"/>
      <c r="R3886" s="55"/>
      <c r="S3886" s="55"/>
      <c r="T3886" s="55"/>
      <c r="U3886" s="55"/>
      <c r="V3886" s="55"/>
      <c r="W3886" s="55"/>
      <c r="X3886" s="55"/>
      <c r="Y3886" s="55"/>
      <c r="Z3886" s="55"/>
      <c r="AA3886" s="55"/>
      <c r="AB3886" s="55"/>
      <c r="AC3886" s="55"/>
      <c r="AD3886" s="55"/>
      <c r="AE3886" s="55"/>
      <c r="AF3886" s="55"/>
    </row>
    <row r="3887" spans="2:32">
      <c r="B3887" s="55"/>
      <c r="C3887" s="55"/>
      <c r="D3887" s="55"/>
      <c r="E3887" s="55"/>
      <c r="F3887" s="55"/>
      <c r="G3887" s="55"/>
      <c r="H3887" s="55"/>
      <c r="I3887" s="55"/>
      <c r="J3887" s="55"/>
      <c r="K3887" s="55"/>
      <c r="L3887" s="55"/>
      <c r="M3887" s="55"/>
      <c r="N3887" s="55"/>
      <c r="O3887" s="55"/>
      <c r="P3887" s="55"/>
      <c r="Q3887" s="55"/>
      <c r="R3887" s="55"/>
      <c r="S3887" s="55"/>
      <c r="T3887" s="55"/>
      <c r="U3887" s="55"/>
      <c r="V3887" s="55"/>
      <c r="W3887" s="55"/>
      <c r="X3887" s="55"/>
      <c r="Y3887" s="55"/>
      <c r="Z3887" s="55"/>
      <c r="AA3887" s="55"/>
      <c r="AB3887" s="55"/>
      <c r="AC3887" s="55"/>
      <c r="AD3887" s="55"/>
      <c r="AE3887" s="55"/>
      <c r="AF3887" s="55"/>
    </row>
    <row r="3888" spans="2:32">
      <c r="B3888" s="55"/>
      <c r="C3888" s="55"/>
      <c r="D3888" s="55"/>
      <c r="E3888" s="55"/>
      <c r="F3888" s="55"/>
      <c r="G3888" s="55"/>
      <c r="H3888" s="55"/>
      <c r="I3888" s="55"/>
      <c r="J3888" s="55"/>
      <c r="K3888" s="55"/>
      <c r="L3888" s="55"/>
      <c r="M3888" s="55"/>
      <c r="N3888" s="55"/>
      <c r="O3888" s="55"/>
      <c r="P3888" s="55"/>
      <c r="Q3888" s="55"/>
      <c r="R3888" s="55"/>
      <c r="S3888" s="55"/>
      <c r="T3888" s="55"/>
      <c r="U3888" s="55"/>
      <c r="V3888" s="55"/>
      <c r="W3888" s="55"/>
      <c r="X3888" s="55"/>
      <c r="Y3888" s="55"/>
      <c r="Z3888" s="55"/>
      <c r="AA3888" s="55"/>
      <c r="AB3888" s="55"/>
      <c r="AC3888" s="55"/>
      <c r="AD3888" s="55"/>
      <c r="AE3888" s="55"/>
      <c r="AF3888" s="55"/>
    </row>
    <row r="4001" spans="2:32">
      <c r="B4001" s="55"/>
      <c r="C4001" s="55"/>
      <c r="D4001" s="55"/>
      <c r="E4001" s="55"/>
      <c r="F4001" s="55"/>
      <c r="G4001" s="55"/>
      <c r="H4001" s="55"/>
      <c r="I4001" s="55"/>
      <c r="J4001" s="55"/>
      <c r="K4001" s="55"/>
      <c r="L4001" s="55"/>
      <c r="M4001" s="55"/>
      <c r="N4001" s="55"/>
      <c r="O4001" s="55"/>
      <c r="P4001" s="55"/>
      <c r="Q4001" s="55"/>
      <c r="R4001" s="55"/>
      <c r="S4001" s="55"/>
      <c r="T4001" s="55"/>
      <c r="U4001" s="55"/>
      <c r="V4001" s="55"/>
      <c r="W4001" s="55"/>
      <c r="X4001" s="55"/>
      <c r="Y4001" s="55"/>
      <c r="Z4001" s="55"/>
      <c r="AA4001" s="55"/>
      <c r="AB4001" s="55"/>
      <c r="AC4001" s="55"/>
      <c r="AD4001" s="55"/>
      <c r="AE4001" s="55"/>
      <c r="AF4001" s="55"/>
    </row>
    <row r="4002" spans="2:32">
      <c r="B4002" s="242"/>
      <c r="C4002" s="242"/>
      <c r="D4002" s="242"/>
      <c r="E4002" s="242"/>
      <c r="F4002" s="242"/>
      <c r="G4002" s="242"/>
      <c r="H4002" s="242"/>
      <c r="I4002" s="242"/>
      <c r="J4002" s="242"/>
      <c r="K4002" s="242"/>
      <c r="L4002" s="242"/>
      <c r="M4002" s="242"/>
      <c r="N4002" s="242"/>
      <c r="O4002" s="242"/>
      <c r="P4002" s="242"/>
      <c r="Q4002" s="242"/>
      <c r="R4002" s="242"/>
      <c r="S4002" s="242"/>
      <c r="T4002" s="242"/>
      <c r="U4002" s="242"/>
      <c r="V4002" s="242"/>
      <c r="W4002" s="242"/>
      <c r="X4002" s="242"/>
      <c r="Y4002" s="242"/>
      <c r="Z4002" s="242"/>
      <c r="AA4002" s="242"/>
      <c r="AB4002" s="242"/>
      <c r="AC4002" s="242"/>
      <c r="AD4002" s="242"/>
      <c r="AE4002" s="242"/>
      <c r="AF4002" s="242"/>
    </row>
    <row r="4011" spans="2:32">
      <c r="B4011" s="55"/>
      <c r="C4011" s="55"/>
      <c r="D4011" s="55"/>
      <c r="E4011" s="55"/>
      <c r="F4011" s="55"/>
      <c r="G4011" s="55"/>
      <c r="H4011" s="55"/>
      <c r="I4011" s="55"/>
      <c r="J4011" s="55"/>
      <c r="K4011" s="55"/>
      <c r="L4011" s="55"/>
      <c r="M4011" s="55"/>
      <c r="N4011" s="55"/>
      <c r="O4011" s="55"/>
      <c r="P4011" s="55"/>
      <c r="Q4011" s="55"/>
      <c r="R4011" s="55"/>
      <c r="S4011" s="55"/>
      <c r="T4011" s="55"/>
      <c r="U4011" s="55"/>
      <c r="V4011" s="55"/>
      <c r="W4011" s="55"/>
      <c r="X4011" s="55"/>
      <c r="Y4011" s="55"/>
      <c r="Z4011" s="55"/>
      <c r="AA4011" s="55"/>
      <c r="AB4011" s="55"/>
      <c r="AC4011" s="55"/>
      <c r="AD4011" s="55"/>
      <c r="AE4011" s="55"/>
      <c r="AF4011" s="55"/>
    </row>
    <row r="4012" spans="2:32">
      <c r="B4012" s="55"/>
      <c r="C4012" s="55"/>
      <c r="D4012" s="55"/>
      <c r="E4012" s="55"/>
      <c r="F4012" s="55"/>
      <c r="G4012" s="55"/>
      <c r="H4012" s="55"/>
      <c r="I4012" s="55"/>
      <c r="J4012" s="55"/>
      <c r="K4012" s="55"/>
      <c r="L4012" s="55"/>
      <c r="M4012" s="55"/>
      <c r="N4012" s="55"/>
      <c r="O4012" s="55"/>
      <c r="P4012" s="55"/>
      <c r="Q4012" s="55"/>
      <c r="R4012" s="55"/>
      <c r="S4012" s="55"/>
      <c r="T4012" s="55"/>
      <c r="U4012" s="55"/>
      <c r="V4012" s="55"/>
      <c r="W4012" s="55"/>
      <c r="X4012" s="55"/>
      <c r="Y4012" s="55"/>
      <c r="Z4012" s="55"/>
      <c r="AA4012" s="55"/>
      <c r="AB4012" s="55"/>
      <c r="AC4012" s="55"/>
      <c r="AD4012" s="55"/>
      <c r="AE4012" s="55"/>
      <c r="AF4012" s="55"/>
    </row>
    <row r="4013" spans="2:32">
      <c r="B4013" s="55"/>
      <c r="C4013" s="55"/>
      <c r="D4013" s="55"/>
      <c r="E4013" s="55"/>
      <c r="F4013" s="55"/>
      <c r="G4013" s="55"/>
      <c r="H4013" s="55"/>
      <c r="I4013" s="55"/>
      <c r="J4013" s="55"/>
      <c r="K4013" s="55"/>
      <c r="L4013" s="55"/>
      <c r="M4013" s="55"/>
      <c r="N4013" s="55"/>
      <c r="O4013" s="55"/>
      <c r="P4013" s="55"/>
      <c r="Q4013" s="55"/>
      <c r="R4013" s="55"/>
      <c r="S4013" s="55"/>
      <c r="T4013" s="55"/>
      <c r="U4013" s="55"/>
      <c r="V4013" s="55"/>
      <c r="W4013" s="55"/>
      <c r="X4013" s="55"/>
      <c r="Y4013" s="55"/>
      <c r="Z4013" s="55"/>
      <c r="AA4013" s="55"/>
      <c r="AB4013" s="55"/>
      <c r="AC4013" s="55"/>
      <c r="AD4013" s="55"/>
      <c r="AE4013" s="55"/>
      <c r="AF4013" s="55"/>
    </row>
    <row r="4014" spans="2:32">
      <c r="B4014" s="55"/>
      <c r="C4014" s="55"/>
      <c r="D4014" s="55"/>
      <c r="E4014" s="55"/>
      <c r="F4014" s="55"/>
      <c r="G4014" s="55"/>
      <c r="H4014" s="55"/>
      <c r="I4014" s="55"/>
      <c r="J4014" s="55"/>
      <c r="K4014" s="55"/>
      <c r="L4014" s="55"/>
      <c r="M4014" s="55"/>
      <c r="N4014" s="55"/>
      <c r="O4014" s="55"/>
      <c r="P4014" s="55"/>
      <c r="Q4014" s="55"/>
      <c r="R4014" s="55"/>
      <c r="S4014" s="55"/>
      <c r="T4014" s="55"/>
      <c r="U4014" s="55"/>
      <c r="V4014" s="55"/>
      <c r="W4014" s="55"/>
      <c r="X4014" s="55"/>
      <c r="Y4014" s="55"/>
      <c r="Z4014" s="55"/>
      <c r="AA4014" s="55"/>
      <c r="AB4014" s="55"/>
      <c r="AC4014" s="55"/>
      <c r="AD4014" s="55"/>
      <c r="AE4014" s="55"/>
      <c r="AF4014" s="55"/>
    </row>
    <row r="4015" spans="2:32">
      <c r="B4015" s="55"/>
      <c r="C4015" s="55"/>
      <c r="D4015" s="55"/>
      <c r="E4015" s="55"/>
      <c r="F4015" s="55"/>
      <c r="G4015" s="55"/>
      <c r="H4015" s="55"/>
      <c r="I4015" s="55"/>
      <c r="J4015" s="55"/>
      <c r="K4015" s="55"/>
      <c r="L4015" s="55"/>
      <c r="M4015" s="55"/>
      <c r="N4015" s="55"/>
      <c r="O4015" s="55"/>
      <c r="P4015" s="55"/>
      <c r="Q4015" s="55"/>
      <c r="R4015" s="55"/>
      <c r="S4015" s="55"/>
      <c r="T4015" s="55"/>
      <c r="U4015" s="55"/>
      <c r="V4015" s="55"/>
      <c r="W4015" s="55"/>
      <c r="X4015" s="55"/>
      <c r="Y4015" s="55"/>
      <c r="Z4015" s="55"/>
      <c r="AA4015" s="55"/>
      <c r="AB4015" s="55"/>
      <c r="AC4015" s="55"/>
      <c r="AD4015" s="55"/>
      <c r="AE4015" s="55"/>
      <c r="AF4015" s="55"/>
    </row>
    <row r="4016" spans="2:32">
      <c r="B4016" s="55"/>
      <c r="C4016" s="55"/>
      <c r="D4016" s="55"/>
      <c r="E4016" s="55"/>
      <c r="F4016" s="55"/>
      <c r="G4016" s="55"/>
      <c r="H4016" s="55"/>
      <c r="I4016" s="55"/>
      <c r="J4016" s="55"/>
      <c r="K4016" s="55"/>
      <c r="L4016" s="55"/>
      <c r="M4016" s="55"/>
      <c r="N4016" s="55"/>
      <c r="O4016" s="55"/>
      <c r="P4016" s="55"/>
      <c r="Q4016" s="55"/>
      <c r="R4016" s="55"/>
      <c r="S4016" s="55"/>
      <c r="T4016" s="55"/>
      <c r="U4016" s="55"/>
      <c r="V4016" s="55"/>
      <c r="W4016" s="55"/>
      <c r="X4016" s="55"/>
      <c r="Y4016" s="55"/>
      <c r="Z4016" s="55"/>
      <c r="AA4016" s="55"/>
      <c r="AB4016" s="55"/>
      <c r="AC4016" s="55"/>
      <c r="AD4016" s="55"/>
      <c r="AE4016" s="55"/>
      <c r="AF4016" s="55"/>
    </row>
    <row r="4121" spans="2:32">
      <c r="B4121" s="55"/>
      <c r="C4121" s="55"/>
      <c r="D4121" s="55"/>
      <c r="E4121" s="55"/>
      <c r="F4121" s="55"/>
      <c r="G4121" s="55"/>
      <c r="H4121" s="55"/>
      <c r="I4121" s="55"/>
      <c r="J4121" s="55"/>
      <c r="K4121" s="55"/>
      <c r="L4121" s="55"/>
      <c r="M4121" s="55"/>
      <c r="N4121" s="55"/>
      <c r="O4121" s="55"/>
      <c r="P4121" s="55"/>
      <c r="Q4121" s="55"/>
      <c r="R4121" s="55"/>
      <c r="S4121" s="55"/>
      <c r="T4121" s="55"/>
      <c r="U4121" s="55"/>
      <c r="V4121" s="55"/>
      <c r="W4121" s="55"/>
      <c r="X4121" s="55"/>
      <c r="Y4121" s="55"/>
      <c r="Z4121" s="55"/>
      <c r="AA4121" s="55"/>
      <c r="AB4121" s="55"/>
      <c r="AC4121" s="55"/>
      <c r="AD4121" s="55"/>
      <c r="AE4121" s="55"/>
      <c r="AF4121" s="55"/>
    </row>
    <row r="4124" spans="2:32">
      <c r="B4124" s="55"/>
      <c r="C4124" s="55"/>
      <c r="D4124" s="55"/>
      <c r="E4124" s="55"/>
      <c r="F4124" s="55"/>
      <c r="G4124" s="55"/>
      <c r="H4124" s="55"/>
      <c r="I4124" s="55"/>
      <c r="J4124" s="55"/>
      <c r="K4124" s="55"/>
      <c r="L4124" s="55"/>
      <c r="M4124" s="55"/>
      <c r="N4124" s="55"/>
      <c r="O4124" s="55"/>
      <c r="P4124" s="55"/>
      <c r="Q4124" s="55"/>
      <c r="R4124" s="55"/>
      <c r="S4124" s="55"/>
      <c r="T4124" s="55"/>
      <c r="U4124" s="55"/>
      <c r="V4124" s="55"/>
      <c r="W4124" s="55"/>
      <c r="X4124" s="55"/>
      <c r="Y4124" s="55"/>
      <c r="Z4124" s="55"/>
      <c r="AA4124" s="55"/>
      <c r="AB4124" s="55"/>
      <c r="AC4124" s="55"/>
      <c r="AD4124" s="55"/>
      <c r="AE4124" s="55"/>
      <c r="AF4124" s="55"/>
    </row>
    <row r="4126" spans="2:32">
      <c r="B4126" s="55"/>
      <c r="C4126" s="55"/>
      <c r="D4126" s="55"/>
      <c r="E4126" s="55"/>
      <c r="F4126" s="55"/>
      <c r="G4126" s="55"/>
      <c r="H4126" s="55"/>
      <c r="I4126" s="55"/>
      <c r="J4126" s="55"/>
      <c r="K4126" s="55"/>
      <c r="L4126" s="55"/>
      <c r="M4126" s="55"/>
      <c r="N4126" s="55"/>
      <c r="O4126" s="55"/>
      <c r="P4126" s="55"/>
      <c r="Q4126" s="55"/>
      <c r="R4126" s="55"/>
      <c r="S4126" s="55"/>
      <c r="T4126" s="55"/>
      <c r="U4126" s="55"/>
      <c r="V4126" s="55"/>
      <c r="W4126" s="55"/>
      <c r="X4126" s="55"/>
      <c r="Y4126" s="55"/>
      <c r="Z4126" s="55"/>
      <c r="AA4126" s="55"/>
      <c r="AB4126" s="55"/>
      <c r="AC4126" s="55"/>
      <c r="AD4126" s="55"/>
      <c r="AE4126" s="55"/>
      <c r="AF4126" s="55"/>
    </row>
    <row r="4127" spans="2:32">
      <c r="B4127" s="242"/>
      <c r="C4127" s="242"/>
      <c r="D4127" s="242"/>
      <c r="E4127" s="242"/>
      <c r="F4127" s="242"/>
      <c r="G4127" s="242"/>
      <c r="H4127" s="242"/>
      <c r="I4127" s="242"/>
      <c r="J4127" s="242"/>
      <c r="K4127" s="242"/>
      <c r="L4127" s="242"/>
      <c r="M4127" s="242"/>
      <c r="N4127" s="242"/>
      <c r="O4127" s="242"/>
      <c r="P4127" s="242"/>
      <c r="Q4127" s="242"/>
      <c r="R4127" s="242"/>
      <c r="S4127" s="242"/>
      <c r="T4127" s="242"/>
      <c r="U4127" s="242"/>
      <c r="V4127" s="242"/>
      <c r="W4127" s="242"/>
      <c r="X4127" s="242"/>
      <c r="Y4127" s="242"/>
      <c r="Z4127" s="242"/>
      <c r="AA4127" s="242"/>
      <c r="AB4127" s="242"/>
      <c r="AC4127" s="242"/>
      <c r="AD4127" s="242"/>
      <c r="AE4127" s="242"/>
      <c r="AF4127" s="242"/>
    </row>
    <row r="4246" spans="2:32">
      <c r="B4246" s="55"/>
      <c r="C4246" s="55"/>
      <c r="D4246" s="55"/>
      <c r="E4246" s="55"/>
      <c r="F4246" s="55"/>
      <c r="G4246" s="55"/>
      <c r="H4246" s="55"/>
      <c r="I4246" s="55"/>
      <c r="J4246" s="55"/>
      <c r="K4246" s="55"/>
      <c r="L4246" s="55"/>
      <c r="M4246" s="55"/>
      <c r="N4246" s="55"/>
      <c r="O4246" s="55"/>
      <c r="P4246" s="55"/>
      <c r="Q4246" s="55"/>
      <c r="R4246" s="55"/>
      <c r="S4246" s="55"/>
      <c r="T4246" s="55"/>
      <c r="U4246" s="55"/>
      <c r="V4246" s="55"/>
      <c r="W4246" s="55"/>
      <c r="X4246" s="55"/>
      <c r="Y4246" s="55"/>
      <c r="Z4246" s="55"/>
      <c r="AA4246" s="55"/>
      <c r="AB4246" s="55"/>
      <c r="AC4246" s="55"/>
      <c r="AD4246" s="55"/>
      <c r="AE4246" s="55"/>
      <c r="AF4246" s="55"/>
    </row>
    <row r="4249" spans="2:32">
      <c r="B4249" s="55"/>
      <c r="C4249" s="55"/>
      <c r="D4249" s="55"/>
      <c r="E4249" s="55"/>
      <c r="F4249" s="55"/>
      <c r="G4249" s="55"/>
      <c r="H4249" s="55"/>
      <c r="I4249" s="55"/>
      <c r="J4249" s="55"/>
      <c r="K4249" s="55"/>
      <c r="L4249" s="55"/>
      <c r="M4249" s="55"/>
      <c r="N4249" s="55"/>
      <c r="O4249" s="55"/>
      <c r="P4249" s="55"/>
      <c r="Q4249" s="55"/>
      <c r="R4249" s="55"/>
      <c r="S4249" s="55"/>
      <c r="T4249" s="55"/>
      <c r="U4249" s="55"/>
      <c r="V4249" s="55"/>
      <c r="W4249" s="55"/>
      <c r="X4249" s="55"/>
      <c r="Y4249" s="55"/>
      <c r="Z4249" s="55"/>
      <c r="AA4249" s="55"/>
      <c r="AB4249" s="55"/>
      <c r="AC4249" s="55"/>
      <c r="AD4249" s="55"/>
      <c r="AE4249" s="55"/>
      <c r="AF4249" s="55"/>
    </row>
    <row r="4251" spans="2:32">
      <c r="B4251" s="55"/>
      <c r="C4251" s="55"/>
      <c r="D4251" s="55"/>
      <c r="E4251" s="55"/>
      <c r="F4251" s="55"/>
      <c r="G4251" s="55"/>
      <c r="H4251" s="55"/>
      <c r="I4251" s="55"/>
      <c r="J4251" s="55"/>
      <c r="K4251" s="55"/>
      <c r="L4251" s="55"/>
      <c r="M4251" s="55"/>
      <c r="N4251" s="55"/>
      <c r="O4251" s="55"/>
      <c r="P4251" s="55"/>
      <c r="Q4251" s="55"/>
      <c r="R4251" s="55"/>
      <c r="S4251" s="55"/>
      <c r="T4251" s="55"/>
      <c r="U4251" s="55"/>
      <c r="V4251" s="55"/>
      <c r="W4251" s="55"/>
      <c r="X4251" s="55"/>
      <c r="Y4251" s="55"/>
      <c r="Z4251" s="55"/>
      <c r="AA4251" s="55"/>
      <c r="AB4251" s="55"/>
      <c r="AC4251" s="55"/>
      <c r="AD4251" s="55"/>
      <c r="AE4251" s="55"/>
      <c r="AF4251" s="55"/>
    </row>
    <row r="4252" spans="2:32">
      <c r="B4252" s="242"/>
      <c r="C4252" s="242"/>
      <c r="D4252" s="242"/>
      <c r="E4252" s="242"/>
      <c r="F4252" s="242"/>
      <c r="G4252" s="242"/>
      <c r="H4252" s="242"/>
      <c r="I4252" s="242"/>
      <c r="J4252" s="242"/>
      <c r="K4252" s="242"/>
      <c r="L4252" s="242"/>
      <c r="M4252" s="242"/>
      <c r="N4252" s="242"/>
      <c r="O4252" s="242"/>
      <c r="P4252" s="242"/>
      <c r="Q4252" s="242"/>
      <c r="R4252" s="242"/>
      <c r="S4252" s="242"/>
      <c r="T4252" s="242"/>
      <c r="U4252" s="242"/>
      <c r="V4252" s="242"/>
      <c r="W4252" s="242"/>
      <c r="X4252" s="242"/>
      <c r="Y4252" s="242"/>
      <c r="Z4252" s="242"/>
      <c r="AA4252" s="242"/>
      <c r="AB4252" s="242"/>
      <c r="AC4252" s="242"/>
      <c r="AD4252" s="242"/>
      <c r="AE4252" s="242"/>
      <c r="AF4252" s="242"/>
    </row>
    <row r="4371" spans="2:32">
      <c r="B4371" s="55"/>
      <c r="C4371" s="55"/>
      <c r="D4371" s="55"/>
      <c r="E4371" s="55"/>
      <c r="F4371" s="55"/>
      <c r="G4371" s="55"/>
      <c r="H4371" s="55"/>
      <c r="I4371" s="55"/>
      <c r="J4371" s="55"/>
      <c r="K4371" s="55"/>
      <c r="L4371" s="55"/>
      <c r="M4371" s="55"/>
      <c r="N4371" s="55"/>
      <c r="O4371" s="55"/>
      <c r="P4371" s="55"/>
      <c r="Q4371" s="55"/>
      <c r="R4371" s="55"/>
      <c r="S4371" s="55"/>
      <c r="T4371" s="55"/>
      <c r="U4371" s="55"/>
      <c r="V4371" s="55"/>
      <c r="W4371" s="55"/>
      <c r="X4371" s="55"/>
      <c r="Y4371" s="55"/>
      <c r="Z4371" s="55"/>
      <c r="AA4371" s="55"/>
      <c r="AB4371" s="55"/>
      <c r="AC4371" s="55"/>
      <c r="AD4371" s="55"/>
      <c r="AE4371" s="55"/>
      <c r="AF4371" s="55"/>
    </row>
    <row r="4374" spans="2:32">
      <c r="B4374" s="55"/>
      <c r="C4374" s="55"/>
      <c r="D4374" s="55"/>
      <c r="E4374" s="55"/>
      <c r="F4374" s="55"/>
      <c r="G4374" s="55"/>
      <c r="H4374" s="55"/>
      <c r="I4374" s="55"/>
      <c r="J4374" s="55"/>
      <c r="K4374" s="55"/>
      <c r="L4374" s="55"/>
      <c r="M4374" s="55"/>
      <c r="N4374" s="55"/>
      <c r="O4374" s="55"/>
      <c r="P4374" s="55"/>
      <c r="Q4374" s="55"/>
      <c r="R4374" s="55"/>
      <c r="S4374" s="55"/>
      <c r="T4374" s="55"/>
      <c r="U4374" s="55"/>
      <c r="V4374" s="55"/>
      <c r="W4374" s="55"/>
      <c r="X4374" s="55"/>
      <c r="Y4374" s="55"/>
      <c r="Z4374" s="55"/>
      <c r="AA4374" s="55"/>
      <c r="AB4374" s="55"/>
      <c r="AC4374" s="55"/>
      <c r="AD4374" s="55"/>
      <c r="AE4374" s="55"/>
      <c r="AF4374" s="55"/>
    </row>
    <row r="4376" spans="2:32">
      <c r="B4376" s="55"/>
      <c r="C4376" s="55"/>
      <c r="D4376" s="55"/>
      <c r="E4376" s="55"/>
      <c r="F4376" s="55"/>
      <c r="G4376" s="55"/>
      <c r="H4376" s="55"/>
      <c r="I4376" s="55"/>
      <c r="J4376" s="55"/>
      <c r="K4376" s="55"/>
      <c r="L4376" s="55"/>
      <c r="M4376" s="55"/>
      <c r="N4376" s="55"/>
      <c r="O4376" s="55"/>
      <c r="P4376" s="55"/>
      <c r="Q4376" s="55"/>
      <c r="R4376" s="55"/>
      <c r="S4376" s="55"/>
      <c r="T4376" s="55"/>
      <c r="U4376" s="55"/>
      <c r="V4376" s="55"/>
      <c r="W4376" s="55"/>
      <c r="X4376" s="55"/>
      <c r="Y4376" s="55"/>
      <c r="Z4376" s="55"/>
      <c r="AA4376" s="55"/>
      <c r="AB4376" s="55"/>
      <c r="AC4376" s="55"/>
      <c r="AD4376" s="55"/>
      <c r="AE4376" s="55"/>
      <c r="AF4376" s="55"/>
    </row>
    <row r="4377" spans="2:32">
      <c r="B4377" s="242"/>
      <c r="C4377" s="242"/>
      <c r="D4377" s="242"/>
      <c r="E4377" s="242"/>
      <c r="F4377" s="242"/>
      <c r="G4377" s="242"/>
      <c r="H4377" s="242"/>
      <c r="I4377" s="242"/>
      <c r="J4377" s="242"/>
      <c r="K4377" s="242"/>
      <c r="L4377" s="242"/>
      <c r="M4377" s="242"/>
      <c r="N4377" s="242"/>
      <c r="O4377" s="242"/>
      <c r="P4377" s="242"/>
      <c r="Q4377" s="242"/>
      <c r="R4377" s="242"/>
      <c r="S4377" s="242"/>
      <c r="T4377" s="242"/>
      <c r="U4377" s="242"/>
      <c r="V4377" s="242"/>
      <c r="W4377" s="242"/>
      <c r="X4377" s="242"/>
      <c r="Y4377" s="242"/>
      <c r="Z4377" s="242"/>
      <c r="AA4377" s="242"/>
      <c r="AB4377" s="242"/>
      <c r="AC4377" s="242"/>
      <c r="AD4377" s="242"/>
      <c r="AE4377" s="242"/>
      <c r="AF4377" s="242"/>
    </row>
    <row r="4499" spans="2:32">
      <c r="B4499" s="55"/>
      <c r="C4499" s="55"/>
      <c r="D4499" s="55"/>
      <c r="E4499" s="55"/>
      <c r="F4499" s="55"/>
      <c r="G4499" s="55"/>
      <c r="H4499" s="55"/>
      <c r="I4499" s="55"/>
      <c r="J4499" s="55"/>
      <c r="K4499" s="55"/>
      <c r="L4499" s="55"/>
      <c r="M4499" s="55"/>
      <c r="N4499" s="55"/>
      <c r="O4499" s="55"/>
      <c r="P4499" s="55"/>
      <c r="Q4499" s="55"/>
      <c r="R4499" s="55"/>
      <c r="S4499" s="55"/>
      <c r="T4499" s="55"/>
      <c r="U4499" s="55"/>
      <c r="V4499" s="55"/>
      <c r="W4499" s="55"/>
      <c r="X4499" s="55"/>
      <c r="Y4499" s="55"/>
      <c r="Z4499" s="55"/>
      <c r="AA4499" s="55"/>
      <c r="AB4499" s="55"/>
      <c r="AC4499" s="55"/>
      <c r="AD4499" s="55"/>
      <c r="AE4499" s="55"/>
      <c r="AF4499" s="55"/>
    </row>
    <row r="4501" spans="2:32">
      <c r="B4501" s="55"/>
      <c r="C4501" s="55"/>
      <c r="D4501" s="55"/>
      <c r="E4501" s="55"/>
      <c r="F4501" s="55"/>
      <c r="G4501" s="55"/>
      <c r="H4501" s="55"/>
      <c r="I4501" s="55"/>
      <c r="J4501" s="55"/>
      <c r="K4501" s="55"/>
      <c r="L4501" s="55"/>
      <c r="M4501" s="55"/>
      <c r="N4501" s="55"/>
      <c r="O4501" s="55"/>
      <c r="P4501" s="55"/>
      <c r="Q4501" s="55"/>
      <c r="R4501" s="55"/>
      <c r="S4501" s="55"/>
      <c r="T4501" s="55"/>
      <c r="U4501" s="55"/>
      <c r="V4501" s="55"/>
      <c r="W4501" s="55"/>
      <c r="X4501" s="55"/>
      <c r="Y4501" s="55"/>
      <c r="Z4501" s="55"/>
      <c r="AA4501" s="55"/>
      <c r="AB4501" s="55"/>
      <c r="AC4501" s="55"/>
      <c r="AD4501" s="55"/>
      <c r="AE4501" s="55"/>
      <c r="AF4501" s="55"/>
    </row>
    <row r="4502" spans="2:32">
      <c r="B4502" s="242"/>
      <c r="C4502" s="242"/>
      <c r="D4502" s="242"/>
      <c r="E4502" s="242"/>
      <c r="F4502" s="242"/>
      <c r="G4502" s="242"/>
      <c r="H4502" s="242"/>
      <c r="I4502" s="242"/>
      <c r="J4502" s="242"/>
      <c r="K4502" s="242"/>
      <c r="L4502" s="242"/>
      <c r="M4502" s="242"/>
      <c r="N4502" s="242"/>
      <c r="O4502" s="242"/>
      <c r="P4502" s="242"/>
      <c r="Q4502" s="242"/>
      <c r="R4502" s="242"/>
      <c r="S4502" s="242"/>
      <c r="T4502" s="242"/>
      <c r="U4502" s="242"/>
      <c r="V4502" s="242"/>
      <c r="W4502" s="242"/>
      <c r="X4502" s="242"/>
      <c r="Y4502" s="242"/>
      <c r="Z4502" s="242"/>
      <c r="AA4502" s="242"/>
      <c r="AB4502" s="242"/>
      <c r="AC4502" s="242"/>
      <c r="AD4502" s="242"/>
      <c r="AE4502" s="242"/>
      <c r="AF4502" s="242"/>
    </row>
  </sheetData>
  <mergeCells count="29">
    <mergeCell ref="B4127:AF4127"/>
    <mergeCell ref="B4252:AF4252"/>
    <mergeCell ref="B4377:AF4377"/>
    <mergeCell ref="B4502:AF4502"/>
    <mergeCell ref="B3393:AF3393"/>
    <mergeCell ref="B3502:AF3502"/>
    <mergeCell ref="B3627:AF3627"/>
    <mergeCell ref="B3752:AF3752"/>
    <mergeCell ref="B3877:AF3877"/>
    <mergeCell ref="B4002:AF4002"/>
    <mergeCell ref="B3076:AF3076"/>
    <mergeCell ref="B735:AF735"/>
    <mergeCell ref="B911:AF911"/>
    <mergeCell ref="B994:AF994"/>
    <mergeCell ref="B1096:AF1096"/>
    <mergeCell ref="B1194:AF1194"/>
    <mergeCell ref="B1294:AF1294"/>
    <mergeCell ref="B1590:AF1590"/>
    <mergeCell ref="B1813:AF1813"/>
    <mergeCell ref="B2090:AF2090"/>
    <mergeCell ref="B2425:AF2425"/>
    <mergeCell ref="B2745:AF2745"/>
    <mergeCell ref="B663:AF663"/>
    <mergeCell ref="B117:AF117"/>
    <mergeCell ref="B259:AF259"/>
    <mergeCell ref="B339:AF339"/>
    <mergeCell ref="B452:AF452"/>
    <mergeCell ref="B565:AF565"/>
    <mergeCell ref="B275:AG27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8C28-7B7A-4BE7-A413-A8B59D6809B0}">
  <dimension ref="A1:AG4502"/>
  <sheetViews>
    <sheetView topLeftCell="A176" workbookViewId="0">
      <selection sqref="A1:AG4502"/>
    </sheetView>
  </sheetViews>
  <sheetFormatPr defaultRowHeight="15"/>
  <sheetData>
    <row r="1" spans="1:33" ht="15.75" thickBot="1">
      <c r="A1" s="55"/>
      <c r="B1" s="82" t="s">
        <v>918</v>
      </c>
      <c r="C1" s="86">
        <v>2022</v>
      </c>
      <c r="D1" s="86">
        <v>2023</v>
      </c>
      <c r="E1" s="86">
        <v>2024</v>
      </c>
      <c r="F1" s="86">
        <v>2025</v>
      </c>
      <c r="G1" s="86">
        <v>2026</v>
      </c>
      <c r="H1" s="86">
        <v>2027</v>
      </c>
      <c r="I1" s="86">
        <v>2028</v>
      </c>
      <c r="J1" s="86">
        <v>2029</v>
      </c>
      <c r="K1" s="86">
        <v>2030</v>
      </c>
      <c r="L1" s="86">
        <v>2031</v>
      </c>
      <c r="M1" s="86">
        <v>2032</v>
      </c>
      <c r="N1" s="86">
        <v>2033</v>
      </c>
      <c r="O1" s="86">
        <v>2034</v>
      </c>
      <c r="P1" s="86">
        <v>2035</v>
      </c>
      <c r="Q1" s="86">
        <v>2036</v>
      </c>
      <c r="R1" s="86">
        <v>2037</v>
      </c>
      <c r="S1" s="86">
        <v>2038</v>
      </c>
      <c r="T1" s="86">
        <v>2039</v>
      </c>
      <c r="U1" s="86">
        <v>2040</v>
      </c>
      <c r="V1" s="86">
        <v>2041</v>
      </c>
      <c r="W1" s="86">
        <v>2042</v>
      </c>
      <c r="X1" s="86">
        <v>2043</v>
      </c>
      <c r="Y1" s="86">
        <v>2044</v>
      </c>
      <c r="Z1" s="86">
        <v>2045</v>
      </c>
      <c r="AA1" s="86">
        <v>2046</v>
      </c>
      <c r="AB1" s="86">
        <v>2047</v>
      </c>
      <c r="AC1" s="86">
        <v>2048</v>
      </c>
      <c r="AD1" s="86">
        <v>2049</v>
      </c>
      <c r="AE1" s="86">
        <v>2050</v>
      </c>
      <c r="AF1" s="55"/>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102" t="s">
        <v>292</v>
      </c>
      <c r="D3" s="102" t="s">
        <v>919</v>
      </c>
      <c r="E3" s="87"/>
      <c r="F3" s="87"/>
      <c r="G3" s="87"/>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102" t="s">
        <v>293</v>
      </c>
      <c r="D4" s="102" t="s">
        <v>920</v>
      </c>
      <c r="E4" s="87"/>
      <c r="F4" s="87"/>
      <c r="G4" s="102"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102" t="s">
        <v>295</v>
      </c>
      <c r="D5" s="102" t="s">
        <v>922</v>
      </c>
      <c r="E5" s="87"/>
      <c r="F5" s="87"/>
      <c r="G5" s="87"/>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102" t="s">
        <v>296</v>
      </c>
      <c r="D6" s="87"/>
      <c r="E6" s="102" t="s">
        <v>923</v>
      </c>
      <c r="F6" s="87"/>
      <c r="G6" s="87"/>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1:33" ht="15.75">
      <c r="A10" s="58" t="s">
        <v>1437</v>
      </c>
      <c r="B10" s="111" t="s">
        <v>1438</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89" t="s">
        <v>925</v>
      </c>
      <c r="AG10" s="65"/>
    </row>
    <row r="11" spans="1:33">
      <c r="A11" s="55"/>
      <c r="B11" s="112"/>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89" t="s">
        <v>926</v>
      </c>
      <c r="AG11" s="65"/>
    </row>
    <row r="12" spans="1:33">
      <c r="A12" s="55"/>
      <c r="B12" s="112"/>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89" t="s">
        <v>927</v>
      </c>
      <c r="AG12" s="65"/>
    </row>
    <row r="13" spans="1:33" ht="15.75" thickBot="1">
      <c r="A13" s="55"/>
      <c r="B13" s="113" t="s">
        <v>1439</v>
      </c>
      <c r="C13" s="113">
        <v>2022</v>
      </c>
      <c r="D13" s="113">
        <v>2023</v>
      </c>
      <c r="E13" s="113">
        <v>2024</v>
      </c>
      <c r="F13" s="113">
        <v>2025</v>
      </c>
      <c r="G13" s="113">
        <v>2026</v>
      </c>
      <c r="H13" s="113">
        <v>2027</v>
      </c>
      <c r="I13" s="113">
        <v>2028</v>
      </c>
      <c r="J13" s="113">
        <v>2029</v>
      </c>
      <c r="K13" s="113">
        <v>2030</v>
      </c>
      <c r="L13" s="113">
        <v>2031</v>
      </c>
      <c r="M13" s="113">
        <v>2032</v>
      </c>
      <c r="N13" s="113">
        <v>2033</v>
      </c>
      <c r="O13" s="113">
        <v>2034</v>
      </c>
      <c r="P13" s="113">
        <v>2035</v>
      </c>
      <c r="Q13" s="113">
        <v>2036</v>
      </c>
      <c r="R13" s="113">
        <v>2037</v>
      </c>
      <c r="S13" s="113">
        <v>2038</v>
      </c>
      <c r="T13" s="113">
        <v>2039</v>
      </c>
      <c r="U13" s="113">
        <v>2040</v>
      </c>
      <c r="V13" s="113">
        <v>2041</v>
      </c>
      <c r="W13" s="113">
        <v>2042</v>
      </c>
      <c r="X13" s="113">
        <v>2043</v>
      </c>
      <c r="Y13" s="113">
        <v>2044</v>
      </c>
      <c r="Z13" s="113">
        <v>2045</v>
      </c>
      <c r="AA13" s="113">
        <v>2046</v>
      </c>
      <c r="AB13" s="113">
        <v>2047</v>
      </c>
      <c r="AC13" s="113">
        <v>2048</v>
      </c>
      <c r="AD13" s="113">
        <v>2049</v>
      </c>
      <c r="AE13" s="113">
        <v>2050</v>
      </c>
      <c r="AF13" s="114">
        <v>2050</v>
      </c>
      <c r="AG13" s="65"/>
    </row>
    <row r="14" spans="1:33" ht="15.75" thickTop="1">
      <c r="A14" s="55"/>
      <c r="B14" s="65"/>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row>
    <row r="15" spans="1:33" ht="24.75">
      <c r="A15" s="55"/>
      <c r="B15" s="115" t="s">
        <v>219</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row>
    <row r="16" spans="1:33" ht="24.75">
      <c r="A16" s="58" t="s">
        <v>1440</v>
      </c>
      <c r="B16" s="108" t="s">
        <v>394</v>
      </c>
      <c r="C16" s="85">
        <v>8417.4228519999997</v>
      </c>
      <c r="D16" s="85">
        <v>8744.3818360000005</v>
      </c>
      <c r="E16" s="85">
        <v>8724.5507809999999</v>
      </c>
      <c r="F16" s="85">
        <v>8650.2841800000006</v>
      </c>
      <c r="G16" s="85">
        <v>8751.3476559999999</v>
      </c>
      <c r="H16" s="85">
        <v>8859.109375</v>
      </c>
      <c r="I16" s="85">
        <v>8953.6679690000001</v>
      </c>
      <c r="J16" s="85">
        <v>9029.546875</v>
      </c>
      <c r="K16" s="85">
        <v>9088.5722659999992</v>
      </c>
      <c r="L16" s="85">
        <v>9156.734375</v>
      </c>
      <c r="M16" s="85">
        <v>9265.4619139999995</v>
      </c>
      <c r="N16" s="85">
        <v>9398.5556639999995</v>
      </c>
      <c r="O16" s="85">
        <v>9532.7480469999991</v>
      </c>
      <c r="P16" s="85">
        <v>9671.5986329999996</v>
      </c>
      <c r="Q16" s="85">
        <v>9829.265625</v>
      </c>
      <c r="R16" s="85">
        <v>10005.096680000001</v>
      </c>
      <c r="S16" s="85">
        <v>10190.660156</v>
      </c>
      <c r="T16" s="85">
        <v>10381.003906</v>
      </c>
      <c r="U16" s="85">
        <v>10599.732421999999</v>
      </c>
      <c r="V16" s="85">
        <v>10819.25</v>
      </c>
      <c r="W16" s="85">
        <v>11045.252930000001</v>
      </c>
      <c r="X16" s="85">
        <v>11280.291992</v>
      </c>
      <c r="Y16" s="85">
        <v>11511.640625</v>
      </c>
      <c r="Z16" s="85">
        <v>11739.291015999999</v>
      </c>
      <c r="AA16" s="85">
        <v>11972.834961</v>
      </c>
      <c r="AB16" s="85">
        <v>12224.970703000001</v>
      </c>
      <c r="AC16" s="85">
        <v>12482.743164</v>
      </c>
      <c r="AD16" s="85">
        <v>12743.724609000001</v>
      </c>
      <c r="AE16" s="85">
        <v>13027.213867</v>
      </c>
      <c r="AF16" s="104">
        <v>1.5720000000000001E-2</v>
      </c>
      <c r="AG16" s="65"/>
    </row>
    <row r="17" spans="1:33" ht="36.75">
      <c r="A17" s="58" t="s">
        <v>1441</v>
      </c>
      <c r="B17" s="108" t="s">
        <v>396</v>
      </c>
      <c r="C17" s="85">
        <v>4454.5717770000001</v>
      </c>
      <c r="D17" s="85">
        <v>4664.3984380000002</v>
      </c>
      <c r="E17" s="85">
        <v>4662.5810549999997</v>
      </c>
      <c r="F17" s="85">
        <v>4642.390625</v>
      </c>
      <c r="G17" s="85">
        <v>4698.2822269999997</v>
      </c>
      <c r="H17" s="85">
        <v>4755.5869140000004</v>
      </c>
      <c r="I17" s="85">
        <v>4805.2626950000003</v>
      </c>
      <c r="J17" s="85">
        <v>4844.2822269999997</v>
      </c>
      <c r="K17" s="85">
        <v>4873.6953119999998</v>
      </c>
      <c r="L17" s="85">
        <v>4908.0639650000003</v>
      </c>
      <c r="M17" s="85">
        <v>4964.9433589999999</v>
      </c>
      <c r="N17" s="85">
        <v>5035.2739259999998</v>
      </c>
      <c r="O17" s="85">
        <v>5106.0717770000001</v>
      </c>
      <c r="P17" s="85">
        <v>5179.3320309999999</v>
      </c>
      <c r="Q17" s="85">
        <v>5262.955078</v>
      </c>
      <c r="R17" s="85">
        <v>5356.5698240000002</v>
      </c>
      <c r="S17" s="85">
        <v>5455.4716799999997</v>
      </c>
      <c r="T17" s="85">
        <v>5556.8989259999998</v>
      </c>
      <c r="U17" s="85">
        <v>5673.9785160000001</v>
      </c>
      <c r="V17" s="85">
        <v>5791.3398440000001</v>
      </c>
      <c r="W17" s="85">
        <v>5912.1508789999998</v>
      </c>
      <c r="X17" s="85">
        <v>6037.8271480000003</v>
      </c>
      <c r="Y17" s="85">
        <v>6161.28125</v>
      </c>
      <c r="Z17" s="85">
        <v>6282.5107420000004</v>
      </c>
      <c r="AA17" s="85">
        <v>6406.8496089999999</v>
      </c>
      <c r="AB17" s="85">
        <v>6541.3505859999996</v>
      </c>
      <c r="AC17" s="85">
        <v>6678.8017579999996</v>
      </c>
      <c r="AD17" s="85">
        <v>6817.8500979999999</v>
      </c>
      <c r="AE17" s="85">
        <v>6969.2133789999998</v>
      </c>
      <c r="AF17" s="104">
        <v>1.6112999999999999E-2</v>
      </c>
      <c r="AG17" s="65"/>
    </row>
    <row r="18" spans="1:33" ht="36.75">
      <c r="A18" s="58" t="s">
        <v>1442</v>
      </c>
      <c r="B18" s="108" t="s">
        <v>398</v>
      </c>
      <c r="C18" s="85">
        <v>1330.39978</v>
      </c>
      <c r="D18" s="85">
        <v>1347.7246090000001</v>
      </c>
      <c r="E18" s="85">
        <v>1341.867432</v>
      </c>
      <c r="F18" s="85">
        <v>1302.925293</v>
      </c>
      <c r="G18" s="85">
        <v>1316.1873780000001</v>
      </c>
      <c r="H18" s="85">
        <v>1334.1210940000001</v>
      </c>
      <c r="I18" s="85">
        <v>1351.145874</v>
      </c>
      <c r="J18" s="85">
        <v>1366.513672</v>
      </c>
      <c r="K18" s="85">
        <v>1380.3596190000001</v>
      </c>
      <c r="L18" s="85">
        <v>1395.7104489999999</v>
      </c>
      <c r="M18" s="85">
        <v>1416.3466800000001</v>
      </c>
      <c r="N18" s="85">
        <v>1440.320068</v>
      </c>
      <c r="O18" s="85">
        <v>1464.7829589999999</v>
      </c>
      <c r="P18" s="85">
        <v>1490.1423339999999</v>
      </c>
      <c r="Q18" s="85">
        <v>1518.1164550000001</v>
      </c>
      <c r="R18" s="85">
        <v>1548.6279300000001</v>
      </c>
      <c r="S18" s="85">
        <v>1580.6453859999999</v>
      </c>
      <c r="T18" s="85">
        <v>1613.556885</v>
      </c>
      <c r="U18" s="85">
        <v>1650.3211670000001</v>
      </c>
      <c r="V18" s="85">
        <v>1687.518311</v>
      </c>
      <c r="W18" s="85">
        <v>1725.860962</v>
      </c>
      <c r="X18" s="85">
        <v>1765.6713870000001</v>
      </c>
      <c r="Y18" s="85">
        <v>1805.3698730000001</v>
      </c>
      <c r="Z18" s="85">
        <v>1844.953125</v>
      </c>
      <c r="AA18" s="85">
        <v>1885.6198730000001</v>
      </c>
      <c r="AB18" s="85">
        <v>1928.976318</v>
      </c>
      <c r="AC18" s="85">
        <v>1973.412842</v>
      </c>
      <c r="AD18" s="85">
        <v>2018.630249</v>
      </c>
      <c r="AE18" s="85">
        <v>2067.07251</v>
      </c>
      <c r="AF18" s="104">
        <v>1.5862000000000001E-2</v>
      </c>
      <c r="AG18" s="65"/>
    </row>
    <row r="19" spans="1:33" ht="36.75">
      <c r="A19" s="58" t="s">
        <v>1443</v>
      </c>
      <c r="B19" s="108" t="s">
        <v>400</v>
      </c>
      <c r="C19" s="85">
        <v>2632.451172</v>
      </c>
      <c r="D19" s="85">
        <v>2732.2590329999998</v>
      </c>
      <c r="E19" s="85">
        <v>2720.102539</v>
      </c>
      <c r="F19" s="85">
        <v>2704.968018</v>
      </c>
      <c r="G19" s="85">
        <v>2736.8779300000001</v>
      </c>
      <c r="H19" s="85">
        <v>2769.4013669999999</v>
      </c>
      <c r="I19" s="85">
        <v>2797.258789</v>
      </c>
      <c r="J19" s="85">
        <v>2818.7509770000001</v>
      </c>
      <c r="K19" s="85">
        <v>2834.5178219999998</v>
      </c>
      <c r="L19" s="85">
        <v>2852.9597170000002</v>
      </c>
      <c r="M19" s="85">
        <v>2884.171875</v>
      </c>
      <c r="N19" s="85">
        <v>2922.9616700000001</v>
      </c>
      <c r="O19" s="85">
        <v>2961.8935550000001</v>
      </c>
      <c r="P19" s="85">
        <v>3002.123779</v>
      </c>
      <c r="Q19" s="85">
        <v>3048.194336</v>
      </c>
      <c r="R19" s="85">
        <v>3099.8991700000001</v>
      </c>
      <c r="S19" s="85">
        <v>3154.5432129999999</v>
      </c>
      <c r="T19" s="85">
        <v>3210.5478520000001</v>
      </c>
      <c r="U19" s="85">
        <v>3275.4323730000001</v>
      </c>
      <c r="V19" s="85">
        <v>3340.3911130000001</v>
      </c>
      <c r="W19" s="85">
        <v>3407.241211</v>
      </c>
      <c r="X19" s="85">
        <v>3476.7937010000001</v>
      </c>
      <c r="Y19" s="85">
        <v>3544.9890140000002</v>
      </c>
      <c r="Z19" s="85">
        <v>3611.826904</v>
      </c>
      <c r="AA19" s="85">
        <v>3680.3652339999999</v>
      </c>
      <c r="AB19" s="85">
        <v>3754.6437989999999</v>
      </c>
      <c r="AC19" s="85">
        <v>3830.5285640000002</v>
      </c>
      <c r="AD19" s="85">
        <v>3907.2436520000001</v>
      </c>
      <c r="AE19" s="85">
        <v>3990.92749</v>
      </c>
      <c r="AF19" s="104">
        <v>1.4971999999999999E-2</v>
      </c>
      <c r="AG19" s="65"/>
    </row>
    <row r="20" spans="1:33">
      <c r="A20" s="58" t="s">
        <v>1444</v>
      </c>
      <c r="B20" s="108" t="s">
        <v>402</v>
      </c>
      <c r="C20" s="85">
        <v>954.37524399999995</v>
      </c>
      <c r="D20" s="85">
        <v>944.23999000000003</v>
      </c>
      <c r="E20" s="85">
        <v>965.02703899999995</v>
      </c>
      <c r="F20" s="85">
        <v>981.10668899999996</v>
      </c>
      <c r="G20" s="85">
        <v>998.17889400000001</v>
      </c>
      <c r="H20" s="85">
        <v>1017.730225</v>
      </c>
      <c r="I20" s="85">
        <v>1023.759277</v>
      </c>
      <c r="J20" s="85">
        <v>1030.7407229999999</v>
      </c>
      <c r="K20" s="85">
        <v>1040.282837</v>
      </c>
      <c r="L20" s="85">
        <v>1050.3510739999999</v>
      </c>
      <c r="M20" s="85">
        <v>1060.9014890000001</v>
      </c>
      <c r="N20" s="85">
        <v>1072.211182</v>
      </c>
      <c r="O20" s="85">
        <v>1084.1235349999999</v>
      </c>
      <c r="P20" s="85">
        <v>1096.475586</v>
      </c>
      <c r="Q20" s="85">
        <v>1111.3358149999999</v>
      </c>
      <c r="R20" s="85">
        <v>1126.704346</v>
      </c>
      <c r="S20" s="85">
        <v>1143.452393</v>
      </c>
      <c r="T20" s="85">
        <v>1161.352783</v>
      </c>
      <c r="U20" s="85">
        <v>1179.6313479999999</v>
      </c>
      <c r="V20" s="85">
        <v>1198.2890620000001</v>
      </c>
      <c r="W20" s="85">
        <v>1217.3238530000001</v>
      </c>
      <c r="X20" s="85">
        <v>1236.7231449999999</v>
      </c>
      <c r="Y20" s="85">
        <v>1256.5158690000001</v>
      </c>
      <c r="Z20" s="85">
        <v>1276.7136230000001</v>
      </c>
      <c r="AA20" s="85">
        <v>1297.315918</v>
      </c>
      <c r="AB20" s="85">
        <v>1318.3294679999999</v>
      </c>
      <c r="AC20" s="85">
        <v>1339.7583010000001</v>
      </c>
      <c r="AD20" s="85">
        <v>1361.61499</v>
      </c>
      <c r="AE20" s="85">
        <v>1383.9072269999999</v>
      </c>
      <c r="AF20" s="104">
        <v>1.336E-2</v>
      </c>
      <c r="AG20" s="65"/>
    </row>
    <row r="21" spans="1:33" ht="36.75">
      <c r="A21" s="58" t="s">
        <v>1445</v>
      </c>
      <c r="B21" s="108" t="s">
        <v>396</v>
      </c>
      <c r="C21" s="85">
        <v>380.90960699999999</v>
      </c>
      <c r="D21" s="85">
        <v>370.55764799999997</v>
      </c>
      <c r="E21" s="85">
        <v>375.009705</v>
      </c>
      <c r="F21" s="85">
        <v>381.656586</v>
      </c>
      <c r="G21" s="85">
        <v>390.48690800000003</v>
      </c>
      <c r="H21" s="85">
        <v>398.06195100000002</v>
      </c>
      <c r="I21" s="85">
        <v>400.78643799999998</v>
      </c>
      <c r="J21" s="85">
        <v>403.76174900000001</v>
      </c>
      <c r="K21" s="85">
        <v>406.95941199999999</v>
      </c>
      <c r="L21" s="85">
        <v>410.383331</v>
      </c>
      <c r="M21" s="85">
        <v>414.01177999999999</v>
      </c>
      <c r="N21" s="85">
        <v>417.81982399999998</v>
      </c>
      <c r="O21" s="85">
        <v>421.80319200000002</v>
      </c>
      <c r="P21" s="85">
        <v>425.95803799999999</v>
      </c>
      <c r="Q21" s="85">
        <v>432.35983299999998</v>
      </c>
      <c r="R21" s="85">
        <v>439.012787</v>
      </c>
      <c r="S21" s="85">
        <v>445.83136000000002</v>
      </c>
      <c r="T21" s="85">
        <v>452.81173699999999</v>
      </c>
      <c r="U21" s="85">
        <v>459.93658399999998</v>
      </c>
      <c r="V21" s="85">
        <v>467.20663500000001</v>
      </c>
      <c r="W21" s="85">
        <v>474.62085000000002</v>
      </c>
      <c r="X21" s="85">
        <v>482.17361499999998</v>
      </c>
      <c r="Y21" s="85">
        <v>489.87603799999999</v>
      </c>
      <c r="Z21" s="85">
        <v>497.73239100000001</v>
      </c>
      <c r="AA21" s="85">
        <v>505.74200400000001</v>
      </c>
      <c r="AB21" s="85">
        <v>513.90722700000003</v>
      </c>
      <c r="AC21" s="85">
        <v>522.22924799999998</v>
      </c>
      <c r="AD21" s="85">
        <v>530.71270800000002</v>
      </c>
      <c r="AE21" s="85">
        <v>539.360229</v>
      </c>
      <c r="AF21" s="104">
        <v>1.2500000000000001E-2</v>
      </c>
      <c r="AG21" s="65"/>
    </row>
    <row r="22" spans="1:33" ht="36.75">
      <c r="A22" s="58" t="s">
        <v>1446</v>
      </c>
      <c r="B22" s="108" t="s">
        <v>398</v>
      </c>
      <c r="C22" s="85">
        <v>156.826111</v>
      </c>
      <c r="D22" s="85">
        <v>154.74487300000001</v>
      </c>
      <c r="E22" s="85">
        <v>154.68798799999999</v>
      </c>
      <c r="F22" s="85">
        <v>159.53093000000001</v>
      </c>
      <c r="G22" s="85">
        <v>162.56585699999999</v>
      </c>
      <c r="H22" s="85">
        <v>164.95056199999999</v>
      </c>
      <c r="I22" s="85">
        <v>163.70957899999999</v>
      </c>
      <c r="J22" s="85">
        <v>162.860916</v>
      </c>
      <c r="K22" s="85">
        <v>164.082382</v>
      </c>
      <c r="L22" s="85">
        <v>165.339111</v>
      </c>
      <c r="M22" s="85">
        <v>166.63880900000001</v>
      </c>
      <c r="N22" s="85">
        <v>167.98736600000001</v>
      </c>
      <c r="O22" s="85">
        <v>169.39207500000001</v>
      </c>
      <c r="P22" s="85">
        <v>170.858566</v>
      </c>
      <c r="Q22" s="85">
        <v>172.39025899999999</v>
      </c>
      <c r="R22" s="85">
        <v>173.99092099999999</v>
      </c>
      <c r="S22" s="85">
        <v>176.624741</v>
      </c>
      <c r="T22" s="85">
        <v>180.073441</v>
      </c>
      <c r="U22" s="85">
        <v>183.599411</v>
      </c>
      <c r="V22" s="85">
        <v>187.20236199999999</v>
      </c>
      <c r="W22" s="85">
        <v>190.88317900000001</v>
      </c>
      <c r="X22" s="85">
        <v>194.64070100000001</v>
      </c>
      <c r="Y22" s="85">
        <v>198.481247</v>
      </c>
      <c r="Z22" s="85">
        <v>202.407791</v>
      </c>
      <c r="AA22" s="85">
        <v>206.42137099999999</v>
      </c>
      <c r="AB22" s="85">
        <v>210.52394100000001</v>
      </c>
      <c r="AC22" s="85">
        <v>214.71725499999999</v>
      </c>
      <c r="AD22" s="85">
        <v>219.004425</v>
      </c>
      <c r="AE22" s="85">
        <v>223.38765000000001</v>
      </c>
      <c r="AF22" s="104">
        <v>1.2715000000000001E-2</v>
      </c>
      <c r="AG22" s="65"/>
    </row>
    <row r="23" spans="1:33" ht="36.75">
      <c r="A23" s="58" t="s">
        <v>1447</v>
      </c>
      <c r="B23" s="108" t="s">
        <v>400</v>
      </c>
      <c r="C23" s="85">
        <v>416.63955700000002</v>
      </c>
      <c r="D23" s="85">
        <v>418.93753099999998</v>
      </c>
      <c r="E23" s="85">
        <v>435.32934599999999</v>
      </c>
      <c r="F23" s="85">
        <v>439.91922</v>
      </c>
      <c r="G23" s="85">
        <v>445.12616000000003</v>
      </c>
      <c r="H23" s="85">
        <v>454.71771200000001</v>
      </c>
      <c r="I23" s="85">
        <v>459.263214</v>
      </c>
      <c r="J23" s="85">
        <v>464.11807299999998</v>
      </c>
      <c r="K23" s="85">
        <v>469.24102800000003</v>
      </c>
      <c r="L23" s="85">
        <v>474.62866200000002</v>
      </c>
      <c r="M23" s="85">
        <v>480.25088499999998</v>
      </c>
      <c r="N23" s="85">
        <v>486.40405299999998</v>
      </c>
      <c r="O23" s="85">
        <v>492.928223</v>
      </c>
      <c r="P23" s="85">
        <v>499.65902699999998</v>
      </c>
      <c r="Q23" s="85">
        <v>506.58566300000001</v>
      </c>
      <c r="R23" s="85">
        <v>513.70062299999995</v>
      </c>
      <c r="S23" s="85">
        <v>520.99627699999996</v>
      </c>
      <c r="T23" s="85">
        <v>528.46765100000005</v>
      </c>
      <c r="U23" s="85">
        <v>536.09539800000005</v>
      </c>
      <c r="V23" s="85">
        <v>543.88000499999998</v>
      </c>
      <c r="W23" s="85">
        <v>551.81982400000004</v>
      </c>
      <c r="X23" s="85">
        <v>559.90875200000005</v>
      </c>
      <c r="Y23" s="85">
        <v>568.15863000000002</v>
      </c>
      <c r="Z23" s="85">
        <v>576.57342500000004</v>
      </c>
      <c r="AA23" s="85">
        <v>585.15258800000004</v>
      </c>
      <c r="AB23" s="85">
        <v>593.89831500000003</v>
      </c>
      <c r="AC23" s="85">
        <v>602.81182899999999</v>
      </c>
      <c r="AD23" s="85">
        <v>611.89782700000001</v>
      </c>
      <c r="AE23" s="85">
        <v>621.15936299999998</v>
      </c>
      <c r="AF23" s="104">
        <v>1.4364999999999999E-2</v>
      </c>
      <c r="AG23" s="65"/>
    </row>
    <row r="24" spans="1:33" ht="24.75">
      <c r="A24" s="58" t="s">
        <v>1448</v>
      </c>
      <c r="B24" s="108" t="s">
        <v>404</v>
      </c>
      <c r="C24" s="85">
        <v>832.23083499999996</v>
      </c>
      <c r="D24" s="85">
        <v>841.00567599999999</v>
      </c>
      <c r="E24" s="85">
        <v>897.99694799999997</v>
      </c>
      <c r="F24" s="85">
        <v>922.61151099999995</v>
      </c>
      <c r="G24" s="85">
        <v>959.03198199999997</v>
      </c>
      <c r="H24" s="85">
        <v>990.27905299999998</v>
      </c>
      <c r="I24" s="85">
        <v>1018.292297</v>
      </c>
      <c r="J24" s="85">
        <v>1044.8392329999999</v>
      </c>
      <c r="K24" s="85">
        <v>1071.2476810000001</v>
      </c>
      <c r="L24" s="85">
        <v>1099.116577</v>
      </c>
      <c r="M24" s="85">
        <v>1128.635376</v>
      </c>
      <c r="N24" s="85">
        <v>1160.69165</v>
      </c>
      <c r="O24" s="85">
        <v>1195.512817</v>
      </c>
      <c r="P24" s="85">
        <v>1231.6102289999999</v>
      </c>
      <c r="Q24" s="85">
        <v>1268.7894289999999</v>
      </c>
      <c r="R24" s="85">
        <v>1307.224731</v>
      </c>
      <c r="S24" s="85">
        <v>1346.944336</v>
      </c>
      <c r="T24" s="85">
        <v>1388.3770750000001</v>
      </c>
      <c r="U24" s="85">
        <v>1431.4354249999999</v>
      </c>
      <c r="V24" s="85">
        <v>1475.286865</v>
      </c>
      <c r="W24" s="85">
        <v>1520.4342039999999</v>
      </c>
      <c r="X24" s="85">
        <v>1566.9001459999999</v>
      </c>
      <c r="Y24" s="85">
        <v>1614.6972659999999</v>
      </c>
      <c r="Z24" s="85">
        <v>1663.8305660000001</v>
      </c>
      <c r="AA24" s="85">
        <v>1713.7294919999999</v>
      </c>
      <c r="AB24" s="85">
        <v>1764.895264</v>
      </c>
      <c r="AC24" s="85">
        <v>1817.4208980000001</v>
      </c>
      <c r="AD24" s="85">
        <v>1871.412842</v>
      </c>
      <c r="AE24" s="85">
        <v>1926.962158</v>
      </c>
      <c r="AF24" s="104">
        <v>3.0439000000000001E-2</v>
      </c>
      <c r="AG24" s="65"/>
    </row>
    <row r="25" spans="1:33" ht="36.75">
      <c r="A25" s="58" t="s">
        <v>1449</v>
      </c>
      <c r="B25" s="108" t="s">
        <v>396</v>
      </c>
      <c r="C25" s="85">
        <v>529.10174600000005</v>
      </c>
      <c r="D25" s="85">
        <v>524.65698199999997</v>
      </c>
      <c r="E25" s="85">
        <v>561.78253199999995</v>
      </c>
      <c r="F25" s="85">
        <v>574.87969999999996</v>
      </c>
      <c r="G25" s="85">
        <v>597.72631799999999</v>
      </c>
      <c r="H25" s="85">
        <v>618.73547399999995</v>
      </c>
      <c r="I25" s="85">
        <v>637.56329300000004</v>
      </c>
      <c r="J25" s="85">
        <v>655.34991500000001</v>
      </c>
      <c r="K25" s="85">
        <v>674.01220699999999</v>
      </c>
      <c r="L25" s="85">
        <v>693.49920699999996</v>
      </c>
      <c r="M25" s="85">
        <v>713.97894299999996</v>
      </c>
      <c r="N25" s="85">
        <v>735.26696800000002</v>
      </c>
      <c r="O25" s="85">
        <v>757.37890600000003</v>
      </c>
      <c r="P25" s="85">
        <v>780.31311000000005</v>
      </c>
      <c r="Q25" s="85">
        <v>803.94512899999995</v>
      </c>
      <c r="R25" s="85">
        <v>828.38818400000002</v>
      </c>
      <c r="S25" s="85">
        <v>853.66119400000002</v>
      </c>
      <c r="T25" s="85">
        <v>879.77362100000005</v>
      </c>
      <c r="U25" s="85">
        <v>906.70983899999999</v>
      </c>
      <c r="V25" s="85">
        <v>934.14068599999996</v>
      </c>
      <c r="W25" s="85">
        <v>962.38293499999997</v>
      </c>
      <c r="X25" s="85">
        <v>991.45105000000001</v>
      </c>
      <c r="Y25" s="85">
        <v>1021.3532709999999</v>
      </c>
      <c r="Z25" s="85">
        <v>1052.0927730000001</v>
      </c>
      <c r="AA25" s="85">
        <v>1083.309814</v>
      </c>
      <c r="AB25" s="85">
        <v>1115.320557</v>
      </c>
      <c r="AC25" s="85">
        <v>1148.18335</v>
      </c>
      <c r="AD25" s="85">
        <v>1181.9644780000001</v>
      </c>
      <c r="AE25" s="85">
        <v>1216.720947</v>
      </c>
      <c r="AF25" s="104">
        <v>3.0186999999999999E-2</v>
      </c>
      <c r="AG25" s="65"/>
    </row>
    <row r="26" spans="1:33" ht="36.75">
      <c r="A26" s="58" t="s">
        <v>1450</v>
      </c>
      <c r="B26" s="108" t="s">
        <v>398</v>
      </c>
      <c r="C26" s="85">
        <v>104.296539</v>
      </c>
      <c r="D26" s="85">
        <v>103.360367</v>
      </c>
      <c r="E26" s="85">
        <v>103.29348</v>
      </c>
      <c r="F26" s="85">
        <v>108.380798</v>
      </c>
      <c r="G26" s="85">
        <v>112.68338</v>
      </c>
      <c r="H26" s="85">
        <v>115.18277</v>
      </c>
      <c r="I26" s="85">
        <v>117.124557</v>
      </c>
      <c r="J26" s="85">
        <v>118.83606</v>
      </c>
      <c r="K26" s="85">
        <v>119.22590599999999</v>
      </c>
      <c r="L26" s="85">
        <v>119.964905</v>
      </c>
      <c r="M26" s="85">
        <v>121.02320899999999</v>
      </c>
      <c r="N26" s="85">
        <v>123.526031</v>
      </c>
      <c r="O26" s="85">
        <v>127.682098</v>
      </c>
      <c r="P26" s="85">
        <v>132.00607299999999</v>
      </c>
      <c r="Q26" s="85">
        <v>136.460724</v>
      </c>
      <c r="R26" s="85">
        <v>141.07699600000001</v>
      </c>
      <c r="S26" s="85">
        <v>145.858856</v>
      </c>
      <c r="T26" s="85">
        <v>150.80758700000001</v>
      </c>
      <c r="U26" s="85">
        <v>155.92242400000001</v>
      </c>
      <c r="V26" s="85">
        <v>161.10162399999999</v>
      </c>
      <c r="W26" s="85">
        <v>166.436722</v>
      </c>
      <c r="X26" s="85">
        <v>171.93023700000001</v>
      </c>
      <c r="Y26" s="85">
        <v>177.582672</v>
      </c>
      <c r="Z26" s="85">
        <v>183.393967</v>
      </c>
      <c r="AA26" s="85">
        <v>189.25830099999999</v>
      </c>
      <c r="AB26" s="85">
        <v>195.26805100000001</v>
      </c>
      <c r="AC26" s="85">
        <v>201.431274</v>
      </c>
      <c r="AD26" s="85">
        <v>207.757507</v>
      </c>
      <c r="AE26" s="85">
        <v>214.25482199999999</v>
      </c>
      <c r="AF26" s="104">
        <v>2.6044999999999999E-2</v>
      </c>
      <c r="AG26" s="65"/>
    </row>
    <row r="27" spans="1:33" ht="36.75">
      <c r="A27" s="58" t="s">
        <v>1451</v>
      </c>
      <c r="B27" s="108" t="s">
        <v>400</v>
      </c>
      <c r="C27" s="85">
        <v>198.832504</v>
      </c>
      <c r="D27" s="85">
        <v>212.98835800000001</v>
      </c>
      <c r="E27" s="85">
        <v>232.920975</v>
      </c>
      <c r="F27" s="85">
        <v>239.35101299999999</v>
      </c>
      <c r="G27" s="85">
        <v>248.62233000000001</v>
      </c>
      <c r="H27" s="85">
        <v>256.36086999999998</v>
      </c>
      <c r="I27" s="85">
        <v>263.60443099999998</v>
      </c>
      <c r="J27" s="85">
        <v>270.65325899999999</v>
      </c>
      <c r="K27" s="85">
        <v>278.009613</v>
      </c>
      <c r="L27" s="85">
        <v>285.65243500000003</v>
      </c>
      <c r="M27" s="85">
        <v>293.63326999999998</v>
      </c>
      <c r="N27" s="85">
        <v>301.89865099999997</v>
      </c>
      <c r="O27" s="85">
        <v>310.451752</v>
      </c>
      <c r="P27" s="85">
        <v>319.29101600000001</v>
      </c>
      <c r="Q27" s="85">
        <v>328.38354500000003</v>
      </c>
      <c r="R27" s="85">
        <v>337.75949100000003</v>
      </c>
      <c r="S27" s="85">
        <v>347.42434700000001</v>
      </c>
      <c r="T27" s="85">
        <v>357.79586799999998</v>
      </c>
      <c r="U27" s="85">
        <v>368.80310100000003</v>
      </c>
      <c r="V27" s="85">
        <v>380.04449499999998</v>
      </c>
      <c r="W27" s="85">
        <v>391.61450200000002</v>
      </c>
      <c r="X27" s="85">
        <v>403.518799</v>
      </c>
      <c r="Y27" s="85">
        <v>415.76132200000001</v>
      </c>
      <c r="Z27" s="85">
        <v>428.34381100000002</v>
      </c>
      <c r="AA27" s="85">
        <v>441.161316</v>
      </c>
      <c r="AB27" s="85">
        <v>454.30658</v>
      </c>
      <c r="AC27" s="85">
        <v>467.80630500000001</v>
      </c>
      <c r="AD27" s="85">
        <v>481.69085699999999</v>
      </c>
      <c r="AE27" s="85">
        <v>495.98629799999998</v>
      </c>
      <c r="AF27" s="104">
        <v>3.3184999999999999E-2</v>
      </c>
      <c r="AG27" s="65"/>
    </row>
    <row r="28" spans="1:33" ht="24.75">
      <c r="A28" s="58" t="s">
        <v>1452</v>
      </c>
      <c r="B28" s="108" t="s">
        <v>406</v>
      </c>
      <c r="C28" s="85">
        <v>6374.3178710000002</v>
      </c>
      <c r="D28" s="85">
        <v>6513.8833009999998</v>
      </c>
      <c r="E28" s="85">
        <v>6853.8828119999998</v>
      </c>
      <c r="F28" s="85">
        <v>6935.2080079999996</v>
      </c>
      <c r="G28" s="85">
        <v>7090.2587890000004</v>
      </c>
      <c r="H28" s="85">
        <v>7094.640625</v>
      </c>
      <c r="I28" s="85">
        <v>7108.2666019999997</v>
      </c>
      <c r="J28" s="85">
        <v>7138.5869140000004</v>
      </c>
      <c r="K28" s="85">
        <v>7198.7998049999997</v>
      </c>
      <c r="L28" s="85">
        <v>7267.9619140000004</v>
      </c>
      <c r="M28" s="85">
        <v>7345.0283200000003</v>
      </c>
      <c r="N28" s="85">
        <v>7469.2373049999997</v>
      </c>
      <c r="O28" s="85">
        <v>7597.2246089999999</v>
      </c>
      <c r="P28" s="85">
        <v>7728.4047849999997</v>
      </c>
      <c r="Q28" s="85">
        <v>7863.3666990000002</v>
      </c>
      <c r="R28" s="85">
        <v>8002.5117190000001</v>
      </c>
      <c r="S28" s="85">
        <v>8145.4628910000001</v>
      </c>
      <c r="T28" s="85">
        <v>8292.1337889999995</v>
      </c>
      <c r="U28" s="85">
        <v>8442.7714840000008</v>
      </c>
      <c r="V28" s="85">
        <v>8596.9365230000003</v>
      </c>
      <c r="W28" s="85">
        <v>8754.5019530000009</v>
      </c>
      <c r="X28" s="85">
        <v>8915.3564449999994</v>
      </c>
      <c r="Y28" s="85">
        <v>9079.3544920000004</v>
      </c>
      <c r="Z28" s="85">
        <v>9246.4453119999998</v>
      </c>
      <c r="AA28" s="85">
        <v>9416.6933590000008</v>
      </c>
      <c r="AB28" s="85">
        <v>9590.1015619999998</v>
      </c>
      <c r="AC28" s="85">
        <v>9766.8837889999995</v>
      </c>
      <c r="AD28" s="85">
        <v>9947.3466800000006</v>
      </c>
      <c r="AE28" s="85">
        <v>10131.634765999999</v>
      </c>
      <c r="AF28" s="104">
        <v>1.6687E-2</v>
      </c>
      <c r="AG28" s="65"/>
    </row>
    <row r="29" spans="1:33" ht="36.75">
      <c r="A29" s="58" t="s">
        <v>1453</v>
      </c>
      <c r="B29" s="108" t="s">
        <v>396</v>
      </c>
      <c r="C29" s="85">
        <v>3852.0615229999999</v>
      </c>
      <c r="D29" s="85">
        <v>3814.258789</v>
      </c>
      <c r="E29" s="85">
        <v>3964.459961</v>
      </c>
      <c r="F29" s="85">
        <v>3996.2817380000001</v>
      </c>
      <c r="G29" s="85">
        <v>4056.6872560000002</v>
      </c>
      <c r="H29" s="85">
        <v>4050.9333499999998</v>
      </c>
      <c r="I29" s="85">
        <v>4050.7722170000002</v>
      </c>
      <c r="J29" s="85">
        <v>4057.4914549999999</v>
      </c>
      <c r="K29" s="85">
        <v>4071.248779</v>
      </c>
      <c r="L29" s="85">
        <v>4091.8217770000001</v>
      </c>
      <c r="M29" s="85">
        <v>4118.7475590000004</v>
      </c>
      <c r="N29" s="85">
        <v>4191.185547</v>
      </c>
      <c r="O29" s="85">
        <v>4265.9169920000004</v>
      </c>
      <c r="P29" s="85">
        <v>4342.5786129999997</v>
      </c>
      <c r="Q29" s="85">
        <v>4421.5322269999997</v>
      </c>
      <c r="R29" s="85">
        <v>4503.017578</v>
      </c>
      <c r="S29" s="85">
        <v>4586.798828</v>
      </c>
      <c r="T29" s="85">
        <v>4672.8247069999998</v>
      </c>
      <c r="U29" s="85">
        <v>4761.248047</v>
      </c>
      <c r="V29" s="85">
        <v>4851.7919920000004</v>
      </c>
      <c r="W29" s="85">
        <v>4944.376953</v>
      </c>
      <c r="X29" s="85">
        <v>5038.9326170000004</v>
      </c>
      <c r="Y29" s="85">
        <v>5135.3691410000001</v>
      </c>
      <c r="Z29" s="85">
        <v>5233.6572269999997</v>
      </c>
      <c r="AA29" s="85">
        <v>5333.84375</v>
      </c>
      <c r="AB29" s="85">
        <v>5435.9335940000001</v>
      </c>
      <c r="AC29" s="85">
        <v>5540.0507809999999</v>
      </c>
      <c r="AD29" s="85">
        <v>5646.3789059999999</v>
      </c>
      <c r="AE29" s="85">
        <v>5755</v>
      </c>
      <c r="AF29" s="104">
        <v>1.4441000000000001E-2</v>
      </c>
      <c r="AG29" s="65"/>
    </row>
    <row r="30" spans="1:33" ht="36.75">
      <c r="A30" s="58" t="s">
        <v>1454</v>
      </c>
      <c r="B30" s="108" t="s">
        <v>398</v>
      </c>
      <c r="C30" s="85">
        <v>1270.1865230000001</v>
      </c>
      <c r="D30" s="85">
        <v>1259.779053</v>
      </c>
      <c r="E30" s="85">
        <v>1290.861572</v>
      </c>
      <c r="F30" s="85">
        <v>1301.3912350000001</v>
      </c>
      <c r="G30" s="85">
        <v>1351.036865</v>
      </c>
      <c r="H30" s="85">
        <v>1339.1229249999999</v>
      </c>
      <c r="I30" s="85">
        <v>1330.0074460000001</v>
      </c>
      <c r="J30" s="85">
        <v>1329.7380370000001</v>
      </c>
      <c r="K30" s="85">
        <v>1351.3173830000001</v>
      </c>
      <c r="L30" s="85">
        <v>1374.036255</v>
      </c>
      <c r="M30" s="85">
        <v>1397.3123780000001</v>
      </c>
      <c r="N30" s="85">
        <v>1421.2266850000001</v>
      </c>
      <c r="O30" s="85">
        <v>1445.716553</v>
      </c>
      <c r="P30" s="85">
        <v>1470.669922</v>
      </c>
      <c r="Q30" s="85">
        <v>1496.2375489999999</v>
      </c>
      <c r="R30" s="85">
        <v>1522.5242920000001</v>
      </c>
      <c r="S30" s="85">
        <v>1549.4539789999999</v>
      </c>
      <c r="T30" s="85">
        <v>1577.018433</v>
      </c>
      <c r="U30" s="85">
        <v>1605.284302</v>
      </c>
      <c r="V30" s="85">
        <v>1634.155518</v>
      </c>
      <c r="W30" s="85">
        <v>1663.6060789999999</v>
      </c>
      <c r="X30" s="85">
        <v>1693.61499</v>
      </c>
      <c r="Y30" s="85">
        <v>1724.152466</v>
      </c>
      <c r="Z30" s="85">
        <v>1755.209351</v>
      </c>
      <c r="AA30" s="85">
        <v>1786.807861</v>
      </c>
      <c r="AB30" s="85">
        <v>1818.952393</v>
      </c>
      <c r="AC30" s="85">
        <v>1851.688721</v>
      </c>
      <c r="AD30" s="85">
        <v>1885.08374</v>
      </c>
      <c r="AE30" s="85">
        <v>1919.165894</v>
      </c>
      <c r="AF30" s="104">
        <v>1.4848999999999999E-2</v>
      </c>
      <c r="AG30" s="65"/>
    </row>
    <row r="31" spans="1:33" ht="36.75">
      <c r="A31" s="58" t="s">
        <v>1455</v>
      </c>
      <c r="B31" s="108" t="s">
        <v>400</v>
      </c>
      <c r="C31" s="85">
        <v>1252.069702</v>
      </c>
      <c r="D31" s="85">
        <v>1439.8452150000001</v>
      </c>
      <c r="E31" s="85">
        <v>1598.561279</v>
      </c>
      <c r="F31" s="85">
        <v>1637.5351559999999</v>
      </c>
      <c r="G31" s="85">
        <v>1682.534668</v>
      </c>
      <c r="H31" s="85">
        <v>1704.5842290000001</v>
      </c>
      <c r="I31" s="85">
        <v>1727.486572</v>
      </c>
      <c r="J31" s="85">
        <v>1751.357422</v>
      </c>
      <c r="K31" s="85">
        <v>1776.2335210000001</v>
      </c>
      <c r="L31" s="85">
        <v>1802.1038820000001</v>
      </c>
      <c r="M31" s="85">
        <v>1828.968384</v>
      </c>
      <c r="N31" s="85">
        <v>1856.8249510000001</v>
      </c>
      <c r="O31" s="85">
        <v>1885.5908199999999</v>
      </c>
      <c r="P31" s="85">
        <v>1915.15625</v>
      </c>
      <c r="Q31" s="85">
        <v>1945.5970460000001</v>
      </c>
      <c r="R31" s="85">
        <v>1976.9698490000001</v>
      </c>
      <c r="S31" s="85">
        <v>2009.209961</v>
      </c>
      <c r="T31" s="85">
        <v>2042.290894</v>
      </c>
      <c r="U31" s="85">
        <v>2076.2392580000001</v>
      </c>
      <c r="V31" s="85">
        <v>2110.9890140000002</v>
      </c>
      <c r="W31" s="85">
        <v>2146.5195309999999</v>
      </c>
      <c r="X31" s="85">
        <v>2182.8088379999999</v>
      </c>
      <c r="Y31" s="85">
        <v>2219.8330080000001</v>
      </c>
      <c r="Z31" s="85">
        <v>2257.5791020000001</v>
      </c>
      <c r="AA31" s="85">
        <v>2296.0415039999998</v>
      </c>
      <c r="AB31" s="85">
        <v>2335.2158199999999</v>
      </c>
      <c r="AC31" s="85">
        <v>2375.1447750000002</v>
      </c>
      <c r="AD31" s="85">
        <v>2415.8840329999998</v>
      </c>
      <c r="AE31" s="85">
        <v>2457.4682619999999</v>
      </c>
      <c r="AF31" s="104">
        <v>2.4375999999999998E-2</v>
      </c>
      <c r="AG31" s="65"/>
    </row>
    <row r="32" spans="1:33">
      <c r="A32" s="58" t="s">
        <v>1456</v>
      </c>
      <c r="B32" s="108" t="s">
        <v>408</v>
      </c>
      <c r="C32" s="85">
        <v>707.48138400000005</v>
      </c>
      <c r="D32" s="85">
        <v>715.29663100000005</v>
      </c>
      <c r="E32" s="85">
        <v>720.84436000000005</v>
      </c>
      <c r="F32" s="85">
        <v>736.85089100000005</v>
      </c>
      <c r="G32" s="85">
        <v>759.06311000000005</v>
      </c>
      <c r="H32" s="85">
        <v>768.95764199999996</v>
      </c>
      <c r="I32" s="85">
        <v>777.574341</v>
      </c>
      <c r="J32" s="85">
        <v>767.79235800000004</v>
      </c>
      <c r="K32" s="85">
        <v>758.559753</v>
      </c>
      <c r="L32" s="85">
        <v>749.90527299999997</v>
      </c>
      <c r="M32" s="85">
        <v>742.01159700000005</v>
      </c>
      <c r="N32" s="85">
        <v>735.51849400000003</v>
      </c>
      <c r="O32" s="85">
        <v>729.80859399999997</v>
      </c>
      <c r="P32" s="85">
        <v>724.73846400000002</v>
      </c>
      <c r="Q32" s="85">
        <v>720.23687700000005</v>
      </c>
      <c r="R32" s="85">
        <v>717.56750499999998</v>
      </c>
      <c r="S32" s="85">
        <v>715.32464600000003</v>
      </c>
      <c r="T32" s="85">
        <v>713.71099900000002</v>
      </c>
      <c r="U32" s="85">
        <v>712.02758800000004</v>
      </c>
      <c r="V32" s="85">
        <v>710.28857400000004</v>
      </c>
      <c r="W32" s="85">
        <v>710.64080799999999</v>
      </c>
      <c r="X32" s="85">
        <v>711.73974599999997</v>
      </c>
      <c r="Y32" s="85">
        <v>712.92321800000002</v>
      </c>
      <c r="Z32" s="85">
        <v>714.25134300000002</v>
      </c>
      <c r="AA32" s="85">
        <v>715.76733400000001</v>
      </c>
      <c r="AB32" s="85">
        <v>717.47851600000001</v>
      </c>
      <c r="AC32" s="85">
        <v>719.38159199999996</v>
      </c>
      <c r="AD32" s="85">
        <v>721.47344999999996</v>
      </c>
      <c r="AE32" s="85">
        <v>723.75061000000005</v>
      </c>
      <c r="AF32" s="104">
        <v>8.12E-4</v>
      </c>
      <c r="AG32" s="65"/>
    </row>
    <row r="33" spans="1:33" ht="36.75">
      <c r="A33" s="58" t="s">
        <v>1457</v>
      </c>
      <c r="B33" s="108" t="s">
        <v>396</v>
      </c>
      <c r="C33" s="85">
        <v>283.338348</v>
      </c>
      <c r="D33" s="85">
        <v>288.46249399999999</v>
      </c>
      <c r="E33" s="85">
        <v>295.176514</v>
      </c>
      <c r="F33" s="85">
        <v>299.71984900000001</v>
      </c>
      <c r="G33" s="85">
        <v>303.20336900000001</v>
      </c>
      <c r="H33" s="85">
        <v>304.44693000000001</v>
      </c>
      <c r="I33" s="85">
        <v>305.54827899999998</v>
      </c>
      <c r="J33" s="85">
        <v>303.25888099999997</v>
      </c>
      <c r="K33" s="85">
        <v>301.15969799999999</v>
      </c>
      <c r="L33" s="85">
        <v>299.25750699999998</v>
      </c>
      <c r="M33" s="85">
        <v>297.60046399999999</v>
      </c>
      <c r="N33" s="85">
        <v>296.21313500000002</v>
      </c>
      <c r="O33" s="85">
        <v>295.07156400000002</v>
      </c>
      <c r="P33" s="85">
        <v>294.14636200000001</v>
      </c>
      <c r="Q33" s="85">
        <v>293.41232300000001</v>
      </c>
      <c r="R33" s="85">
        <v>292.84869400000002</v>
      </c>
      <c r="S33" s="85">
        <v>292.77139299999999</v>
      </c>
      <c r="T33" s="85">
        <v>293.39605699999998</v>
      </c>
      <c r="U33" s="85">
        <v>294.05398600000001</v>
      </c>
      <c r="V33" s="85">
        <v>294.741333</v>
      </c>
      <c r="W33" s="85">
        <v>295.45452899999998</v>
      </c>
      <c r="X33" s="85">
        <v>296.193085</v>
      </c>
      <c r="Y33" s="85">
        <v>296.96234099999998</v>
      </c>
      <c r="Z33" s="85">
        <v>297.77542099999999</v>
      </c>
      <c r="AA33" s="85">
        <v>298.64340199999998</v>
      </c>
      <c r="AB33" s="85">
        <v>299.567657</v>
      </c>
      <c r="AC33" s="85">
        <v>300.546539</v>
      </c>
      <c r="AD33" s="85">
        <v>301.578644</v>
      </c>
      <c r="AE33" s="85">
        <v>302.66247600000003</v>
      </c>
      <c r="AF33" s="104">
        <v>2.359E-3</v>
      </c>
      <c r="AG33" s="65"/>
    </row>
    <row r="34" spans="1:33" ht="36.75">
      <c r="A34" s="58" t="s">
        <v>1458</v>
      </c>
      <c r="B34" s="108" t="s">
        <v>398</v>
      </c>
      <c r="C34" s="85">
        <v>303.633759</v>
      </c>
      <c r="D34" s="85">
        <v>302.016052</v>
      </c>
      <c r="E34" s="85">
        <v>300.03747600000003</v>
      </c>
      <c r="F34" s="85">
        <v>311.24240099999997</v>
      </c>
      <c r="G34" s="85">
        <v>331.283661</v>
      </c>
      <c r="H34" s="85">
        <v>341.12298600000003</v>
      </c>
      <c r="I34" s="85">
        <v>349.713684</v>
      </c>
      <c r="J34" s="85">
        <v>343.18917800000003</v>
      </c>
      <c r="K34" s="85">
        <v>336.92776500000002</v>
      </c>
      <c r="L34" s="85">
        <v>330.95632899999998</v>
      </c>
      <c r="M34" s="85">
        <v>325.38665800000001</v>
      </c>
      <c r="N34" s="85">
        <v>320.30609099999998</v>
      </c>
      <c r="O34" s="85">
        <v>315.67099000000002</v>
      </c>
      <c r="P34" s="85">
        <v>311.436035</v>
      </c>
      <c r="Q34" s="85">
        <v>307.55712899999997</v>
      </c>
      <c r="R34" s="85">
        <v>305.32012900000001</v>
      </c>
      <c r="S34" s="85">
        <v>303.00500499999998</v>
      </c>
      <c r="T34" s="85">
        <v>300.60012799999998</v>
      </c>
      <c r="U34" s="85">
        <v>298.09854100000001</v>
      </c>
      <c r="V34" s="85">
        <v>295.50451700000002</v>
      </c>
      <c r="W34" s="85">
        <v>294.97015399999998</v>
      </c>
      <c r="X34" s="85">
        <v>295.152557</v>
      </c>
      <c r="Y34" s="85">
        <v>295.38324</v>
      </c>
      <c r="Z34" s="85">
        <v>295.70700099999999</v>
      </c>
      <c r="AA34" s="85">
        <v>296.15313700000002</v>
      </c>
      <c r="AB34" s="85">
        <v>296.72790500000002</v>
      </c>
      <c r="AC34" s="85">
        <v>297.430634</v>
      </c>
      <c r="AD34" s="85">
        <v>298.26028400000001</v>
      </c>
      <c r="AE34" s="85">
        <v>299.21563700000002</v>
      </c>
      <c r="AF34" s="104">
        <v>-5.2300000000000003E-4</v>
      </c>
      <c r="AG34" s="65"/>
    </row>
    <row r="35" spans="1:33" ht="36.75">
      <c r="A35" s="58" t="s">
        <v>1459</v>
      </c>
      <c r="B35" s="108" t="s">
        <v>400</v>
      </c>
      <c r="C35" s="85">
        <v>120.5093</v>
      </c>
      <c r="D35" s="85">
        <v>124.81813</v>
      </c>
      <c r="E35" s="85">
        <v>125.630379</v>
      </c>
      <c r="F35" s="85">
        <v>125.888588</v>
      </c>
      <c r="G35" s="85">
        <v>124.57605</v>
      </c>
      <c r="H35" s="85">
        <v>123.38769499999999</v>
      </c>
      <c r="I35" s="85">
        <v>122.312378</v>
      </c>
      <c r="J35" s="85">
        <v>121.34431499999999</v>
      </c>
      <c r="K35" s="85">
        <v>120.472275</v>
      </c>
      <c r="L35" s="85">
        <v>119.691422</v>
      </c>
      <c r="M35" s="85">
        <v>119.024506</v>
      </c>
      <c r="N35" s="85">
        <v>118.999252</v>
      </c>
      <c r="O35" s="85">
        <v>119.066025</v>
      </c>
      <c r="P35" s="85">
        <v>119.156075</v>
      </c>
      <c r="Q35" s="85">
        <v>119.26737199999999</v>
      </c>
      <c r="R35" s="85">
        <v>119.39865899999999</v>
      </c>
      <c r="S35" s="85">
        <v>119.548264</v>
      </c>
      <c r="T35" s="85">
        <v>119.714798</v>
      </c>
      <c r="U35" s="85">
        <v>119.875038</v>
      </c>
      <c r="V35" s="85">
        <v>120.04273999999999</v>
      </c>
      <c r="W35" s="85">
        <v>120.216133</v>
      </c>
      <c r="X35" s="85">
        <v>120.394096</v>
      </c>
      <c r="Y35" s="85">
        <v>120.577652</v>
      </c>
      <c r="Z35" s="85">
        <v>120.768944</v>
      </c>
      <c r="AA35" s="85">
        <v>120.97081</v>
      </c>
      <c r="AB35" s="85">
        <v>121.182991</v>
      </c>
      <c r="AC35" s="85">
        <v>121.404442</v>
      </c>
      <c r="AD35" s="85">
        <v>121.634506</v>
      </c>
      <c r="AE35" s="85">
        <v>121.87248200000001</v>
      </c>
      <c r="AF35" s="104">
        <v>4.0200000000000001E-4</v>
      </c>
      <c r="AG35" s="65"/>
    </row>
    <row r="36" spans="1:33">
      <c r="A36" s="58" t="s">
        <v>1460</v>
      </c>
      <c r="B36" s="108" t="s">
        <v>410</v>
      </c>
      <c r="C36" s="85">
        <v>1039.7788089999999</v>
      </c>
      <c r="D36" s="85">
        <v>1037.8608400000001</v>
      </c>
      <c r="E36" s="85">
        <v>1058.1521</v>
      </c>
      <c r="F36" s="85">
        <v>1089.0139160000001</v>
      </c>
      <c r="G36" s="85">
        <v>1104.1401370000001</v>
      </c>
      <c r="H36" s="85">
        <v>1114.889404</v>
      </c>
      <c r="I36" s="85">
        <v>1125.8911129999999</v>
      </c>
      <c r="J36" s="85">
        <v>1134.2524410000001</v>
      </c>
      <c r="K36" s="85">
        <v>1144.076172</v>
      </c>
      <c r="L36" s="85">
        <v>1155.06897</v>
      </c>
      <c r="M36" s="85">
        <v>1166.8364260000001</v>
      </c>
      <c r="N36" s="85">
        <v>1182.7216800000001</v>
      </c>
      <c r="O36" s="85">
        <v>1201.744019</v>
      </c>
      <c r="P36" s="85">
        <v>1220.1953120000001</v>
      </c>
      <c r="Q36" s="85">
        <v>1238.6435550000001</v>
      </c>
      <c r="R36" s="85">
        <v>1257.726807</v>
      </c>
      <c r="S36" s="85">
        <v>1278.251587</v>
      </c>
      <c r="T36" s="85">
        <v>1298.651001</v>
      </c>
      <c r="U36" s="85">
        <v>1320.7441409999999</v>
      </c>
      <c r="V36" s="85">
        <v>1343.0351559999999</v>
      </c>
      <c r="W36" s="85">
        <v>1365.5988769999999</v>
      </c>
      <c r="X36" s="85">
        <v>1388.4282229999999</v>
      </c>
      <c r="Y36" s="85">
        <v>1411.5117190000001</v>
      </c>
      <c r="Z36" s="85">
        <v>1434.819336</v>
      </c>
      <c r="AA36" s="85">
        <v>1458.302612</v>
      </c>
      <c r="AB36" s="85">
        <v>1481.96875</v>
      </c>
      <c r="AC36" s="85">
        <v>1505.9646</v>
      </c>
      <c r="AD36" s="85">
        <v>1530.3088379999999</v>
      </c>
      <c r="AE36" s="85">
        <v>1554.9916989999999</v>
      </c>
      <c r="AF36" s="104">
        <v>1.4477E-2</v>
      </c>
      <c r="AG36" s="65"/>
    </row>
    <row r="37" spans="1:33" ht="36.75">
      <c r="A37" s="58" t="s">
        <v>1461</v>
      </c>
      <c r="B37" s="108" t="s">
        <v>396</v>
      </c>
      <c r="C37" s="85">
        <v>592.215149</v>
      </c>
      <c r="D37" s="85">
        <v>589.56909199999996</v>
      </c>
      <c r="E37" s="85">
        <v>587.25579800000003</v>
      </c>
      <c r="F37" s="85">
        <v>595.56433100000004</v>
      </c>
      <c r="G37" s="85">
        <v>596.60925299999997</v>
      </c>
      <c r="H37" s="85">
        <v>596.83630400000004</v>
      </c>
      <c r="I37" s="85">
        <v>597.54565400000001</v>
      </c>
      <c r="J37" s="85">
        <v>598.38330099999996</v>
      </c>
      <c r="K37" s="85">
        <v>600.080017</v>
      </c>
      <c r="L37" s="85">
        <v>602.466003</v>
      </c>
      <c r="M37" s="85">
        <v>605.33398399999999</v>
      </c>
      <c r="N37" s="85">
        <v>611.98425299999997</v>
      </c>
      <c r="O37" s="85">
        <v>621.44122300000004</v>
      </c>
      <c r="P37" s="85">
        <v>630.41436799999997</v>
      </c>
      <c r="Q37" s="85">
        <v>639.207581</v>
      </c>
      <c r="R37" s="85">
        <v>648.15606700000001</v>
      </c>
      <c r="S37" s="85">
        <v>657.18524200000002</v>
      </c>
      <c r="T37" s="85">
        <v>666.09240699999998</v>
      </c>
      <c r="U37" s="85">
        <v>676.69702099999995</v>
      </c>
      <c r="V37" s="85">
        <v>687.33837900000003</v>
      </c>
      <c r="W37" s="85">
        <v>698.06225600000005</v>
      </c>
      <c r="X37" s="85">
        <v>708.86773700000003</v>
      </c>
      <c r="Y37" s="85">
        <v>719.75109899999995</v>
      </c>
      <c r="Z37" s="85">
        <v>730.69757100000004</v>
      </c>
      <c r="AA37" s="85">
        <v>741.68054199999995</v>
      </c>
      <c r="AB37" s="85">
        <v>752.70410200000003</v>
      </c>
      <c r="AC37" s="85">
        <v>763.84893799999998</v>
      </c>
      <c r="AD37" s="85">
        <v>775.12426800000003</v>
      </c>
      <c r="AE37" s="85">
        <v>786.52404799999999</v>
      </c>
      <c r="AF37" s="104">
        <v>1.0186000000000001E-2</v>
      </c>
      <c r="AG37" s="65"/>
    </row>
    <row r="38" spans="1:33" ht="36.75">
      <c r="A38" s="58" t="s">
        <v>1462</v>
      </c>
      <c r="B38" s="108" t="s">
        <v>398</v>
      </c>
      <c r="C38" s="85">
        <v>116.251358</v>
      </c>
      <c r="D38" s="85">
        <v>115.84869399999999</v>
      </c>
      <c r="E38" s="85">
        <v>117.798447</v>
      </c>
      <c r="F38" s="85">
        <v>125.420601</v>
      </c>
      <c r="G38" s="85">
        <v>132.68100000000001</v>
      </c>
      <c r="H38" s="85">
        <v>136.199051</v>
      </c>
      <c r="I38" s="85">
        <v>139.31684899999999</v>
      </c>
      <c r="J38" s="85">
        <v>139.46202099999999</v>
      </c>
      <c r="K38" s="85">
        <v>139.96340900000001</v>
      </c>
      <c r="L38" s="85">
        <v>140.78491199999999</v>
      </c>
      <c r="M38" s="85">
        <v>141.885864</v>
      </c>
      <c r="N38" s="85">
        <v>143.24992399999999</v>
      </c>
      <c r="O38" s="85">
        <v>144.85853599999999</v>
      </c>
      <c r="P38" s="85">
        <v>146.66081199999999</v>
      </c>
      <c r="Q38" s="85">
        <v>148.66322299999999</v>
      </c>
      <c r="R38" s="85">
        <v>150.87674000000001</v>
      </c>
      <c r="S38" s="85">
        <v>154.27641299999999</v>
      </c>
      <c r="T38" s="85">
        <v>157.73144500000001</v>
      </c>
      <c r="U38" s="85">
        <v>161.24172999999999</v>
      </c>
      <c r="V38" s="85">
        <v>164.819626</v>
      </c>
      <c r="W38" s="85">
        <v>168.46804800000001</v>
      </c>
      <c r="X38" s="85">
        <v>172.187073</v>
      </c>
      <c r="Y38" s="85">
        <v>175.976257</v>
      </c>
      <c r="Z38" s="85">
        <v>179.83531199999999</v>
      </c>
      <c r="AA38" s="85">
        <v>183.76565600000001</v>
      </c>
      <c r="AB38" s="85">
        <v>187.77061499999999</v>
      </c>
      <c r="AC38" s="85">
        <v>191.85900899999999</v>
      </c>
      <c r="AD38" s="85">
        <v>196.034897</v>
      </c>
      <c r="AE38" s="85">
        <v>200.30072000000001</v>
      </c>
      <c r="AF38" s="104">
        <v>1.9621E-2</v>
      </c>
      <c r="AG38" s="65"/>
    </row>
    <row r="39" spans="1:33" ht="36.75">
      <c r="A39" s="58" t="s">
        <v>1463</v>
      </c>
      <c r="B39" s="108" t="s">
        <v>400</v>
      </c>
      <c r="C39" s="85">
        <v>331.31234699999999</v>
      </c>
      <c r="D39" s="85">
        <v>332.442993</v>
      </c>
      <c r="E39" s="85">
        <v>353.09789999999998</v>
      </c>
      <c r="F39" s="85">
        <v>368.02899200000002</v>
      </c>
      <c r="G39" s="85">
        <v>374.84991500000001</v>
      </c>
      <c r="H39" s="85">
        <v>381.85400399999997</v>
      </c>
      <c r="I39" s="85">
        <v>389.02862499999998</v>
      </c>
      <c r="J39" s="85">
        <v>396.407104</v>
      </c>
      <c r="K39" s="85">
        <v>404.03265399999998</v>
      </c>
      <c r="L39" s="85">
        <v>411.81805400000002</v>
      </c>
      <c r="M39" s="85">
        <v>419.61651599999999</v>
      </c>
      <c r="N39" s="85">
        <v>427.48748799999998</v>
      </c>
      <c r="O39" s="85">
        <v>435.444275</v>
      </c>
      <c r="P39" s="85">
        <v>443.12017800000001</v>
      </c>
      <c r="Q39" s="85">
        <v>450.77276599999999</v>
      </c>
      <c r="R39" s="85">
        <v>458.69390900000002</v>
      </c>
      <c r="S39" s="85">
        <v>466.789917</v>
      </c>
      <c r="T39" s="85">
        <v>474.82714800000002</v>
      </c>
      <c r="U39" s="85">
        <v>482.80542000000003</v>
      </c>
      <c r="V39" s="85">
        <v>490.87713600000001</v>
      </c>
      <c r="W39" s="85">
        <v>499.06854199999998</v>
      </c>
      <c r="X39" s="85">
        <v>507.37341300000003</v>
      </c>
      <c r="Y39" s="85">
        <v>515.78430200000003</v>
      </c>
      <c r="Z39" s="85">
        <v>524.28643799999998</v>
      </c>
      <c r="AA39" s="85">
        <v>532.85644500000001</v>
      </c>
      <c r="AB39" s="85">
        <v>541.49401899999998</v>
      </c>
      <c r="AC39" s="85">
        <v>550.25671399999999</v>
      </c>
      <c r="AD39" s="85">
        <v>559.149719</v>
      </c>
      <c r="AE39" s="85">
        <v>568.16699200000005</v>
      </c>
      <c r="AF39" s="104">
        <v>1.9449000000000001E-2</v>
      </c>
      <c r="AG39" s="65"/>
    </row>
    <row r="40" spans="1:33">
      <c r="A40" s="58" t="s">
        <v>1464</v>
      </c>
      <c r="B40" s="108" t="s">
        <v>412</v>
      </c>
      <c r="C40" s="85">
        <v>440.36617999999999</v>
      </c>
      <c r="D40" s="85">
        <v>436.89562999999998</v>
      </c>
      <c r="E40" s="85">
        <v>436.44992100000002</v>
      </c>
      <c r="F40" s="85">
        <v>450.09240699999998</v>
      </c>
      <c r="G40" s="85">
        <v>473.985657</v>
      </c>
      <c r="H40" s="85">
        <v>484.88067599999999</v>
      </c>
      <c r="I40" s="85">
        <v>494.35217299999999</v>
      </c>
      <c r="J40" s="85">
        <v>494.94073500000002</v>
      </c>
      <c r="K40" s="85">
        <v>495.67910799999999</v>
      </c>
      <c r="L40" s="85">
        <v>494.06271400000003</v>
      </c>
      <c r="M40" s="85">
        <v>488.69790599999999</v>
      </c>
      <c r="N40" s="85">
        <v>485.72769199999999</v>
      </c>
      <c r="O40" s="85">
        <v>483.971588</v>
      </c>
      <c r="P40" s="85">
        <v>482.49902300000002</v>
      </c>
      <c r="Q40" s="85">
        <v>483.63992300000001</v>
      </c>
      <c r="R40" s="85">
        <v>484.18084700000003</v>
      </c>
      <c r="S40" s="85">
        <v>484.17752100000001</v>
      </c>
      <c r="T40" s="85">
        <v>484.34466600000002</v>
      </c>
      <c r="U40" s="85">
        <v>485.13974000000002</v>
      </c>
      <c r="V40" s="85">
        <v>487.04568499999999</v>
      </c>
      <c r="W40" s="85">
        <v>489.86489899999998</v>
      </c>
      <c r="X40" s="85">
        <v>493.11837800000001</v>
      </c>
      <c r="Y40" s="85">
        <v>496.665863</v>
      </c>
      <c r="Z40" s="85">
        <v>500.26077299999997</v>
      </c>
      <c r="AA40" s="85">
        <v>503.62017800000001</v>
      </c>
      <c r="AB40" s="85">
        <v>506.73468000000003</v>
      </c>
      <c r="AC40" s="85">
        <v>509.94778400000001</v>
      </c>
      <c r="AD40" s="85">
        <v>513.563354</v>
      </c>
      <c r="AE40" s="85">
        <v>517.79693599999996</v>
      </c>
      <c r="AF40" s="104">
        <v>5.8019999999999999E-3</v>
      </c>
      <c r="AG40" s="65"/>
    </row>
    <row r="41" spans="1:33" ht="36.75">
      <c r="A41" s="58" t="s">
        <v>1465</v>
      </c>
      <c r="B41" s="108" t="s">
        <v>396</v>
      </c>
      <c r="C41" s="85">
        <v>239.852463</v>
      </c>
      <c r="D41" s="85">
        <v>238.02702300000001</v>
      </c>
      <c r="E41" s="85">
        <v>235.34193400000001</v>
      </c>
      <c r="F41" s="85">
        <v>242.578171</v>
      </c>
      <c r="G41" s="85">
        <v>254.44116199999999</v>
      </c>
      <c r="H41" s="85">
        <v>259.44229100000001</v>
      </c>
      <c r="I41" s="85">
        <v>263.86309799999998</v>
      </c>
      <c r="J41" s="85">
        <v>263.92904700000003</v>
      </c>
      <c r="K41" s="85">
        <v>264.19036899999998</v>
      </c>
      <c r="L41" s="85">
        <v>263.31900000000002</v>
      </c>
      <c r="M41" s="85">
        <v>260.59075899999999</v>
      </c>
      <c r="N41" s="85">
        <v>257.84594700000002</v>
      </c>
      <c r="O41" s="85">
        <v>255.45898399999999</v>
      </c>
      <c r="P41" s="85">
        <v>253.35034200000001</v>
      </c>
      <c r="Q41" s="85">
        <v>253.762619</v>
      </c>
      <c r="R41" s="85">
        <v>253.872986</v>
      </c>
      <c r="S41" s="85">
        <v>253.70996099999999</v>
      </c>
      <c r="T41" s="85">
        <v>253.63200399999999</v>
      </c>
      <c r="U41" s="85">
        <v>253.86732499999999</v>
      </c>
      <c r="V41" s="85">
        <v>254.658691</v>
      </c>
      <c r="W41" s="85">
        <v>255.90716599999999</v>
      </c>
      <c r="X41" s="85">
        <v>257.37286399999999</v>
      </c>
      <c r="Y41" s="85">
        <v>258.985657</v>
      </c>
      <c r="Z41" s="85">
        <v>260.62219199999998</v>
      </c>
      <c r="AA41" s="85">
        <v>262.14132699999999</v>
      </c>
      <c r="AB41" s="85">
        <v>263.53881799999999</v>
      </c>
      <c r="AC41" s="85">
        <v>264.98663299999998</v>
      </c>
      <c r="AD41" s="85">
        <v>266.63690200000002</v>
      </c>
      <c r="AE41" s="85">
        <v>268.59750400000001</v>
      </c>
      <c r="AF41" s="104">
        <v>4.0509999999999999E-3</v>
      </c>
      <c r="AG41" s="65"/>
    </row>
    <row r="42" spans="1:33" ht="36.75">
      <c r="A42" s="58" t="s">
        <v>1466</v>
      </c>
      <c r="B42" s="108" t="s">
        <v>398</v>
      </c>
      <c r="C42" s="85">
        <v>194.09347500000001</v>
      </c>
      <c r="D42" s="85">
        <v>192.23809800000001</v>
      </c>
      <c r="E42" s="85">
        <v>194.06994599999999</v>
      </c>
      <c r="F42" s="85">
        <v>200.040436</v>
      </c>
      <c r="G42" s="85">
        <v>211.80838</v>
      </c>
      <c r="H42" s="85">
        <v>217.496094</v>
      </c>
      <c r="I42" s="85">
        <v>222.337906</v>
      </c>
      <c r="J42" s="85">
        <v>222.68753100000001</v>
      </c>
      <c r="K42" s="85">
        <v>223.00260900000001</v>
      </c>
      <c r="L42" s="85">
        <v>222.13324</v>
      </c>
      <c r="M42" s="85">
        <v>219.424149</v>
      </c>
      <c r="N42" s="85">
        <v>219.13748200000001</v>
      </c>
      <c r="O42" s="85">
        <v>219.70962499999999</v>
      </c>
      <c r="P42" s="85">
        <v>220.290741</v>
      </c>
      <c r="Q42" s="85">
        <v>220.965836</v>
      </c>
      <c r="R42" s="85">
        <v>221.35252399999999</v>
      </c>
      <c r="S42" s="85">
        <v>221.47721899999999</v>
      </c>
      <c r="T42" s="85">
        <v>221.68804900000001</v>
      </c>
      <c r="U42" s="85">
        <v>222.209259</v>
      </c>
      <c r="V42" s="85">
        <v>223.27548200000001</v>
      </c>
      <c r="W42" s="85">
        <v>224.79016100000001</v>
      </c>
      <c r="X42" s="85">
        <v>226.519409</v>
      </c>
      <c r="Y42" s="85">
        <v>228.39451600000001</v>
      </c>
      <c r="Z42" s="85">
        <v>230.29495199999999</v>
      </c>
      <c r="AA42" s="85">
        <v>232.08218400000001</v>
      </c>
      <c r="AB42" s="85">
        <v>233.75134299999999</v>
      </c>
      <c r="AC42" s="85">
        <v>235.47010800000001</v>
      </c>
      <c r="AD42" s="85">
        <v>237.38677999999999</v>
      </c>
      <c r="AE42" s="85">
        <v>239.60673499999999</v>
      </c>
      <c r="AF42" s="104">
        <v>7.5519999999999997E-3</v>
      </c>
      <c r="AG42" s="65"/>
    </row>
    <row r="43" spans="1:33" ht="36.75">
      <c r="A43" s="58" t="s">
        <v>1467</v>
      </c>
      <c r="B43" s="108" t="s">
        <v>400</v>
      </c>
      <c r="C43" s="85">
        <v>6.4202589999999997</v>
      </c>
      <c r="D43" s="85">
        <v>6.630484</v>
      </c>
      <c r="E43" s="85">
        <v>7.0380539999999998</v>
      </c>
      <c r="F43" s="85">
        <v>7.4738309999999997</v>
      </c>
      <c r="G43" s="85">
        <v>7.7361279999999999</v>
      </c>
      <c r="H43" s="85">
        <v>7.942304</v>
      </c>
      <c r="I43" s="85">
        <v>8.1511990000000001</v>
      </c>
      <c r="J43" s="85">
        <v>8.3241639999999997</v>
      </c>
      <c r="K43" s="85">
        <v>8.4861249999999995</v>
      </c>
      <c r="L43" s="85">
        <v>8.6104839999999996</v>
      </c>
      <c r="M43" s="85">
        <v>8.6830189999999998</v>
      </c>
      <c r="N43" s="85">
        <v>8.7442709999999995</v>
      </c>
      <c r="O43" s="85">
        <v>8.8029790000000006</v>
      </c>
      <c r="P43" s="85">
        <v>8.8579279999999994</v>
      </c>
      <c r="Q43" s="85">
        <v>8.9114609999999992</v>
      </c>
      <c r="R43" s="85">
        <v>8.9553370000000001</v>
      </c>
      <c r="S43" s="85">
        <v>8.9903279999999999</v>
      </c>
      <c r="T43" s="85">
        <v>9.0245829999999998</v>
      </c>
      <c r="U43" s="85">
        <v>9.0631269999999997</v>
      </c>
      <c r="V43" s="85">
        <v>9.1115169999999992</v>
      </c>
      <c r="W43" s="85">
        <v>9.1675760000000004</v>
      </c>
      <c r="X43" s="85">
        <v>9.2260950000000008</v>
      </c>
      <c r="Y43" s="85">
        <v>9.2856660000000009</v>
      </c>
      <c r="Z43" s="85">
        <v>9.3436179999999993</v>
      </c>
      <c r="AA43" s="85">
        <v>9.3966670000000008</v>
      </c>
      <c r="AB43" s="85">
        <v>9.4445119999999996</v>
      </c>
      <c r="AC43" s="85">
        <v>9.4910440000000005</v>
      </c>
      <c r="AD43" s="85">
        <v>9.5396800000000006</v>
      </c>
      <c r="AE43" s="85">
        <v>9.5927240000000005</v>
      </c>
      <c r="AF43" s="104">
        <v>1.4444E-2</v>
      </c>
      <c r="AG43" s="65"/>
    </row>
    <row r="44" spans="1:33" ht="60.75">
      <c r="A44" s="58" t="s">
        <v>1468</v>
      </c>
      <c r="B44" s="108" t="s">
        <v>414</v>
      </c>
      <c r="C44" s="85">
        <v>1227.147827</v>
      </c>
      <c r="D44" s="85">
        <v>1249.578857</v>
      </c>
      <c r="E44" s="85">
        <v>1296.659668</v>
      </c>
      <c r="F44" s="85">
        <v>1322.8562010000001</v>
      </c>
      <c r="G44" s="85">
        <v>1346.4279790000001</v>
      </c>
      <c r="H44" s="85">
        <v>1362.371216</v>
      </c>
      <c r="I44" s="85">
        <v>1377.2524410000001</v>
      </c>
      <c r="J44" s="85">
        <v>1388.3432620000001</v>
      </c>
      <c r="K44" s="85">
        <v>1400.166138</v>
      </c>
      <c r="L44" s="85">
        <v>1413.010254</v>
      </c>
      <c r="M44" s="85">
        <v>1426.618774</v>
      </c>
      <c r="N44" s="85">
        <v>1440.7891850000001</v>
      </c>
      <c r="O44" s="85">
        <v>1455.565308</v>
      </c>
      <c r="P44" s="85">
        <v>1470.9169919999999</v>
      </c>
      <c r="Q44" s="85">
        <v>1486.759888</v>
      </c>
      <c r="R44" s="85">
        <v>1502.997437</v>
      </c>
      <c r="S44" s="85">
        <v>1519.678711</v>
      </c>
      <c r="T44" s="85">
        <v>1537.9736330000001</v>
      </c>
      <c r="U44" s="85">
        <v>1556.856567</v>
      </c>
      <c r="V44" s="85">
        <v>1576.3481449999999</v>
      </c>
      <c r="W44" s="85">
        <v>1596.427246</v>
      </c>
      <c r="X44" s="85">
        <v>1617.070557</v>
      </c>
      <c r="Y44" s="85">
        <v>1638.2687989999999</v>
      </c>
      <c r="Z44" s="85">
        <v>1660.0043949999999</v>
      </c>
      <c r="AA44" s="85">
        <v>1682.3054199999999</v>
      </c>
      <c r="AB44" s="85">
        <v>1705.1701660000001</v>
      </c>
      <c r="AC44" s="85">
        <v>1728.5679929999999</v>
      </c>
      <c r="AD44" s="85">
        <v>1752.4719239999999</v>
      </c>
      <c r="AE44" s="85">
        <v>1776.8424070000001</v>
      </c>
      <c r="AF44" s="104">
        <v>1.3306999999999999E-2</v>
      </c>
      <c r="AG44" s="65"/>
    </row>
    <row r="45" spans="1:33" ht="36.75">
      <c r="A45" s="58" t="s">
        <v>1469</v>
      </c>
      <c r="B45" s="108" t="s">
        <v>396</v>
      </c>
      <c r="C45" s="85">
        <v>724.09747300000004</v>
      </c>
      <c r="D45" s="85">
        <v>745.41119400000002</v>
      </c>
      <c r="E45" s="85">
        <v>777.49664299999995</v>
      </c>
      <c r="F45" s="85">
        <v>796.97705099999996</v>
      </c>
      <c r="G45" s="85">
        <v>814.26129200000003</v>
      </c>
      <c r="H45" s="85">
        <v>825.46069299999999</v>
      </c>
      <c r="I45" s="85">
        <v>834.75518799999998</v>
      </c>
      <c r="J45" s="85">
        <v>841.63220200000001</v>
      </c>
      <c r="K45" s="85">
        <v>848.96997099999999</v>
      </c>
      <c r="L45" s="85">
        <v>856.95440699999995</v>
      </c>
      <c r="M45" s="85">
        <v>865.436646</v>
      </c>
      <c r="N45" s="85">
        <v>874.300476</v>
      </c>
      <c r="O45" s="85">
        <v>883.56133999999997</v>
      </c>
      <c r="P45" s="85">
        <v>893.23516800000004</v>
      </c>
      <c r="Q45" s="85">
        <v>903.29589799999997</v>
      </c>
      <c r="R45" s="85">
        <v>913.70910600000002</v>
      </c>
      <c r="S45" s="85">
        <v>924.48474099999999</v>
      </c>
      <c r="T45" s="85">
        <v>935.63366699999995</v>
      </c>
      <c r="U45" s="85">
        <v>947.14184599999999</v>
      </c>
      <c r="V45" s="85">
        <v>959.021973</v>
      </c>
      <c r="W45" s="85">
        <v>971.26080300000001</v>
      </c>
      <c r="X45" s="85">
        <v>983.84454300000004</v>
      </c>
      <c r="Y45" s="85">
        <v>996.76702899999998</v>
      </c>
      <c r="Z45" s="85">
        <v>1010.018066</v>
      </c>
      <c r="AA45" s="85">
        <v>1023.614624</v>
      </c>
      <c r="AB45" s="85">
        <v>1037.555664</v>
      </c>
      <c r="AC45" s="85">
        <v>1051.8226320000001</v>
      </c>
      <c r="AD45" s="85">
        <v>1066.3989260000001</v>
      </c>
      <c r="AE45" s="85">
        <v>1081.260254</v>
      </c>
      <c r="AF45" s="104">
        <v>1.4423E-2</v>
      </c>
      <c r="AG45" s="65"/>
    </row>
    <row r="46" spans="1:33" ht="36.75">
      <c r="A46" s="58" t="s">
        <v>1470</v>
      </c>
      <c r="B46" s="108" t="s">
        <v>398</v>
      </c>
      <c r="C46" s="85">
        <v>142.13980100000001</v>
      </c>
      <c r="D46" s="85">
        <v>141.262497</v>
      </c>
      <c r="E46" s="85">
        <v>148.55049099999999</v>
      </c>
      <c r="F46" s="85">
        <v>152.680939</v>
      </c>
      <c r="G46" s="85">
        <v>154.77879300000001</v>
      </c>
      <c r="H46" s="85">
        <v>156.26916499999999</v>
      </c>
      <c r="I46" s="85">
        <v>158.75853000000001</v>
      </c>
      <c r="J46" s="85">
        <v>160.10771199999999</v>
      </c>
      <c r="K46" s="85">
        <v>161.51473999999999</v>
      </c>
      <c r="L46" s="85">
        <v>162.989273</v>
      </c>
      <c r="M46" s="85">
        <v>164.49707000000001</v>
      </c>
      <c r="N46" s="85">
        <v>166.01217700000001</v>
      </c>
      <c r="O46" s="85">
        <v>167.519623</v>
      </c>
      <c r="P46" s="85">
        <v>169.003647</v>
      </c>
      <c r="Q46" s="85">
        <v>170.41892999999999</v>
      </c>
      <c r="R46" s="85">
        <v>171.71991</v>
      </c>
      <c r="S46" s="85">
        <v>172.94198600000001</v>
      </c>
      <c r="T46" s="85">
        <v>175.24054000000001</v>
      </c>
      <c r="U46" s="85">
        <v>177.61509699999999</v>
      </c>
      <c r="V46" s="85">
        <v>180.06681800000001</v>
      </c>
      <c r="W46" s="85">
        <v>182.593872</v>
      </c>
      <c r="X46" s="85">
        <v>185.19430500000001</v>
      </c>
      <c r="Y46" s="85">
        <v>187.86746199999999</v>
      </c>
      <c r="Z46" s="85">
        <v>190.61198400000001</v>
      </c>
      <c r="AA46" s="85">
        <v>193.43158</v>
      </c>
      <c r="AB46" s="85">
        <v>196.32659899999999</v>
      </c>
      <c r="AC46" s="85">
        <v>199.294037</v>
      </c>
      <c r="AD46" s="85">
        <v>202.33120700000001</v>
      </c>
      <c r="AE46" s="85">
        <v>205.43396000000001</v>
      </c>
      <c r="AF46" s="104">
        <v>1.3240999999999999E-2</v>
      </c>
      <c r="AG46" s="65"/>
    </row>
    <row r="47" spans="1:33" ht="36.75">
      <c r="A47" s="58" t="s">
        <v>1471</v>
      </c>
      <c r="B47" s="108" t="s">
        <v>400</v>
      </c>
      <c r="C47" s="85">
        <v>360.91052200000001</v>
      </c>
      <c r="D47" s="85">
        <v>362.90515099999999</v>
      </c>
      <c r="E47" s="85">
        <v>370.61248799999998</v>
      </c>
      <c r="F47" s="85">
        <v>373.19818099999998</v>
      </c>
      <c r="G47" s="85">
        <v>377.38781699999998</v>
      </c>
      <c r="H47" s="85">
        <v>380.64135700000003</v>
      </c>
      <c r="I47" s="85">
        <v>383.73873900000001</v>
      </c>
      <c r="J47" s="85">
        <v>386.603363</v>
      </c>
      <c r="K47" s="85">
        <v>389.68142699999999</v>
      </c>
      <c r="L47" s="85">
        <v>393.06664999999998</v>
      </c>
      <c r="M47" s="85">
        <v>396.68505900000002</v>
      </c>
      <c r="N47" s="85">
        <v>400.476562</v>
      </c>
      <c r="O47" s="85">
        <v>404.48440599999998</v>
      </c>
      <c r="P47" s="85">
        <v>408.67816199999999</v>
      </c>
      <c r="Q47" s="85">
        <v>413.04504400000002</v>
      </c>
      <c r="R47" s="85">
        <v>417.56845099999998</v>
      </c>
      <c r="S47" s="85">
        <v>422.251892</v>
      </c>
      <c r="T47" s="85">
        <v>427.09936499999998</v>
      </c>
      <c r="U47" s="85">
        <v>432.09957900000001</v>
      </c>
      <c r="V47" s="85">
        <v>437.25933800000001</v>
      </c>
      <c r="W47" s="85">
        <v>442.57247899999999</v>
      </c>
      <c r="X47" s="85">
        <v>448.03179899999998</v>
      </c>
      <c r="Y47" s="85">
        <v>453.63421599999998</v>
      </c>
      <c r="Z47" s="85">
        <v>459.37435900000003</v>
      </c>
      <c r="AA47" s="85">
        <v>465.25933800000001</v>
      </c>
      <c r="AB47" s="85">
        <v>471.28787199999999</v>
      </c>
      <c r="AC47" s="85">
        <v>477.45126299999998</v>
      </c>
      <c r="AD47" s="85">
        <v>483.74185199999999</v>
      </c>
      <c r="AE47" s="85">
        <v>490.14816300000001</v>
      </c>
      <c r="AF47" s="104">
        <v>1.0991000000000001E-2</v>
      </c>
      <c r="AG47" s="65"/>
    </row>
    <row r="48" spans="1:33">
      <c r="A48" s="58" t="s">
        <v>1472</v>
      </c>
      <c r="B48" s="108" t="s">
        <v>416</v>
      </c>
      <c r="C48" s="85">
        <v>863.39324999999997</v>
      </c>
      <c r="D48" s="85">
        <v>858.48559599999999</v>
      </c>
      <c r="E48" s="85">
        <v>862.52239999999995</v>
      </c>
      <c r="F48" s="85">
        <v>880.34796100000005</v>
      </c>
      <c r="G48" s="85">
        <v>894.16272000000004</v>
      </c>
      <c r="H48" s="85">
        <v>887.80346699999996</v>
      </c>
      <c r="I48" s="85">
        <v>878.36523399999999</v>
      </c>
      <c r="J48" s="85">
        <v>872.06567399999994</v>
      </c>
      <c r="K48" s="85">
        <v>868.31762700000002</v>
      </c>
      <c r="L48" s="85">
        <v>871.87713599999995</v>
      </c>
      <c r="M48" s="85">
        <v>885.20684800000004</v>
      </c>
      <c r="N48" s="85">
        <v>900.13983199999996</v>
      </c>
      <c r="O48" s="85">
        <v>915.54736300000002</v>
      </c>
      <c r="P48" s="85">
        <v>931.46655299999998</v>
      </c>
      <c r="Q48" s="85">
        <v>947.493469</v>
      </c>
      <c r="R48" s="85">
        <v>963.989014</v>
      </c>
      <c r="S48" s="85">
        <v>980.96862799999997</v>
      </c>
      <c r="T48" s="85">
        <v>998.42492700000003</v>
      </c>
      <c r="U48" s="85">
        <v>1018.283325</v>
      </c>
      <c r="V48" s="85">
        <v>1039.966797</v>
      </c>
      <c r="W48" s="85">
        <v>1062.269043</v>
      </c>
      <c r="X48" s="85">
        <v>1085.19812</v>
      </c>
      <c r="Y48" s="85">
        <v>1108.7426760000001</v>
      </c>
      <c r="Z48" s="85">
        <v>1132.9030760000001</v>
      </c>
      <c r="AA48" s="85">
        <v>1157.165649</v>
      </c>
      <c r="AB48" s="85">
        <v>1182.0253909999999</v>
      </c>
      <c r="AC48" s="85">
        <v>1207.5124510000001</v>
      </c>
      <c r="AD48" s="85">
        <v>1233.6441649999999</v>
      </c>
      <c r="AE48" s="85">
        <v>1260.4357910000001</v>
      </c>
      <c r="AF48" s="104">
        <v>1.3604E-2</v>
      </c>
      <c r="AG48" s="65"/>
    </row>
    <row r="49" spans="1:33" ht="36.75">
      <c r="A49" s="58" t="s">
        <v>1473</v>
      </c>
      <c r="B49" s="108" t="s">
        <v>396</v>
      </c>
      <c r="C49" s="85">
        <v>582.93487500000003</v>
      </c>
      <c r="D49" s="85">
        <v>579.98657200000002</v>
      </c>
      <c r="E49" s="85">
        <v>575.57299799999998</v>
      </c>
      <c r="F49" s="85">
        <v>582.32354699999996</v>
      </c>
      <c r="G49" s="85">
        <v>587.69348100000002</v>
      </c>
      <c r="H49" s="85">
        <v>580.94970699999999</v>
      </c>
      <c r="I49" s="85">
        <v>572.30761700000005</v>
      </c>
      <c r="J49" s="85">
        <v>563.48828100000003</v>
      </c>
      <c r="K49" s="85">
        <v>556.739868</v>
      </c>
      <c r="L49" s="85">
        <v>556.94097899999997</v>
      </c>
      <c r="M49" s="85">
        <v>566.66876200000002</v>
      </c>
      <c r="N49" s="85">
        <v>576.76788299999998</v>
      </c>
      <c r="O49" s="85">
        <v>587.24645999999996</v>
      </c>
      <c r="P49" s="85">
        <v>598.12640399999998</v>
      </c>
      <c r="Q49" s="85">
        <v>609.15692100000001</v>
      </c>
      <c r="R49" s="85">
        <v>620.56207300000005</v>
      </c>
      <c r="S49" s="85">
        <v>632.35351600000001</v>
      </c>
      <c r="T49" s="85">
        <v>644.52978499999995</v>
      </c>
      <c r="U49" s="85">
        <v>658.21441700000003</v>
      </c>
      <c r="V49" s="85">
        <v>672.11199999999997</v>
      </c>
      <c r="W49" s="85">
        <v>686.41107199999999</v>
      </c>
      <c r="X49" s="85">
        <v>701.115723</v>
      </c>
      <c r="Y49" s="85">
        <v>716.21807899999999</v>
      </c>
      <c r="Z49" s="85">
        <v>731.71795699999996</v>
      </c>
      <c r="AA49" s="85">
        <v>747.29480000000001</v>
      </c>
      <c r="AB49" s="85">
        <v>763.25799600000005</v>
      </c>
      <c r="AC49" s="85">
        <v>779.62646500000005</v>
      </c>
      <c r="AD49" s="85">
        <v>796.41186500000003</v>
      </c>
      <c r="AE49" s="85">
        <v>813.62445100000002</v>
      </c>
      <c r="AF49" s="104">
        <v>1.1979E-2</v>
      </c>
      <c r="AG49" s="65"/>
    </row>
    <row r="50" spans="1:33" ht="36.75">
      <c r="A50" s="58" t="s">
        <v>1474</v>
      </c>
      <c r="B50" s="108" t="s">
        <v>398</v>
      </c>
      <c r="C50" s="85">
        <v>89.579268999999996</v>
      </c>
      <c r="D50" s="85">
        <v>89.271439000000001</v>
      </c>
      <c r="E50" s="85">
        <v>88.789383000000001</v>
      </c>
      <c r="F50" s="85">
        <v>89.740844999999993</v>
      </c>
      <c r="G50" s="85">
        <v>90.556579999999997</v>
      </c>
      <c r="H50" s="85">
        <v>90.010543999999996</v>
      </c>
      <c r="I50" s="85">
        <v>89.066185000000004</v>
      </c>
      <c r="J50" s="85">
        <v>87.923186999999999</v>
      </c>
      <c r="K50" s="85">
        <v>86.847686999999993</v>
      </c>
      <c r="L50" s="85">
        <v>85.837722999999997</v>
      </c>
      <c r="M50" s="85">
        <v>84.861557000000005</v>
      </c>
      <c r="N50" s="85">
        <v>84.940544000000003</v>
      </c>
      <c r="O50" s="85">
        <v>84.936156999999994</v>
      </c>
      <c r="P50" s="85">
        <v>84.855225000000004</v>
      </c>
      <c r="Q50" s="85">
        <v>84.671783000000005</v>
      </c>
      <c r="R50" s="85">
        <v>84.412375999999995</v>
      </c>
      <c r="S50" s="85">
        <v>84.076126000000002</v>
      </c>
      <c r="T50" s="85">
        <v>83.659255999999999</v>
      </c>
      <c r="U50" s="85">
        <v>83.961455999999998</v>
      </c>
      <c r="V50" s="85">
        <v>85.832549999999998</v>
      </c>
      <c r="W50" s="85">
        <v>87.750534000000002</v>
      </c>
      <c r="X50" s="85">
        <v>89.717117000000002</v>
      </c>
      <c r="Y50" s="85">
        <v>91.732230999999999</v>
      </c>
      <c r="Z50" s="85">
        <v>93.796515999999997</v>
      </c>
      <c r="AA50" s="85">
        <v>95.862342999999996</v>
      </c>
      <c r="AB50" s="85">
        <v>97.976073999999997</v>
      </c>
      <c r="AC50" s="85">
        <v>100.14046500000001</v>
      </c>
      <c r="AD50" s="85">
        <v>102.35675000000001</v>
      </c>
      <c r="AE50" s="85">
        <v>104.626221</v>
      </c>
      <c r="AF50" s="104">
        <v>5.561E-3</v>
      </c>
      <c r="AG50" s="65"/>
    </row>
    <row r="51" spans="1:33" ht="36.75">
      <c r="A51" s="58" t="s">
        <v>1475</v>
      </c>
      <c r="B51" s="108" t="s">
        <v>400</v>
      </c>
      <c r="C51" s="85">
        <v>190.87910500000001</v>
      </c>
      <c r="D51" s="85">
        <v>189.227585</v>
      </c>
      <c r="E51" s="85">
        <v>198.160034</v>
      </c>
      <c r="F51" s="85">
        <v>208.28358499999999</v>
      </c>
      <c r="G51" s="85">
        <v>215.91262800000001</v>
      </c>
      <c r="H51" s="85">
        <v>216.84320099999999</v>
      </c>
      <c r="I51" s="85">
        <v>216.99142499999999</v>
      </c>
      <c r="J51" s="85">
        <v>220.65417500000001</v>
      </c>
      <c r="K51" s="85">
        <v>224.730133</v>
      </c>
      <c r="L51" s="85">
        <v>229.098434</v>
      </c>
      <c r="M51" s="85">
        <v>233.67649800000001</v>
      </c>
      <c r="N51" s="85">
        <v>238.43139600000001</v>
      </c>
      <c r="O51" s="85">
        <v>243.36476099999999</v>
      </c>
      <c r="P51" s="85">
        <v>248.48493999999999</v>
      </c>
      <c r="Q51" s="85">
        <v>253.66471899999999</v>
      </c>
      <c r="R51" s="85">
        <v>259.01461799999998</v>
      </c>
      <c r="S51" s="85">
        <v>264.53900099999998</v>
      </c>
      <c r="T51" s="85">
        <v>270.23586999999998</v>
      </c>
      <c r="U51" s="85">
        <v>276.10742199999999</v>
      </c>
      <c r="V51" s="85">
        <v>282.02221700000001</v>
      </c>
      <c r="W51" s="85">
        <v>288.10745200000002</v>
      </c>
      <c r="X51" s="85">
        <v>294.365295</v>
      </c>
      <c r="Y51" s="85">
        <v>300.79238900000001</v>
      </c>
      <c r="Z51" s="85">
        <v>307.38867199999999</v>
      </c>
      <c r="AA51" s="85">
        <v>314.00845299999997</v>
      </c>
      <c r="AB51" s="85">
        <v>320.791382</v>
      </c>
      <c r="AC51" s="85">
        <v>327.74560500000001</v>
      </c>
      <c r="AD51" s="85">
        <v>334.875519</v>
      </c>
      <c r="AE51" s="85">
        <v>342.18515000000002</v>
      </c>
      <c r="AF51" s="104">
        <v>2.1066000000000001E-2</v>
      </c>
      <c r="AG51" s="65"/>
    </row>
    <row r="52" spans="1:33" ht="36.75">
      <c r="A52" s="58" t="s">
        <v>1476</v>
      </c>
      <c r="B52" s="108" t="s">
        <v>418</v>
      </c>
      <c r="C52" s="85">
        <v>4574.6416019999997</v>
      </c>
      <c r="D52" s="85">
        <v>4502.9458009999998</v>
      </c>
      <c r="E52" s="85">
        <v>4613.8286129999997</v>
      </c>
      <c r="F52" s="85">
        <v>4782.1293949999999</v>
      </c>
      <c r="G52" s="85">
        <v>4986.513672</v>
      </c>
      <c r="H52" s="85">
        <v>5171.7817379999997</v>
      </c>
      <c r="I52" s="85">
        <v>5355.4565430000002</v>
      </c>
      <c r="J52" s="85">
        <v>5547.7666019999997</v>
      </c>
      <c r="K52" s="85">
        <v>5744.6484380000002</v>
      </c>
      <c r="L52" s="85">
        <v>5948.5024409999996</v>
      </c>
      <c r="M52" s="85">
        <v>6158.7543949999999</v>
      </c>
      <c r="N52" s="85">
        <v>6377.5625</v>
      </c>
      <c r="O52" s="85">
        <v>6609.4726559999999</v>
      </c>
      <c r="P52" s="85">
        <v>6857.7416990000002</v>
      </c>
      <c r="Q52" s="85">
        <v>7120.8588870000003</v>
      </c>
      <c r="R52" s="85">
        <v>7385.908203</v>
      </c>
      <c r="S52" s="85">
        <v>7653.1064450000003</v>
      </c>
      <c r="T52" s="85">
        <v>7924.0791019999997</v>
      </c>
      <c r="U52" s="85">
        <v>8201.3076170000004</v>
      </c>
      <c r="V52" s="85">
        <v>8487.6396480000003</v>
      </c>
      <c r="W52" s="85">
        <v>8782.8623050000006</v>
      </c>
      <c r="X52" s="85">
        <v>9084.5117190000001</v>
      </c>
      <c r="Y52" s="85">
        <v>9389.5683590000008</v>
      </c>
      <c r="Z52" s="85">
        <v>9694.7392579999996</v>
      </c>
      <c r="AA52" s="85">
        <v>9999.3994139999995</v>
      </c>
      <c r="AB52" s="85">
        <v>10305.103515999999</v>
      </c>
      <c r="AC52" s="85">
        <v>10610.702148</v>
      </c>
      <c r="AD52" s="85">
        <v>10913.130859000001</v>
      </c>
      <c r="AE52" s="85">
        <v>11209.146484000001</v>
      </c>
      <c r="AF52" s="104">
        <v>3.2524999999999998E-2</v>
      </c>
      <c r="AG52" s="65"/>
    </row>
    <row r="53" spans="1:33" ht="36.75">
      <c r="A53" s="58" t="s">
        <v>1477</v>
      </c>
      <c r="B53" s="108" t="s">
        <v>396</v>
      </c>
      <c r="C53" s="85">
        <v>3559.5004880000001</v>
      </c>
      <c r="D53" s="85">
        <v>3496.1911620000001</v>
      </c>
      <c r="E53" s="85">
        <v>3554.038818</v>
      </c>
      <c r="F53" s="85">
        <v>3677.0253910000001</v>
      </c>
      <c r="G53" s="85">
        <v>3831.201172</v>
      </c>
      <c r="H53" s="85">
        <v>3982.0429690000001</v>
      </c>
      <c r="I53" s="85">
        <v>4133.1328119999998</v>
      </c>
      <c r="J53" s="85">
        <v>4289.3647460000002</v>
      </c>
      <c r="K53" s="85">
        <v>4449.0839839999999</v>
      </c>
      <c r="L53" s="85">
        <v>4613.9350590000004</v>
      </c>
      <c r="M53" s="85">
        <v>4783.53125</v>
      </c>
      <c r="N53" s="85">
        <v>4956.9770509999998</v>
      </c>
      <c r="O53" s="85">
        <v>5134.53125</v>
      </c>
      <c r="P53" s="85">
        <v>5327.2944340000004</v>
      </c>
      <c r="Q53" s="85">
        <v>5533.8310549999997</v>
      </c>
      <c r="R53" s="85">
        <v>5741.5307620000003</v>
      </c>
      <c r="S53" s="85">
        <v>5950.5478519999997</v>
      </c>
      <c r="T53" s="85">
        <v>6162.2055659999996</v>
      </c>
      <c r="U53" s="85">
        <v>6378.5224609999996</v>
      </c>
      <c r="V53" s="85">
        <v>6601.8525390000004</v>
      </c>
      <c r="W53" s="85">
        <v>6832.0034180000002</v>
      </c>
      <c r="X53" s="85">
        <v>7066.9116210000002</v>
      </c>
      <c r="Y53" s="85">
        <v>7304.0498049999997</v>
      </c>
      <c r="Z53" s="85">
        <v>7540.671875</v>
      </c>
      <c r="AA53" s="85">
        <v>7776.2485349999997</v>
      </c>
      <c r="AB53" s="85">
        <v>8012.0551759999998</v>
      </c>
      <c r="AC53" s="85">
        <v>8247.1210940000001</v>
      </c>
      <c r="AD53" s="85">
        <v>8478.8828119999998</v>
      </c>
      <c r="AE53" s="85">
        <v>8704.6386719999991</v>
      </c>
      <c r="AF53" s="104">
        <v>3.2452000000000002E-2</v>
      </c>
      <c r="AG53" s="65"/>
    </row>
    <row r="54" spans="1:33" ht="36.75">
      <c r="A54" s="58" t="s">
        <v>1478</v>
      </c>
      <c r="B54" s="108" t="s">
        <v>398</v>
      </c>
      <c r="C54" s="85">
        <v>713.54803500000003</v>
      </c>
      <c r="D54" s="85">
        <v>710.85974099999999</v>
      </c>
      <c r="E54" s="85">
        <v>745.14947500000005</v>
      </c>
      <c r="F54" s="85">
        <v>788.01769999999999</v>
      </c>
      <c r="G54" s="85">
        <v>832.75152600000001</v>
      </c>
      <c r="H54" s="85">
        <v>860.81890899999996</v>
      </c>
      <c r="I54" s="85">
        <v>886.19397000000004</v>
      </c>
      <c r="J54" s="85">
        <v>910.27996800000005</v>
      </c>
      <c r="K54" s="85">
        <v>933.59338400000001</v>
      </c>
      <c r="L54" s="85">
        <v>958.60681199999999</v>
      </c>
      <c r="M54" s="85">
        <v>985.13653599999998</v>
      </c>
      <c r="N54" s="85">
        <v>1016.287231</v>
      </c>
      <c r="O54" s="85">
        <v>1056.3041989999999</v>
      </c>
      <c r="P54" s="85">
        <v>1097.25647</v>
      </c>
      <c r="Q54" s="85">
        <v>1139.1048579999999</v>
      </c>
      <c r="R54" s="85">
        <v>1181.6645510000001</v>
      </c>
      <c r="S54" s="85">
        <v>1224.9884030000001</v>
      </c>
      <c r="T54" s="85">
        <v>1269.2797849999999</v>
      </c>
      <c r="U54" s="85">
        <v>1314.854126</v>
      </c>
      <c r="V54" s="85">
        <v>1362.0289310000001</v>
      </c>
      <c r="W54" s="85">
        <v>1410.799683</v>
      </c>
      <c r="X54" s="85">
        <v>1460.9208980000001</v>
      </c>
      <c r="Y54" s="85">
        <v>1512.0900879999999</v>
      </c>
      <c r="Z54" s="85">
        <v>1563.967163</v>
      </c>
      <c r="AA54" s="85">
        <v>1616.494995</v>
      </c>
      <c r="AB54" s="85">
        <v>1669.8598629999999</v>
      </c>
      <c r="AC54" s="85">
        <v>1723.9567870000001</v>
      </c>
      <c r="AD54" s="85">
        <v>1778.476807</v>
      </c>
      <c r="AE54" s="85">
        <v>1833.0798339999999</v>
      </c>
      <c r="AF54" s="104">
        <v>3.4271000000000003E-2</v>
      </c>
      <c r="AG54" s="65"/>
    </row>
    <row r="55" spans="1:33" ht="36.75">
      <c r="A55" s="58" t="s">
        <v>1479</v>
      </c>
      <c r="B55" s="108" t="s">
        <v>400</v>
      </c>
      <c r="C55" s="85">
        <v>301.593414</v>
      </c>
      <c r="D55" s="85">
        <v>295.895081</v>
      </c>
      <c r="E55" s="85">
        <v>314.64031999999997</v>
      </c>
      <c r="F55" s="85">
        <v>317.08633400000002</v>
      </c>
      <c r="G55" s="85">
        <v>322.56106599999998</v>
      </c>
      <c r="H55" s="85">
        <v>328.91992199999999</v>
      </c>
      <c r="I55" s="85">
        <v>336.129974</v>
      </c>
      <c r="J55" s="85">
        <v>348.12231400000002</v>
      </c>
      <c r="K55" s="85">
        <v>361.97113000000002</v>
      </c>
      <c r="L55" s="85">
        <v>375.96026599999999</v>
      </c>
      <c r="M55" s="85">
        <v>390.08624300000002</v>
      </c>
      <c r="N55" s="85">
        <v>404.29849200000001</v>
      </c>
      <c r="O55" s="85">
        <v>418.63696299999998</v>
      </c>
      <c r="P55" s="85">
        <v>433.19073500000002</v>
      </c>
      <c r="Q55" s="85">
        <v>447.922821</v>
      </c>
      <c r="R55" s="85">
        <v>462.71279900000002</v>
      </c>
      <c r="S55" s="85">
        <v>477.57046500000001</v>
      </c>
      <c r="T55" s="85">
        <v>492.59387199999998</v>
      </c>
      <c r="U55" s="85">
        <v>507.93145800000002</v>
      </c>
      <c r="V55" s="85">
        <v>523.75842299999999</v>
      </c>
      <c r="W55" s="85">
        <v>540.059753</v>
      </c>
      <c r="X55" s="85">
        <v>556.67987100000005</v>
      </c>
      <c r="Y55" s="85">
        <v>573.42907700000001</v>
      </c>
      <c r="Z55" s="85">
        <v>590.10095200000001</v>
      </c>
      <c r="AA55" s="85">
        <v>606.65582300000005</v>
      </c>
      <c r="AB55" s="85">
        <v>623.18804899999998</v>
      </c>
      <c r="AC55" s="85">
        <v>639.62396200000001</v>
      </c>
      <c r="AD55" s="85">
        <v>655.77099599999997</v>
      </c>
      <c r="AE55" s="85">
        <v>671.42730700000004</v>
      </c>
      <c r="AF55" s="104">
        <v>2.8996000000000001E-2</v>
      </c>
      <c r="AG55" s="65"/>
    </row>
    <row r="56" spans="1:33" ht="36.75">
      <c r="A56" s="58" t="s">
        <v>1480</v>
      </c>
      <c r="B56" s="108" t="s">
        <v>420</v>
      </c>
      <c r="C56" s="85">
        <v>774.91711399999997</v>
      </c>
      <c r="D56" s="85">
        <v>768.29339600000003</v>
      </c>
      <c r="E56" s="85">
        <v>764.73290999999995</v>
      </c>
      <c r="F56" s="85">
        <v>778.03857400000004</v>
      </c>
      <c r="G56" s="85">
        <v>825.81585700000005</v>
      </c>
      <c r="H56" s="85">
        <v>870.64929199999995</v>
      </c>
      <c r="I56" s="85">
        <v>918.42169200000001</v>
      </c>
      <c r="J56" s="85">
        <v>971.06671100000005</v>
      </c>
      <c r="K56" s="85">
        <v>1026.44812</v>
      </c>
      <c r="L56" s="85">
        <v>1083.606567</v>
      </c>
      <c r="M56" s="85">
        <v>1142.3126219999999</v>
      </c>
      <c r="N56" s="85">
        <v>1202.0158690000001</v>
      </c>
      <c r="O56" s="85">
        <v>1262.122803</v>
      </c>
      <c r="P56" s="85">
        <v>1322.8093260000001</v>
      </c>
      <c r="Q56" s="85">
        <v>1385.2110600000001</v>
      </c>
      <c r="R56" s="85">
        <v>1454.5601810000001</v>
      </c>
      <c r="S56" s="85">
        <v>1525.713379</v>
      </c>
      <c r="T56" s="85">
        <v>1598.5498050000001</v>
      </c>
      <c r="U56" s="85">
        <v>1672.8598629999999</v>
      </c>
      <c r="V56" s="85">
        <v>1748.564453</v>
      </c>
      <c r="W56" s="85">
        <v>1825.5356449999999</v>
      </c>
      <c r="X56" s="85">
        <v>1903.6933590000001</v>
      </c>
      <c r="Y56" s="85">
        <v>1982.8089600000001</v>
      </c>
      <c r="Z56" s="85">
        <v>2062.6984859999998</v>
      </c>
      <c r="AA56" s="85">
        <v>2143.1623540000001</v>
      </c>
      <c r="AB56" s="85">
        <v>2223.9953609999998</v>
      </c>
      <c r="AC56" s="85">
        <v>2304.9533689999998</v>
      </c>
      <c r="AD56" s="85">
        <v>2385.7915039999998</v>
      </c>
      <c r="AE56" s="85">
        <v>2466.2854000000002</v>
      </c>
      <c r="AF56" s="104">
        <v>4.2214000000000002E-2</v>
      </c>
      <c r="AG56" s="65"/>
    </row>
    <row r="57" spans="1:33" ht="36.75">
      <c r="A57" s="58" t="s">
        <v>1481</v>
      </c>
      <c r="B57" s="108" t="s">
        <v>396</v>
      </c>
      <c r="C57" s="85">
        <v>608.56921399999999</v>
      </c>
      <c r="D57" s="85">
        <v>603.60931400000004</v>
      </c>
      <c r="E57" s="85">
        <v>597.139771</v>
      </c>
      <c r="F57" s="85">
        <v>605.89227300000005</v>
      </c>
      <c r="G57" s="85">
        <v>641.84368900000004</v>
      </c>
      <c r="H57" s="85">
        <v>675.50701900000001</v>
      </c>
      <c r="I57" s="85">
        <v>710.96124299999997</v>
      </c>
      <c r="J57" s="85">
        <v>750.22021500000005</v>
      </c>
      <c r="K57" s="85">
        <v>791.62097200000005</v>
      </c>
      <c r="L57" s="85">
        <v>834.676331</v>
      </c>
      <c r="M57" s="85">
        <v>879.022156</v>
      </c>
      <c r="N57" s="85">
        <v>924.22381600000006</v>
      </c>
      <c r="O57" s="85">
        <v>969.81457499999999</v>
      </c>
      <c r="P57" s="85">
        <v>1015.923828</v>
      </c>
      <c r="Q57" s="85">
        <v>1062.9696039999999</v>
      </c>
      <c r="R57" s="85">
        <v>1116.5548100000001</v>
      </c>
      <c r="S57" s="85">
        <v>1171.5344239999999</v>
      </c>
      <c r="T57" s="85">
        <v>1227.8149410000001</v>
      </c>
      <c r="U57" s="85">
        <v>1285.2337649999999</v>
      </c>
      <c r="V57" s="85">
        <v>1343.7298579999999</v>
      </c>
      <c r="W57" s="85">
        <v>1403.2042240000001</v>
      </c>
      <c r="X57" s="85">
        <v>1463.5946039999999</v>
      </c>
      <c r="Y57" s="85">
        <v>1524.723755</v>
      </c>
      <c r="Z57" s="85">
        <v>1586.4490969999999</v>
      </c>
      <c r="AA57" s="85">
        <v>1648.616211</v>
      </c>
      <c r="AB57" s="85">
        <v>1711.065918</v>
      </c>
      <c r="AC57" s="85">
        <v>1773.6091309999999</v>
      </c>
      <c r="AD57" s="85">
        <v>1836.05603</v>
      </c>
      <c r="AE57" s="85">
        <v>1898.2326660000001</v>
      </c>
      <c r="AF57" s="104">
        <v>4.1464000000000001E-2</v>
      </c>
      <c r="AG57" s="65"/>
    </row>
    <row r="58" spans="1:33" ht="36.75">
      <c r="A58" s="58" t="s">
        <v>1482</v>
      </c>
      <c r="B58" s="108" t="s">
        <v>398</v>
      </c>
      <c r="C58" s="85">
        <v>52.231566999999998</v>
      </c>
      <c r="D58" s="85">
        <v>51.949814000000003</v>
      </c>
      <c r="E58" s="85">
        <v>54.070957</v>
      </c>
      <c r="F58" s="85">
        <v>58.484687999999998</v>
      </c>
      <c r="G58" s="85">
        <v>62.701180000000001</v>
      </c>
      <c r="H58" s="85">
        <v>65.006927000000005</v>
      </c>
      <c r="I58" s="85">
        <v>67.098465000000004</v>
      </c>
      <c r="J58" s="85">
        <v>69.922432000000001</v>
      </c>
      <c r="K58" s="85">
        <v>73.083709999999996</v>
      </c>
      <c r="L58" s="85">
        <v>76.195869000000002</v>
      </c>
      <c r="M58" s="85">
        <v>79.452858000000006</v>
      </c>
      <c r="N58" s="85">
        <v>82.816260999999997</v>
      </c>
      <c r="O58" s="85">
        <v>86.246093999999999</v>
      </c>
      <c r="P58" s="85">
        <v>89.745720000000006</v>
      </c>
      <c r="Q58" s="85">
        <v>93.928413000000006</v>
      </c>
      <c r="R58" s="85">
        <v>98.213973999999993</v>
      </c>
      <c r="S58" s="85">
        <v>102.60317999999999</v>
      </c>
      <c r="T58" s="85">
        <v>107.08957700000001</v>
      </c>
      <c r="U58" s="85">
        <v>111.664528</v>
      </c>
      <c r="V58" s="85">
        <v>116.322639</v>
      </c>
      <c r="W58" s="85">
        <v>121.057312</v>
      </c>
      <c r="X58" s="85">
        <v>125.865196</v>
      </c>
      <c r="Y58" s="85">
        <v>130.73493999999999</v>
      </c>
      <c r="Z58" s="85">
        <v>135.65770000000001</v>
      </c>
      <c r="AA58" s="85">
        <v>140.623108</v>
      </c>
      <c r="AB58" s="85">
        <v>145.62043800000001</v>
      </c>
      <c r="AC58" s="85">
        <v>150.63755800000001</v>
      </c>
      <c r="AD58" s="85">
        <v>155.66235399999999</v>
      </c>
      <c r="AE58" s="85">
        <v>160.68379200000001</v>
      </c>
      <c r="AF58" s="104">
        <v>4.095E-2</v>
      </c>
      <c r="AG58" s="65"/>
    </row>
    <row r="59" spans="1:33" ht="36.75">
      <c r="A59" s="58" t="s">
        <v>1483</v>
      </c>
      <c r="B59" s="108" t="s">
        <v>400</v>
      </c>
      <c r="C59" s="85">
        <v>114.11634100000001</v>
      </c>
      <c r="D59" s="85">
        <v>112.73427599999999</v>
      </c>
      <c r="E59" s="85">
        <v>113.52216300000001</v>
      </c>
      <c r="F59" s="85">
        <v>113.661636</v>
      </c>
      <c r="G59" s="85">
        <v>121.270988</v>
      </c>
      <c r="H59" s="85">
        <v>130.13536099999999</v>
      </c>
      <c r="I59" s="85">
        <v>140.36199999999999</v>
      </c>
      <c r="J59" s="85">
        <v>150.92408800000001</v>
      </c>
      <c r="K59" s="85">
        <v>161.74336199999999</v>
      </c>
      <c r="L59" s="85">
        <v>172.734421</v>
      </c>
      <c r="M59" s="85">
        <v>183.837616</v>
      </c>
      <c r="N59" s="85">
        <v>194.97575399999999</v>
      </c>
      <c r="O59" s="85">
        <v>206.06214900000001</v>
      </c>
      <c r="P59" s="85">
        <v>217.139816</v>
      </c>
      <c r="Q59" s="85">
        <v>228.31294299999999</v>
      </c>
      <c r="R59" s="85">
        <v>239.791382</v>
      </c>
      <c r="S59" s="85">
        <v>251.57586699999999</v>
      </c>
      <c r="T59" s="85">
        <v>263.64529399999998</v>
      </c>
      <c r="U59" s="85">
        <v>275.96154799999999</v>
      </c>
      <c r="V59" s="85">
        <v>288.51196299999998</v>
      </c>
      <c r="W59" s="85">
        <v>301.27423099999999</v>
      </c>
      <c r="X59" s="85">
        <v>314.23358200000001</v>
      </c>
      <c r="Y59" s="85">
        <v>327.350189</v>
      </c>
      <c r="Z59" s="85">
        <v>340.59161399999999</v>
      </c>
      <c r="AA59" s="85">
        <v>353.92303500000003</v>
      </c>
      <c r="AB59" s="85">
        <v>367.30886800000002</v>
      </c>
      <c r="AC59" s="85">
        <v>380.70669600000002</v>
      </c>
      <c r="AD59" s="85">
        <v>394.073151</v>
      </c>
      <c r="AE59" s="85">
        <v>407.36892699999999</v>
      </c>
      <c r="AF59" s="104">
        <v>4.6495000000000002E-2</v>
      </c>
      <c r="AG59" s="65"/>
    </row>
    <row r="60" spans="1:33" ht="36.75">
      <c r="A60" s="58" t="s">
        <v>1484</v>
      </c>
      <c r="B60" s="108" t="s">
        <v>422</v>
      </c>
      <c r="C60" s="85">
        <v>2422.461182</v>
      </c>
      <c r="D60" s="85">
        <v>2403.8427729999999</v>
      </c>
      <c r="E60" s="85">
        <v>2484.544922</v>
      </c>
      <c r="F60" s="85">
        <v>2535.189453</v>
      </c>
      <c r="G60" s="85">
        <v>2677.6083979999999</v>
      </c>
      <c r="H60" s="85">
        <v>2765.7629390000002</v>
      </c>
      <c r="I60" s="85">
        <v>2871.211182</v>
      </c>
      <c r="J60" s="85">
        <v>2963.2067870000001</v>
      </c>
      <c r="K60" s="85">
        <v>3057.7136230000001</v>
      </c>
      <c r="L60" s="85">
        <v>3156.2983399999998</v>
      </c>
      <c r="M60" s="85">
        <v>3259.5288089999999</v>
      </c>
      <c r="N60" s="85">
        <v>3367.3149410000001</v>
      </c>
      <c r="O60" s="85">
        <v>3479.9047850000002</v>
      </c>
      <c r="P60" s="85">
        <v>3598.414307</v>
      </c>
      <c r="Q60" s="85">
        <v>3728.743164</v>
      </c>
      <c r="R60" s="85">
        <v>3863.0517580000001</v>
      </c>
      <c r="S60" s="85">
        <v>4001.6860350000002</v>
      </c>
      <c r="T60" s="85">
        <v>4144.5512699999999</v>
      </c>
      <c r="U60" s="85">
        <v>4292.0288090000004</v>
      </c>
      <c r="V60" s="85">
        <v>4441.8955079999996</v>
      </c>
      <c r="W60" s="85">
        <v>4595.4902339999999</v>
      </c>
      <c r="X60" s="85">
        <v>4753.0302730000003</v>
      </c>
      <c r="Y60" s="85">
        <v>4914.658203</v>
      </c>
      <c r="Z60" s="85">
        <v>5080.1923829999996</v>
      </c>
      <c r="AA60" s="85">
        <v>5245.4790039999998</v>
      </c>
      <c r="AB60" s="85">
        <v>5413.6181640000004</v>
      </c>
      <c r="AC60" s="85">
        <v>5585.7260740000002</v>
      </c>
      <c r="AD60" s="85">
        <v>5762.1835940000001</v>
      </c>
      <c r="AE60" s="85">
        <v>5943.4619140000004</v>
      </c>
      <c r="AF60" s="104">
        <v>3.2572999999999998E-2</v>
      </c>
      <c r="AG60" s="65"/>
    </row>
    <row r="61" spans="1:33" ht="36.75">
      <c r="A61" s="58" t="s">
        <v>1485</v>
      </c>
      <c r="B61" s="108" t="s">
        <v>396</v>
      </c>
      <c r="C61" s="85">
        <v>1233.3013920000001</v>
      </c>
      <c r="D61" s="85">
        <v>1224.104126</v>
      </c>
      <c r="E61" s="85">
        <v>1281.5924070000001</v>
      </c>
      <c r="F61" s="85">
        <v>1308.4814449999999</v>
      </c>
      <c r="G61" s="85">
        <v>1389.5876459999999</v>
      </c>
      <c r="H61" s="85">
        <v>1442.8294679999999</v>
      </c>
      <c r="I61" s="85">
        <v>1509.2680660000001</v>
      </c>
      <c r="J61" s="85">
        <v>1570.1552730000001</v>
      </c>
      <c r="K61" s="85">
        <v>1631.6839600000001</v>
      </c>
      <c r="L61" s="85">
        <v>1694.868774</v>
      </c>
      <c r="M61" s="85">
        <v>1760.072144</v>
      </c>
      <c r="N61" s="85">
        <v>1827.2969969999999</v>
      </c>
      <c r="O61" s="85">
        <v>1896.733643</v>
      </c>
      <c r="P61" s="85">
        <v>1968.550293</v>
      </c>
      <c r="Q61" s="85">
        <v>2041.873169</v>
      </c>
      <c r="R61" s="85">
        <v>2117.439453</v>
      </c>
      <c r="S61" s="85">
        <v>2195.4516600000002</v>
      </c>
      <c r="T61" s="85">
        <v>2275.8540039999998</v>
      </c>
      <c r="U61" s="85">
        <v>2358.866943</v>
      </c>
      <c r="V61" s="85">
        <v>2443.226807</v>
      </c>
      <c r="W61" s="85">
        <v>2529.6801759999998</v>
      </c>
      <c r="X61" s="85">
        <v>2618.351807</v>
      </c>
      <c r="Y61" s="85">
        <v>2709.3227539999998</v>
      </c>
      <c r="Z61" s="85">
        <v>2802.4846189999998</v>
      </c>
      <c r="AA61" s="85">
        <v>2895.4592290000001</v>
      </c>
      <c r="AB61" s="85">
        <v>2990.0065920000002</v>
      </c>
      <c r="AC61" s="85">
        <v>3086.7780760000001</v>
      </c>
      <c r="AD61" s="85">
        <v>3185.9946289999998</v>
      </c>
      <c r="AE61" s="85">
        <v>3287.9323730000001</v>
      </c>
      <c r="AF61" s="104">
        <v>3.5640999999999999E-2</v>
      </c>
      <c r="AG61" s="65"/>
    </row>
    <row r="62" spans="1:33" ht="36.75">
      <c r="A62" s="58" t="s">
        <v>1486</v>
      </c>
      <c r="B62" s="108" t="s">
        <v>398</v>
      </c>
      <c r="C62" s="85">
        <v>657.39782700000001</v>
      </c>
      <c r="D62" s="85">
        <v>654.79388400000005</v>
      </c>
      <c r="E62" s="85">
        <v>658.53247099999999</v>
      </c>
      <c r="F62" s="85">
        <v>686.114014</v>
      </c>
      <c r="G62" s="85">
        <v>723.33544900000004</v>
      </c>
      <c r="H62" s="85">
        <v>740.81671100000005</v>
      </c>
      <c r="I62" s="85">
        <v>756.37115500000004</v>
      </c>
      <c r="J62" s="85">
        <v>762.24163799999997</v>
      </c>
      <c r="K62" s="85">
        <v>769.76165800000001</v>
      </c>
      <c r="L62" s="85">
        <v>778.96453899999995</v>
      </c>
      <c r="M62" s="85">
        <v>789.93981900000006</v>
      </c>
      <c r="N62" s="85">
        <v>802.59716800000001</v>
      </c>
      <c r="O62" s="85">
        <v>816.90594499999997</v>
      </c>
      <c r="P62" s="85">
        <v>833.73852499999998</v>
      </c>
      <c r="Q62" s="85">
        <v>860.23303199999998</v>
      </c>
      <c r="R62" s="85">
        <v>887.51733400000001</v>
      </c>
      <c r="S62" s="85">
        <v>915.63934300000005</v>
      </c>
      <c r="T62" s="85">
        <v>944.59045400000002</v>
      </c>
      <c r="U62" s="85">
        <v>974.42956500000003</v>
      </c>
      <c r="V62" s="85">
        <v>1004.7432250000001</v>
      </c>
      <c r="W62" s="85">
        <v>1035.8229980000001</v>
      </c>
      <c r="X62" s="85">
        <v>1067.706543</v>
      </c>
      <c r="Y62" s="85">
        <v>1100.419678</v>
      </c>
      <c r="Z62" s="85">
        <v>1133.94397</v>
      </c>
      <c r="AA62" s="85">
        <v>1167.555908</v>
      </c>
      <c r="AB62" s="85">
        <v>1201.8382570000001</v>
      </c>
      <c r="AC62" s="85">
        <v>1236.949707</v>
      </c>
      <c r="AD62" s="85">
        <v>1272.9492190000001</v>
      </c>
      <c r="AE62" s="85">
        <v>1309.9025879999999</v>
      </c>
      <c r="AF62" s="104">
        <v>2.4927999999999999E-2</v>
      </c>
      <c r="AG62" s="65"/>
    </row>
    <row r="63" spans="1:33" ht="36.75">
      <c r="A63" s="58" t="s">
        <v>1487</v>
      </c>
      <c r="B63" s="108" t="s">
        <v>400</v>
      </c>
      <c r="C63" s="85">
        <v>531.762024</v>
      </c>
      <c r="D63" s="85">
        <v>524.94470200000001</v>
      </c>
      <c r="E63" s="85">
        <v>544.42016599999999</v>
      </c>
      <c r="F63" s="85">
        <v>540.59411599999999</v>
      </c>
      <c r="G63" s="85">
        <v>564.68536400000005</v>
      </c>
      <c r="H63" s="85">
        <v>582.11676</v>
      </c>
      <c r="I63" s="85">
        <v>605.57202099999995</v>
      </c>
      <c r="J63" s="85">
        <v>630.80981399999996</v>
      </c>
      <c r="K63" s="85">
        <v>656.26800500000002</v>
      </c>
      <c r="L63" s="85">
        <v>682.46508800000004</v>
      </c>
      <c r="M63" s="85">
        <v>709.51696800000002</v>
      </c>
      <c r="N63" s="85">
        <v>737.42077600000005</v>
      </c>
      <c r="O63" s="85">
        <v>766.26501499999995</v>
      </c>
      <c r="P63" s="85">
        <v>796.12542699999995</v>
      </c>
      <c r="Q63" s="85">
        <v>826.637024</v>
      </c>
      <c r="R63" s="85">
        <v>858.09491000000003</v>
      </c>
      <c r="S63" s="85">
        <v>890.59491000000003</v>
      </c>
      <c r="T63" s="85">
        <v>924.10687299999995</v>
      </c>
      <c r="U63" s="85">
        <v>958.73242200000004</v>
      </c>
      <c r="V63" s="85">
        <v>993.92578100000003</v>
      </c>
      <c r="W63" s="85">
        <v>1029.986938</v>
      </c>
      <c r="X63" s="85">
        <v>1066.972168</v>
      </c>
      <c r="Y63" s="85">
        <v>1104.9155270000001</v>
      </c>
      <c r="Z63" s="85">
        <v>1143.7635499999999</v>
      </c>
      <c r="AA63" s="85">
        <v>1182.463745</v>
      </c>
      <c r="AB63" s="85">
        <v>1221.773682</v>
      </c>
      <c r="AC63" s="85">
        <v>1261.998413</v>
      </c>
      <c r="AD63" s="85">
        <v>1303.239624</v>
      </c>
      <c r="AE63" s="85">
        <v>1345.6267089999999</v>
      </c>
      <c r="AF63" s="104">
        <v>3.3714000000000001E-2</v>
      </c>
      <c r="AG63" s="65"/>
    </row>
    <row r="64" spans="1:33">
      <c r="A64" s="58" t="s">
        <v>1488</v>
      </c>
      <c r="B64" s="108" t="s">
        <v>424</v>
      </c>
      <c r="C64" s="85">
        <v>1597.1236570000001</v>
      </c>
      <c r="D64" s="85">
        <v>1591.389404</v>
      </c>
      <c r="E64" s="85">
        <v>1640.6396480000001</v>
      </c>
      <c r="F64" s="85">
        <v>1756.101318</v>
      </c>
      <c r="G64" s="85">
        <v>1818.8460689999999</v>
      </c>
      <c r="H64" s="85">
        <v>1851.6521</v>
      </c>
      <c r="I64" s="85">
        <v>1886.1179199999999</v>
      </c>
      <c r="J64" s="85">
        <v>1911.7062989999999</v>
      </c>
      <c r="K64" s="85">
        <v>1942.7021480000001</v>
      </c>
      <c r="L64" s="85">
        <v>1977.3397219999999</v>
      </c>
      <c r="M64" s="85">
        <v>2026.0280760000001</v>
      </c>
      <c r="N64" s="85">
        <v>2080.0947270000001</v>
      </c>
      <c r="O64" s="85">
        <v>2138.1757809999999</v>
      </c>
      <c r="P64" s="85">
        <v>2200.2983399999998</v>
      </c>
      <c r="Q64" s="85">
        <v>2265.561768</v>
      </c>
      <c r="R64" s="85">
        <v>2342.5532229999999</v>
      </c>
      <c r="S64" s="85">
        <v>2422.474365</v>
      </c>
      <c r="T64" s="85">
        <v>2505.2758789999998</v>
      </c>
      <c r="U64" s="85">
        <v>2591.001221</v>
      </c>
      <c r="V64" s="85">
        <v>2679.5126949999999</v>
      </c>
      <c r="W64" s="85">
        <v>2770.998779</v>
      </c>
      <c r="X64" s="85">
        <v>2865.5375979999999</v>
      </c>
      <c r="Y64" s="85">
        <v>2963.1970209999999</v>
      </c>
      <c r="Z64" s="85">
        <v>3064.0649410000001</v>
      </c>
      <c r="AA64" s="85">
        <v>3167.2495119999999</v>
      </c>
      <c r="AB64" s="85">
        <v>3276.900635</v>
      </c>
      <c r="AC64" s="85">
        <v>3391.7421880000002</v>
      </c>
      <c r="AD64" s="85">
        <v>3510.6784670000002</v>
      </c>
      <c r="AE64" s="85">
        <v>3633.8305660000001</v>
      </c>
      <c r="AF64" s="104">
        <v>2.9794999999999999E-2</v>
      </c>
      <c r="AG64" s="65"/>
    </row>
    <row r="65" spans="1:33" ht="36.75">
      <c r="A65" s="58" t="s">
        <v>1489</v>
      </c>
      <c r="B65" s="108" t="s">
        <v>396</v>
      </c>
      <c r="C65" s="85">
        <v>627.44543499999997</v>
      </c>
      <c r="D65" s="85">
        <v>624.08117700000003</v>
      </c>
      <c r="E65" s="85">
        <v>652.27984600000002</v>
      </c>
      <c r="F65" s="85">
        <v>698.03772000000004</v>
      </c>
      <c r="G65" s="85">
        <v>718.38330099999996</v>
      </c>
      <c r="H65" s="85">
        <v>728.02087400000005</v>
      </c>
      <c r="I65" s="85">
        <v>738.82153300000004</v>
      </c>
      <c r="J65" s="85">
        <v>747.05450399999995</v>
      </c>
      <c r="K65" s="85">
        <v>757.58111599999995</v>
      </c>
      <c r="L65" s="85">
        <v>769.64556900000002</v>
      </c>
      <c r="M65" s="85">
        <v>792.69946300000004</v>
      </c>
      <c r="N65" s="85">
        <v>818.07269299999996</v>
      </c>
      <c r="O65" s="85">
        <v>844.54199200000005</v>
      </c>
      <c r="P65" s="85">
        <v>872.17761199999995</v>
      </c>
      <c r="Q65" s="85">
        <v>900.712219</v>
      </c>
      <c r="R65" s="85">
        <v>930.41021699999999</v>
      </c>
      <c r="S65" s="85">
        <v>961.29730199999995</v>
      </c>
      <c r="T65" s="85">
        <v>993.35949700000003</v>
      </c>
      <c r="U65" s="85">
        <v>1026.6259769999999</v>
      </c>
      <c r="V65" s="85">
        <v>1061.3823239999999</v>
      </c>
      <c r="W65" s="85">
        <v>1097.3851320000001</v>
      </c>
      <c r="X65" s="85">
        <v>1134.6779790000001</v>
      </c>
      <c r="Y65" s="85">
        <v>1173.290894</v>
      </c>
      <c r="Z65" s="85">
        <v>1213.2707519999999</v>
      </c>
      <c r="AA65" s="85">
        <v>1254.2749020000001</v>
      </c>
      <c r="AB65" s="85">
        <v>1296.6667480000001</v>
      </c>
      <c r="AC65" s="85">
        <v>1340.506836</v>
      </c>
      <c r="AD65" s="85">
        <v>1385.829956</v>
      </c>
      <c r="AE65" s="85">
        <v>1432.6805420000001</v>
      </c>
      <c r="AF65" s="104">
        <v>2.9926000000000001E-2</v>
      </c>
      <c r="AG65" s="65"/>
    </row>
    <row r="66" spans="1:33" ht="36.75">
      <c r="A66" s="58" t="s">
        <v>1490</v>
      </c>
      <c r="B66" s="108" t="s">
        <v>398</v>
      </c>
      <c r="C66" s="85">
        <v>825.44860800000004</v>
      </c>
      <c r="D66" s="85">
        <v>819.13842799999998</v>
      </c>
      <c r="E66" s="85">
        <v>814.13549799999998</v>
      </c>
      <c r="F66" s="85">
        <v>867.21343999999999</v>
      </c>
      <c r="G66" s="85">
        <v>905.22576900000001</v>
      </c>
      <c r="H66" s="85">
        <v>922.63647500000002</v>
      </c>
      <c r="I66" s="85">
        <v>940.29821800000002</v>
      </c>
      <c r="J66" s="85">
        <v>951.64843800000006</v>
      </c>
      <c r="K66" s="85">
        <v>965.87914999999998</v>
      </c>
      <c r="L66" s="85">
        <v>982.10546899999997</v>
      </c>
      <c r="M66" s="85">
        <v>1001.234924</v>
      </c>
      <c r="N66" s="85">
        <v>1023.194702</v>
      </c>
      <c r="O66" s="85">
        <v>1047.825317</v>
      </c>
      <c r="P66" s="85">
        <v>1075.0554199999999</v>
      </c>
      <c r="Q66" s="85">
        <v>1104.3100589999999</v>
      </c>
      <c r="R66" s="85">
        <v>1143.8754879999999</v>
      </c>
      <c r="S66" s="85">
        <v>1184.925659</v>
      </c>
      <c r="T66" s="85">
        <v>1227.4458010000001</v>
      </c>
      <c r="U66" s="85">
        <v>1271.4476320000001</v>
      </c>
      <c r="V66" s="85">
        <v>1316.5389399999999</v>
      </c>
      <c r="W66" s="85">
        <v>1363.114014</v>
      </c>
      <c r="X66" s="85">
        <v>1411.1958010000001</v>
      </c>
      <c r="Y66" s="85">
        <v>1460.8192140000001</v>
      </c>
      <c r="Z66" s="85">
        <v>1512.0169679999999</v>
      </c>
      <c r="AA66" s="85">
        <v>1564.3043210000001</v>
      </c>
      <c r="AB66" s="85">
        <v>1621.411255</v>
      </c>
      <c r="AC66" s="85">
        <v>1681.9835210000001</v>
      </c>
      <c r="AD66" s="85">
        <v>1744.885986</v>
      </c>
      <c r="AE66" s="85">
        <v>1810.187134</v>
      </c>
      <c r="AF66" s="104">
        <v>2.8441999999999999E-2</v>
      </c>
      <c r="AG66" s="65"/>
    </row>
    <row r="67" spans="1:33" ht="36.75">
      <c r="A67" s="58" t="s">
        <v>1491</v>
      </c>
      <c r="B67" s="108" t="s">
        <v>400</v>
      </c>
      <c r="C67" s="85">
        <v>144.229645</v>
      </c>
      <c r="D67" s="85">
        <v>148.169861</v>
      </c>
      <c r="E67" s="85">
        <v>174.22431900000001</v>
      </c>
      <c r="F67" s="85">
        <v>190.85011299999999</v>
      </c>
      <c r="G67" s="85">
        <v>195.23698400000001</v>
      </c>
      <c r="H67" s="85">
        <v>200.994766</v>
      </c>
      <c r="I67" s="85">
        <v>206.99812299999999</v>
      </c>
      <c r="J67" s="85">
        <v>213.00337200000001</v>
      </c>
      <c r="K67" s="85">
        <v>219.24191300000001</v>
      </c>
      <c r="L67" s="85">
        <v>225.588776</v>
      </c>
      <c r="M67" s="85">
        <v>232.09375</v>
      </c>
      <c r="N67" s="85">
        <v>238.82742300000001</v>
      </c>
      <c r="O67" s="85">
        <v>245.808594</v>
      </c>
      <c r="P67" s="85">
        <v>253.065201</v>
      </c>
      <c r="Q67" s="85">
        <v>260.53964200000001</v>
      </c>
      <c r="R67" s="85">
        <v>268.26748700000002</v>
      </c>
      <c r="S67" s="85">
        <v>276.25143400000002</v>
      </c>
      <c r="T67" s="85">
        <v>284.47061200000002</v>
      </c>
      <c r="U67" s="85">
        <v>292.92742900000002</v>
      </c>
      <c r="V67" s="85">
        <v>301.591339</v>
      </c>
      <c r="W67" s="85">
        <v>310.499664</v>
      </c>
      <c r="X67" s="85">
        <v>319.66375699999998</v>
      </c>
      <c r="Y67" s="85">
        <v>329.086975</v>
      </c>
      <c r="Z67" s="85">
        <v>338.77734400000003</v>
      </c>
      <c r="AA67" s="85">
        <v>348.67047100000002</v>
      </c>
      <c r="AB67" s="85">
        <v>358.82257099999998</v>
      </c>
      <c r="AC67" s="85">
        <v>369.25192299999998</v>
      </c>
      <c r="AD67" s="85">
        <v>379.96264600000001</v>
      </c>
      <c r="AE67" s="85">
        <v>390.96298200000001</v>
      </c>
      <c r="AF67" s="104">
        <v>3.6255999999999997E-2</v>
      </c>
      <c r="AG67" s="65"/>
    </row>
    <row r="68" spans="1:33" ht="24.75">
      <c r="A68" s="58" t="s">
        <v>1492</v>
      </c>
      <c r="B68" s="115" t="s">
        <v>159</v>
      </c>
      <c r="C68" s="119">
        <v>1278.578125</v>
      </c>
      <c r="D68" s="119">
        <v>1353.916504</v>
      </c>
      <c r="E68" s="119">
        <v>1480.8450929999999</v>
      </c>
      <c r="F68" s="119">
        <v>1532.908203</v>
      </c>
      <c r="G68" s="119">
        <v>1594.940308</v>
      </c>
      <c r="H68" s="119">
        <v>1637.217163</v>
      </c>
      <c r="I68" s="119">
        <v>1683.996948</v>
      </c>
      <c r="J68" s="119">
        <v>1741.565186</v>
      </c>
      <c r="K68" s="119">
        <v>1802.2414550000001</v>
      </c>
      <c r="L68" s="119">
        <v>1865.9837649999999</v>
      </c>
      <c r="M68" s="119">
        <v>1934.3267820000001</v>
      </c>
      <c r="N68" s="119">
        <v>2005.2375489999999</v>
      </c>
      <c r="O68" s="119">
        <v>2078.7006839999999</v>
      </c>
      <c r="P68" s="119">
        <v>2154.7143550000001</v>
      </c>
      <c r="Q68" s="119">
        <v>2234.1352539999998</v>
      </c>
      <c r="R68" s="119">
        <v>2316.3398440000001</v>
      </c>
      <c r="S68" s="119">
        <v>2401.2246089999999</v>
      </c>
      <c r="T68" s="119">
        <v>2488.7795409999999</v>
      </c>
      <c r="U68" s="119">
        <v>2579.0349120000001</v>
      </c>
      <c r="V68" s="119">
        <v>2672.8364259999998</v>
      </c>
      <c r="W68" s="119">
        <v>2769.508057</v>
      </c>
      <c r="X68" s="119">
        <v>2868.9941410000001</v>
      </c>
      <c r="Y68" s="119">
        <v>2971.3325199999999</v>
      </c>
      <c r="Z68" s="119">
        <v>3076.6308589999999</v>
      </c>
      <c r="AA68" s="119">
        <v>3185.580078</v>
      </c>
      <c r="AB68" s="119">
        <v>3297.5820309999999</v>
      </c>
      <c r="AC68" s="119">
        <v>3412.6123050000001</v>
      </c>
      <c r="AD68" s="119">
        <v>3530.7048340000001</v>
      </c>
      <c r="AE68" s="119">
        <v>3651.9643550000001</v>
      </c>
      <c r="AF68" s="116">
        <v>3.8193999999999999E-2</v>
      </c>
      <c r="AG68" s="65"/>
    </row>
    <row r="69" spans="1:33">
      <c r="A69" s="55"/>
      <c r="B69" s="65"/>
      <c r="C69" s="65"/>
      <c r="D69" s="65"/>
      <c r="E69" s="65"/>
      <c r="F69" s="65"/>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65"/>
      <c r="AG69" s="65"/>
    </row>
    <row r="70" spans="1:33">
      <c r="A70" s="55"/>
      <c r="B70" s="65"/>
      <c r="C70" s="65"/>
      <c r="D70" s="65"/>
      <c r="E70" s="65"/>
      <c r="F70" s="65"/>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65"/>
      <c r="AG70" s="65"/>
    </row>
    <row r="71" spans="1:33" ht="36.75">
      <c r="A71" s="55"/>
      <c r="B71" s="115" t="s">
        <v>1493</v>
      </c>
      <c r="C71" s="65"/>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65"/>
      <c r="AG71" s="65"/>
    </row>
    <row r="72" spans="1:33" ht="24.75">
      <c r="A72" s="58" t="s">
        <v>1494</v>
      </c>
      <c r="B72" s="108" t="s">
        <v>394</v>
      </c>
      <c r="C72" s="85">
        <v>554.21826199999998</v>
      </c>
      <c r="D72" s="85">
        <v>558.18225099999995</v>
      </c>
      <c r="E72" s="85">
        <v>616.61242700000003</v>
      </c>
      <c r="F72" s="85">
        <v>642.00720200000001</v>
      </c>
      <c r="G72" s="85">
        <v>677.56213400000001</v>
      </c>
      <c r="H72" s="85">
        <v>703.04217500000004</v>
      </c>
      <c r="I72" s="85">
        <v>726.45831299999998</v>
      </c>
      <c r="J72" s="85">
        <v>751.31414800000005</v>
      </c>
      <c r="K72" s="85">
        <v>777.54492200000004</v>
      </c>
      <c r="L72" s="85">
        <v>805.10766599999999</v>
      </c>
      <c r="M72" s="85">
        <v>833.80895999999996</v>
      </c>
      <c r="N72" s="85">
        <v>863.57214399999998</v>
      </c>
      <c r="O72" s="85">
        <v>894.38806199999999</v>
      </c>
      <c r="P72" s="85">
        <v>926.25329599999998</v>
      </c>
      <c r="Q72" s="85">
        <v>959.52636700000005</v>
      </c>
      <c r="R72" s="85">
        <v>993.94397000000004</v>
      </c>
      <c r="S72" s="85">
        <v>1029.4589840000001</v>
      </c>
      <c r="T72" s="85">
        <v>1066.0639650000001</v>
      </c>
      <c r="U72" s="85">
        <v>1103.774658</v>
      </c>
      <c r="V72" s="85">
        <v>1142.943237</v>
      </c>
      <c r="W72" s="85">
        <v>1183.2827150000001</v>
      </c>
      <c r="X72" s="85">
        <v>1224.766357</v>
      </c>
      <c r="Y72" s="85">
        <v>1267.4079589999999</v>
      </c>
      <c r="Z72" s="85">
        <v>1311.251831</v>
      </c>
      <c r="AA72" s="85">
        <v>1356.5870359999999</v>
      </c>
      <c r="AB72" s="85">
        <v>1403.1583250000001</v>
      </c>
      <c r="AC72" s="85">
        <v>1450.9521480000001</v>
      </c>
      <c r="AD72" s="85">
        <v>1499.9804690000001</v>
      </c>
      <c r="AE72" s="85">
        <v>1550.2852780000001</v>
      </c>
      <c r="AF72" s="104">
        <v>3.7420000000000002E-2</v>
      </c>
      <c r="AG72" s="65"/>
    </row>
    <row r="73" spans="1:33" ht="36.75">
      <c r="A73" s="58" t="s">
        <v>1495</v>
      </c>
      <c r="B73" s="108" t="s">
        <v>396</v>
      </c>
      <c r="C73" s="85">
        <v>209.65748600000001</v>
      </c>
      <c r="D73" s="85">
        <v>207.417496</v>
      </c>
      <c r="E73" s="85">
        <v>218.458527</v>
      </c>
      <c r="F73" s="85">
        <v>226.53890999999999</v>
      </c>
      <c r="G73" s="85">
        <v>235.83163500000001</v>
      </c>
      <c r="H73" s="85">
        <v>240.06748999999999</v>
      </c>
      <c r="I73" s="85">
        <v>246.85766599999999</v>
      </c>
      <c r="J73" s="85">
        <v>255.55560299999999</v>
      </c>
      <c r="K73" s="85">
        <v>264.66421500000001</v>
      </c>
      <c r="L73" s="85">
        <v>274.15472399999999</v>
      </c>
      <c r="M73" s="85">
        <v>283.97366299999999</v>
      </c>
      <c r="N73" s="85">
        <v>294.095032</v>
      </c>
      <c r="O73" s="85">
        <v>304.51745599999998</v>
      </c>
      <c r="P73" s="85">
        <v>315.24044800000001</v>
      </c>
      <c r="Q73" s="85">
        <v>326.38293499999997</v>
      </c>
      <c r="R73" s="85">
        <v>337.86129799999998</v>
      </c>
      <c r="S73" s="85">
        <v>349.65744000000001</v>
      </c>
      <c r="T73" s="85">
        <v>361.76809700000001</v>
      </c>
      <c r="U73" s="85">
        <v>374.20461999999998</v>
      </c>
      <c r="V73" s="85">
        <v>387.07870500000001</v>
      </c>
      <c r="W73" s="85">
        <v>400.29553199999998</v>
      </c>
      <c r="X73" s="85">
        <v>413.843658</v>
      </c>
      <c r="Y73" s="85">
        <v>427.72616599999998</v>
      </c>
      <c r="Z73" s="85">
        <v>441.95739700000001</v>
      </c>
      <c r="AA73" s="85">
        <v>456.63092</v>
      </c>
      <c r="AB73" s="85">
        <v>471.66030899999998</v>
      </c>
      <c r="AC73" s="85">
        <v>487.03784200000001</v>
      </c>
      <c r="AD73" s="85">
        <v>502.76507600000002</v>
      </c>
      <c r="AE73" s="85">
        <v>518.85461399999997</v>
      </c>
      <c r="AF73" s="104">
        <v>3.2891999999999998E-2</v>
      </c>
      <c r="AG73" s="65"/>
    </row>
    <row r="74" spans="1:33" ht="36.75">
      <c r="A74" s="58" t="s">
        <v>1496</v>
      </c>
      <c r="B74" s="108" t="s">
        <v>398</v>
      </c>
      <c r="C74" s="85">
        <v>514.70239300000003</v>
      </c>
      <c r="D74" s="85">
        <v>588.31671100000005</v>
      </c>
      <c r="E74" s="85">
        <v>645.77417000000003</v>
      </c>
      <c r="F74" s="85">
        <v>664.362122</v>
      </c>
      <c r="G74" s="85">
        <v>681.54650900000001</v>
      </c>
      <c r="H74" s="85">
        <v>694.107483</v>
      </c>
      <c r="I74" s="85">
        <v>710.680969</v>
      </c>
      <c r="J74" s="85">
        <v>734.69543499999997</v>
      </c>
      <c r="K74" s="85">
        <v>760.03228799999999</v>
      </c>
      <c r="L74" s="85">
        <v>786.72131300000001</v>
      </c>
      <c r="M74" s="85">
        <v>816.54418899999996</v>
      </c>
      <c r="N74" s="85">
        <v>847.57025099999998</v>
      </c>
      <c r="O74" s="85">
        <v>879.79516599999999</v>
      </c>
      <c r="P74" s="85">
        <v>913.22070299999996</v>
      </c>
      <c r="Q74" s="85">
        <v>948.22601299999997</v>
      </c>
      <c r="R74" s="85">
        <v>984.53442399999994</v>
      </c>
      <c r="S74" s="85">
        <v>1022.108215</v>
      </c>
      <c r="T74" s="85">
        <v>1060.94751</v>
      </c>
      <c r="U74" s="85">
        <v>1101.055664</v>
      </c>
      <c r="V74" s="85">
        <v>1142.814453</v>
      </c>
      <c r="W74" s="85">
        <v>1185.9298100000001</v>
      </c>
      <c r="X74" s="85">
        <v>1230.384155</v>
      </c>
      <c r="Y74" s="85">
        <v>1276.1982419999999</v>
      </c>
      <c r="Z74" s="85">
        <v>1323.4216309999999</v>
      </c>
      <c r="AA74" s="85">
        <v>1372.362061</v>
      </c>
      <c r="AB74" s="85">
        <v>1422.7633060000001</v>
      </c>
      <c r="AC74" s="85">
        <v>1474.622314</v>
      </c>
      <c r="AD74" s="85">
        <v>1527.9592290000001</v>
      </c>
      <c r="AE74" s="85">
        <v>1582.8244629999999</v>
      </c>
      <c r="AF74" s="104">
        <v>4.0936E-2</v>
      </c>
      <c r="AG74" s="65"/>
    </row>
    <row r="75" spans="1:33" ht="36.75">
      <c r="A75" s="58" t="s">
        <v>1497</v>
      </c>
      <c r="B75" s="108" t="s">
        <v>400</v>
      </c>
      <c r="C75" s="85">
        <v>579.44018600000004</v>
      </c>
      <c r="D75" s="85">
        <v>568.17541500000004</v>
      </c>
      <c r="E75" s="85">
        <v>565.291382</v>
      </c>
      <c r="F75" s="85">
        <v>570.04858400000001</v>
      </c>
      <c r="G75" s="85">
        <v>575.02783199999999</v>
      </c>
      <c r="H75" s="85">
        <v>583.30731200000002</v>
      </c>
      <c r="I75" s="85">
        <v>592.10095200000001</v>
      </c>
      <c r="J75" s="85">
        <v>600.00384499999996</v>
      </c>
      <c r="K75" s="85">
        <v>607.42138699999998</v>
      </c>
      <c r="L75" s="85">
        <v>614.10613999999998</v>
      </c>
      <c r="M75" s="85">
        <v>620.57043499999997</v>
      </c>
      <c r="N75" s="85">
        <v>626.77056900000002</v>
      </c>
      <c r="O75" s="85">
        <v>632.79754600000001</v>
      </c>
      <c r="P75" s="85">
        <v>638.99731399999996</v>
      </c>
      <c r="Q75" s="85">
        <v>644.80749500000002</v>
      </c>
      <c r="R75" s="85">
        <v>650.27832000000001</v>
      </c>
      <c r="S75" s="85">
        <v>655.45025599999997</v>
      </c>
      <c r="T75" s="85">
        <v>660.363831</v>
      </c>
      <c r="U75" s="85">
        <v>665.03460700000005</v>
      </c>
      <c r="V75" s="85">
        <v>669.50195299999996</v>
      </c>
      <c r="W75" s="85">
        <v>673.78112799999997</v>
      </c>
      <c r="X75" s="85">
        <v>677.88568099999998</v>
      </c>
      <c r="Y75" s="85">
        <v>681.82342500000004</v>
      </c>
      <c r="Z75" s="85">
        <v>685.603027</v>
      </c>
      <c r="AA75" s="85">
        <v>689.246399</v>
      </c>
      <c r="AB75" s="85">
        <v>692.74871800000005</v>
      </c>
      <c r="AC75" s="85">
        <v>696.11041299999999</v>
      </c>
      <c r="AD75" s="85">
        <v>699.317139</v>
      </c>
      <c r="AE75" s="85">
        <v>702.37976100000003</v>
      </c>
      <c r="AF75" s="104">
        <v>6.8960000000000002E-3</v>
      </c>
      <c r="AG75" s="65"/>
    </row>
    <row r="76" spans="1:33">
      <c r="A76" s="58" t="s">
        <v>1498</v>
      </c>
      <c r="B76" s="108" t="s">
        <v>402</v>
      </c>
      <c r="C76" s="85">
        <v>349.17269900000002</v>
      </c>
      <c r="D76" s="85">
        <v>341.48065200000002</v>
      </c>
      <c r="E76" s="85">
        <v>339.75915500000002</v>
      </c>
      <c r="F76" s="85">
        <v>342.40258799999998</v>
      </c>
      <c r="G76" s="85">
        <v>345.408997</v>
      </c>
      <c r="H76" s="85">
        <v>351.74755900000002</v>
      </c>
      <c r="I76" s="85">
        <v>357.72976699999998</v>
      </c>
      <c r="J76" s="85">
        <v>363.22683699999999</v>
      </c>
      <c r="K76" s="85">
        <v>368.37377900000001</v>
      </c>
      <c r="L76" s="85">
        <v>373.02066000000002</v>
      </c>
      <c r="M76" s="85">
        <v>377.49044800000001</v>
      </c>
      <c r="N76" s="85">
        <v>381.76281699999998</v>
      </c>
      <c r="O76" s="85">
        <v>385.81326300000001</v>
      </c>
      <c r="P76" s="85">
        <v>389.620789</v>
      </c>
      <c r="Q76" s="85">
        <v>393.18017600000002</v>
      </c>
      <c r="R76" s="85">
        <v>396.53048699999999</v>
      </c>
      <c r="S76" s="85">
        <v>399.696777</v>
      </c>
      <c r="T76" s="85">
        <v>402.70388800000001</v>
      </c>
      <c r="U76" s="85">
        <v>405.561646</v>
      </c>
      <c r="V76" s="85">
        <v>408.29409800000002</v>
      </c>
      <c r="W76" s="85">
        <v>410.91058299999997</v>
      </c>
      <c r="X76" s="85">
        <v>413.41967799999998</v>
      </c>
      <c r="Y76" s="85">
        <v>415.82611100000003</v>
      </c>
      <c r="Z76" s="85">
        <v>418.13528400000001</v>
      </c>
      <c r="AA76" s="85">
        <v>420.360229</v>
      </c>
      <c r="AB76" s="85">
        <v>422.49801600000001</v>
      </c>
      <c r="AC76" s="85">
        <v>424.54959100000002</v>
      </c>
      <c r="AD76" s="85">
        <v>426.50680499999999</v>
      </c>
      <c r="AE76" s="85">
        <v>428.37677000000002</v>
      </c>
      <c r="AF76" s="104">
        <v>7.3280000000000003E-3</v>
      </c>
      <c r="AG76" s="65"/>
    </row>
    <row r="77" spans="1:33" ht="36.75">
      <c r="A77" s="58" t="s">
        <v>1499</v>
      </c>
      <c r="B77" s="108" t="s">
        <v>396</v>
      </c>
      <c r="C77" s="85">
        <v>46.264198</v>
      </c>
      <c r="D77" s="85">
        <v>45.996563000000002</v>
      </c>
      <c r="E77" s="85">
        <v>45.765495000000001</v>
      </c>
      <c r="F77" s="85">
        <v>47.246243</v>
      </c>
      <c r="G77" s="85">
        <v>48.850132000000002</v>
      </c>
      <c r="H77" s="85">
        <v>49.416592000000001</v>
      </c>
      <c r="I77" s="85">
        <v>49.641044999999998</v>
      </c>
      <c r="J77" s="85">
        <v>49.457557999999999</v>
      </c>
      <c r="K77" s="85">
        <v>49.283423999999997</v>
      </c>
      <c r="L77" s="85">
        <v>49.092177999999997</v>
      </c>
      <c r="M77" s="85">
        <v>48.926909999999999</v>
      </c>
      <c r="N77" s="85">
        <v>48.775105000000003</v>
      </c>
      <c r="O77" s="85">
        <v>48.765163000000001</v>
      </c>
      <c r="P77" s="85">
        <v>49.274971000000001</v>
      </c>
      <c r="Q77" s="85">
        <v>49.750889000000001</v>
      </c>
      <c r="R77" s="85">
        <v>50.187385999999996</v>
      </c>
      <c r="S77" s="85">
        <v>50.589148999999999</v>
      </c>
      <c r="T77" s="85">
        <v>50.960861000000001</v>
      </c>
      <c r="U77" s="85">
        <v>51.306828000000003</v>
      </c>
      <c r="V77" s="85">
        <v>51.630629999999996</v>
      </c>
      <c r="W77" s="85">
        <v>51.934437000000003</v>
      </c>
      <c r="X77" s="85">
        <v>52.219741999999997</v>
      </c>
      <c r="Y77" s="85">
        <v>52.487304999999999</v>
      </c>
      <c r="Z77" s="85">
        <v>52.738438000000002</v>
      </c>
      <c r="AA77" s="85">
        <v>52.977215000000001</v>
      </c>
      <c r="AB77" s="85">
        <v>53.203147999999999</v>
      </c>
      <c r="AC77" s="85">
        <v>53.414192</v>
      </c>
      <c r="AD77" s="85">
        <v>53.606419000000002</v>
      </c>
      <c r="AE77" s="85">
        <v>53.779335000000003</v>
      </c>
      <c r="AF77" s="104">
        <v>5.3899999999999998E-3</v>
      </c>
      <c r="AG77" s="65"/>
    </row>
    <row r="78" spans="1:33" ht="36.75">
      <c r="A78" s="58" t="s">
        <v>1500</v>
      </c>
      <c r="B78" s="108" t="s">
        <v>398</v>
      </c>
      <c r="C78" s="85">
        <v>184.003311</v>
      </c>
      <c r="D78" s="85">
        <v>180.69821200000001</v>
      </c>
      <c r="E78" s="85">
        <v>179.76675399999999</v>
      </c>
      <c r="F78" s="85">
        <v>180.399765</v>
      </c>
      <c r="G78" s="85">
        <v>180.76873800000001</v>
      </c>
      <c r="H78" s="85">
        <v>182.14317299999999</v>
      </c>
      <c r="I78" s="85">
        <v>184.730118</v>
      </c>
      <c r="J78" s="85">
        <v>187.319458</v>
      </c>
      <c r="K78" s="85">
        <v>189.76419100000001</v>
      </c>
      <c r="L78" s="85">
        <v>191.99327099999999</v>
      </c>
      <c r="M78" s="85">
        <v>194.153076</v>
      </c>
      <c r="N78" s="85">
        <v>196.23262</v>
      </c>
      <c r="O78" s="85">
        <v>198.21910099999999</v>
      </c>
      <c r="P78" s="85">
        <v>200.10154700000001</v>
      </c>
      <c r="Q78" s="85">
        <v>201.87645000000001</v>
      </c>
      <c r="R78" s="85">
        <v>203.56042500000001</v>
      </c>
      <c r="S78" s="85">
        <v>205.16433699999999</v>
      </c>
      <c r="T78" s="85">
        <v>206.69908100000001</v>
      </c>
      <c r="U78" s="85">
        <v>208.166122</v>
      </c>
      <c r="V78" s="85">
        <v>209.57723999999999</v>
      </c>
      <c r="W78" s="85">
        <v>210.936081</v>
      </c>
      <c r="X78" s="85">
        <v>212.24629200000001</v>
      </c>
      <c r="Y78" s="85">
        <v>213.51002500000001</v>
      </c>
      <c r="Z78" s="85">
        <v>214.72927899999999</v>
      </c>
      <c r="AA78" s="85">
        <v>215.90896599999999</v>
      </c>
      <c r="AB78" s="85">
        <v>217.047562</v>
      </c>
      <c r="AC78" s="85">
        <v>218.146637</v>
      </c>
      <c r="AD78" s="85">
        <v>219.203934</v>
      </c>
      <c r="AE78" s="85">
        <v>220.22366299999999</v>
      </c>
      <c r="AF78" s="104">
        <v>6.4380000000000001E-3</v>
      </c>
      <c r="AG78" s="65"/>
    </row>
    <row r="79" spans="1:33" ht="36.75">
      <c r="A79" s="58" t="s">
        <v>1501</v>
      </c>
      <c r="B79" s="108" t="s">
        <v>400</v>
      </c>
      <c r="C79" s="85">
        <v>640.41119400000002</v>
      </c>
      <c r="D79" s="85">
        <v>646.77502400000003</v>
      </c>
      <c r="E79" s="85">
        <v>703.69317599999999</v>
      </c>
      <c r="F79" s="85">
        <v>725.62133800000004</v>
      </c>
      <c r="G79" s="85">
        <v>749.83581500000003</v>
      </c>
      <c r="H79" s="85">
        <v>773.87145999999996</v>
      </c>
      <c r="I79" s="85">
        <v>794.29504399999996</v>
      </c>
      <c r="J79" s="85">
        <v>813.33612100000005</v>
      </c>
      <c r="K79" s="85">
        <v>832.46167000000003</v>
      </c>
      <c r="L79" s="85">
        <v>851.43066399999998</v>
      </c>
      <c r="M79" s="85">
        <v>870.95385699999997</v>
      </c>
      <c r="N79" s="85">
        <v>891.11114499999996</v>
      </c>
      <c r="O79" s="85">
        <v>911.926514</v>
      </c>
      <c r="P79" s="85">
        <v>933.42114300000003</v>
      </c>
      <c r="Q79" s="85">
        <v>955.50414999999998</v>
      </c>
      <c r="R79" s="85">
        <v>978.29809599999999</v>
      </c>
      <c r="S79" s="85">
        <v>1001.802673</v>
      </c>
      <c r="T79" s="85">
        <v>1026.01001</v>
      </c>
      <c r="U79" s="85">
        <v>1050.9014890000001</v>
      </c>
      <c r="V79" s="85">
        <v>1076.4708250000001</v>
      </c>
      <c r="W79" s="85">
        <v>1102.747314</v>
      </c>
      <c r="X79" s="85">
        <v>1129.7282709999999</v>
      </c>
      <c r="Y79" s="85">
        <v>1157.412476</v>
      </c>
      <c r="Z79" s="85">
        <v>1185.794189</v>
      </c>
      <c r="AA79" s="85">
        <v>1214.5979</v>
      </c>
      <c r="AB79" s="85">
        <v>1244.1032709999999</v>
      </c>
      <c r="AC79" s="85">
        <v>1274.3251949999999</v>
      </c>
      <c r="AD79" s="85">
        <v>1305.278198</v>
      </c>
      <c r="AE79" s="85">
        <v>1336.9658199999999</v>
      </c>
      <c r="AF79" s="104">
        <v>2.6636E-2</v>
      </c>
      <c r="AG79" s="65"/>
    </row>
    <row r="80" spans="1:33" ht="24.75">
      <c r="A80" s="58" t="s">
        <v>1502</v>
      </c>
      <c r="B80" s="108" t="s">
        <v>404</v>
      </c>
      <c r="C80" s="85">
        <v>378.27899200000002</v>
      </c>
      <c r="D80" s="85">
        <v>379.28137199999998</v>
      </c>
      <c r="E80" s="85">
        <v>413.40386999999998</v>
      </c>
      <c r="F80" s="85">
        <v>429.02813700000002</v>
      </c>
      <c r="G80" s="85">
        <v>445.18142699999999</v>
      </c>
      <c r="H80" s="85">
        <v>460.404449</v>
      </c>
      <c r="I80" s="85">
        <v>472.94979899999998</v>
      </c>
      <c r="J80" s="85">
        <v>484.517426</v>
      </c>
      <c r="K80" s="85">
        <v>496.17450000000002</v>
      </c>
      <c r="L80" s="85">
        <v>507.78445399999998</v>
      </c>
      <c r="M80" s="85">
        <v>519.74121100000002</v>
      </c>
      <c r="N80" s="85">
        <v>532.09045400000002</v>
      </c>
      <c r="O80" s="85">
        <v>544.84722899999997</v>
      </c>
      <c r="P80" s="85">
        <v>558.02502400000003</v>
      </c>
      <c r="Q80" s="85">
        <v>571.57074</v>
      </c>
      <c r="R80" s="85">
        <v>585.55658000000005</v>
      </c>
      <c r="S80" s="85">
        <v>599.98290999999995</v>
      </c>
      <c r="T80" s="85">
        <v>614.84613000000002</v>
      </c>
      <c r="U80" s="85">
        <v>630.13610800000004</v>
      </c>
      <c r="V80" s="85">
        <v>645.84582499999999</v>
      </c>
      <c r="W80" s="85">
        <v>661.99694799999997</v>
      </c>
      <c r="X80" s="85">
        <v>678.589111</v>
      </c>
      <c r="Y80" s="85">
        <v>695.62231399999996</v>
      </c>
      <c r="Z80" s="85">
        <v>713.09442100000001</v>
      </c>
      <c r="AA80" s="85">
        <v>730.84729000000004</v>
      </c>
      <c r="AB80" s="85">
        <v>749.04260299999999</v>
      </c>
      <c r="AC80" s="85">
        <v>767.69018600000004</v>
      </c>
      <c r="AD80" s="85">
        <v>786.80004899999994</v>
      </c>
      <c r="AE80" s="85">
        <v>806.37561000000005</v>
      </c>
      <c r="AF80" s="104">
        <v>2.7400999999999998E-2</v>
      </c>
      <c r="AG80" s="65"/>
    </row>
    <row r="81" spans="1:33" ht="36.75">
      <c r="A81" s="58" t="s">
        <v>1503</v>
      </c>
      <c r="B81" s="108" t="s">
        <v>396</v>
      </c>
      <c r="C81" s="85">
        <v>33.778087999999997</v>
      </c>
      <c r="D81" s="85">
        <v>34.658271999999997</v>
      </c>
      <c r="E81" s="85">
        <v>38.264583999999999</v>
      </c>
      <c r="F81" s="85">
        <v>41.593207999999997</v>
      </c>
      <c r="G81" s="85">
        <v>44.730679000000002</v>
      </c>
      <c r="H81" s="85">
        <v>46.748756</v>
      </c>
      <c r="I81" s="85">
        <v>48.334347000000001</v>
      </c>
      <c r="J81" s="85">
        <v>49.760165999999998</v>
      </c>
      <c r="K81" s="85">
        <v>51.196857000000001</v>
      </c>
      <c r="L81" s="85">
        <v>52.628287999999998</v>
      </c>
      <c r="M81" s="85">
        <v>54.102493000000003</v>
      </c>
      <c r="N81" s="85">
        <v>55.625664</v>
      </c>
      <c r="O81" s="85">
        <v>57.200287000000003</v>
      </c>
      <c r="P81" s="85">
        <v>58.828654999999998</v>
      </c>
      <c r="Q81" s="85">
        <v>60.505028000000003</v>
      </c>
      <c r="R81" s="85">
        <v>62.238639999999997</v>
      </c>
      <c r="S81" s="85">
        <v>64.030190000000005</v>
      </c>
      <c r="T81" s="85">
        <v>65.879706999999996</v>
      </c>
      <c r="U81" s="85">
        <v>67.786552</v>
      </c>
      <c r="V81" s="85">
        <v>69.750709999999998</v>
      </c>
      <c r="W81" s="85">
        <v>71.774963</v>
      </c>
      <c r="X81" s="85">
        <v>73.859656999999999</v>
      </c>
      <c r="Y81" s="85">
        <v>76.005279999999999</v>
      </c>
      <c r="Z81" s="85">
        <v>78.211876000000004</v>
      </c>
      <c r="AA81" s="85">
        <v>80.459701999999993</v>
      </c>
      <c r="AB81" s="85">
        <v>82.769576999999998</v>
      </c>
      <c r="AC81" s="85">
        <v>85.143119999999996</v>
      </c>
      <c r="AD81" s="85">
        <v>87.581847999999994</v>
      </c>
      <c r="AE81" s="85">
        <v>90.086539999999999</v>
      </c>
      <c r="AF81" s="104">
        <v>3.5654999999999999E-2</v>
      </c>
      <c r="AG81" s="65"/>
    </row>
    <row r="82" spans="1:33" ht="36.75">
      <c r="A82" s="58" t="s">
        <v>1504</v>
      </c>
      <c r="B82" s="108" t="s">
        <v>398</v>
      </c>
      <c r="C82" s="85">
        <v>228.354141</v>
      </c>
      <c r="D82" s="85">
        <v>232.83540300000001</v>
      </c>
      <c r="E82" s="85">
        <v>252.024734</v>
      </c>
      <c r="F82" s="85">
        <v>254.99998500000001</v>
      </c>
      <c r="G82" s="85">
        <v>259.92370599999998</v>
      </c>
      <c r="H82" s="85">
        <v>266.71826199999998</v>
      </c>
      <c r="I82" s="85">
        <v>273.01092499999999</v>
      </c>
      <c r="J82" s="85">
        <v>279.05853300000001</v>
      </c>
      <c r="K82" s="85">
        <v>285.09030200000001</v>
      </c>
      <c r="L82" s="85">
        <v>291.017944</v>
      </c>
      <c r="M82" s="85">
        <v>297.11016799999999</v>
      </c>
      <c r="N82" s="85">
        <v>303.39501999999999</v>
      </c>
      <c r="O82" s="85">
        <v>309.87899800000002</v>
      </c>
      <c r="P82" s="85">
        <v>316.56744400000002</v>
      </c>
      <c r="Q82" s="85">
        <v>323.428406</v>
      </c>
      <c r="R82" s="85">
        <v>330.50289900000001</v>
      </c>
      <c r="S82" s="85">
        <v>337.78955100000002</v>
      </c>
      <c r="T82" s="85">
        <v>345.28417999999999</v>
      </c>
      <c r="U82" s="85">
        <v>352.97885100000002</v>
      </c>
      <c r="V82" s="85">
        <v>360.87429800000001</v>
      </c>
      <c r="W82" s="85">
        <v>368.97543300000001</v>
      </c>
      <c r="X82" s="85">
        <v>377.27954099999999</v>
      </c>
      <c r="Y82" s="85">
        <v>385.784943</v>
      </c>
      <c r="Z82" s="85">
        <v>394.48791499999999</v>
      </c>
      <c r="AA82" s="85">
        <v>403.29089399999998</v>
      </c>
      <c r="AB82" s="85">
        <v>412.29104599999999</v>
      </c>
      <c r="AC82" s="85">
        <v>421.49194299999999</v>
      </c>
      <c r="AD82" s="85">
        <v>430.89630099999999</v>
      </c>
      <c r="AE82" s="85">
        <v>440.50366200000002</v>
      </c>
      <c r="AF82" s="104">
        <v>2.3743E-2</v>
      </c>
      <c r="AG82" s="65"/>
    </row>
    <row r="83" spans="1:33" ht="36.75">
      <c r="A83" s="58" t="s">
        <v>1505</v>
      </c>
      <c r="B83" s="108" t="s">
        <v>400</v>
      </c>
      <c r="C83" s="85">
        <v>32724.091797000001</v>
      </c>
      <c r="D83" s="85">
        <v>33176.96875</v>
      </c>
      <c r="E83" s="85">
        <v>34069.660155999998</v>
      </c>
      <c r="F83" s="85">
        <v>34648.40625</v>
      </c>
      <c r="G83" s="85">
        <v>35605.191405999998</v>
      </c>
      <c r="H83" s="85">
        <v>36234.917969000002</v>
      </c>
      <c r="I83" s="85">
        <v>36859.019530999998</v>
      </c>
      <c r="J83" s="85">
        <v>37449.753905999998</v>
      </c>
      <c r="K83" s="85">
        <v>38079.335937999997</v>
      </c>
      <c r="L83" s="85">
        <v>38755.359375</v>
      </c>
      <c r="M83" s="85">
        <v>39521.863280999998</v>
      </c>
      <c r="N83" s="85">
        <v>40395.703125</v>
      </c>
      <c r="O83" s="85">
        <v>41309.355469000002</v>
      </c>
      <c r="P83" s="85">
        <v>42264.308594000002</v>
      </c>
      <c r="Q83" s="85">
        <v>43284.355469000002</v>
      </c>
      <c r="R83" s="85">
        <v>44358.980469000002</v>
      </c>
      <c r="S83" s="85">
        <v>45466.375</v>
      </c>
      <c r="T83" s="85">
        <v>46603.574219000002</v>
      </c>
      <c r="U83" s="85">
        <v>47798.792969000002</v>
      </c>
      <c r="V83" s="85">
        <v>49022.867187999997</v>
      </c>
      <c r="W83" s="85">
        <v>50283.246094000002</v>
      </c>
      <c r="X83" s="85">
        <v>51578.214844000002</v>
      </c>
      <c r="Y83" s="85">
        <v>52891.121094000002</v>
      </c>
      <c r="Z83" s="85">
        <v>54218.246094000002</v>
      </c>
      <c r="AA83" s="85">
        <v>55562.453125</v>
      </c>
      <c r="AB83" s="85">
        <v>56945.726562000003</v>
      </c>
      <c r="AC83" s="85">
        <v>58354.359375</v>
      </c>
      <c r="AD83" s="85">
        <v>59782.636719000002</v>
      </c>
      <c r="AE83" s="85">
        <v>61247.554687999997</v>
      </c>
      <c r="AF83" s="104">
        <v>2.2638999999999999E-2</v>
      </c>
      <c r="AG83" s="65"/>
    </row>
    <row r="84" spans="1:33" ht="24.75">
      <c r="A84" s="58" t="s">
        <v>1506</v>
      </c>
      <c r="B84" s="108" t="s">
        <v>406</v>
      </c>
      <c r="C84" s="85">
        <v>18949.568359000001</v>
      </c>
      <c r="D84" s="85">
        <v>19042.259765999999</v>
      </c>
      <c r="E84" s="85">
        <v>19489.505859000001</v>
      </c>
      <c r="F84" s="85">
        <v>19815.244140999999</v>
      </c>
      <c r="G84" s="85">
        <v>20348.558593999998</v>
      </c>
      <c r="H84" s="85">
        <v>20734.050781000002</v>
      </c>
      <c r="I84" s="85">
        <v>21117.726562</v>
      </c>
      <c r="J84" s="85">
        <v>21487.429688</v>
      </c>
      <c r="K84" s="85">
        <v>21869.119140999999</v>
      </c>
      <c r="L84" s="85">
        <v>22281.746093999998</v>
      </c>
      <c r="M84" s="85">
        <v>22753.675781000002</v>
      </c>
      <c r="N84" s="85">
        <v>23300.654297000001</v>
      </c>
      <c r="O84" s="85">
        <v>23864.619140999999</v>
      </c>
      <c r="P84" s="85">
        <v>24455.300781000002</v>
      </c>
      <c r="Q84" s="85">
        <v>25083.292968999998</v>
      </c>
      <c r="R84" s="85">
        <v>25738.103515999999</v>
      </c>
      <c r="S84" s="85">
        <v>26410.238281000002</v>
      </c>
      <c r="T84" s="85">
        <v>27098.439452999999</v>
      </c>
      <c r="U84" s="85">
        <v>27820.572265999999</v>
      </c>
      <c r="V84" s="85">
        <v>28559.626952999999</v>
      </c>
      <c r="W84" s="85">
        <v>29319.089843999998</v>
      </c>
      <c r="X84" s="85">
        <v>30098.089843999998</v>
      </c>
      <c r="Y84" s="85">
        <v>30886.808593999998</v>
      </c>
      <c r="Z84" s="85">
        <v>31682.181640999999</v>
      </c>
      <c r="AA84" s="85">
        <v>32485.513672000001</v>
      </c>
      <c r="AB84" s="85">
        <v>33307.628905999998</v>
      </c>
      <c r="AC84" s="85">
        <v>34141.304687999997</v>
      </c>
      <c r="AD84" s="85">
        <v>34983.109375</v>
      </c>
      <c r="AE84" s="85">
        <v>35841.484375</v>
      </c>
      <c r="AF84" s="104">
        <v>2.3022999999999998E-2</v>
      </c>
      <c r="AG84" s="65"/>
    </row>
    <row r="85" spans="1:33" ht="36.75">
      <c r="A85" s="58" t="s">
        <v>1507</v>
      </c>
      <c r="B85" s="108" t="s">
        <v>396</v>
      </c>
      <c r="C85" s="85">
        <v>6245.7333980000003</v>
      </c>
      <c r="D85" s="85">
        <v>6231.0595700000003</v>
      </c>
      <c r="E85" s="85">
        <v>6314.3334960000002</v>
      </c>
      <c r="F85" s="85">
        <v>6466.5615230000003</v>
      </c>
      <c r="G85" s="85">
        <v>6717.0078119999998</v>
      </c>
      <c r="H85" s="85">
        <v>6819.9873049999997</v>
      </c>
      <c r="I85" s="85">
        <v>6915.9755859999996</v>
      </c>
      <c r="J85" s="85">
        <v>6980.1840819999998</v>
      </c>
      <c r="K85" s="85">
        <v>7070.7036129999997</v>
      </c>
      <c r="L85" s="85">
        <v>7169.5</v>
      </c>
      <c r="M85" s="85">
        <v>7280.1435549999997</v>
      </c>
      <c r="N85" s="85">
        <v>7410.0976559999999</v>
      </c>
      <c r="O85" s="85">
        <v>7558.0327150000003</v>
      </c>
      <c r="P85" s="85">
        <v>7715.0625</v>
      </c>
      <c r="Q85" s="85">
        <v>7889.6967770000001</v>
      </c>
      <c r="R85" s="85">
        <v>8081.4609380000002</v>
      </c>
      <c r="S85" s="85">
        <v>8280.7919920000004</v>
      </c>
      <c r="T85" s="85">
        <v>8487.390625</v>
      </c>
      <c r="U85" s="85">
        <v>8703.9472659999992</v>
      </c>
      <c r="V85" s="85">
        <v>8927.5712889999995</v>
      </c>
      <c r="W85" s="85">
        <v>9160.1601559999999</v>
      </c>
      <c r="X85" s="85">
        <v>9400.2392579999996</v>
      </c>
      <c r="Y85" s="85">
        <v>9645.2226559999999</v>
      </c>
      <c r="Z85" s="85">
        <v>9894.703125</v>
      </c>
      <c r="AA85" s="85">
        <v>10148.449219</v>
      </c>
      <c r="AB85" s="85">
        <v>10412.636719</v>
      </c>
      <c r="AC85" s="85">
        <v>10684.567383</v>
      </c>
      <c r="AD85" s="85">
        <v>10962.772461</v>
      </c>
      <c r="AE85" s="85">
        <v>11249.638671999999</v>
      </c>
      <c r="AF85" s="104">
        <v>2.1238E-2</v>
      </c>
      <c r="AG85" s="65"/>
    </row>
    <row r="86" spans="1:33" ht="36.75">
      <c r="A86" s="58" t="s">
        <v>1508</v>
      </c>
      <c r="B86" s="108" t="s">
        <v>398</v>
      </c>
      <c r="C86" s="85">
        <v>7528.7861329999996</v>
      </c>
      <c r="D86" s="85">
        <v>7903.6494140000004</v>
      </c>
      <c r="E86" s="85">
        <v>8265.8242190000001</v>
      </c>
      <c r="F86" s="85">
        <v>8366.6005860000005</v>
      </c>
      <c r="G86" s="85">
        <v>8539.6171880000002</v>
      </c>
      <c r="H86" s="85">
        <v>8680.8691409999992</v>
      </c>
      <c r="I86" s="85">
        <v>8825.3193360000005</v>
      </c>
      <c r="J86" s="85">
        <v>8982.1474610000005</v>
      </c>
      <c r="K86" s="85">
        <v>9139.515625</v>
      </c>
      <c r="L86" s="85">
        <v>9304.1113280000009</v>
      </c>
      <c r="M86" s="85">
        <v>9488.0527340000008</v>
      </c>
      <c r="N86" s="85">
        <v>9684.9472659999992</v>
      </c>
      <c r="O86" s="85">
        <v>9886.6923829999996</v>
      </c>
      <c r="P86" s="85">
        <v>10093.938477</v>
      </c>
      <c r="Q86" s="85">
        <v>10311.365234000001</v>
      </c>
      <c r="R86" s="85">
        <v>10539.424805000001</v>
      </c>
      <c r="S86" s="85">
        <v>10775.347656</v>
      </c>
      <c r="T86" s="85">
        <v>11017.750977</v>
      </c>
      <c r="U86" s="85">
        <v>11274.274414</v>
      </c>
      <c r="V86" s="85">
        <v>11535.670898</v>
      </c>
      <c r="W86" s="85">
        <v>11803.990234000001</v>
      </c>
      <c r="X86" s="85">
        <v>12079.879883</v>
      </c>
      <c r="Y86" s="85">
        <v>12359.091796999999</v>
      </c>
      <c r="Z86" s="85">
        <v>12641.359375</v>
      </c>
      <c r="AA86" s="85">
        <v>12928.488281</v>
      </c>
      <c r="AB86" s="85">
        <v>13225.459961</v>
      </c>
      <c r="AC86" s="85">
        <v>13528.482421999999</v>
      </c>
      <c r="AD86" s="85">
        <v>13836.764648</v>
      </c>
      <c r="AE86" s="85">
        <v>14156.446289</v>
      </c>
      <c r="AF86" s="104">
        <v>2.2807000000000001E-2</v>
      </c>
      <c r="AG86" s="65"/>
    </row>
    <row r="87" spans="1:33" ht="36.75">
      <c r="A87" s="58" t="s">
        <v>1509</v>
      </c>
      <c r="B87" s="108" t="s">
        <v>400</v>
      </c>
      <c r="C87" s="85">
        <v>6287.6152339999999</v>
      </c>
      <c r="D87" s="85">
        <v>6719.4003910000001</v>
      </c>
      <c r="E87" s="85">
        <v>6753.7509769999997</v>
      </c>
      <c r="F87" s="85">
        <v>6728.169922</v>
      </c>
      <c r="G87" s="85">
        <v>6826.3349609999996</v>
      </c>
      <c r="H87" s="85">
        <v>6925.685547</v>
      </c>
      <c r="I87" s="85">
        <v>7011.4433589999999</v>
      </c>
      <c r="J87" s="85">
        <v>7078.7402339999999</v>
      </c>
      <c r="K87" s="85">
        <v>7129.4311520000001</v>
      </c>
      <c r="L87" s="85">
        <v>7187.734375</v>
      </c>
      <c r="M87" s="85">
        <v>7282.8027339999999</v>
      </c>
      <c r="N87" s="85">
        <v>7399.7236329999996</v>
      </c>
      <c r="O87" s="85">
        <v>7517.0771480000003</v>
      </c>
      <c r="P87" s="85">
        <v>7638.2182620000003</v>
      </c>
      <c r="Q87" s="85">
        <v>7776.2841799999997</v>
      </c>
      <c r="R87" s="85">
        <v>7930.7080079999996</v>
      </c>
      <c r="S87" s="85">
        <v>8093.7294920000004</v>
      </c>
      <c r="T87" s="85">
        <v>8260.8017579999996</v>
      </c>
      <c r="U87" s="85">
        <v>8453.7158199999994</v>
      </c>
      <c r="V87" s="85">
        <v>8647.0117190000001</v>
      </c>
      <c r="W87" s="85">
        <v>8845.9550780000009</v>
      </c>
      <c r="X87" s="85">
        <v>9052.9091800000006</v>
      </c>
      <c r="Y87" s="85">
        <v>9256.1279300000006</v>
      </c>
      <c r="Z87" s="85">
        <v>9455.6152340000008</v>
      </c>
      <c r="AA87" s="85">
        <v>9660.2285159999992</v>
      </c>
      <c r="AB87" s="85">
        <v>9881.6875</v>
      </c>
      <c r="AC87" s="85">
        <v>10108.027344</v>
      </c>
      <c r="AD87" s="85">
        <v>10337.007812</v>
      </c>
      <c r="AE87" s="85">
        <v>10586.442383</v>
      </c>
      <c r="AF87" s="104">
        <v>1.8780999999999999E-2</v>
      </c>
      <c r="AG87" s="65"/>
    </row>
    <row r="88" spans="1:33">
      <c r="A88" s="58" t="s">
        <v>1510</v>
      </c>
      <c r="B88" s="108" t="s">
        <v>408</v>
      </c>
      <c r="C88" s="85">
        <v>3707.0668949999999</v>
      </c>
      <c r="D88" s="85">
        <v>3928.1225589999999</v>
      </c>
      <c r="E88" s="85">
        <v>3932.0683589999999</v>
      </c>
      <c r="F88" s="85">
        <v>3914.6293949999999</v>
      </c>
      <c r="G88" s="85">
        <v>3971.0764159999999</v>
      </c>
      <c r="H88" s="85">
        <v>4028.1835940000001</v>
      </c>
      <c r="I88" s="85">
        <v>4077.2890619999998</v>
      </c>
      <c r="J88" s="85">
        <v>4115.546875</v>
      </c>
      <c r="K88" s="85">
        <v>4144.048828</v>
      </c>
      <c r="L88" s="85">
        <v>4176.9873049999997</v>
      </c>
      <c r="M88" s="85">
        <v>4231.4326170000004</v>
      </c>
      <c r="N88" s="85">
        <v>4298.6430659999996</v>
      </c>
      <c r="O88" s="85">
        <v>4366.0722660000001</v>
      </c>
      <c r="P88" s="85">
        <v>4435.6865230000003</v>
      </c>
      <c r="Q88" s="85">
        <v>4515.1733400000003</v>
      </c>
      <c r="R88" s="85">
        <v>4604.1953119999998</v>
      </c>
      <c r="S88" s="85">
        <v>4698.2094729999999</v>
      </c>
      <c r="T88" s="85">
        <v>4794.5532229999999</v>
      </c>
      <c r="U88" s="85">
        <v>4905.9638670000004</v>
      </c>
      <c r="V88" s="85">
        <v>5017.5478519999997</v>
      </c>
      <c r="W88" s="85">
        <v>5132.3847660000001</v>
      </c>
      <c r="X88" s="85">
        <v>5251.8544920000004</v>
      </c>
      <c r="Y88" s="85">
        <v>5369.0859380000002</v>
      </c>
      <c r="Z88" s="85">
        <v>5484.0815430000002</v>
      </c>
      <c r="AA88" s="85">
        <v>5602.0205079999996</v>
      </c>
      <c r="AB88" s="85">
        <v>5729.7504879999997</v>
      </c>
      <c r="AC88" s="85">
        <v>5860.2744140000004</v>
      </c>
      <c r="AD88" s="85">
        <v>5992.2822269999997</v>
      </c>
      <c r="AE88" s="85">
        <v>6136.1806640000004</v>
      </c>
      <c r="AF88" s="104">
        <v>1.8162000000000001E-2</v>
      </c>
      <c r="AG88" s="65"/>
    </row>
    <row r="89" spans="1:33" ht="36.75">
      <c r="A89" s="58" t="s">
        <v>1511</v>
      </c>
      <c r="B89" s="108" t="s">
        <v>396</v>
      </c>
      <c r="C89" s="85">
        <v>388.04144300000002</v>
      </c>
      <c r="D89" s="85">
        <v>496.49783300000001</v>
      </c>
      <c r="E89" s="85">
        <v>536.61535600000002</v>
      </c>
      <c r="F89" s="85">
        <v>541.00836200000003</v>
      </c>
      <c r="G89" s="85">
        <v>550.58935499999995</v>
      </c>
      <c r="H89" s="85">
        <v>560.339966</v>
      </c>
      <c r="I89" s="85">
        <v>569.23065199999996</v>
      </c>
      <c r="J89" s="85">
        <v>576.90759300000002</v>
      </c>
      <c r="K89" s="85">
        <v>583.48693800000001</v>
      </c>
      <c r="L89" s="85">
        <v>590.65801999999996</v>
      </c>
      <c r="M89" s="85">
        <v>600.49352999999996</v>
      </c>
      <c r="N89" s="85">
        <v>611.95989999999995</v>
      </c>
      <c r="O89" s="85">
        <v>623.54107699999997</v>
      </c>
      <c r="P89" s="85">
        <v>635.47607400000004</v>
      </c>
      <c r="Q89" s="85">
        <v>648.70874000000003</v>
      </c>
      <c r="R89" s="85">
        <v>663.20953399999996</v>
      </c>
      <c r="S89" s="85">
        <v>678.42877199999998</v>
      </c>
      <c r="T89" s="85">
        <v>694.04370100000006</v>
      </c>
      <c r="U89" s="85">
        <v>711.65508999999997</v>
      </c>
      <c r="V89" s="85">
        <v>729.41967799999998</v>
      </c>
      <c r="W89" s="85">
        <v>747.72357199999999</v>
      </c>
      <c r="X89" s="85">
        <v>766.74267599999996</v>
      </c>
      <c r="Y89" s="85">
        <v>785.62506099999996</v>
      </c>
      <c r="Z89" s="85">
        <v>804.37023899999997</v>
      </c>
      <c r="AA89" s="85">
        <v>823.62792999999999</v>
      </c>
      <c r="AB89" s="85">
        <v>844.26458700000001</v>
      </c>
      <c r="AC89" s="85">
        <v>865.40924099999995</v>
      </c>
      <c r="AD89" s="85">
        <v>886.90051300000005</v>
      </c>
      <c r="AE89" s="85">
        <v>910.05938700000002</v>
      </c>
      <c r="AF89" s="104">
        <v>3.0911000000000001E-2</v>
      </c>
      <c r="AG89" s="65"/>
    </row>
    <row r="90" spans="1:33" ht="36.75">
      <c r="A90" s="58" t="s">
        <v>1512</v>
      </c>
      <c r="B90" s="108" t="s">
        <v>398</v>
      </c>
      <c r="C90" s="85">
        <v>2192.506836</v>
      </c>
      <c r="D90" s="85">
        <v>2294.7797850000002</v>
      </c>
      <c r="E90" s="85">
        <v>2285.0671390000002</v>
      </c>
      <c r="F90" s="85">
        <v>2272.531982</v>
      </c>
      <c r="G90" s="85">
        <v>2304.6689449999999</v>
      </c>
      <c r="H90" s="85">
        <v>2337.1623540000001</v>
      </c>
      <c r="I90" s="85">
        <v>2364.923828</v>
      </c>
      <c r="J90" s="85">
        <v>2386.2856449999999</v>
      </c>
      <c r="K90" s="85">
        <v>2401.8955080000001</v>
      </c>
      <c r="L90" s="85">
        <v>2420.0888669999999</v>
      </c>
      <c r="M90" s="85">
        <v>2450.876221</v>
      </c>
      <c r="N90" s="85">
        <v>2489.1208499999998</v>
      </c>
      <c r="O90" s="85">
        <v>2527.4636230000001</v>
      </c>
      <c r="P90" s="85">
        <v>2567.055664</v>
      </c>
      <c r="Q90" s="85">
        <v>2612.4023440000001</v>
      </c>
      <c r="R90" s="85">
        <v>2663.3029790000001</v>
      </c>
      <c r="S90" s="85">
        <v>2717.0910640000002</v>
      </c>
      <c r="T90" s="85">
        <v>2772.2053219999998</v>
      </c>
      <c r="U90" s="85">
        <v>2836.0966800000001</v>
      </c>
      <c r="V90" s="85">
        <v>2900.0434570000002</v>
      </c>
      <c r="W90" s="85">
        <v>2965.8469239999999</v>
      </c>
      <c r="X90" s="85">
        <v>3034.3120119999999</v>
      </c>
      <c r="Y90" s="85">
        <v>3101.4172359999998</v>
      </c>
      <c r="Z90" s="85">
        <v>3167.163086</v>
      </c>
      <c r="AA90" s="85">
        <v>3234.580078</v>
      </c>
      <c r="AB90" s="85">
        <v>3307.672607</v>
      </c>
      <c r="AC90" s="85">
        <v>3382.3439939999998</v>
      </c>
      <c r="AD90" s="85">
        <v>3457.8256839999999</v>
      </c>
      <c r="AE90" s="85">
        <v>3540.201904</v>
      </c>
      <c r="AF90" s="104">
        <v>1.7259E-2</v>
      </c>
      <c r="AG90" s="65"/>
    </row>
    <row r="91" spans="1:33" ht="36.75">
      <c r="A91" s="58" t="s">
        <v>1513</v>
      </c>
      <c r="B91" s="108" t="s">
        <v>400</v>
      </c>
      <c r="C91" s="85">
        <v>636.88562000000002</v>
      </c>
      <c r="D91" s="85">
        <v>724.73333700000001</v>
      </c>
      <c r="E91" s="85">
        <v>779.74560499999995</v>
      </c>
      <c r="F91" s="85">
        <v>812.74212599999998</v>
      </c>
      <c r="G91" s="85">
        <v>842.13964799999997</v>
      </c>
      <c r="H91" s="85">
        <v>868.23669400000006</v>
      </c>
      <c r="I91" s="85">
        <v>880.58709699999997</v>
      </c>
      <c r="J91" s="85">
        <v>893.67065400000001</v>
      </c>
      <c r="K91" s="85">
        <v>907.385132</v>
      </c>
      <c r="L91" s="85">
        <v>921.72094700000002</v>
      </c>
      <c r="M91" s="85">
        <v>936.61547900000005</v>
      </c>
      <c r="N91" s="85">
        <v>952.00158699999997</v>
      </c>
      <c r="O91" s="85">
        <v>967.85717799999998</v>
      </c>
      <c r="P91" s="85">
        <v>984.16497800000002</v>
      </c>
      <c r="Q91" s="85">
        <v>1000.907166</v>
      </c>
      <c r="R91" s="85">
        <v>1018.072632</v>
      </c>
      <c r="S91" s="85">
        <v>1035.6483149999999</v>
      </c>
      <c r="T91" s="85">
        <v>1053.627808</v>
      </c>
      <c r="U91" s="85">
        <v>1071.974365</v>
      </c>
      <c r="V91" s="85">
        <v>1090.6904300000001</v>
      </c>
      <c r="W91" s="85">
        <v>1109.7749020000001</v>
      </c>
      <c r="X91" s="85">
        <v>1129.216553</v>
      </c>
      <c r="Y91" s="85">
        <v>1149.044922</v>
      </c>
      <c r="Z91" s="85">
        <v>1169.2723390000001</v>
      </c>
      <c r="AA91" s="85">
        <v>1189.899414</v>
      </c>
      <c r="AB91" s="85">
        <v>1210.932861</v>
      </c>
      <c r="AC91" s="85">
        <v>1232.377686</v>
      </c>
      <c r="AD91" s="85">
        <v>1254.2468260000001</v>
      </c>
      <c r="AE91" s="85">
        <v>1276.5483400000001</v>
      </c>
      <c r="AF91" s="104">
        <v>2.5144E-2</v>
      </c>
      <c r="AG91" s="65"/>
    </row>
    <row r="92" spans="1:33">
      <c r="A92" s="58" t="s">
        <v>1514</v>
      </c>
      <c r="B92" s="108" t="s">
        <v>410</v>
      </c>
      <c r="C92" s="85">
        <v>273.16107199999999</v>
      </c>
      <c r="D92" s="85">
        <v>305.90670799999998</v>
      </c>
      <c r="E92" s="85">
        <v>322.99240099999997</v>
      </c>
      <c r="F92" s="85">
        <v>334.52890000000002</v>
      </c>
      <c r="G92" s="85">
        <v>345.267517</v>
      </c>
      <c r="H92" s="85">
        <v>354.8349</v>
      </c>
      <c r="I92" s="85">
        <v>359.61828600000001</v>
      </c>
      <c r="J92" s="85">
        <v>364.701233</v>
      </c>
      <c r="K92" s="85">
        <v>370.03866599999998</v>
      </c>
      <c r="L92" s="85">
        <v>375.62744099999998</v>
      </c>
      <c r="M92" s="85">
        <v>381.439819</v>
      </c>
      <c r="N92" s="85">
        <v>387.44644199999999</v>
      </c>
      <c r="O92" s="85">
        <v>393.637787</v>
      </c>
      <c r="P92" s="85">
        <v>400.00628699999999</v>
      </c>
      <c r="Q92" s="85">
        <v>406.54440299999999</v>
      </c>
      <c r="R92" s="85">
        <v>413.24707000000001</v>
      </c>
      <c r="S92" s="85">
        <v>420.10864299999997</v>
      </c>
      <c r="T92" s="85">
        <v>427.12606799999998</v>
      </c>
      <c r="U92" s="85">
        <v>434.28280599999999</v>
      </c>
      <c r="V92" s="85">
        <v>441.58017000000001</v>
      </c>
      <c r="W92" s="85">
        <v>449.01767000000001</v>
      </c>
      <c r="X92" s="85">
        <v>456.59021000000001</v>
      </c>
      <c r="Y92" s="85">
        <v>464.30926499999998</v>
      </c>
      <c r="Z92" s="85">
        <v>472.17950400000001</v>
      </c>
      <c r="AA92" s="85">
        <v>480.20059199999997</v>
      </c>
      <c r="AB92" s="85">
        <v>488.375092</v>
      </c>
      <c r="AC92" s="85">
        <v>496.70452899999998</v>
      </c>
      <c r="AD92" s="85">
        <v>505.19372600000003</v>
      </c>
      <c r="AE92" s="85">
        <v>513.84545900000001</v>
      </c>
      <c r="AF92" s="104">
        <v>2.2823E-2</v>
      </c>
      <c r="AG92" s="65"/>
    </row>
    <row r="93" spans="1:33" ht="36.75">
      <c r="A93" s="58" t="s">
        <v>1515</v>
      </c>
      <c r="B93" s="108" t="s">
        <v>396</v>
      </c>
      <c r="C93" s="85">
        <v>73.902916000000005</v>
      </c>
      <c r="D93" s="85">
        <v>92.482269000000002</v>
      </c>
      <c r="E93" s="85">
        <v>106.752396</v>
      </c>
      <c r="F93" s="85">
        <v>116.04083300000001</v>
      </c>
      <c r="G93" s="85">
        <v>123.285713</v>
      </c>
      <c r="H93" s="85">
        <v>129.63995399999999</v>
      </c>
      <c r="I93" s="85">
        <v>132.075073</v>
      </c>
      <c r="J93" s="85">
        <v>134.61972</v>
      </c>
      <c r="K93" s="85">
        <v>137.266052</v>
      </c>
      <c r="L93" s="85">
        <v>140.01118500000001</v>
      </c>
      <c r="M93" s="85">
        <v>142.85011299999999</v>
      </c>
      <c r="N93" s="85">
        <v>145.77740499999999</v>
      </c>
      <c r="O93" s="85">
        <v>148.79087799999999</v>
      </c>
      <c r="P93" s="85">
        <v>151.88885500000001</v>
      </c>
      <c r="Q93" s="85">
        <v>155.06951900000001</v>
      </c>
      <c r="R93" s="85">
        <v>158.33225999999999</v>
      </c>
      <c r="S93" s="85">
        <v>161.675735</v>
      </c>
      <c r="T93" s="85">
        <v>165.100067</v>
      </c>
      <c r="U93" s="85">
        <v>168.60325599999999</v>
      </c>
      <c r="V93" s="85">
        <v>172.18461600000001</v>
      </c>
      <c r="W93" s="85">
        <v>175.84478799999999</v>
      </c>
      <c r="X93" s="85">
        <v>179.582413</v>
      </c>
      <c r="Y93" s="85">
        <v>183.40360999999999</v>
      </c>
      <c r="Z93" s="85">
        <v>187.31118799999999</v>
      </c>
      <c r="AA93" s="85">
        <v>191.30612199999999</v>
      </c>
      <c r="AB93" s="85">
        <v>195.39027400000001</v>
      </c>
      <c r="AC93" s="85">
        <v>199.56527700000001</v>
      </c>
      <c r="AD93" s="85">
        <v>203.83422899999999</v>
      </c>
      <c r="AE93" s="85">
        <v>208.19927999999999</v>
      </c>
      <c r="AF93" s="104">
        <v>3.7683000000000001E-2</v>
      </c>
      <c r="AG93" s="65"/>
    </row>
    <row r="94" spans="1:33" ht="36.75">
      <c r="A94" s="58" t="s">
        <v>1516</v>
      </c>
      <c r="B94" s="108" t="s">
        <v>398</v>
      </c>
      <c r="C94" s="85">
        <v>289.821594</v>
      </c>
      <c r="D94" s="85">
        <v>326.34435999999999</v>
      </c>
      <c r="E94" s="85">
        <v>350.00076300000001</v>
      </c>
      <c r="F94" s="85">
        <v>362.172394</v>
      </c>
      <c r="G94" s="85">
        <v>373.586456</v>
      </c>
      <c r="H94" s="85">
        <v>383.76187099999999</v>
      </c>
      <c r="I94" s="85">
        <v>388.89373799999998</v>
      </c>
      <c r="J94" s="85">
        <v>394.34970099999998</v>
      </c>
      <c r="K94" s="85">
        <v>400.08038299999998</v>
      </c>
      <c r="L94" s="85">
        <v>406.082336</v>
      </c>
      <c r="M94" s="85">
        <v>412.32553100000001</v>
      </c>
      <c r="N94" s="85">
        <v>418.77773999999999</v>
      </c>
      <c r="O94" s="85">
        <v>425.42852800000003</v>
      </c>
      <c r="P94" s="85">
        <v>432.269836</v>
      </c>
      <c r="Q94" s="85">
        <v>439.293274</v>
      </c>
      <c r="R94" s="85">
        <v>446.49328600000001</v>
      </c>
      <c r="S94" s="85">
        <v>453.863922</v>
      </c>
      <c r="T94" s="85">
        <v>461.40167200000002</v>
      </c>
      <c r="U94" s="85">
        <v>469.088348</v>
      </c>
      <c r="V94" s="85">
        <v>476.92559799999998</v>
      </c>
      <c r="W94" s="85">
        <v>484.91253699999999</v>
      </c>
      <c r="X94" s="85">
        <v>493.04388399999999</v>
      </c>
      <c r="Y94" s="85">
        <v>501.33206200000001</v>
      </c>
      <c r="Z94" s="85">
        <v>509.78164700000002</v>
      </c>
      <c r="AA94" s="85">
        <v>518.39263900000003</v>
      </c>
      <c r="AB94" s="85">
        <v>527.16754200000003</v>
      </c>
      <c r="AC94" s="85">
        <v>536.10790999999995</v>
      </c>
      <c r="AD94" s="85">
        <v>545.21881099999996</v>
      </c>
      <c r="AE94" s="85">
        <v>554.50354000000004</v>
      </c>
      <c r="AF94" s="104">
        <v>2.3442000000000001E-2</v>
      </c>
      <c r="AG94" s="65"/>
    </row>
    <row r="95" spans="1:33" ht="36.75">
      <c r="A95" s="58" t="s">
        <v>1517</v>
      </c>
      <c r="B95" s="108" t="s">
        <v>400</v>
      </c>
      <c r="C95" s="85">
        <v>510.13781699999998</v>
      </c>
      <c r="D95" s="85">
        <v>607.08679199999995</v>
      </c>
      <c r="E95" s="85">
        <v>689.76232900000002</v>
      </c>
      <c r="F95" s="85">
        <v>731.00323500000002</v>
      </c>
      <c r="G95" s="85">
        <v>770.99700900000005</v>
      </c>
      <c r="H95" s="85">
        <v>801.07250999999997</v>
      </c>
      <c r="I95" s="85">
        <v>827.71020499999997</v>
      </c>
      <c r="J95" s="85">
        <v>852.55218500000001</v>
      </c>
      <c r="K95" s="85">
        <v>878.49865699999998</v>
      </c>
      <c r="L95" s="85">
        <v>905.47668499999997</v>
      </c>
      <c r="M95" s="85">
        <v>933.66302499999995</v>
      </c>
      <c r="N95" s="85">
        <v>962.88934300000005</v>
      </c>
      <c r="O95" s="85">
        <v>993.16522199999997</v>
      </c>
      <c r="P95" s="85">
        <v>1024.485596</v>
      </c>
      <c r="Q95" s="85">
        <v>1056.7460940000001</v>
      </c>
      <c r="R95" s="85">
        <v>1090.045654</v>
      </c>
      <c r="S95" s="85">
        <v>1124.4025879999999</v>
      </c>
      <c r="T95" s="85">
        <v>1159.8264160000001</v>
      </c>
      <c r="U95" s="85">
        <v>1196.290405</v>
      </c>
      <c r="V95" s="85">
        <v>1233.541626</v>
      </c>
      <c r="W95" s="85">
        <v>1271.8422849999999</v>
      </c>
      <c r="X95" s="85">
        <v>1311.208862</v>
      </c>
      <c r="Y95" s="85">
        <v>1351.653564</v>
      </c>
      <c r="Z95" s="85">
        <v>1393.179443</v>
      </c>
      <c r="AA95" s="85">
        <v>1435.486328</v>
      </c>
      <c r="AB95" s="85">
        <v>1478.831909</v>
      </c>
      <c r="AC95" s="85">
        <v>1523.3122559999999</v>
      </c>
      <c r="AD95" s="85">
        <v>1569.0361330000001</v>
      </c>
      <c r="AE95" s="85">
        <v>1616.095703</v>
      </c>
      <c r="AF95" s="104">
        <v>4.2041000000000002E-2</v>
      </c>
      <c r="AG95" s="65"/>
    </row>
    <row r="96" spans="1:33">
      <c r="A96" s="58" t="s">
        <v>1518</v>
      </c>
      <c r="B96" s="108" t="s">
        <v>412</v>
      </c>
      <c r="C96" s="85">
        <v>316.654022</v>
      </c>
      <c r="D96" s="85">
        <v>377.51306199999999</v>
      </c>
      <c r="E96" s="85">
        <v>429.65152</v>
      </c>
      <c r="F96" s="85">
        <v>455.68197600000002</v>
      </c>
      <c r="G96" s="85">
        <v>480.828033</v>
      </c>
      <c r="H96" s="85">
        <v>499.65640300000001</v>
      </c>
      <c r="I96" s="85">
        <v>516.28814699999998</v>
      </c>
      <c r="J96" s="85">
        <v>531.76483199999996</v>
      </c>
      <c r="K96" s="85">
        <v>547.92858899999999</v>
      </c>
      <c r="L96" s="85">
        <v>564.73394800000005</v>
      </c>
      <c r="M96" s="85">
        <v>582.29070999999999</v>
      </c>
      <c r="N96" s="85">
        <v>600.494507</v>
      </c>
      <c r="O96" s="85">
        <v>619.35095200000001</v>
      </c>
      <c r="P96" s="85">
        <v>638.85717799999998</v>
      </c>
      <c r="Q96" s="85">
        <v>658.94805899999994</v>
      </c>
      <c r="R96" s="85">
        <v>679.68518100000006</v>
      </c>
      <c r="S96" s="85">
        <v>701.07959000000005</v>
      </c>
      <c r="T96" s="85">
        <v>723.13751200000002</v>
      </c>
      <c r="U96" s="85">
        <v>745.84216300000003</v>
      </c>
      <c r="V96" s="85">
        <v>769.036743</v>
      </c>
      <c r="W96" s="85">
        <v>792.88372800000002</v>
      </c>
      <c r="X96" s="85">
        <v>817.39331100000004</v>
      </c>
      <c r="Y96" s="85">
        <v>842.57318099999998</v>
      </c>
      <c r="Z96" s="85">
        <v>868.42498799999998</v>
      </c>
      <c r="AA96" s="85">
        <v>894.76245100000006</v>
      </c>
      <c r="AB96" s="85">
        <v>921.74530000000004</v>
      </c>
      <c r="AC96" s="85">
        <v>949.43347200000005</v>
      </c>
      <c r="AD96" s="85">
        <v>977.89483600000005</v>
      </c>
      <c r="AE96" s="85">
        <v>1007.1868899999999</v>
      </c>
      <c r="AF96" s="104">
        <v>4.2190999999999999E-2</v>
      </c>
      <c r="AG96" s="65"/>
    </row>
    <row r="97" spans="1:33" ht="36.75">
      <c r="A97" s="58" t="s">
        <v>1519</v>
      </c>
      <c r="B97" s="108" t="s">
        <v>396</v>
      </c>
      <c r="C97" s="85">
        <v>40.398083</v>
      </c>
      <c r="D97" s="85">
        <v>50.614764999999998</v>
      </c>
      <c r="E97" s="85">
        <v>59.206772000000001</v>
      </c>
      <c r="F97" s="85">
        <v>65.663933</v>
      </c>
      <c r="G97" s="85">
        <v>71.095741000000004</v>
      </c>
      <c r="H97" s="85">
        <v>74.483497999999997</v>
      </c>
      <c r="I97" s="85">
        <v>77.105109999999996</v>
      </c>
      <c r="J97" s="85">
        <v>79.25985</v>
      </c>
      <c r="K97" s="85">
        <v>81.502052000000006</v>
      </c>
      <c r="L97" s="85">
        <v>83.824104000000005</v>
      </c>
      <c r="M97" s="85">
        <v>86.239936999999998</v>
      </c>
      <c r="N97" s="85">
        <v>88.737815999999995</v>
      </c>
      <c r="O97" s="85">
        <v>91.317672999999999</v>
      </c>
      <c r="P97" s="85">
        <v>93.978309999999993</v>
      </c>
      <c r="Q97" s="85">
        <v>96.712646000000007</v>
      </c>
      <c r="R97" s="85">
        <v>99.526816999999994</v>
      </c>
      <c r="S97" s="85">
        <v>102.42166899999999</v>
      </c>
      <c r="T97" s="85">
        <v>105.397537</v>
      </c>
      <c r="U97" s="85">
        <v>108.45356</v>
      </c>
      <c r="V97" s="85">
        <v>111.572723</v>
      </c>
      <c r="W97" s="85">
        <v>114.771461</v>
      </c>
      <c r="X97" s="85">
        <v>118.050468</v>
      </c>
      <c r="Y97" s="85">
        <v>121.41037799999999</v>
      </c>
      <c r="Z97" s="85">
        <v>124.85075399999999</v>
      </c>
      <c r="AA97" s="85">
        <v>128.35020399999999</v>
      </c>
      <c r="AB97" s="85">
        <v>131.92523199999999</v>
      </c>
      <c r="AC97" s="85">
        <v>135.58485400000001</v>
      </c>
      <c r="AD97" s="85">
        <v>139.33955399999999</v>
      </c>
      <c r="AE97" s="85">
        <v>143.19787600000001</v>
      </c>
      <c r="AF97" s="104">
        <v>4.6231000000000001E-2</v>
      </c>
      <c r="AG97" s="65"/>
    </row>
    <row r="98" spans="1:33" ht="36.75">
      <c r="A98" s="58" t="s">
        <v>1520</v>
      </c>
      <c r="B98" s="108" t="s">
        <v>398</v>
      </c>
      <c r="C98" s="85">
        <v>153.08570900000001</v>
      </c>
      <c r="D98" s="85">
        <v>178.958923</v>
      </c>
      <c r="E98" s="85">
        <v>200.90403699999999</v>
      </c>
      <c r="F98" s="85">
        <v>209.65733299999999</v>
      </c>
      <c r="G98" s="85">
        <v>219.07325700000001</v>
      </c>
      <c r="H98" s="85">
        <v>226.932648</v>
      </c>
      <c r="I98" s="85">
        <v>234.316925</v>
      </c>
      <c r="J98" s="85">
        <v>241.527512</v>
      </c>
      <c r="K98" s="85">
        <v>249.06796299999999</v>
      </c>
      <c r="L98" s="85">
        <v>256.91863999999998</v>
      </c>
      <c r="M98" s="85">
        <v>265.132385</v>
      </c>
      <c r="N98" s="85">
        <v>273.65704299999999</v>
      </c>
      <c r="O98" s="85">
        <v>282.49658199999999</v>
      </c>
      <c r="P98" s="85">
        <v>291.65014600000001</v>
      </c>
      <c r="Q98" s="85">
        <v>301.08532700000001</v>
      </c>
      <c r="R98" s="85">
        <v>310.83364899999998</v>
      </c>
      <c r="S98" s="85">
        <v>320.901276</v>
      </c>
      <c r="T98" s="85">
        <v>331.29144300000002</v>
      </c>
      <c r="U98" s="85">
        <v>341.99471999999997</v>
      </c>
      <c r="V98" s="85">
        <v>352.93215900000001</v>
      </c>
      <c r="W98" s="85">
        <v>364.18710299999998</v>
      </c>
      <c r="X98" s="85">
        <v>375.76504499999999</v>
      </c>
      <c r="Y98" s="85">
        <v>387.669983</v>
      </c>
      <c r="Z98" s="85">
        <v>399.90365600000001</v>
      </c>
      <c r="AA98" s="85">
        <v>412.37359600000002</v>
      </c>
      <c r="AB98" s="85">
        <v>425.161407</v>
      </c>
      <c r="AC98" s="85">
        <v>438.29391500000003</v>
      </c>
      <c r="AD98" s="85">
        <v>451.80172700000003</v>
      </c>
      <c r="AE98" s="85">
        <v>465.710938</v>
      </c>
      <c r="AF98" s="104">
        <v>4.0534000000000001E-2</v>
      </c>
      <c r="AG98" s="65"/>
    </row>
    <row r="99" spans="1:33" ht="36.75">
      <c r="A99" s="58" t="s">
        <v>1521</v>
      </c>
      <c r="B99" s="108" t="s">
        <v>400</v>
      </c>
      <c r="C99" s="85">
        <v>3762.0329590000001</v>
      </c>
      <c r="D99" s="85">
        <v>4748.001953</v>
      </c>
      <c r="E99" s="85">
        <v>5353.5395509999998</v>
      </c>
      <c r="F99" s="85">
        <v>5531.044922</v>
      </c>
      <c r="G99" s="85">
        <v>5775.6142579999996</v>
      </c>
      <c r="H99" s="85">
        <v>5864.3710940000001</v>
      </c>
      <c r="I99" s="85">
        <v>5956.8701170000004</v>
      </c>
      <c r="J99" s="85">
        <v>6053.4848629999997</v>
      </c>
      <c r="K99" s="85">
        <v>6154.3422849999997</v>
      </c>
      <c r="L99" s="85">
        <v>6259.3935549999997</v>
      </c>
      <c r="M99" s="85">
        <v>6368.6088870000003</v>
      </c>
      <c r="N99" s="85">
        <v>6481.9433589999999</v>
      </c>
      <c r="O99" s="85">
        <v>6599.0610349999997</v>
      </c>
      <c r="P99" s="85">
        <v>6719.5424800000001</v>
      </c>
      <c r="Q99" s="85">
        <v>6843.6357420000004</v>
      </c>
      <c r="R99" s="85">
        <v>6971.5454099999997</v>
      </c>
      <c r="S99" s="85">
        <v>7103.0249020000001</v>
      </c>
      <c r="T99" s="85">
        <v>7237.9794920000004</v>
      </c>
      <c r="U99" s="85">
        <v>7376.4609380000002</v>
      </c>
      <c r="V99" s="85">
        <v>7518.2265619999998</v>
      </c>
      <c r="W99" s="85">
        <v>7663.1791990000002</v>
      </c>
      <c r="X99" s="85">
        <v>7811.2163090000004</v>
      </c>
      <c r="Y99" s="85">
        <v>7962.2353519999997</v>
      </c>
      <c r="Z99" s="85">
        <v>8116.169922</v>
      </c>
      <c r="AA99" s="85">
        <v>8272.9707030000009</v>
      </c>
      <c r="AB99" s="85">
        <v>8432.609375</v>
      </c>
      <c r="AC99" s="85">
        <v>8595.2480469999991</v>
      </c>
      <c r="AD99" s="85">
        <v>8761.1083980000003</v>
      </c>
      <c r="AE99" s="85">
        <v>8930.3339840000008</v>
      </c>
      <c r="AF99" s="104">
        <v>3.1356000000000002E-2</v>
      </c>
      <c r="AG99" s="65"/>
    </row>
    <row r="100" spans="1:33" ht="60.75">
      <c r="A100" s="58" t="s">
        <v>1522</v>
      </c>
      <c r="B100" s="108" t="s">
        <v>414</v>
      </c>
      <c r="C100" s="85">
        <v>2251.7707519999999</v>
      </c>
      <c r="D100" s="85">
        <v>2824.7802729999999</v>
      </c>
      <c r="E100" s="85">
        <v>3159.9794919999999</v>
      </c>
      <c r="F100" s="85">
        <v>3257.9604490000002</v>
      </c>
      <c r="G100" s="85">
        <v>3380.0771479999999</v>
      </c>
      <c r="H100" s="85">
        <v>3432.951904</v>
      </c>
      <c r="I100" s="85">
        <v>3487.991211</v>
      </c>
      <c r="J100" s="85">
        <v>3545.4409179999998</v>
      </c>
      <c r="K100" s="85">
        <v>3605.3881839999999</v>
      </c>
      <c r="L100" s="85">
        <v>3667.8046880000002</v>
      </c>
      <c r="M100" s="85">
        <v>3732.6826169999999</v>
      </c>
      <c r="N100" s="85">
        <v>3800.0107419999999</v>
      </c>
      <c r="O100" s="85">
        <v>3869.5900879999999</v>
      </c>
      <c r="P100" s="85">
        <v>3941.16626</v>
      </c>
      <c r="Q100" s="85">
        <v>4014.9035640000002</v>
      </c>
      <c r="R100" s="85">
        <v>4090.930664</v>
      </c>
      <c r="S100" s="85">
        <v>4169.0976559999999</v>
      </c>
      <c r="T100" s="85">
        <v>4249.3491210000002</v>
      </c>
      <c r="U100" s="85">
        <v>4331.7280270000001</v>
      </c>
      <c r="V100" s="85">
        <v>4416.0815430000002</v>
      </c>
      <c r="W100" s="85">
        <v>4502.3525390000004</v>
      </c>
      <c r="X100" s="85">
        <v>4590.4814450000003</v>
      </c>
      <c r="Y100" s="85">
        <v>4680.40625</v>
      </c>
      <c r="Z100" s="85">
        <v>4772.091797</v>
      </c>
      <c r="AA100" s="85">
        <v>4865.5161129999997</v>
      </c>
      <c r="AB100" s="85">
        <v>4960.6669920000004</v>
      </c>
      <c r="AC100" s="85">
        <v>5057.6396480000003</v>
      </c>
      <c r="AD100" s="85">
        <v>5156.5708009999998</v>
      </c>
      <c r="AE100" s="85">
        <v>5257.5439450000003</v>
      </c>
      <c r="AF100" s="104">
        <v>3.0747E-2</v>
      </c>
      <c r="AG100" s="65"/>
    </row>
    <row r="101" spans="1:33" ht="36.75">
      <c r="A101" s="58" t="s">
        <v>1523</v>
      </c>
      <c r="B101" s="108" t="s">
        <v>396</v>
      </c>
      <c r="C101" s="85">
        <v>599.214294</v>
      </c>
      <c r="D101" s="85">
        <v>762.268372</v>
      </c>
      <c r="E101" s="85">
        <v>868.50219700000002</v>
      </c>
      <c r="F101" s="85">
        <v>908.78015100000005</v>
      </c>
      <c r="G101" s="85">
        <v>986.05267300000003</v>
      </c>
      <c r="H101" s="85">
        <v>999.63122599999997</v>
      </c>
      <c r="I101" s="85">
        <v>1013.892578</v>
      </c>
      <c r="J101" s="85">
        <v>1028.8524170000001</v>
      </c>
      <c r="K101" s="85">
        <v>1044.5131839999999</v>
      </c>
      <c r="L101" s="85">
        <v>1060.864746</v>
      </c>
      <c r="M101" s="85">
        <v>1077.8847659999999</v>
      </c>
      <c r="N101" s="85">
        <v>1095.54187</v>
      </c>
      <c r="O101" s="85">
        <v>1113.7825929999999</v>
      </c>
      <c r="P101" s="85">
        <v>1132.5489500000001</v>
      </c>
      <c r="Q101" s="85">
        <v>1151.852539</v>
      </c>
      <c r="R101" s="85">
        <v>1171.7117920000001</v>
      </c>
      <c r="S101" s="85">
        <v>1192.096313</v>
      </c>
      <c r="T101" s="85">
        <v>1212.9866939999999</v>
      </c>
      <c r="U101" s="85">
        <v>1234.3725589999999</v>
      </c>
      <c r="V101" s="85">
        <v>1256.2304690000001</v>
      </c>
      <c r="W101" s="85">
        <v>1278.5439449999999</v>
      </c>
      <c r="X101" s="85">
        <v>1301.295044</v>
      </c>
      <c r="Y101" s="85">
        <v>1324.4681399999999</v>
      </c>
      <c r="Z101" s="85">
        <v>1348.048462</v>
      </c>
      <c r="AA101" s="85">
        <v>1372.0131839999999</v>
      </c>
      <c r="AB101" s="85">
        <v>1396.3532709999999</v>
      </c>
      <c r="AC101" s="85">
        <v>1421.0908199999999</v>
      </c>
      <c r="AD101" s="85">
        <v>1446.2570800000001</v>
      </c>
      <c r="AE101" s="85">
        <v>1471.8752440000001</v>
      </c>
      <c r="AF101" s="104">
        <v>3.2615999999999999E-2</v>
      </c>
      <c r="AG101" s="65"/>
    </row>
    <row r="102" spans="1:33" ht="36.75">
      <c r="A102" s="58" t="s">
        <v>1524</v>
      </c>
      <c r="B102" s="108" t="s">
        <v>398</v>
      </c>
      <c r="C102" s="85">
        <v>911.04791299999999</v>
      </c>
      <c r="D102" s="85">
        <v>1160.9532469999999</v>
      </c>
      <c r="E102" s="85">
        <v>1325.0579829999999</v>
      </c>
      <c r="F102" s="85">
        <v>1364.3039550000001</v>
      </c>
      <c r="G102" s="85">
        <v>1409.484375</v>
      </c>
      <c r="H102" s="85">
        <v>1431.788086</v>
      </c>
      <c r="I102" s="85">
        <v>1454.986328</v>
      </c>
      <c r="J102" s="85">
        <v>1479.191284</v>
      </c>
      <c r="K102" s="85">
        <v>1504.4407960000001</v>
      </c>
      <c r="L102" s="85">
        <v>1530.7242429999999</v>
      </c>
      <c r="M102" s="85">
        <v>1558.0413820000001</v>
      </c>
      <c r="N102" s="85">
        <v>1586.3903809999999</v>
      </c>
      <c r="O102" s="85">
        <v>1615.6884769999999</v>
      </c>
      <c r="P102" s="85">
        <v>1645.8271480000001</v>
      </c>
      <c r="Q102" s="85">
        <v>1676.8798830000001</v>
      </c>
      <c r="R102" s="85">
        <v>1708.9027100000001</v>
      </c>
      <c r="S102" s="85">
        <v>1741.831177</v>
      </c>
      <c r="T102" s="85">
        <v>1775.643311</v>
      </c>
      <c r="U102" s="85">
        <v>1810.3602289999999</v>
      </c>
      <c r="V102" s="85">
        <v>1845.914673</v>
      </c>
      <c r="W102" s="85">
        <v>1882.282837</v>
      </c>
      <c r="X102" s="85">
        <v>1919.440063</v>
      </c>
      <c r="Y102" s="85">
        <v>1957.360596</v>
      </c>
      <c r="Z102" s="85">
        <v>1996.030029</v>
      </c>
      <c r="AA102" s="85">
        <v>2035.4411620000001</v>
      </c>
      <c r="AB102" s="85">
        <v>2075.5893550000001</v>
      </c>
      <c r="AC102" s="85">
        <v>2116.5170899999998</v>
      </c>
      <c r="AD102" s="85">
        <v>2158.280518</v>
      </c>
      <c r="AE102" s="85">
        <v>2200.9147950000001</v>
      </c>
      <c r="AF102" s="104">
        <v>3.2002999999999997E-2</v>
      </c>
      <c r="AG102" s="65"/>
    </row>
    <row r="103" spans="1:33" ht="36.75">
      <c r="A103" s="58" t="s">
        <v>1525</v>
      </c>
      <c r="B103" s="108" t="s">
        <v>400</v>
      </c>
      <c r="C103" s="85">
        <v>334.30587800000001</v>
      </c>
      <c r="D103" s="85">
        <v>482.67523199999999</v>
      </c>
      <c r="E103" s="85">
        <v>543.73724400000003</v>
      </c>
      <c r="F103" s="85">
        <v>574.16961700000002</v>
      </c>
      <c r="G103" s="85">
        <v>609.476135</v>
      </c>
      <c r="H103" s="85">
        <v>631.25524900000005</v>
      </c>
      <c r="I103" s="85">
        <v>650.66949499999998</v>
      </c>
      <c r="J103" s="85">
        <v>650.72229000000004</v>
      </c>
      <c r="K103" s="85">
        <v>650.47351100000003</v>
      </c>
      <c r="L103" s="85">
        <v>650.04211399999997</v>
      </c>
      <c r="M103" s="85">
        <v>649.65869099999998</v>
      </c>
      <c r="N103" s="85">
        <v>649.51635699999997</v>
      </c>
      <c r="O103" s="85">
        <v>649.60699499999998</v>
      </c>
      <c r="P103" s="85">
        <v>649.90551800000003</v>
      </c>
      <c r="Q103" s="85">
        <v>650.389771</v>
      </c>
      <c r="R103" s="85">
        <v>651.04125999999997</v>
      </c>
      <c r="S103" s="85">
        <v>651.84350600000005</v>
      </c>
      <c r="T103" s="85">
        <v>652.77838099999997</v>
      </c>
      <c r="U103" s="85">
        <v>653.81298800000002</v>
      </c>
      <c r="V103" s="85">
        <v>654.95043899999996</v>
      </c>
      <c r="W103" s="85">
        <v>656.17468299999996</v>
      </c>
      <c r="X103" s="85">
        <v>657.48034700000005</v>
      </c>
      <c r="Y103" s="85">
        <v>658.88653599999998</v>
      </c>
      <c r="Z103" s="85">
        <v>660.45416299999999</v>
      </c>
      <c r="AA103" s="85">
        <v>662.22705099999996</v>
      </c>
      <c r="AB103" s="85">
        <v>664.21197500000005</v>
      </c>
      <c r="AC103" s="85">
        <v>666.40466300000003</v>
      </c>
      <c r="AD103" s="85">
        <v>668.80127000000005</v>
      </c>
      <c r="AE103" s="85">
        <v>671.39721699999996</v>
      </c>
      <c r="AF103" s="104">
        <v>2.5215999999999999E-2</v>
      </c>
      <c r="AG103" s="65"/>
    </row>
    <row r="104" spans="1:33">
      <c r="A104" s="58" t="s">
        <v>1526</v>
      </c>
      <c r="B104" s="108" t="s">
        <v>416</v>
      </c>
      <c r="C104" s="85">
        <v>157.00242600000001</v>
      </c>
      <c r="D104" s="85">
        <v>226.84420800000001</v>
      </c>
      <c r="E104" s="85">
        <v>246.46307400000001</v>
      </c>
      <c r="F104" s="85">
        <v>254.599121</v>
      </c>
      <c r="G104" s="85">
        <v>261.34945699999997</v>
      </c>
      <c r="H104" s="85">
        <v>265.541901</v>
      </c>
      <c r="I104" s="85">
        <v>269.29544099999998</v>
      </c>
      <c r="J104" s="85">
        <v>269.39648399999999</v>
      </c>
      <c r="K104" s="85">
        <v>269.45678700000002</v>
      </c>
      <c r="L104" s="85">
        <v>269.50479100000001</v>
      </c>
      <c r="M104" s="85">
        <v>269.59854100000001</v>
      </c>
      <c r="N104" s="85">
        <v>269.78677399999998</v>
      </c>
      <c r="O104" s="85">
        <v>270.06545999999997</v>
      </c>
      <c r="P104" s="85">
        <v>270.42456099999998</v>
      </c>
      <c r="Q104" s="85">
        <v>270.85540800000001</v>
      </c>
      <c r="R104" s="85">
        <v>271.35137900000001</v>
      </c>
      <c r="S104" s="85">
        <v>271.90600599999999</v>
      </c>
      <c r="T104" s="85">
        <v>272.51284800000002</v>
      </c>
      <c r="U104" s="85">
        <v>273.15570100000002</v>
      </c>
      <c r="V104" s="85">
        <v>273.838348</v>
      </c>
      <c r="W104" s="85">
        <v>274.55523699999998</v>
      </c>
      <c r="X104" s="85">
        <v>275.30450400000001</v>
      </c>
      <c r="Y104" s="85">
        <v>276.09158300000001</v>
      </c>
      <c r="Z104" s="85">
        <v>276.93158</v>
      </c>
      <c r="AA104" s="85">
        <v>277.83703600000001</v>
      </c>
      <c r="AB104" s="85">
        <v>278.80905200000001</v>
      </c>
      <c r="AC104" s="85">
        <v>279.84530599999999</v>
      </c>
      <c r="AD104" s="85">
        <v>280.943848</v>
      </c>
      <c r="AE104" s="85">
        <v>282.10253899999998</v>
      </c>
      <c r="AF104" s="104">
        <v>2.1149000000000001E-2</v>
      </c>
      <c r="AG104" s="65"/>
    </row>
    <row r="105" spans="1:33" ht="36.75">
      <c r="A105" s="58" t="s">
        <v>1527</v>
      </c>
      <c r="B105" s="108" t="s">
        <v>396</v>
      </c>
      <c r="C105" s="85">
        <v>108.138092</v>
      </c>
      <c r="D105" s="85">
        <v>155.81738300000001</v>
      </c>
      <c r="E105" s="85">
        <v>191.16619900000001</v>
      </c>
      <c r="F105" s="85">
        <v>211.71112099999999</v>
      </c>
      <c r="G105" s="85">
        <v>240.22532699999999</v>
      </c>
      <c r="H105" s="85">
        <v>257.76501500000001</v>
      </c>
      <c r="I105" s="85">
        <v>273.371735</v>
      </c>
      <c r="J105" s="85">
        <v>273.25607300000001</v>
      </c>
      <c r="K105" s="85">
        <v>272.86740099999997</v>
      </c>
      <c r="L105" s="85">
        <v>272.29208399999999</v>
      </c>
      <c r="M105" s="85">
        <v>271.69168100000002</v>
      </c>
      <c r="N105" s="85">
        <v>271.20190400000001</v>
      </c>
      <c r="O105" s="85">
        <v>270.820312</v>
      </c>
      <c r="P105" s="85">
        <v>270.53582799999998</v>
      </c>
      <c r="Q105" s="85">
        <v>270.33837899999997</v>
      </c>
      <c r="R105" s="85">
        <v>270.21820100000002</v>
      </c>
      <c r="S105" s="85">
        <v>270.16796900000003</v>
      </c>
      <c r="T105" s="85">
        <v>270.17804000000001</v>
      </c>
      <c r="U105" s="85">
        <v>270.23925800000001</v>
      </c>
      <c r="V105" s="85">
        <v>270.34848</v>
      </c>
      <c r="W105" s="85">
        <v>270.49700899999999</v>
      </c>
      <c r="X105" s="85">
        <v>270.68206800000002</v>
      </c>
      <c r="Y105" s="85">
        <v>270.91598499999998</v>
      </c>
      <c r="Z105" s="85">
        <v>271.24194299999999</v>
      </c>
      <c r="AA105" s="85">
        <v>271.688019</v>
      </c>
      <c r="AB105" s="85">
        <v>272.26010100000002</v>
      </c>
      <c r="AC105" s="85">
        <v>272.957336</v>
      </c>
      <c r="AD105" s="85">
        <v>273.778595</v>
      </c>
      <c r="AE105" s="85">
        <v>274.72259500000001</v>
      </c>
      <c r="AF105" s="104">
        <v>3.3859E-2</v>
      </c>
      <c r="AG105" s="65"/>
    </row>
    <row r="106" spans="1:33" ht="36.75">
      <c r="A106" s="58" t="s">
        <v>1528</v>
      </c>
      <c r="B106" s="108" t="s">
        <v>398</v>
      </c>
      <c r="C106" s="85">
        <v>69.165374999999997</v>
      </c>
      <c r="D106" s="85">
        <v>100.01365699999999</v>
      </c>
      <c r="E106" s="85">
        <v>106.107979</v>
      </c>
      <c r="F106" s="85">
        <v>107.859352</v>
      </c>
      <c r="G106" s="85">
        <v>107.90136699999999</v>
      </c>
      <c r="H106" s="85">
        <v>107.94834899999999</v>
      </c>
      <c r="I106" s="85">
        <v>108.00232699999999</v>
      </c>
      <c r="J106" s="85">
        <v>108.06967899999999</v>
      </c>
      <c r="K106" s="85">
        <v>108.149277</v>
      </c>
      <c r="L106" s="85">
        <v>108.24527</v>
      </c>
      <c r="M106" s="85">
        <v>108.36844600000001</v>
      </c>
      <c r="N106" s="85">
        <v>108.527725</v>
      </c>
      <c r="O106" s="85">
        <v>108.72123000000001</v>
      </c>
      <c r="P106" s="85">
        <v>108.94512899999999</v>
      </c>
      <c r="Q106" s="85">
        <v>109.19601400000001</v>
      </c>
      <c r="R106" s="85">
        <v>109.47168000000001</v>
      </c>
      <c r="S106" s="85">
        <v>109.76956199999999</v>
      </c>
      <c r="T106" s="85">
        <v>110.087486</v>
      </c>
      <c r="U106" s="85">
        <v>110.418037</v>
      </c>
      <c r="V106" s="85">
        <v>110.76361799999999</v>
      </c>
      <c r="W106" s="85">
        <v>111.122467</v>
      </c>
      <c r="X106" s="85">
        <v>111.49376700000001</v>
      </c>
      <c r="Y106" s="85">
        <v>111.87896000000001</v>
      </c>
      <c r="Z106" s="85">
        <v>112.280655</v>
      </c>
      <c r="AA106" s="85">
        <v>112.70199599999999</v>
      </c>
      <c r="AB106" s="85">
        <v>113.142838</v>
      </c>
      <c r="AC106" s="85">
        <v>113.602074</v>
      </c>
      <c r="AD106" s="85">
        <v>114.078835</v>
      </c>
      <c r="AE106" s="85">
        <v>114.57208300000001</v>
      </c>
      <c r="AF106" s="104">
        <v>1.8189E-2</v>
      </c>
      <c r="AG106" s="65"/>
    </row>
    <row r="107" spans="1:33" ht="36.75">
      <c r="A107" s="58" t="s">
        <v>1529</v>
      </c>
      <c r="B107" s="108" t="s">
        <v>400</v>
      </c>
      <c r="C107" s="85">
        <v>389.34106400000002</v>
      </c>
      <c r="D107" s="85">
        <v>527.30407700000001</v>
      </c>
      <c r="E107" s="85">
        <v>603.57464600000003</v>
      </c>
      <c r="F107" s="85">
        <v>646.87390100000005</v>
      </c>
      <c r="G107" s="85">
        <v>672.17700200000002</v>
      </c>
      <c r="H107" s="85">
        <v>692.76977499999998</v>
      </c>
      <c r="I107" s="85">
        <v>712.78027299999997</v>
      </c>
      <c r="J107" s="85">
        <v>729.14636199999995</v>
      </c>
      <c r="K107" s="85">
        <v>746.07000700000003</v>
      </c>
      <c r="L107" s="85">
        <v>763.38781700000004</v>
      </c>
      <c r="M107" s="85">
        <v>780.82421899999997</v>
      </c>
      <c r="N107" s="85">
        <v>798.49176</v>
      </c>
      <c r="O107" s="85">
        <v>816.41674799999998</v>
      </c>
      <c r="P107" s="85">
        <v>833.91308600000002</v>
      </c>
      <c r="Q107" s="85">
        <v>851.46484399999997</v>
      </c>
      <c r="R107" s="85">
        <v>869.62023899999997</v>
      </c>
      <c r="S107" s="85">
        <v>888.20556599999998</v>
      </c>
      <c r="T107" s="85">
        <v>906.783142</v>
      </c>
      <c r="U107" s="85">
        <v>925.35437000000002</v>
      </c>
      <c r="V107" s="85">
        <v>944.20440699999995</v>
      </c>
      <c r="W107" s="85">
        <v>963.38317900000004</v>
      </c>
      <c r="X107" s="85">
        <v>982.878784</v>
      </c>
      <c r="Y107" s="85">
        <v>1002.678101</v>
      </c>
      <c r="Z107" s="85">
        <v>1022.752686</v>
      </c>
      <c r="AA107" s="85">
        <v>1043.0593260000001</v>
      </c>
      <c r="AB107" s="85">
        <v>1063.5974120000001</v>
      </c>
      <c r="AC107" s="85">
        <v>1084.4758300000001</v>
      </c>
      <c r="AD107" s="85">
        <v>1105.705688</v>
      </c>
      <c r="AE107" s="85">
        <v>1127.2768550000001</v>
      </c>
      <c r="AF107" s="104">
        <v>3.8698000000000003E-2</v>
      </c>
      <c r="AG107" s="65"/>
    </row>
    <row r="108" spans="1:33" ht="36.75">
      <c r="A108" s="58" t="s">
        <v>1530</v>
      </c>
      <c r="B108" s="108" t="s">
        <v>418</v>
      </c>
      <c r="C108" s="85">
        <v>160.62977599999999</v>
      </c>
      <c r="D108" s="85">
        <v>214.01713599999999</v>
      </c>
      <c r="E108" s="85">
        <v>240.182434</v>
      </c>
      <c r="F108" s="85">
        <v>255.44360399999999</v>
      </c>
      <c r="G108" s="85">
        <v>263.13372800000002</v>
      </c>
      <c r="H108" s="85">
        <v>270.02578699999998</v>
      </c>
      <c r="I108" s="85">
        <v>276.88372800000002</v>
      </c>
      <c r="J108" s="85">
        <v>283.15142800000001</v>
      </c>
      <c r="K108" s="85">
        <v>289.63079800000003</v>
      </c>
      <c r="L108" s="85">
        <v>296.25329599999998</v>
      </c>
      <c r="M108" s="85">
        <v>302.903595</v>
      </c>
      <c r="N108" s="85">
        <v>309.62863199999998</v>
      </c>
      <c r="O108" s="85">
        <v>316.438965</v>
      </c>
      <c r="P108" s="85">
        <v>323.04699699999998</v>
      </c>
      <c r="Q108" s="85">
        <v>329.65524299999998</v>
      </c>
      <c r="R108" s="85">
        <v>336.49298099999999</v>
      </c>
      <c r="S108" s="85">
        <v>343.487213</v>
      </c>
      <c r="T108" s="85">
        <v>350.45428500000003</v>
      </c>
      <c r="U108" s="85">
        <v>357.39453099999997</v>
      </c>
      <c r="V108" s="85">
        <v>364.427368</v>
      </c>
      <c r="W108" s="85">
        <v>371.57376099999999</v>
      </c>
      <c r="X108" s="85">
        <v>378.828644</v>
      </c>
      <c r="Y108" s="85">
        <v>386.18637100000001</v>
      </c>
      <c r="Z108" s="85">
        <v>393.63519300000002</v>
      </c>
      <c r="AA108" s="85">
        <v>401.15685999999999</v>
      </c>
      <c r="AB108" s="85">
        <v>408.75112899999999</v>
      </c>
      <c r="AC108" s="85">
        <v>416.46343999999999</v>
      </c>
      <c r="AD108" s="85">
        <v>424.29794299999998</v>
      </c>
      <c r="AE108" s="85">
        <v>432.25027499999999</v>
      </c>
      <c r="AF108" s="104">
        <v>3.5985999999999997E-2</v>
      </c>
      <c r="AG108" s="65"/>
    </row>
    <row r="109" spans="1:33" ht="36.75">
      <c r="A109" s="58" t="s">
        <v>1531</v>
      </c>
      <c r="B109" s="108" t="s">
        <v>396</v>
      </c>
      <c r="C109" s="85">
        <v>35.168582999999998</v>
      </c>
      <c r="D109" s="85">
        <v>54.096428000000003</v>
      </c>
      <c r="E109" s="85">
        <v>70.564491000000004</v>
      </c>
      <c r="F109" s="85">
        <v>82.110648999999995</v>
      </c>
      <c r="G109" s="85">
        <v>92.902702000000005</v>
      </c>
      <c r="H109" s="85">
        <v>99.599311999999998</v>
      </c>
      <c r="I109" s="85">
        <v>105.577263</v>
      </c>
      <c r="J109" s="85">
        <v>108.297195</v>
      </c>
      <c r="K109" s="85">
        <v>111.115891</v>
      </c>
      <c r="L109" s="85">
        <v>114.025818</v>
      </c>
      <c r="M109" s="85">
        <v>117.01339</v>
      </c>
      <c r="N109" s="85">
        <v>120.08496100000001</v>
      </c>
      <c r="O109" s="85">
        <v>123.242828</v>
      </c>
      <c r="P109" s="85">
        <v>126.455254</v>
      </c>
      <c r="Q109" s="85">
        <v>129.746216</v>
      </c>
      <c r="R109" s="85">
        <v>133.14265399999999</v>
      </c>
      <c r="S109" s="85">
        <v>136.637756</v>
      </c>
      <c r="T109" s="85">
        <v>140.211029</v>
      </c>
      <c r="U109" s="85">
        <v>143.863754</v>
      </c>
      <c r="V109" s="85">
        <v>147.60922199999999</v>
      </c>
      <c r="W109" s="85">
        <v>151.45024100000001</v>
      </c>
      <c r="X109" s="85">
        <v>155.38606300000001</v>
      </c>
      <c r="Y109" s="85">
        <v>159.41670199999999</v>
      </c>
      <c r="Z109" s="85">
        <v>163.54042100000001</v>
      </c>
      <c r="AA109" s="85">
        <v>167.755325</v>
      </c>
      <c r="AB109" s="85">
        <v>172.061554</v>
      </c>
      <c r="AC109" s="85">
        <v>176.46504200000001</v>
      </c>
      <c r="AD109" s="85">
        <v>180.967377</v>
      </c>
      <c r="AE109" s="85">
        <v>185.56895399999999</v>
      </c>
      <c r="AF109" s="104">
        <v>6.1201999999999999E-2</v>
      </c>
      <c r="AG109" s="65"/>
    </row>
    <row r="110" spans="1:33" ht="36.75">
      <c r="A110" s="58" t="s">
        <v>1532</v>
      </c>
      <c r="B110" s="108" t="s">
        <v>398</v>
      </c>
      <c r="C110" s="85">
        <v>193.542709</v>
      </c>
      <c r="D110" s="85">
        <v>259.19052099999999</v>
      </c>
      <c r="E110" s="85">
        <v>292.82772799999998</v>
      </c>
      <c r="F110" s="85">
        <v>309.31964099999999</v>
      </c>
      <c r="G110" s="85">
        <v>316.14059400000002</v>
      </c>
      <c r="H110" s="85">
        <v>323.14468399999998</v>
      </c>
      <c r="I110" s="85">
        <v>330.319275</v>
      </c>
      <c r="J110" s="85">
        <v>337.69775399999997</v>
      </c>
      <c r="K110" s="85">
        <v>345.32330300000001</v>
      </c>
      <c r="L110" s="85">
        <v>353.10873400000003</v>
      </c>
      <c r="M110" s="85">
        <v>360.907196</v>
      </c>
      <c r="N110" s="85">
        <v>368.77816799999999</v>
      </c>
      <c r="O110" s="85">
        <v>376.73492399999998</v>
      </c>
      <c r="P110" s="85">
        <v>384.41085800000002</v>
      </c>
      <c r="Q110" s="85">
        <v>392.06341600000002</v>
      </c>
      <c r="R110" s="85">
        <v>399.98458900000003</v>
      </c>
      <c r="S110" s="85">
        <v>408.08056599999998</v>
      </c>
      <c r="T110" s="85">
        <v>416.11782799999997</v>
      </c>
      <c r="U110" s="85">
        <v>424.09609999999998</v>
      </c>
      <c r="V110" s="85">
        <v>432.16778599999998</v>
      </c>
      <c r="W110" s="85">
        <v>440.35919200000001</v>
      </c>
      <c r="X110" s="85">
        <v>448.66409299999998</v>
      </c>
      <c r="Y110" s="85">
        <v>457.07498199999998</v>
      </c>
      <c r="Z110" s="85">
        <v>465.57708700000001</v>
      </c>
      <c r="AA110" s="85">
        <v>474.14712500000002</v>
      </c>
      <c r="AB110" s="85">
        <v>482.78469799999999</v>
      </c>
      <c r="AC110" s="85">
        <v>491.547394</v>
      </c>
      <c r="AD110" s="85">
        <v>500.44039900000001</v>
      </c>
      <c r="AE110" s="85">
        <v>509.45764200000002</v>
      </c>
      <c r="AF110" s="104">
        <v>3.517E-2</v>
      </c>
      <c r="AG110" s="65"/>
    </row>
    <row r="111" spans="1:33" ht="36.75">
      <c r="A111" s="58" t="s">
        <v>1533</v>
      </c>
      <c r="B111" s="108" t="s">
        <v>400</v>
      </c>
      <c r="C111" s="85">
        <v>182.763184</v>
      </c>
      <c r="D111" s="85">
        <v>237.52479600000001</v>
      </c>
      <c r="E111" s="85">
        <v>278.12484699999999</v>
      </c>
      <c r="F111" s="85">
        <v>304.20562699999999</v>
      </c>
      <c r="G111" s="85">
        <v>339.451843</v>
      </c>
      <c r="H111" s="85">
        <v>360.63619999999997</v>
      </c>
      <c r="I111" s="85">
        <v>379.52752700000002</v>
      </c>
      <c r="J111" s="85">
        <v>388.76623499999999</v>
      </c>
      <c r="K111" s="85">
        <v>397.46667500000001</v>
      </c>
      <c r="L111" s="85">
        <v>403.19485500000002</v>
      </c>
      <c r="M111" s="85">
        <v>404.653076</v>
      </c>
      <c r="N111" s="85">
        <v>405.40646400000003</v>
      </c>
      <c r="O111" s="85">
        <v>406.23818999999997</v>
      </c>
      <c r="P111" s="85">
        <v>407.06143200000002</v>
      </c>
      <c r="Q111" s="85">
        <v>408.06191999999999</v>
      </c>
      <c r="R111" s="85">
        <v>408.494507</v>
      </c>
      <c r="S111" s="85">
        <v>408.41366599999998</v>
      </c>
      <c r="T111" s="85">
        <v>408.500854</v>
      </c>
      <c r="U111" s="85">
        <v>409.19189499999999</v>
      </c>
      <c r="V111" s="85">
        <v>410.94830300000001</v>
      </c>
      <c r="W111" s="85">
        <v>413.58322099999998</v>
      </c>
      <c r="X111" s="85">
        <v>416.640961</v>
      </c>
      <c r="Y111" s="85">
        <v>419.987976</v>
      </c>
      <c r="Z111" s="85">
        <v>423.38955700000002</v>
      </c>
      <c r="AA111" s="85">
        <v>426.57775900000001</v>
      </c>
      <c r="AB111" s="85">
        <v>429.54504400000002</v>
      </c>
      <c r="AC111" s="85">
        <v>432.61886600000003</v>
      </c>
      <c r="AD111" s="85">
        <v>436.08874500000002</v>
      </c>
      <c r="AE111" s="85">
        <v>440.16095000000001</v>
      </c>
      <c r="AF111" s="104">
        <v>3.1889000000000001E-2</v>
      </c>
      <c r="AG111" s="65"/>
    </row>
    <row r="112" spans="1:33" ht="36.75">
      <c r="A112" s="58" t="s">
        <v>1534</v>
      </c>
      <c r="B112" s="108" t="s">
        <v>420</v>
      </c>
      <c r="C112" s="85">
        <v>112.27862500000001</v>
      </c>
      <c r="D112" s="85">
        <v>141.364563</v>
      </c>
      <c r="E112" s="85">
        <v>162.32298299999999</v>
      </c>
      <c r="F112" s="85">
        <v>176.838638</v>
      </c>
      <c r="G112" s="85">
        <v>195.25990300000001</v>
      </c>
      <c r="H112" s="85">
        <v>206.16815199999999</v>
      </c>
      <c r="I112" s="85">
        <v>215.91021699999999</v>
      </c>
      <c r="J112" s="85">
        <v>220.76951600000001</v>
      </c>
      <c r="K112" s="85">
        <v>225.34823600000001</v>
      </c>
      <c r="L112" s="85">
        <v>228.36549400000001</v>
      </c>
      <c r="M112" s="85">
        <v>229.13916</v>
      </c>
      <c r="N112" s="85">
        <v>229.54512</v>
      </c>
      <c r="O112" s="85">
        <v>229.99362199999999</v>
      </c>
      <c r="P112" s="85">
        <v>230.437241</v>
      </c>
      <c r="Q112" s="85">
        <v>230.973083</v>
      </c>
      <c r="R112" s="85">
        <v>231.208923</v>
      </c>
      <c r="S112" s="85">
        <v>231.17323300000001</v>
      </c>
      <c r="T112" s="85">
        <v>231.22438</v>
      </c>
      <c r="U112" s="85">
        <v>231.59045399999999</v>
      </c>
      <c r="V112" s="85">
        <v>232.51417499999999</v>
      </c>
      <c r="W112" s="85">
        <v>233.89657600000001</v>
      </c>
      <c r="X112" s="85">
        <v>235.49775700000001</v>
      </c>
      <c r="Y112" s="85">
        <v>237.24749800000001</v>
      </c>
      <c r="Z112" s="85">
        <v>239.02226300000001</v>
      </c>
      <c r="AA112" s="85">
        <v>240.680801</v>
      </c>
      <c r="AB112" s="85">
        <v>242.21876499999999</v>
      </c>
      <c r="AC112" s="85">
        <v>243.808121</v>
      </c>
      <c r="AD112" s="85">
        <v>245.60090600000001</v>
      </c>
      <c r="AE112" s="85">
        <v>247.70498699999999</v>
      </c>
      <c r="AF112" s="104">
        <v>2.8662E-2</v>
      </c>
      <c r="AG112" s="65"/>
    </row>
    <row r="113" spans="1:33" ht="36.75">
      <c r="A113" s="58" t="s">
        <v>1535</v>
      </c>
      <c r="B113" s="108" t="s">
        <v>396</v>
      </c>
      <c r="C113" s="85">
        <v>64.446442000000005</v>
      </c>
      <c r="D113" s="85">
        <v>89.869308000000004</v>
      </c>
      <c r="E113" s="85">
        <v>109.098129</v>
      </c>
      <c r="F113" s="85">
        <v>120.227448</v>
      </c>
      <c r="G113" s="85">
        <v>136.790131</v>
      </c>
      <c r="H113" s="85">
        <v>146.95330799999999</v>
      </c>
      <c r="I113" s="85">
        <v>155.99787900000001</v>
      </c>
      <c r="J113" s="85">
        <v>160.30012500000001</v>
      </c>
      <c r="K113" s="85">
        <v>164.34848</v>
      </c>
      <c r="L113" s="85">
        <v>167.01036099999999</v>
      </c>
      <c r="M113" s="85">
        <v>167.680893</v>
      </c>
      <c r="N113" s="85">
        <v>168.01942399999999</v>
      </c>
      <c r="O113" s="85">
        <v>168.39267000000001</v>
      </c>
      <c r="P113" s="85">
        <v>168.76252700000001</v>
      </c>
      <c r="Q113" s="85">
        <v>169.21620200000001</v>
      </c>
      <c r="R113" s="85">
        <v>169.40704299999999</v>
      </c>
      <c r="S113" s="85">
        <v>169.360703</v>
      </c>
      <c r="T113" s="85">
        <v>169.39456200000001</v>
      </c>
      <c r="U113" s="85">
        <v>169.713043</v>
      </c>
      <c r="V113" s="85">
        <v>170.53109699999999</v>
      </c>
      <c r="W113" s="85">
        <v>171.762573</v>
      </c>
      <c r="X113" s="85">
        <v>173.195526</v>
      </c>
      <c r="Y113" s="85">
        <v>174.76779199999999</v>
      </c>
      <c r="Z113" s="85">
        <v>176.370148</v>
      </c>
      <c r="AA113" s="85">
        <v>177.87814299999999</v>
      </c>
      <c r="AB113" s="85">
        <v>179.28894</v>
      </c>
      <c r="AC113" s="85">
        <v>180.75520299999999</v>
      </c>
      <c r="AD113" s="85">
        <v>182.41215500000001</v>
      </c>
      <c r="AE113" s="85">
        <v>184.35659799999999</v>
      </c>
      <c r="AF113" s="104">
        <v>3.8249999999999999E-2</v>
      </c>
      <c r="AG113" s="65"/>
    </row>
    <row r="114" spans="1:33" ht="36.75">
      <c r="A114" s="58" t="s">
        <v>1536</v>
      </c>
      <c r="B114" s="108" t="s">
        <v>398</v>
      </c>
      <c r="C114" s="85">
        <v>6.0381179999999999</v>
      </c>
      <c r="D114" s="85">
        <v>6.290921</v>
      </c>
      <c r="E114" s="85">
        <v>6.7037339999999999</v>
      </c>
      <c r="F114" s="85">
        <v>7.1395119999999999</v>
      </c>
      <c r="G114" s="85">
        <v>7.4018090000000001</v>
      </c>
      <c r="H114" s="85">
        <v>7.5147519999999997</v>
      </c>
      <c r="I114" s="85">
        <v>7.6194449999999998</v>
      </c>
      <c r="J114" s="85">
        <v>7.696599</v>
      </c>
      <c r="K114" s="85">
        <v>7.7699540000000002</v>
      </c>
      <c r="L114" s="85">
        <v>7.8189890000000002</v>
      </c>
      <c r="M114" s="85">
        <v>7.8329950000000004</v>
      </c>
      <c r="N114" s="85">
        <v>7.8419319999999999</v>
      </c>
      <c r="O114" s="85">
        <v>7.8518939999999997</v>
      </c>
      <c r="P114" s="85">
        <v>7.8616700000000002</v>
      </c>
      <c r="Q114" s="85">
        <v>7.8726440000000002</v>
      </c>
      <c r="R114" s="85">
        <v>7.8785350000000003</v>
      </c>
      <c r="S114" s="85">
        <v>7.879721</v>
      </c>
      <c r="T114" s="85">
        <v>7.8818989999999998</v>
      </c>
      <c r="U114" s="85">
        <v>7.888382</v>
      </c>
      <c r="V114" s="85">
        <v>7.9030189999999996</v>
      </c>
      <c r="W114" s="85">
        <v>7.924067</v>
      </c>
      <c r="X114" s="85">
        <v>7.9476639999999996</v>
      </c>
      <c r="Y114" s="85">
        <v>7.9726860000000004</v>
      </c>
      <c r="Z114" s="85">
        <v>7.9971690000000004</v>
      </c>
      <c r="AA114" s="85">
        <v>8.0187860000000004</v>
      </c>
      <c r="AB114" s="85">
        <v>8.0373450000000002</v>
      </c>
      <c r="AC114" s="85">
        <v>8.0555350000000008</v>
      </c>
      <c r="AD114" s="85">
        <v>8.0756920000000001</v>
      </c>
      <c r="AE114" s="85">
        <v>8.0993770000000005</v>
      </c>
      <c r="AF114" s="104">
        <v>1.0544E-2</v>
      </c>
      <c r="AG114" s="65"/>
    </row>
    <row r="115" spans="1:33" ht="36.75">
      <c r="A115" s="58" t="s">
        <v>1537</v>
      </c>
      <c r="B115" s="108" t="s">
        <v>400</v>
      </c>
      <c r="C115" s="85">
        <v>933.64172399999995</v>
      </c>
      <c r="D115" s="85">
        <v>970.34521500000005</v>
      </c>
      <c r="E115" s="85">
        <v>1023.072449</v>
      </c>
      <c r="F115" s="85">
        <v>1053.4545900000001</v>
      </c>
      <c r="G115" s="85">
        <v>1080.8114009999999</v>
      </c>
      <c r="H115" s="85">
        <v>1098.616211</v>
      </c>
      <c r="I115" s="85">
        <v>1113.439697</v>
      </c>
      <c r="J115" s="85">
        <v>1124.475586</v>
      </c>
      <c r="K115" s="85">
        <v>1136.2514650000001</v>
      </c>
      <c r="L115" s="85">
        <v>1149.053711</v>
      </c>
      <c r="M115" s="85">
        <v>1162.6475829999999</v>
      </c>
      <c r="N115" s="85">
        <v>1176.852783</v>
      </c>
      <c r="O115" s="85">
        <v>1191.695068</v>
      </c>
      <c r="P115" s="85">
        <v>1207.200562</v>
      </c>
      <c r="Q115" s="85">
        <v>1223.326904</v>
      </c>
      <c r="R115" s="85">
        <v>1240.018311</v>
      </c>
      <c r="S115" s="85">
        <v>1257.290894</v>
      </c>
      <c r="T115" s="85">
        <v>1275.1625979999999</v>
      </c>
      <c r="U115" s="85">
        <v>1293.6102289999999</v>
      </c>
      <c r="V115" s="85">
        <v>1312.6541749999999</v>
      </c>
      <c r="W115" s="85">
        <v>1332.273682</v>
      </c>
      <c r="X115" s="85">
        <v>1352.445923</v>
      </c>
      <c r="Y115" s="85">
        <v>1373.160889</v>
      </c>
      <c r="Z115" s="85">
        <v>1394.4018550000001</v>
      </c>
      <c r="AA115" s="85">
        <v>1416.1967770000001</v>
      </c>
      <c r="AB115" s="85">
        <v>1438.5435789999999</v>
      </c>
      <c r="AC115" s="85">
        <v>1461.4121090000001</v>
      </c>
      <c r="AD115" s="85">
        <v>1484.7753909999999</v>
      </c>
      <c r="AE115" s="85">
        <v>1508.5935059999999</v>
      </c>
      <c r="AF115" s="104">
        <v>1.7284999999999998E-2</v>
      </c>
      <c r="AG115" s="65"/>
    </row>
    <row r="116" spans="1:33" ht="36.75">
      <c r="A116" s="58" t="s">
        <v>1538</v>
      </c>
      <c r="B116" s="108" t="s">
        <v>422</v>
      </c>
      <c r="C116" s="85">
        <v>568.04724099999999</v>
      </c>
      <c r="D116" s="85">
        <v>590.52404799999999</v>
      </c>
      <c r="E116" s="85">
        <v>622.65716599999996</v>
      </c>
      <c r="F116" s="85">
        <v>642.02844200000004</v>
      </c>
      <c r="G116" s="85">
        <v>659.22845500000005</v>
      </c>
      <c r="H116" s="85">
        <v>670.35357699999997</v>
      </c>
      <c r="I116" s="85">
        <v>679.56475799999998</v>
      </c>
      <c r="J116" s="85">
        <v>686.34899900000005</v>
      </c>
      <c r="K116" s="85">
        <v>693.58520499999997</v>
      </c>
      <c r="L116" s="85">
        <v>701.44732699999997</v>
      </c>
      <c r="M116" s="85">
        <v>709.79235800000004</v>
      </c>
      <c r="N116" s="85">
        <v>718.51135299999999</v>
      </c>
      <c r="O116" s="85">
        <v>727.62011700000005</v>
      </c>
      <c r="P116" s="85">
        <v>737.13500999999997</v>
      </c>
      <c r="Q116" s="85">
        <v>747.03015100000005</v>
      </c>
      <c r="R116" s="85">
        <v>757.27142300000003</v>
      </c>
      <c r="S116" s="85">
        <v>767.86908000000005</v>
      </c>
      <c r="T116" s="85">
        <v>778.83404499999995</v>
      </c>
      <c r="U116" s="85">
        <v>790.152649</v>
      </c>
      <c r="V116" s="85">
        <v>801.83758499999999</v>
      </c>
      <c r="W116" s="85">
        <v>813.87579300000004</v>
      </c>
      <c r="X116" s="85">
        <v>826.25372300000004</v>
      </c>
      <c r="Y116" s="85">
        <v>838.96502699999996</v>
      </c>
      <c r="Z116" s="85">
        <v>851.99981700000001</v>
      </c>
      <c r="AA116" s="85">
        <v>865.37512200000003</v>
      </c>
      <c r="AB116" s="85">
        <v>879.08984399999997</v>
      </c>
      <c r="AC116" s="85">
        <v>893.12554899999998</v>
      </c>
      <c r="AD116" s="85">
        <v>907.46563700000002</v>
      </c>
      <c r="AE116" s="85">
        <v>922.08575399999995</v>
      </c>
      <c r="AF116" s="104">
        <v>1.7451999999999999E-2</v>
      </c>
      <c r="AG116" s="65"/>
    </row>
    <row r="117" spans="1:33">
      <c r="A117" s="58" t="s">
        <v>1539</v>
      </c>
      <c r="B117" s="249" t="s">
        <v>396</v>
      </c>
      <c r="C117" s="250">
        <v>59.813918999999999</v>
      </c>
      <c r="D117" s="250">
        <v>72.033225999999999</v>
      </c>
      <c r="E117" s="250">
        <v>84.910149000000004</v>
      </c>
      <c r="F117" s="250">
        <v>93.323134999999994</v>
      </c>
      <c r="G117" s="250">
        <v>99.276482000000001</v>
      </c>
      <c r="H117" s="250">
        <v>102.68712600000001</v>
      </c>
      <c r="I117" s="250">
        <v>105.185013</v>
      </c>
      <c r="J117" s="250">
        <v>106.55347399999999</v>
      </c>
      <c r="K117" s="250">
        <v>107.994957</v>
      </c>
      <c r="L117" s="250">
        <v>109.528519</v>
      </c>
      <c r="M117" s="250">
        <v>111.13607</v>
      </c>
      <c r="N117" s="250">
        <v>112.806595</v>
      </c>
      <c r="O117" s="250">
        <v>114.544281</v>
      </c>
      <c r="P117" s="250">
        <v>116.35328699999999</v>
      </c>
      <c r="Q117" s="250">
        <v>118.229797</v>
      </c>
      <c r="R117" s="250">
        <v>120.168694</v>
      </c>
      <c r="S117" s="250">
        <v>122.172668</v>
      </c>
      <c r="T117" s="250">
        <v>124.24456000000001</v>
      </c>
      <c r="U117" s="250">
        <v>126.386116</v>
      </c>
      <c r="V117" s="250">
        <v>128.59845000000001</v>
      </c>
      <c r="W117" s="250">
        <v>130.879807</v>
      </c>
      <c r="X117" s="250">
        <v>133.228455</v>
      </c>
      <c r="Y117" s="250">
        <v>135.643463</v>
      </c>
      <c r="Z117" s="250">
        <v>138.12370300000001</v>
      </c>
      <c r="AA117" s="250">
        <v>140.67285200000001</v>
      </c>
      <c r="AB117" s="250">
        <v>143.29125999999999</v>
      </c>
      <c r="AC117" s="250">
        <v>145.97590600000001</v>
      </c>
      <c r="AD117" s="250">
        <v>148.724075</v>
      </c>
      <c r="AE117" s="250">
        <v>151.53164699999999</v>
      </c>
      <c r="AF117" s="251">
        <v>3.3756000000000001E-2</v>
      </c>
      <c r="AG117" s="65"/>
    </row>
    <row r="118" spans="1:33" ht="36.75">
      <c r="A118" s="58" t="s">
        <v>1540</v>
      </c>
      <c r="B118" s="108" t="s">
        <v>398</v>
      </c>
      <c r="C118" s="85">
        <v>305.78060900000003</v>
      </c>
      <c r="D118" s="85">
        <v>307.78796399999999</v>
      </c>
      <c r="E118" s="85">
        <v>315.50512700000002</v>
      </c>
      <c r="F118" s="85">
        <v>318.10296599999998</v>
      </c>
      <c r="G118" s="85">
        <v>322.306488</v>
      </c>
      <c r="H118" s="85">
        <v>325.57556199999999</v>
      </c>
      <c r="I118" s="85">
        <v>328.69000199999999</v>
      </c>
      <c r="J118" s="85">
        <v>331.57318099999998</v>
      </c>
      <c r="K118" s="85">
        <v>334.67126500000001</v>
      </c>
      <c r="L118" s="85">
        <v>338.07791099999997</v>
      </c>
      <c r="M118" s="85">
        <v>341.71914700000002</v>
      </c>
      <c r="N118" s="85">
        <v>345.534851</v>
      </c>
      <c r="O118" s="85">
        <v>349.53066999999999</v>
      </c>
      <c r="P118" s="85">
        <v>353.712311</v>
      </c>
      <c r="Q118" s="85">
        <v>358.06701700000002</v>
      </c>
      <c r="R118" s="85">
        <v>362.57815599999998</v>
      </c>
      <c r="S118" s="85">
        <v>367.24917599999998</v>
      </c>
      <c r="T118" s="85">
        <v>372.084045</v>
      </c>
      <c r="U118" s="85">
        <v>377.07144199999999</v>
      </c>
      <c r="V118" s="85">
        <v>382.21816999999999</v>
      </c>
      <c r="W118" s="85">
        <v>387.51800500000002</v>
      </c>
      <c r="X118" s="85">
        <v>392.96374500000002</v>
      </c>
      <c r="Y118" s="85">
        <v>398.55230699999998</v>
      </c>
      <c r="Z118" s="85">
        <v>404.27825899999999</v>
      </c>
      <c r="AA118" s="85">
        <v>410.14874300000002</v>
      </c>
      <c r="AB118" s="85">
        <v>416.16244499999999</v>
      </c>
      <c r="AC118" s="85">
        <v>422.31063799999998</v>
      </c>
      <c r="AD118" s="85">
        <v>428.58563199999998</v>
      </c>
      <c r="AE118" s="85">
        <v>434.97601300000002</v>
      </c>
      <c r="AF118" s="104">
        <v>1.2666E-2</v>
      </c>
      <c r="AG118" s="65"/>
    </row>
    <row r="119" spans="1:33" ht="36.75">
      <c r="A119" s="58" t="s">
        <v>1541</v>
      </c>
      <c r="B119" s="108" t="s">
        <v>400</v>
      </c>
      <c r="C119" s="85">
        <v>314.53637700000002</v>
      </c>
      <c r="D119" s="85">
        <v>394.1026</v>
      </c>
      <c r="E119" s="85">
        <v>467.75646999999998</v>
      </c>
      <c r="F119" s="85">
        <v>520.62451199999998</v>
      </c>
      <c r="G119" s="85">
        <v>566.20062299999995</v>
      </c>
      <c r="H119" s="85">
        <v>588.67785600000002</v>
      </c>
      <c r="I119" s="85">
        <v>605.47363299999995</v>
      </c>
      <c r="J119" s="85">
        <v>619.38287400000002</v>
      </c>
      <c r="K119" s="85">
        <v>633.93218999999999</v>
      </c>
      <c r="L119" s="85">
        <v>649.49371299999996</v>
      </c>
      <c r="M119" s="85">
        <v>665.791382</v>
      </c>
      <c r="N119" s="85">
        <v>682.71673599999997</v>
      </c>
      <c r="O119" s="85">
        <v>700.27368200000001</v>
      </c>
      <c r="P119" s="85">
        <v>718.48980700000004</v>
      </c>
      <c r="Q119" s="85">
        <v>736.95752000000005</v>
      </c>
      <c r="R119" s="85">
        <v>756.03161599999999</v>
      </c>
      <c r="S119" s="85">
        <v>775.72705099999996</v>
      </c>
      <c r="T119" s="85">
        <v>796.03906199999994</v>
      </c>
      <c r="U119" s="85">
        <v>816.979919</v>
      </c>
      <c r="V119" s="85">
        <v>838.11328100000003</v>
      </c>
      <c r="W119" s="85">
        <v>859.86120600000004</v>
      </c>
      <c r="X119" s="85">
        <v>882.22949200000005</v>
      </c>
      <c r="Y119" s="85">
        <v>905.20574999999997</v>
      </c>
      <c r="Z119" s="85">
        <v>928.78918499999997</v>
      </c>
      <c r="AA119" s="85">
        <v>952.48767099999998</v>
      </c>
      <c r="AB119" s="85">
        <v>976.77502400000003</v>
      </c>
      <c r="AC119" s="85">
        <v>1001.680176</v>
      </c>
      <c r="AD119" s="85">
        <v>1027.2204589999999</v>
      </c>
      <c r="AE119" s="85">
        <v>1053.4113769999999</v>
      </c>
      <c r="AF119" s="104">
        <v>4.4112999999999999E-2</v>
      </c>
      <c r="AG119" s="65"/>
    </row>
    <row r="120" spans="1:33">
      <c r="A120" s="58" t="s">
        <v>1542</v>
      </c>
      <c r="B120" s="108" t="s">
        <v>424</v>
      </c>
      <c r="C120" s="85">
        <v>202.89167800000001</v>
      </c>
      <c r="D120" s="85">
        <v>254.697464</v>
      </c>
      <c r="E120" s="85">
        <v>302.365906</v>
      </c>
      <c r="F120" s="85">
        <v>335.63293499999997</v>
      </c>
      <c r="G120" s="85">
        <v>364.99401899999998</v>
      </c>
      <c r="H120" s="85">
        <v>379.97073399999999</v>
      </c>
      <c r="I120" s="85">
        <v>391.00714099999999</v>
      </c>
      <c r="J120" s="85">
        <v>400.02792399999998</v>
      </c>
      <c r="K120" s="85">
        <v>409.46252399999997</v>
      </c>
      <c r="L120" s="85">
        <v>419.54672199999999</v>
      </c>
      <c r="M120" s="85">
        <v>430.10552999999999</v>
      </c>
      <c r="N120" s="85">
        <v>441.07055700000001</v>
      </c>
      <c r="O120" s="85">
        <v>452.44396999999998</v>
      </c>
      <c r="P120" s="85">
        <v>464.24325599999997</v>
      </c>
      <c r="Q120" s="85">
        <v>476.21426400000001</v>
      </c>
      <c r="R120" s="85">
        <v>488.57827800000001</v>
      </c>
      <c r="S120" s="85">
        <v>501.345215</v>
      </c>
      <c r="T120" s="85">
        <v>514.51226799999995</v>
      </c>
      <c r="U120" s="85">
        <v>528.08843999999999</v>
      </c>
      <c r="V120" s="85">
        <v>541.79797399999995</v>
      </c>
      <c r="W120" s="85">
        <v>555.90728799999999</v>
      </c>
      <c r="X120" s="85">
        <v>570.419983</v>
      </c>
      <c r="Y120" s="85">
        <v>585.32781999999997</v>
      </c>
      <c r="Z120" s="85">
        <v>600.63018799999998</v>
      </c>
      <c r="AA120" s="85">
        <v>616.01379399999996</v>
      </c>
      <c r="AB120" s="85">
        <v>631.78082300000005</v>
      </c>
      <c r="AC120" s="85">
        <v>647.94995100000006</v>
      </c>
      <c r="AD120" s="85">
        <v>664.53271500000005</v>
      </c>
      <c r="AE120" s="85">
        <v>681.53942900000004</v>
      </c>
      <c r="AF120" s="104">
        <v>4.4223999999999999E-2</v>
      </c>
      <c r="AG120" s="65"/>
    </row>
    <row r="121" spans="1:33" ht="36.75">
      <c r="A121" s="58" t="s">
        <v>1543</v>
      </c>
      <c r="B121" s="108" t="s">
        <v>396</v>
      </c>
      <c r="C121" s="85">
        <v>22.515547000000002</v>
      </c>
      <c r="D121" s="85">
        <v>28.40925</v>
      </c>
      <c r="E121" s="85">
        <v>32.935862999999998</v>
      </c>
      <c r="F121" s="85">
        <v>36.409678999999997</v>
      </c>
      <c r="G121" s="85">
        <v>39.591385000000002</v>
      </c>
      <c r="H121" s="85">
        <v>41.296543</v>
      </c>
      <c r="I121" s="85">
        <v>42.528320000000001</v>
      </c>
      <c r="J121" s="85">
        <v>43.515816000000001</v>
      </c>
      <c r="K121" s="85">
        <v>44.548400999999998</v>
      </c>
      <c r="L121" s="85">
        <v>45.650959</v>
      </c>
      <c r="M121" s="85">
        <v>46.805027000000003</v>
      </c>
      <c r="N121" s="85">
        <v>48.003391000000001</v>
      </c>
      <c r="O121" s="85">
        <v>49.246284000000003</v>
      </c>
      <c r="P121" s="85">
        <v>50.535525999999997</v>
      </c>
      <c r="Q121" s="85">
        <v>51.844963</v>
      </c>
      <c r="R121" s="85">
        <v>53.197395</v>
      </c>
      <c r="S121" s="85">
        <v>54.593895000000003</v>
      </c>
      <c r="T121" s="85">
        <v>56.034260000000003</v>
      </c>
      <c r="U121" s="85">
        <v>57.519618999999999</v>
      </c>
      <c r="V121" s="85">
        <v>59.020961999999997</v>
      </c>
      <c r="W121" s="85">
        <v>60.566315000000003</v>
      </c>
      <c r="X121" s="85">
        <v>62.15596</v>
      </c>
      <c r="Y121" s="85">
        <v>63.788994000000002</v>
      </c>
      <c r="Z121" s="85">
        <v>65.465355000000002</v>
      </c>
      <c r="AA121" s="85">
        <v>67.151718000000002</v>
      </c>
      <c r="AB121" s="85">
        <v>68.880249000000006</v>
      </c>
      <c r="AC121" s="85">
        <v>70.653046000000003</v>
      </c>
      <c r="AD121" s="85">
        <v>72.471412999999998</v>
      </c>
      <c r="AE121" s="85">
        <v>74.336562999999998</v>
      </c>
      <c r="AF121" s="104">
        <v>4.3580000000000001E-2</v>
      </c>
      <c r="AG121" s="65"/>
    </row>
    <row r="122" spans="1:33" ht="36.75">
      <c r="A122" s="58" t="s">
        <v>1544</v>
      </c>
      <c r="B122" s="108" t="s">
        <v>398</v>
      </c>
      <c r="C122" s="85">
        <v>89.129135000000005</v>
      </c>
      <c r="D122" s="85">
        <v>110.99586499999999</v>
      </c>
      <c r="E122" s="85">
        <v>132.454712</v>
      </c>
      <c r="F122" s="85">
        <v>148.58192399999999</v>
      </c>
      <c r="G122" s="85">
        <v>161.615219</v>
      </c>
      <c r="H122" s="85">
        <v>167.41061400000001</v>
      </c>
      <c r="I122" s="85">
        <v>171.938187</v>
      </c>
      <c r="J122" s="85">
        <v>175.839157</v>
      </c>
      <c r="K122" s="85">
        <v>179.92124899999999</v>
      </c>
      <c r="L122" s="85">
        <v>184.29603599999999</v>
      </c>
      <c r="M122" s="85">
        <v>188.88085899999999</v>
      </c>
      <c r="N122" s="85">
        <v>193.64279199999999</v>
      </c>
      <c r="O122" s="85">
        <v>198.583405</v>
      </c>
      <c r="P122" s="85">
        <v>203.71099899999999</v>
      </c>
      <c r="Q122" s="85">
        <v>208.89833100000001</v>
      </c>
      <c r="R122" s="85">
        <v>214.25590500000001</v>
      </c>
      <c r="S122" s="85">
        <v>219.78796399999999</v>
      </c>
      <c r="T122" s="85">
        <v>225.49255400000001</v>
      </c>
      <c r="U122" s="85">
        <v>231.371872</v>
      </c>
      <c r="V122" s="85">
        <v>237.29440299999999</v>
      </c>
      <c r="W122" s="85">
        <v>243.38758899999999</v>
      </c>
      <c r="X122" s="85">
        <v>249.653549</v>
      </c>
      <c r="Y122" s="85">
        <v>256.08892800000001</v>
      </c>
      <c r="Z122" s="85">
        <v>262.69369499999999</v>
      </c>
      <c r="AA122" s="85">
        <v>269.32214399999998</v>
      </c>
      <c r="AB122" s="85">
        <v>276.113922</v>
      </c>
      <c r="AC122" s="85">
        <v>283.077179</v>
      </c>
      <c r="AD122" s="85">
        <v>290.21630900000002</v>
      </c>
      <c r="AE122" s="85">
        <v>297.53533900000002</v>
      </c>
      <c r="AF122" s="104">
        <v>4.3992000000000003E-2</v>
      </c>
      <c r="AG122" s="65"/>
    </row>
    <row r="123" spans="1:33" ht="36.75">
      <c r="A123" s="58" t="s">
        <v>1545</v>
      </c>
      <c r="B123" s="108" t="s">
        <v>400</v>
      </c>
      <c r="C123" s="85">
        <v>3945.8840329999998</v>
      </c>
      <c r="D123" s="85">
        <v>3382.1921390000002</v>
      </c>
      <c r="E123" s="85">
        <v>3733.9492190000001</v>
      </c>
      <c r="F123" s="85">
        <v>3973.000732</v>
      </c>
      <c r="G123" s="85">
        <v>4240.2626950000003</v>
      </c>
      <c r="H123" s="85">
        <v>4485.0659180000002</v>
      </c>
      <c r="I123" s="85">
        <v>4717.4321289999998</v>
      </c>
      <c r="J123" s="85">
        <v>4952.296875</v>
      </c>
      <c r="K123" s="85">
        <v>5188.1401370000003</v>
      </c>
      <c r="L123" s="85">
        <v>5427.2763670000004</v>
      </c>
      <c r="M123" s="85">
        <v>5669.6572269999997</v>
      </c>
      <c r="N123" s="85">
        <v>5914.5170900000003</v>
      </c>
      <c r="O123" s="85">
        <v>6162.5102539999998</v>
      </c>
      <c r="P123" s="85">
        <v>6415.0566410000001</v>
      </c>
      <c r="Q123" s="85">
        <v>6671.5986329999996</v>
      </c>
      <c r="R123" s="85">
        <v>6930.2631840000004</v>
      </c>
      <c r="S123" s="85">
        <v>7191.2446289999998</v>
      </c>
      <c r="T123" s="85">
        <v>7456.1103519999997</v>
      </c>
      <c r="U123" s="85">
        <v>7727.2612300000001</v>
      </c>
      <c r="V123" s="85">
        <v>8007.4731449999999</v>
      </c>
      <c r="W123" s="85">
        <v>8296.5400389999995</v>
      </c>
      <c r="X123" s="85">
        <v>8592.0576170000004</v>
      </c>
      <c r="Y123" s="85">
        <v>8891.0761719999991</v>
      </c>
      <c r="Z123" s="85">
        <v>9190.3759769999997</v>
      </c>
      <c r="AA123" s="85">
        <v>9489.3398440000001</v>
      </c>
      <c r="AB123" s="85">
        <v>9789.4775389999995</v>
      </c>
      <c r="AC123" s="85">
        <v>10089.662109000001</v>
      </c>
      <c r="AD123" s="85">
        <v>10386.889648</v>
      </c>
      <c r="AE123" s="85">
        <v>10677.976562</v>
      </c>
      <c r="AF123" s="104">
        <v>3.6193000000000003E-2</v>
      </c>
      <c r="AG123" s="65"/>
    </row>
    <row r="124" spans="1:33" ht="24.75">
      <c r="A124" s="58" t="s">
        <v>1546</v>
      </c>
      <c r="B124" s="115" t="s">
        <v>159</v>
      </c>
      <c r="C124" s="119">
        <v>3379.1289059999999</v>
      </c>
      <c r="D124" s="119">
        <v>2797.7788089999999</v>
      </c>
      <c r="E124" s="119">
        <v>3027.8352049999999</v>
      </c>
      <c r="F124" s="119">
        <v>3199.298828</v>
      </c>
      <c r="G124" s="119">
        <v>3397.3640140000002</v>
      </c>
      <c r="H124" s="119">
        <v>3587.9492190000001</v>
      </c>
      <c r="I124" s="119">
        <v>3775.0275879999999</v>
      </c>
      <c r="J124" s="119">
        <v>3963.7905270000001</v>
      </c>
      <c r="K124" s="119">
        <v>4152.9375</v>
      </c>
      <c r="L124" s="119">
        <v>4344.4008789999998</v>
      </c>
      <c r="M124" s="119">
        <v>4538.1298829999996</v>
      </c>
      <c r="N124" s="119">
        <v>4733.4633789999998</v>
      </c>
      <c r="O124" s="119">
        <v>4930.9331050000001</v>
      </c>
      <c r="P124" s="119">
        <v>5131.7163090000004</v>
      </c>
      <c r="Q124" s="119">
        <v>5335.3325199999999</v>
      </c>
      <c r="R124" s="119">
        <v>5540.1958009999998</v>
      </c>
      <c r="S124" s="119">
        <v>5746.4501950000003</v>
      </c>
      <c r="T124" s="119">
        <v>5955.3940430000002</v>
      </c>
      <c r="U124" s="119">
        <v>6169.0092770000001</v>
      </c>
      <c r="V124" s="119">
        <v>6389.6191410000001</v>
      </c>
      <c r="W124" s="119">
        <v>6617.033203</v>
      </c>
      <c r="X124" s="119">
        <v>6849.2163090000004</v>
      </c>
      <c r="Y124" s="119">
        <v>7083.6713870000003</v>
      </c>
      <c r="Z124" s="119">
        <v>7317.685547</v>
      </c>
      <c r="AA124" s="119">
        <v>7550.732422</v>
      </c>
      <c r="AB124" s="119">
        <v>7784.0683589999999</v>
      </c>
      <c r="AC124" s="119">
        <v>8016.7314450000003</v>
      </c>
      <c r="AD124" s="119">
        <v>8246.1855469999991</v>
      </c>
      <c r="AE124" s="119">
        <v>8469.7558590000008</v>
      </c>
      <c r="AF124" s="116">
        <v>3.3362000000000003E-2</v>
      </c>
      <c r="AG124" s="65"/>
    </row>
    <row r="125" spans="1:33">
      <c r="A125" s="5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row>
    <row r="126" spans="1:33">
      <c r="A126" s="5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row>
    <row r="127" spans="1:33" ht="36.75">
      <c r="A127" s="55"/>
      <c r="B127" s="115" t="s">
        <v>1547</v>
      </c>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row>
    <row r="128" spans="1:33" ht="24.75">
      <c r="A128" s="58" t="s">
        <v>1548</v>
      </c>
      <c r="B128" s="108" t="s">
        <v>394</v>
      </c>
      <c r="C128" s="85">
        <v>310.149384</v>
      </c>
      <c r="D128" s="85">
        <v>398.622162</v>
      </c>
      <c r="E128" s="85">
        <v>485.20877100000001</v>
      </c>
      <c r="F128" s="85">
        <v>541.66021699999999</v>
      </c>
      <c r="G128" s="85">
        <v>597.55108600000005</v>
      </c>
      <c r="H128" s="85">
        <v>638.35058600000002</v>
      </c>
      <c r="I128" s="85">
        <v>670.07220500000005</v>
      </c>
      <c r="J128" s="85">
        <v>702.50537099999997</v>
      </c>
      <c r="K128" s="85">
        <v>735.53063999999995</v>
      </c>
      <c r="L128" s="85">
        <v>769.38507100000004</v>
      </c>
      <c r="M128" s="85">
        <v>804.07574499999998</v>
      </c>
      <c r="N128" s="85">
        <v>839.54858400000001</v>
      </c>
      <c r="O128" s="85">
        <v>875.88732900000002</v>
      </c>
      <c r="P128" s="85">
        <v>913.24780299999998</v>
      </c>
      <c r="Q128" s="85">
        <v>951.58868399999994</v>
      </c>
      <c r="R128" s="85">
        <v>990.74334699999997</v>
      </c>
      <c r="S128" s="85">
        <v>1030.751953</v>
      </c>
      <c r="T128" s="85">
        <v>1071.787476</v>
      </c>
      <c r="U128" s="85">
        <v>1114.121948</v>
      </c>
      <c r="V128" s="85">
        <v>1158.0347899999999</v>
      </c>
      <c r="W128" s="85">
        <v>1203.5242920000001</v>
      </c>
      <c r="X128" s="85">
        <v>1250.376831</v>
      </c>
      <c r="Y128" s="85">
        <v>1298.326904</v>
      </c>
      <c r="Z128" s="85">
        <v>1347.072754</v>
      </c>
      <c r="AA128" s="85">
        <v>1396.5614009999999</v>
      </c>
      <c r="AB128" s="85">
        <v>1446.956177</v>
      </c>
      <c r="AC128" s="85">
        <v>1498.163086</v>
      </c>
      <c r="AD128" s="85">
        <v>1549.9052730000001</v>
      </c>
      <c r="AE128" s="85">
        <v>1601.875732</v>
      </c>
      <c r="AF128" s="104">
        <v>6.0392000000000001E-2</v>
      </c>
      <c r="AG128" s="65"/>
    </row>
    <row r="129" spans="1:33" ht="36.75">
      <c r="A129" s="58" t="s">
        <v>1549</v>
      </c>
      <c r="B129" s="108" t="s">
        <v>396</v>
      </c>
      <c r="C129" s="85">
        <v>256.60571299999998</v>
      </c>
      <c r="D129" s="85">
        <v>185.79125999999999</v>
      </c>
      <c r="E129" s="85">
        <v>220.90531899999999</v>
      </c>
      <c r="F129" s="85">
        <v>232.04167200000001</v>
      </c>
      <c r="G129" s="85">
        <v>245.347534</v>
      </c>
      <c r="H129" s="85">
        <v>258.76617399999998</v>
      </c>
      <c r="I129" s="85">
        <v>272.33248900000001</v>
      </c>
      <c r="J129" s="85">
        <v>286.00076300000001</v>
      </c>
      <c r="K129" s="85">
        <v>299.67193600000002</v>
      </c>
      <c r="L129" s="85">
        <v>313.490387</v>
      </c>
      <c r="M129" s="85">
        <v>327.45172100000002</v>
      </c>
      <c r="N129" s="85">
        <v>341.50521900000001</v>
      </c>
      <c r="O129" s="85">
        <v>355.689728</v>
      </c>
      <c r="P129" s="85">
        <v>370.092804</v>
      </c>
      <c r="Q129" s="85">
        <v>384.67748999999998</v>
      </c>
      <c r="R129" s="85">
        <v>399.32421900000003</v>
      </c>
      <c r="S129" s="85">
        <v>414.04235799999998</v>
      </c>
      <c r="T129" s="85">
        <v>428.92865</v>
      </c>
      <c r="U129" s="85">
        <v>444.12970000000001</v>
      </c>
      <c r="V129" s="85">
        <v>459.81918300000001</v>
      </c>
      <c r="W129" s="85">
        <v>475.98217799999998</v>
      </c>
      <c r="X129" s="85">
        <v>492.464539</v>
      </c>
      <c r="Y129" s="85">
        <v>509.07818600000002</v>
      </c>
      <c r="Z129" s="85">
        <v>525.61840800000004</v>
      </c>
      <c r="AA129" s="85">
        <v>542.04565400000001</v>
      </c>
      <c r="AB129" s="85">
        <v>558.45324700000003</v>
      </c>
      <c r="AC129" s="85">
        <v>574.76806599999998</v>
      </c>
      <c r="AD129" s="85">
        <v>590.79882799999996</v>
      </c>
      <c r="AE129" s="85">
        <v>606.34515399999998</v>
      </c>
      <c r="AF129" s="104">
        <v>3.1186999999999999E-2</v>
      </c>
      <c r="AG129" s="65"/>
    </row>
    <row r="130" spans="1:33" ht="36.75">
      <c r="A130" s="58" t="s">
        <v>1550</v>
      </c>
      <c r="B130" s="108" t="s">
        <v>398</v>
      </c>
      <c r="C130" s="85">
        <v>455.75054899999998</v>
      </c>
      <c r="D130" s="85">
        <v>534.29620399999999</v>
      </c>
      <c r="E130" s="85">
        <v>578.19390899999996</v>
      </c>
      <c r="F130" s="85">
        <v>609.760132</v>
      </c>
      <c r="G130" s="85">
        <v>674.04125999999997</v>
      </c>
      <c r="H130" s="85">
        <v>733.22094700000002</v>
      </c>
      <c r="I130" s="85">
        <v>793.02966300000003</v>
      </c>
      <c r="J130" s="85">
        <v>856.43170199999997</v>
      </c>
      <c r="K130" s="85">
        <v>921.31976299999997</v>
      </c>
      <c r="L130" s="85">
        <v>987.199341</v>
      </c>
      <c r="M130" s="85">
        <v>1053.7298579999999</v>
      </c>
      <c r="N130" s="85">
        <v>1120.4666749999999</v>
      </c>
      <c r="O130" s="85">
        <v>1186.9095460000001</v>
      </c>
      <c r="P130" s="85">
        <v>1253.315552</v>
      </c>
      <c r="Q130" s="85">
        <v>1320.297607</v>
      </c>
      <c r="R130" s="85">
        <v>1389.080688</v>
      </c>
      <c r="S130" s="85">
        <v>1459.669922</v>
      </c>
      <c r="T130" s="85">
        <v>1531.943726</v>
      </c>
      <c r="U130" s="85">
        <v>1605.6926269999999</v>
      </c>
      <c r="V130" s="85">
        <v>1680.837158</v>
      </c>
      <c r="W130" s="85">
        <v>1757.2497559999999</v>
      </c>
      <c r="X130" s="85">
        <v>1834.8496090000001</v>
      </c>
      <c r="Y130" s="85">
        <v>1913.4085689999999</v>
      </c>
      <c r="Z130" s="85">
        <v>1992.743164</v>
      </c>
      <c r="AA130" s="85">
        <v>2072.6545409999999</v>
      </c>
      <c r="AB130" s="85">
        <v>2152.9377439999998</v>
      </c>
      <c r="AC130" s="85">
        <v>2233.3498540000001</v>
      </c>
      <c r="AD130" s="85">
        <v>2313.64624</v>
      </c>
      <c r="AE130" s="85">
        <v>2393.6032709999999</v>
      </c>
      <c r="AF130" s="104">
        <v>6.1025999999999997E-2</v>
      </c>
      <c r="AG130" s="65"/>
    </row>
    <row r="131" spans="1:33" ht="36.75">
      <c r="A131" s="58" t="s">
        <v>1551</v>
      </c>
      <c r="B131" s="108" t="s">
        <v>400</v>
      </c>
      <c r="C131" s="85">
        <v>354.39788800000002</v>
      </c>
      <c r="D131" s="85">
        <v>414.147064</v>
      </c>
      <c r="E131" s="85">
        <v>446.636505</v>
      </c>
      <c r="F131" s="85">
        <v>470.125</v>
      </c>
      <c r="G131" s="85">
        <v>519.40393100000006</v>
      </c>
      <c r="H131" s="85">
        <v>565.11468500000001</v>
      </c>
      <c r="I131" s="85">
        <v>611.39465299999995</v>
      </c>
      <c r="J131" s="85">
        <v>660.38085899999999</v>
      </c>
      <c r="K131" s="85">
        <v>710.51879899999994</v>
      </c>
      <c r="L131" s="85">
        <v>761.42523200000005</v>
      </c>
      <c r="M131" s="85">
        <v>812.83624299999997</v>
      </c>
      <c r="N131" s="85">
        <v>864.40722700000003</v>
      </c>
      <c r="O131" s="85">
        <v>915.75067100000001</v>
      </c>
      <c r="P131" s="85">
        <v>967.06518600000004</v>
      </c>
      <c r="Q131" s="85">
        <v>1018.8249510000001</v>
      </c>
      <c r="R131" s="85">
        <v>1071.9782709999999</v>
      </c>
      <c r="S131" s="85">
        <v>1126.528687</v>
      </c>
      <c r="T131" s="85">
        <v>1182.382202</v>
      </c>
      <c r="U131" s="85">
        <v>1239.376221</v>
      </c>
      <c r="V131" s="85">
        <v>1297.4492190000001</v>
      </c>
      <c r="W131" s="85">
        <v>1356.5023189999999</v>
      </c>
      <c r="X131" s="85">
        <v>1416.4730219999999</v>
      </c>
      <c r="Y131" s="85">
        <v>1477.1842039999999</v>
      </c>
      <c r="Z131" s="85">
        <v>1538.49353</v>
      </c>
      <c r="AA131" s="85">
        <v>1600.2470699999999</v>
      </c>
      <c r="AB131" s="85">
        <v>1662.2860109999999</v>
      </c>
      <c r="AC131" s="85">
        <v>1724.4217530000001</v>
      </c>
      <c r="AD131" s="85">
        <v>1786.4648440000001</v>
      </c>
      <c r="AE131" s="85">
        <v>1848.241943</v>
      </c>
      <c r="AF131" s="104">
        <v>6.0759000000000001E-2</v>
      </c>
      <c r="AG131" s="65"/>
    </row>
    <row r="132" spans="1:33">
      <c r="A132" s="58" t="s">
        <v>1552</v>
      </c>
      <c r="B132" s="108" t="s">
        <v>402</v>
      </c>
      <c r="C132" s="85">
        <v>18.835457000000002</v>
      </c>
      <c r="D132" s="85">
        <v>28.090188999999999</v>
      </c>
      <c r="E132" s="85">
        <v>36.404029999999999</v>
      </c>
      <c r="F132" s="85">
        <v>42.575572999999999</v>
      </c>
      <c r="G132" s="85">
        <v>48.380809999999997</v>
      </c>
      <c r="H132" s="85">
        <v>52.124156999999997</v>
      </c>
      <c r="I132" s="85">
        <v>55.517676999999999</v>
      </c>
      <c r="J132" s="85">
        <v>59.461978999999999</v>
      </c>
      <c r="K132" s="85">
        <v>63.482384000000003</v>
      </c>
      <c r="L132" s="85">
        <v>67.552834000000004</v>
      </c>
      <c r="M132" s="85">
        <v>71.656456000000006</v>
      </c>
      <c r="N132" s="85">
        <v>75.769997000000004</v>
      </c>
      <c r="O132" s="85">
        <v>79.867378000000002</v>
      </c>
      <c r="P132" s="85">
        <v>83.964354999999998</v>
      </c>
      <c r="Q132" s="85">
        <v>88.096275000000006</v>
      </c>
      <c r="R132" s="85">
        <v>92.331467000000004</v>
      </c>
      <c r="S132" s="85">
        <v>96.670569999999998</v>
      </c>
      <c r="T132" s="85">
        <v>101.107094</v>
      </c>
      <c r="U132" s="85">
        <v>105.632385</v>
      </c>
      <c r="V132" s="85">
        <v>110.241028</v>
      </c>
      <c r="W132" s="85">
        <v>114.92641399999999</v>
      </c>
      <c r="X132" s="85">
        <v>119.68514999999999</v>
      </c>
      <c r="Y132" s="85">
        <v>124.505928</v>
      </c>
      <c r="Z132" s="85">
        <v>129.37995900000001</v>
      </c>
      <c r="AA132" s="85">
        <v>134.296875</v>
      </c>
      <c r="AB132" s="85">
        <v>139.24603300000001</v>
      </c>
      <c r="AC132" s="85">
        <v>144.21534700000001</v>
      </c>
      <c r="AD132" s="85">
        <v>149.19276400000001</v>
      </c>
      <c r="AE132" s="85">
        <v>154.167282</v>
      </c>
      <c r="AF132" s="104">
        <v>7.7973000000000001E-2</v>
      </c>
      <c r="AG132" s="65"/>
    </row>
    <row r="133" spans="1:33" ht="36.75">
      <c r="A133" s="58" t="s">
        <v>1553</v>
      </c>
      <c r="B133" s="108" t="s">
        <v>396</v>
      </c>
      <c r="C133" s="85">
        <v>82.517204000000007</v>
      </c>
      <c r="D133" s="85">
        <v>92.058952000000005</v>
      </c>
      <c r="E133" s="85">
        <v>95.153373999999999</v>
      </c>
      <c r="F133" s="85">
        <v>97.059569999999994</v>
      </c>
      <c r="G133" s="85">
        <v>106.256546</v>
      </c>
      <c r="H133" s="85">
        <v>115.982147</v>
      </c>
      <c r="I133" s="85">
        <v>126.11734</v>
      </c>
      <c r="J133" s="85">
        <v>136.58886699999999</v>
      </c>
      <c r="K133" s="85">
        <v>147.31860399999999</v>
      </c>
      <c r="L133" s="85">
        <v>158.22126800000001</v>
      </c>
      <c r="M133" s="85">
        <v>169.23722799999999</v>
      </c>
      <c r="N133" s="85">
        <v>180.28945899999999</v>
      </c>
      <c r="O133" s="85">
        <v>191.29155</v>
      </c>
      <c r="P133" s="85">
        <v>202.286057</v>
      </c>
      <c r="Q133" s="85">
        <v>213.37635800000001</v>
      </c>
      <c r="R133" s="85">
        <v>224.77104199999999</v>
      </c>
      <c r="S133" s="85">
        <v>236.47074900000001</v>
      </c>
      <c r="T133" s="85">
        <v>248.454453</v>
      </c>
      <c r="U133" s="85">
        <v>260.68405200000001</v>
      </c>
      <c r="V133" s="85">
        <v>273.14700299999998</v>
      </c>
      <c r="W133" s="85">
        <v>285.82101399999999</v>
      </c>
      <c r="X133" s="85">
        <v>298.69137599999999</v>
      </c>
      <c r="Y133" s="85">
        <v>311.71838400000001</v>
      </c>
      <c r="Z133" s="85">
        <v>324.86968999999999</v>
      </c>
      <c r="AA133" s="85">
        <v>338.11062600000002</v>
      </c>
      <c r="AB133" s="85">
        <v>351.40579200000002</v>
      </c>
      <c r="AC133" s="85">
        <v>364.71285999999998</v>
      </c>
      <c r="AD133" s="85">
        <v>377.98867799999999</v>
      </c>
      <c r="AE133" s="85">
        <v>391.194031</v>
      </c>
      <c r="AF133" s="104">
        <v>5.7152000000000001E-2</v>
      </c>
      <c r="AG133" s="65"/>
    </row>
    <row r="134" spans="1:33" ht="36.75">
      <c r="A134" s="58" t="s">
        <v>1554</v>
      </c>
      <c r="B134" s="108" t="s">
        <v>398</v>
      </c>
      <c r="C134" s="85">
        <v>1427.1838379999999</v>
      </c>
      <c r="D134" s="85">
        <v>1704.9785159999999</v>
      </c>
      <c r="E134" s="85">
        <v>1907.693481</v>
      </c>
      <c r="F134" s="85">
        <v>2009.751953</v>
      </c>
      <c r="G134" s="85">
        <v>2199.0893550000001</v>
      </c>
      <c r="H134" s="85">
        <v>2329.8635250000002</v>
      </c>
      <c r="I134" s="85">
        <v>2455.9309079999998</v>
      </c>
      <c r="J134" s="85">
        <v>2563.2861330000001</v>
      </c>
      <c r="K134" s="85">
        <v>2671.985107</v>
      </c>
      <c r="L134" s="85">
        <v>2783.6831050000001</v>
      </c>
      <c r="M134" s="85">
        <v>2899.0471189999998</v>
      </c>
      <c r="N134" s="85">
        <v>3018.070068</v>
      </c>
      <c r="O134" s="85">
        <v>3141.0654300000001</v>
      </c>
      <c r="P134" s="85">
        <v>3268.3127439999998</v>
      </c>
      <c r="Q134" s="85">
        <v>3398.2539059999999</v>
      </c>
      <c r="R134" s="85">
        <v>3532.2036130000001</v>
      </c>
      <c r="S134" s="85">
        <v>3670.5039059999999</v>
      </c>
      <c r="T134" s="85">
        <v>3813.0546880000002</v>
      </c>
      <c r="U134" s="85">
        <v>3960.2338869999999</v>
      </c>
      <c r="V134" s="85">
        <v>4109.8203119999998</v>
      </c>
      <c r="W134" s="85">
        <v>4263.1464839999999</v>
      </c>
      <c r="X134" s="85">
        <v>4420.4296880000002</v>
      </c>
      <c r="Y134" s="85">
        <v>4581.8081050000001</v>
      </c>
      <c r="Z134" s="85">
        <v>4747.1005859999996</v>
      </c>
      <c r="AA134" s="85">
        <v>4912.1601559999999</v>
      </c>
      <c r="AB134" s="85">
        <v>5080.0791019999997</v>
      </c>
      <c r="AC134" s="85">
        <v>5251.970703</v>
      </c>
      <c r="AD134" s="85">
        <v>5428.2148440000001</v>
      </c>
      <c r="AE134" s="85">
        <v>5609.2822269999997</v>
      </c>
      <c r="AF134" s="104">
        <v>5.0097000000000003E-2</v>
      </c>
      <c r="AG134" s="65"/>
    </row>
    <row r="135" spans="1:33" ht="36.75">
      <c r="A135" s="58" t="s">
        <v>1555</v>
      </c>
      <c r="B135" s="108" t="s">
        <v>400</v>
      </c>
      <c r="C135" s="85">
        <v>834.23529099999996</v>
      </c>
      <c r="D135" s="85">
        <v>980.91699200000005</v>
      </c>
      <c r="E135" s="85">
        <v>1071.5996090000001</v>
      </c>
      <c r="F135" s="85">
        <v>1118.6145019999999</v>
      </c>
      <c r="G135" s="85">
        <v>1218.319092</v>
      </c>
      <c r="H135" s="85">
        <v>1288.4822999999999</v>
      </c>
      <c r="I135" s="85">
        <v>1356.904297</v>
      </c>
      <c r="J135" s="85">
        <v>1417.352783</v>
      </c>
      <c r="K135" s="85">
        <v>1478.5063479999999</v>
      </c>
      <c r="L135" s="85">
        <v>1541.3668210000001</v>
      </c>
      <c r="M135" s="85">
        <v>1606.287476</v>
      </c>
      <c r="N135" s="85">
        <v>1673.264038</v>
      </c>
      <c r="O135" s="85">
        <v>1742.4808350000001</v>
      </c>
      <c r="P135" s="85">
        <v>1814.100952</v>
      </c>
      <c r="Q135" s="85">
        <v>1887.247437</v>
      </c>
      <c r="R135" s="85">
        <v>1962.653442</v>
      </c>
      <c r="S135" s="85">
        <v>2040.519043</v>
      </c>
      <c r="T135" s="85">
        <v>2120.7854000000002</v>
      </c>
      <c r="U135" s="85">
        <v>2203.6716310000002</v>
      </c>
      <c r="V135" s="85">
        <v>2287.913818</v>
      </c>
      <c r="W135" s="85">
        <v>2374.2563479999999</v>
      </c>
      <c r="X135" s="85">
        <v>2462.8229980000001</v>
      </c>
      <c r="Y135" s="85">
        <v>2553.6933589999999</v>
      </c>
      <c r="Z135" s="85">
        <v>2646.758789</v>
      </c>
      <c r="AA135" s="85">
        <v>2739.6430660000001</v>
      </c>
      <c r="AB135" s="85">
        <v>2834.1040039999998</v>
      </c>
      <c r="AC135" s="85">
        <v>2930.7910160000001</v>
      </c>
      <c r="AD135" s="85">
        <v>3029.9250489999999</v>
      </c>
      <c r="AE135" s="85">
        <v>3131.7814939999998</v>
      </c>
      <c r="AF135" s="104">
        <v>4.8377999999999997E-2</v>
      </c>
      <c r="AG135" s="65"/>
    </row>
    <row r="136" spans="1:33" ht="24.75">
      <c r="A136" s="58" t="s">
        <v>1556</v>
      </c>
      <c r="B136" s="108" t="s">
        <v>404</v>
      </c>
      <c r="C136" s="85">
        <v>228.94476299999999</v>
      </c>
      <c r="D136" s="85">
        <v>312.73513800000001</v>
      </c>
      <c r="E136" s="85">
        <v>392.357147</v>
      </c>
      <c r="F136" s="85">
        <v>442.70693999999997</v>
      </c>
      <c r="G136" s="85">
        <v>500.58056599999998</v>
      </c>
      <c r="H136" s="85">
        <v>536.85888699999998</v>
      </c>
      <c r="I136" s="85">
        <v>569.59973100000002</v>
      </c>
      <c r="J136" s="85">
        <v>591.26879899999994</v>
      </c>
      <c r="K136" s="85">
        <v>613.35607900000002</v>
      </c>
      <c r="L136" s="85">
        <v>635.99652100000003</v>
      </c>
      <c r="M136" s="85">
        <v>659.38769500000001</v>
      </c>
      <c r="N136" s="85">
        <v>683.53045699999996</v>
      </c>
      <c r="O136" s="85">
        <v>708.46472200000005</v>
      </c>
      <c r="P136" s="85">
        <v>734.23168899999996</v>
      </c>
      <c r="Q136" s="85">
        <v>760.51452600000005</v>
      </c>
      <c r="R136" s="85">
        <v>787.60058600000002</v>
      </c>
      <c r="S136" s="85">
        <v>815.535034</v>
      </c>
      <c r="T136" s="85">
        <v>844.30755599999998</v>
      </c>
      <c r="U136" s="85">
        <v>873.97503700000004</v>
      </c>
      <c r="V136" s="85">
        <v>904.12573199999997</v>
      </c>
      <c r="W136" s="85">
        <v>935.04840100000001</v>
      </c>
      <c r="X136" s="85">
        <v>966.77954099999999</v>
      </c>
      <c r="Y136" s="85">
        <v>999.34417699999995</v>
      </c>
      <c r="Z136" s="85">
        <v>1032.7235109999999</v>
      </c>
      <c r="AA136" s="85">
        <v>1066.19812</v>
      </c>
      <c r="AB136" s="85">
        <v>1100.3466800000001</v>
      </c>
      <c r="AC136" s="85">
        <v>1135.3264160000001</v>
      </c>
      <c r="AD136" s="85">
        <v>1171.195557</v>
      </c>
      <c r="AE136" s="85">
        <v>1208.019409</v>
      </c>
      <c r="AF136" s="104">
        <v>6.1201999999999999E-2</v>
      </c>
      <c r="AG136" s="65"/>
    </row>
    <row r="137" spans="1:33" ht="36.75">
      <c r="A137" s="58" t="s">
        <v>1557</v>
      </c>
      <c r="B137" s="108" t="s">
        <v>396</v>
      </c>
      <c r="C137" s="85">
        <v>364.00384500000001</v>
      </c>
      <c r="D137" s="85">
        <v>411.32644699999997</v>
      </c>
      <c r="E137" s="85">
        <v>443.73666400000002</v>
      </c>
      <c r="F137" s="85">
        <v>448.43057299999998</v>
      </c>
      <c r="G137" s="85">
        <v>480.189728</v>
      </c>
      <c r="H137" s="85">
        <v>504.52227800000003</v>
      </c>
      <c r="I137" s="85">
        <v>529.42687999999998</v>
      </c>
      <c r="J137" s="85">
        <v>554.66467299999999</v>
      </c>
      <c r="K137" s="85">
        <v>580.12286400000005</v>
      </c>
      <c r="L137" s="85">
        <v>606.31994599999996</v>
      </c>
      <c r="M137" s="85">
        <v>633.37182600000006</v>
      </c>
      <c r="N137" s="85">
        <v>661.27563499999997</v>
      </c>
      <c r="O137" s="85">
        <v>690.11987299999998</v>
      </c>
      <c r="P137" s="85">
        <v>719.98028599999998</v>
      </c>
      <c r="Q137" s="85">
        <v>750.49188200000003</v>
      </c>
      <c r="R137" s="85">
        <v>781.94976799999995</v>
      </c>
      <c r="S137" s="85">
        <v>814.44976799999995</v>
      </c>
      <c r="T137" s="85">
        <v>847.96173099999999</v>
      </c>
      <c r="U137" s="85">
        <v>882.58727999999996</v>
      </c>
      <c r="V137" s="85">
        <v>917.78063999999995</v>
      </c>
      <c r="W137" s="85">
        <v>953.84173599999997</v>
      </c>
      <c r="X137" s="85">
        <v>990.82708700000001</v>
      </c>
      <c r="Y137" s="85">
        <v>1028.7703859999999</v>
      </c>
      <c r="Z137" s="85">
        <v>1067.618408</v>
      </c>
      <c r="AA137" s="85">
        <v>1106.3186040000001</v>
      </c>
      <c r="AB137" s="85">
        <v>1145.6285399999999</v>
      </c>
      <c r="AC137" s="85">
        <v>1185.8532709999999</v>
      </c>
      <c r="AD137" s="85">
        <v>1227.094482</v>
      </c>
      <c r="AE137" s="85">
        <v>1269.481567</v>
      </c>
      <c r="AF137" s="104">
        <v>4.5623999999999998E-2</v>
      </c>
      <c r="AG137" s="65"/>
    </row>
    <row r="138" spans="1:33" ht="36.75">
      <c r="A138" s="58" t="s">
        <v>1558</v>
      </c>
      <c r="B138" s="108" t="s">
        <v>398</v>
      </c>
      <c r="C138" s="85">
        <v>643.23150599999997</v>
      </c>
      <c r="D138" s="85">
        <v>809.86389199999996</v>
      </c>
      <c r="E138" s="85">
        <v>1033.708862</v>
      </c>
      <c r="F138" s="85">
        <v>1203.5804439999999</v>
      </c>
      <c r="G138" s="85">
        <v>1315.1982419999999</v>
      </c>
      <c r="H138" s="85">
        <v>1389.2957759999999</v>
      </c>
      <c r="I138" s="85">
        <v>1461.070068</v>
      </c>
      <c r="J138" s="85">
        <v>1519.7026370000001</v>
      </c>
      <c r="K138" s="85">
        <v>1580.674072</v>
      </c>
      <c r="L138" s="85">
        <v>1642.2303469999999</v>
      </c>
      <c r="M138" s="85">
        <v>1706.307495</v>
      </c>
      <c r="N138" s="85">
        <v>1773.189087</v>
      </c>
      <c r="O138" s="85">
        <v>1842.996948</v>
      </c>
      <c r="P138" s="85">
        <v>1915.880615</v>
      </c>
      <c r="Q138" s="85">
        <v>1991.118408</v>
      </c>
      <c r="R138" s="85">
        <v>2069.4658199999999</v>
      </c>
      <c r="S138" s="85">
        <v>2150.9975589999999</v>
      </c>
      <c r="T138" s="85">
        <v>2235.7150879999999</v>
      </c>
      <c r="U138" s="85">
        <v>2323.7055660000001</v>
      </c>
      <c r="V138" s="85">
        <v>2414.3759770000001</v>
      </c>
      <c r="W138" s="85">
        <v>2508.4509280000002</v>
      </c>
      <c r="X138" s="85">
        <v>2606.0415039999998</v>
      </c>
      <c r="Y138" s="85">
        <v>2707.2348630000001</v>
      </c>
      <c r="Z138" s="85">
        <v>2812.163086</v>
      </c>
      <c r="AA138" s="85">
        <v>2919.8820799999999</v>
      </c>
      <c r="AB138" s="85">
        <v>3031.4201659999999</v>
      </c>
      <c r="AC138" s="85">
        <v>3146.9296880000002</v>
      </c>
      <c r="AD138" s="85">
        <v>3266.5102539999998</v>
      </c>
      <c r="AE138" s="85">
        <v>3390.2861330000001</v>
      </c>
      <c r="AF138" s="104">
        <v>6.1159999999999999E-2</v>
      </c>
      <c r="AG138" s="65"/>
    </row>
    <row r="139" spans="1:33" ht="36.75">
      <c r="A139" s="58" t="s">
        <v>1559</v>
      </c>
      <c r="B139" s="108" t="s">
        <v>400</v>
      </c>
      <c r="C139" s="85">
        <v>249.37359599999999</v>
      </c>
      <c r="D139" s="85">
        <v>335.93658399999998</v>
      </c>
      <c r="E139" s="85">
        <v>430.22531099999998</v>
      </c>
      <c r="F139" s="85">
        <v>497.79663099999999</v>
      </c>
      <c r="G139" s="85">
        <v>537.84979199999998</v>
      </c>
      <c r="H139" s="85">
        <v>565.29992700000003</v>
      </c>
      <c r="I139" s="85">
        <v>592.20623799999998</v>
      </c>
      <c r="J139" s="85">
        <v>615.00518799999998</v>
      </c>
      <c r="K139" s="85">
        <v>638.70904499999995</v>
      </c>
      <c r="L139" s="85">
        <v>662.67681900000002</v>
      </c>
      <c r="M139" s="85">
        <v>687.55053699999996</v>
      </c>
      <c r="N139" s="85">
        <v>713.471497</v>
      </c>
      <c r="O139" s="85">
        <v>740.49151600000005</v>
      </c>
      <c r="P139" s="85">
        <v>768.67852800000003</v>
      </c>
      <c r="Q139" s="85">
        <v>797.763733</v>
      </c>
      <c r="R139" s="85">
        <v>828.01007100000004</v>
      </c>
      <c r="S139" s="85">
        <v>859.44238299999995</v>
      </c>
      <c r="T139" s="85">
        <v>892.046021</v>
      </c>
      <c r="U139" s="85">
        <v>925.84979199999998</v>
      </c>
      <c r="V139" s="85">
        <v>960.64581299999998</v>
      </c>
      <c r="W139" s="85">
        <v>996.68786599999999</v>
      </c>
      <c r="X139" s="85">
        <v>1034.0195309999999</v>
      </c>
      <c r="Y139" s="85">
        <v>1072.6705320000001</v>
      </c>
      <c r="Z139" s="85">
        <v>1112.6879879999999</v>
      </c>
      <c r="AA139" s="85">
        <v>1153.728638</v>
      </c>
      <c r="AB139" s="85">
        <v>1196.1561280000001</v>
      </c>
      <c r="AC139" s="85">
        <v>1240.03125</v>
      </c>
      <c r="AD139" s="85">
        <v>1285.3885499999999</v>
      </c>
      <c r="AE139" s="85">
        <v>1332.272827</v>
      </c>
      <c r="AF139" s="104">
        <v>6.1672999999999999E-2</v>
      </c>
      <c r="AG139" s="65"/>
    </row>
    <row r="140" spans="1:33" ht="24.75">
      <c r="A140" s="58" t="s">
        <v>1560</v>
      </c>
      <c r="B140" s="108" t="s">
        <v>406</v>
      </c>
      <c r="C140" s="85">
        <v>309.15365600000001</v>
      </c>
      <c r="D140" s="85">
        <v>360.79992700000003</v>
      </c>
      <c r="E140" s="85">
        <v>459.47216800000001</v>
      </c>
      <c r="F140" s="85">
        <v>542.31811500000003</v>
      </c>
      <c r="G140" s="85">
        <v>606.94940199999996</v>
      </c>
      <c r="H140" s="85">
        <v>647.83563200000003</v>
      </c>
      <c r="I140" s="85">
        <v>686.69622800000002</v>
      </c>
      <c r="J140" s="85">
        <v>716.520264</v>
      </c>
      <c r="K140" s="85">
        <v>747.54431199999999</v>
      </c>
      <c r="L140" s="85">
        <v>778.78051800000003</v>
      </c>
      <c r="M140" s="85">
        <v>811.47302200000001</v>
      </c>
      <c r="N140" s="85">
        <v>845.69354199999998</v>
      </c>
      <c r="O140" s="85">
        <v>881.49322500000005</v>
      </c>
      <c r="P140" s="85">
        <v>918.92584199999999</v>
      </c>
      <c r="Q140" s="85">
        <v>957.59625200000005</v>
      </c>
      <c r="R140" s="85">
        <v>997.96124299999997</v>
      </c>
      <c r="S140" s="85">
        <v>1040.068115</v>
      </c>
      <c r="T140" s="85">
        <v>1083.953857</v>
      </c>
      <c r="U140" s="85">
        <v>1129.674561</v>
      </c>
      <c r="V140" s="85">
        <v>1176.875732</v>
      </c>
      <c r="W140" s="85">
        <v>1225.990356</v>
      </c>
      <c r="X140" s="85">
        <v>1277.075317</v>
      </c>
      <c r="Y140" s="85">
        <v>1330.1845699999999</v>
      </c>
      <c r="Z140" s="85">
        <v>1385.394409</v>
      </c>
      <c r="AA140" s="85">
        <v>1442.169312</v>
      </c>
      <c r="AB140" s="85">
        <v>1501.1175539999999</v>
      </c>
      <c r="AC140" s="85">
        <v>1562.3118899999999</v>
      </c>
      <c r="AD140" s="85">
        <v>1625.8142089999999</v>
      </c>
      <c r="AE140" s="85">
        <v>1691.6949460000001</v>
      </c>
      <c r="AF140" s="104">
        <v>6.2581999999999999E-2</v>
      </c>
      <c r="AG140" s="65"/>
    </row>
    <row r="141" spans="1:33" ht="36.75">
      <c r="A141" s="58" t="s">
        <v>1561</v>
      </c>
      <c r="B141" s="108" t="s">
        <v>396</v>
      </c>
      <c r="C141" s="85">
        <v>84.704268999999996</v>
      </c>
      <c r="D141" s="85">
        <v>113.127365</v>
      </c>
      <c r="E141" s="85">
        <v>144.011337</v>
      </c>
      <c r="F141" s="85">
        <v>163.465744</v>
      </c>
      <c r="G141" s="85">
        <v>170.39906300000001</v>
      </c>
      <c r="H141" s="85">
        <v>176.16027800000001</v>
      </c>
      <c r="I141" s="85">
        <v>182.16755699999999</v>
      </c>
      <c r="J141" s="85">
        <v>188.17723100000001</v>
      </c>
      <c r="K141" s="85">
        <v>194.420715</v>
      </c>
      <c r="L141" s="85">
        <v>200.77302599999999</v>
      </c>
      <c r="M141" s="85">
        <v>207.283951</v>
      </c>
      <c r="N141" s="85">
        <v>214.024078</v>
      </c>
      <c r="O141" s="85">
        <v>221.012192</v>
      </c>
      <c r="P141" s="85">
        <v>228.276184</v>
      </c>
      <c r="Q141" s="85">
        <v>235.75843800000001</v>
      </c>
      <c r="R141" s="85">
        <v>243.49452199999999</v>
      </c>
      <c r="S141" s="85">
        <v>251.48704499999999</v>
      </c>
      <c r="T141" s="85">
        <v>259.715149</v>
      </c>
      <c r="U141" s="85">
        <v>268.18118299999998</v>
      </c>
      <c r="V141" s="85">
        <v>276.85458399999999</v>
      </c>
      <c r="W141" s="85">
        <v>285.77264400000001</v>
      </c>
      <c r="X141" s="85">
        <v>294.94665500000002</v>
      </c>
      <c r="Y141" s="85">
        <v>304.379974</v>
      </c>
      <c r="Z141" s="85">
        <v>314.08056599999998</v>
      </c>
      <c r="AA141" s="85">
        <v>323.984039</v>
      </c>
      <c r="AB141" s="85">
        <v>334.14657599999998</v>
      </c>
      <c r="AC141" s="85">
        <v>344.586365</v>
      </c>
      <c r="AD141" s="85">
        <v>355.307526</v>
      </c>
      <c r="AE141" s="85">
        <v>366.31826799999999</v>
      </c>
      <c r="AF141" s="104">
        <v>5.3689000000000001E-2</v>
      </c>
      <c r="AG141" s="65"/>
    </row>
    <row r="142" spans="1:33" ht="36.75">
      <c r="A142" s="58" t="s">
        <v>1562</v>
      </c>
      <c r="B142" s="108" t="s">
        <v>398</v>
      </c>
      <c r="C142" s="85">
        <v>625.06341599999996</v>
      </c>
      <c r="D142" s="85">
        <v>916.94250499999998</v>
      </c>
      <c r="E142" s="85">
        <v>1092.5119629999999</v>
      </c>
      <c r="F142" s="85">
        <v>1172.0686040000001</v>
      </c>
      <c r="G142" s="85">
        <v>1249.1049800000001</v>
      </c>
      <c r="H142" s="85">
        <v>1304.7954099999999</v>
      </c>
      <c r="I142" s="85">
        <v>1356.907471</v>
      </c>
      <c r="J142" s="85">
        <v>1412.223389</v>
      </c>
      <c r="K142" s="85">
        <v>1470.6604</v>
      </c>
      <c r="L142" s="85">
        <v>1532.1757809999999</v>
      </c>
      <c r="M142" s="85">
        <v>1596.3366699999999</v>
      </c>
      <c r="N142" s="85">
        <v>1662.991211</v>
      </c>
      <c r="O142" s="85">
        <v>1732.1273189999999</v>
      </c>
      <c r="P142" s="85">
        <v>1803.7451169999999</v>
      </c>
      <c r="Q142" s="85">
        <v>1878.6374510000001</v>
      </c>
      <c r="R142" s="85">
        <v>1956.2303469999999</v>
      </c>
      <c r="S142" s="85">
        <v>2036.4339600000001</v>
      </c>
      <c r="T142" s="85">
        <v>2119.2426759999998</v>
      </c>
      <c r="U142" s="85">
        <v>2204.6821289999998</v>
      </c>
      <c r="V142" s="85">
        <v>2293.5405270000001</v>
      </c>
      <c r="W142" s="85">
        <v>2385.1982419999999</v>
      </c>
      <c r="X142" s="85">
        <v>2479.6088869999999</v>
      </c>
      <c r="Y142" s="85">
        <v>2576.8115229999999</v>
      </c>
      <c r="Z142" s="85">
        <v>2676.9106449999999</v>
      </c>
      <c r="AA142" s="85">
        <v>2780.5493160000001</v>
      </c>
      <c r="AB142" s="85">
        <v>2887.180664</v>
      </c>
      <c r="AC142" s="85">
        <v>2996.7885740000002</v>
      </c>
      <c r="AD142" s="85">
        <v>3109.4091800000001</v>
      </c>
      <c r="AE142" s="85">
        <v>3225.1445309999999</v>
      </c>
      <c r="AF142" s="104">
        <v>6.0353999999999998E-2</v>
      </c>
      <c r="AG142" s="65"/>
    </row>
    <row r="143" spans="1:33" ht="36.75">
      <c r="A143" s="58" t="s">
        <v>1563</v>
      </c>
      <c r="B143" s="108" t="s">
        <v>400</v>
      </c>
      <c r="C143" s="85">
        <v>310.34631300000001</v>
      </c>
      <c r="D143" s="85">
        <v>376.11483800000002</v>
      </c>
      <c r="E143" s="85">
        <v>448.42544600000002</v>
      </c>
      <c r="F143" s="85">
        <v>482.52474999999998</v>
      </c>
      <c r="G143" s="85">
        <v>516.06787099999997</v>
      </c>
      <c r="H143" s="85">
        <v>539.51196300000004</v>
      </c>
      <c r="I143" s="85">
        <v>560.85168499999997</v>
      </c>
      <c r="J143" s="85">
        <v>583.56854199999998</v>
      </c>
      <c r="K143" s="85">
        <v>607.56390399999998</v>
      </c>
      <c r="L143" s="85">
        <v>632.80822799999999</v>
      </c>
      <c r="M143" s="85">
        <v>659.127747</v>
      </c>
      <c r="N143" s="85">
        <v>686.45709199999999</v>
      </c>
      <c r="O143" s="85">
        <v>714.78991699999995</v>
      </c>
      <c r="P143" s="85">
        <v>744.12506099999996</v>
      </c>
      <c r="Q143" s="85">
        <v>774.78466800000001</v>
      </c>
      <c r="R143" s="85">
        <v>806.53509499999996</v>
      </c>
      <c r="S143" s="85">
        <v>839.33746299999996</v>
      </c>
      <c r="T143" s="85">
        <v>873.18762200000003</v>
      </c>
      <c r="U143" s="85">
        <v>908.09869400000002</v>
      </c>
      <c r="V143" s="85">
        <v>944.39007600000002</v>
      </c>
      <c r="W143" s="85">
        <v>981.80755599999998</v>
      </c>
      <c r="X143" s="85">
        <v>1020.330322</v>
      </c>
      <c r="Y143" s="85">
        <v>1059.9732670000001</v>
      </c>
      <c r="Z143" s="85">
        <v>1100.778442</v>
      </c>
      <c r="AA143" s="85">
        <v>1143.0073239999999</v>
      </c>
      <c r="AB143" s="85">
        <v>1186.4350589999999</v>
      </c>
      <c r="AC143" s="85">
        <v>1231.05249</v>
      </c>
      <c r="AD143" s="85">
        <v>1276.8735349999999</v>
      </c>
      <c r="AE143" s="85">
        <v>1323.9385990000001</v>
      </c>
      <c r="AF143" s="104">
        <v>5.3176000000000001E-2</v>
      </c>
      <c r="AG143" s="65"/>
    </row>
    <row r="144" spans="1:33">
      <c r="A144" s="58" t="s">
        <v>1564</v>
      </c>
      <c r="B144" s="108" t="s">
        <v>408</v>
      </c>
      <c r="C144" s="85">
        <v>101.82463799999999</v>
      </c>
      <c r="D144" s="85">
        <v>127.08978999999999</v>
      </c>
      <c r="E144" s="85">
        <v>149.50636299999999</v>
      </c>
      <c r="F144" s="85">
        <v>163.274384</v>
      </c>
      <c r="G144" s="85">
        <v>177.650925</v>
      </c>
      <c r="H144" s="85">
        <v>186.43978899999999</v>
      </c>
      <c r="I144" s="85">
        <v>193.47171</v>
      </c>
      <c r="J144" s="85">
        <v>201.065887</v>
      </c>
      <c r="K144" s="85">
        <v>209.08230599999999</v>
      </c>
      <c r="L144" s="85">
        <v>217.49070699999999</v>
      </c>
      <c r="M144" s="85">
        <v>226.23971599999999</v>
      </c>
      <c r="N144" s="85">
        <v>235.30278000000001</v>
      </c>
      <c r="O144" s="85">
        <v>244.67558299999999</v>
      </c>
      <c r="P144" s="85">
        <v>254.35517899999999</v>
      </c>
      <c r="Q144" s="85">
        <v>264.44409200000001</v>
      </c>
      <c r="R144" s="85">
        <v>274.86758400000002</v>
      </c>
      <c r="S144" s="85">
        <v>285.60858200000001</v>
      </c>
      <c r="T144" s="85">
        <v>296.66345200000001</v>
      </c>
      <c r="U144" s="85">
        <v>308.04113799999999</v>
      </c>
      <c r="V144" s="85">
        <v>319.84039300000001</v>
      </c>
      <c r="W144" s="85">
        <v>331.97729500000003</v>
      </c>
      <c r="X144" s="85">
        <v>344.441711</v>
      </c>
      <c r="Y144" s="85">
        <v>357.23644999999999</v>
      </c>
      <c r="Z144" s="85">
        <v>370.37435900000003</v>
      </c>
      <c r="AA144" s="85">
        <v>383.93911700000001</v>
      </c>
      <c r="AB144" s="85">
        <v>397.854309</v>
      </c>
      <c r="AC144" s="85">
        <v>412.113495</v>
      </c>
      <c r="AD144" s="85">
        <v>426.71850599999999</v>
      </c>
      <c r="AE144" s="85">
        <v>441.68109099999998</v>
      </c>
      <c r="AF144" s="104">
        <v>5.3802000000000003E-2</v>
      </c>
      <c r="AG144" s="65"/>
    </row>
    <row r="145" spans="1:33" ht="36.75">
      <c r="A145" s="58" t="s">
        <v>1565</v>
      </c>
      <c r="B145" s="108" t="s">
        <v>396</v>
      </c>
      <c r="C145" s="85">
        <v>212.892471</v>
      </c>
      <c r="D145" s="85">
        <v>413.73791499999999</v>
      </c>
      <c r="E145" s="85">
        <v>494.58007800000001</v>
      </c>
      <c r="F145" s="85">
        <v>526.269409</v>
      </c>
      <c r="G145" s="85">
        <v>555.38622999999995</v>
      </c>
      <c r="H145" s="85">
        <v>578.84362799999997</v>
      </c>
      <c r="I145" s="85">
        <v>602.58410600000002</v>
      </c>
      <c r="J145" s="85">
        <v>627.58905000000004</v>
      </c>
      <c r="K145" s="85">
        <v>654.01409899999999</v>
      </c>
      <c r="L145" s="85">
        <v>681.87683100000004</v>
      </c>
      <c r="M145" s="85">
        <v>710.96917699999995</v>
      </c>
      <c r="N145" s="85">
        <v>741.23126200000002</v>
      </c>
      <c r="O145" s="85">
        <v>772.66180399999996</v>
      </c>
      <c r="P145" s="85">
        <v>805.26489300000003</v>
      </c>
      <c r="Q145" s="85">
        <v>839.40863000000002</v>
      </c>
      <c r="R145" s="85">
        <v>874.82763699999998</v>
      </c>
      <c r="S145" s="85">
        <v>911.48791500000004</v>
      </c>
      <c r="T145" s="85">
        <v>949.39172399999995</v>
      </c>
      <c r="U145" s="85">
        <v>988.54217500000004</v>
      </c>
      <c r="V145" s="85">
        <v>1029.3100589999999</v>
      </c>
      <c r="W145" s="85">
        <v>1071.4133300000001</v>
      </c>
      <c r="X145" s="85">
        <v>1114.8367920000001</v>
      </c>
      <c r="Y145" s="85">
        <v>1159.6019289999999</v>
      </c>
      <c r="Z145" s="85">
        <v>1205.7579350000001</v>
      </c>
      <c r="AA145" s="85">
        <v>1253.602783</v>
      </c>
      <c r="AB145" s="85">
        <v>1302.891357</v>
      </c>
      <c r="AC145" s="85">
        <v>1353.622437</v>
      </c>
      <c r="AD145" s="85">
        <v>1405.8170170000001</v>
      </c>
      <c r="AE145" s="85">
        <v>1459.5249020000001</v>
      </c>
      <c r="AF145" s="104">
        <v>7.1170999999999998E-2</v>
      </c>
      <c r="AG145" s="65"/>
    </row>
    <row r="146" spans="1:33" ht="36.75">
      <c r="A146" s="58" t="s">
        <v>1566</v>
      </c>
      <c r="B146" s="108" t="s">
        <v>398</v>
      </c>
      <c r="C146" s="85">
        <v>419.19976800000001</v>
      </c>
      <c r="D146" s="85">
        <v>445.30187999999998</v>
      </c>
      <c r="E146" s="85">
        <v>456.92532299999999</v>
      </c>
      <c r="F146" s="85">
        <v>470.77404799999999</v>
      </c>
      <c r="G146" s="85">
        <v>483.30731200000002</v>
      </c>
      <c r="H146" s="85">
        <v>493.20959499999998</v>
      </c>
      <c r="I146" s="85">
        <v>502.39447000000001</v>
      </c>
      <c r="J146" s="85">
        <v>510.63806199999999</v>
      </c>
      <c r="K146" s="85">
        <v>518.389771</v>
      </c>
      <c r="L146" s="85">
        <v>525.415344</v>
      </c>
      <c r="M146" s="85">
        <v>532.19909700000005</v>
      </c>
      <c r="N146" s="85">
        <v>538.70593299999996</v>
      </c>
      <c r="O146" s="85">
        <v>544.89483600000005</v>
      </c>
      <c r="P146" s="85">
        <v>550.73065199999996</v>
      </c>
      <c r="Q146" s="85">
        <v>556.20306400000004</v>
      </c>
      <c r="R146" s="85">
        <v>561.36901899999998</v>
      </c>
      <c r="S146" s="85">
        <v>566.26489300000003</v>
      </c>
      <c r="T146" s="85">
        <v>570.92700200000002</v>
      </c>
      <c r="U146" s="85">
        <v>575.36730999999997</v>
      </c>
      <c r="V146" s="85">
        <v>579.62261999999998</v>
      </c>
      <c r="W146" s="85">
        <v>583.70642099999998</v>
      </c>
      <c r="X146" s="85">
        <v>587.63073699999995</v>
      </c>
      <c r="Y146" s="85">
        <v>591.40252699999996</v>
      </c>
      <c r="Z146" s="85">
        <v>595.02941899999996</v>
      </c>
      <c r="AA146" s="85">
        <v>598.53155500000003</v>
      </c>
      <c r="AB146" s="85">
        <v>601.90405299999998</v>
      </c>
      <c r="AC146" s="85">
        <v>605.147156</v>
      </c>
      <c r="AD146" s="85">
        <v>608.247253</v>
      </c>
      <c r="AE146" s="85">
        <v>611.21417199999996</v>
      </c>
      <c r="AF146" s="104">
        <v>1.3559E-2</v>
      </c>
      <c r="AG146" s="65"/>
    </row>
    <row r="147" spans="1:33" ht="36.75">
      <c r="A147" s="58" t="s">
        <v>1567</v>
      </c>
      <c r="B147" s="108" t="s">
        <v>400</v>
      </c>
      <c r="C147" s="85">
        <v>252.65448000000001</v>
      </c>
      <c r="D147" s="85">
        <v>267.78195199999999</v>
      </c>
      <c r="E147" s="85">
        <v>273.65145899999999</v>
      </c>
      <c r="F147" s="85">
        <v>281.47308299999997</v>
      </c>
      <c r="G147" s="85">
        <v>288.48440599999998</v>
      </c>
      <c r="H147" s="85">
        <v>294.155914</v>
      </c>
      <c r="I147" s="85">
        <v>299.49108899999999</v>
      </c>
      <c r="J147" s="85">
        <v>304.36554000000001</v>
      </c>
      <c r="K147" s="85">
        <v>308.95251500000001</v>
      </c>
      <c r="L147" s="85">
        <v>313.11425800000001</v>
      </c>
      <c r="M147" s="85">
        <v>317.13528400000001</v>
      </c>
      <c r="N147" s="85">
        <v>320.99478099999999</v>
      </c>
      <c r="O147" s="85">
        <v>324.66857900000002</v>
      </c>
      <c r="P147" s="85">
        <v>328.13595600000002</v>
      </c>
      <c r="Q147" s="85">
        <v>331.39044200000001</v>
      </c>
      <c r="R147" s="85">
        <v>334.46563700000002</v>
      </c>
      <c r="S147" s="85">
        <v>337.38269000000003</v>
      </c>
      <c r="T147" s="85">
        <v>340.16287199999999</v>
      </c>
      <c r="U147" s="85">
        <v>342.812592</v>
      </c>
      <c r="V147" s="85">
        <v>345.35357699999997</v>
      </c>
      <c r="W147" s="85">
        <v>347.79367100000002</v>
      </c>
      <c r="X147" s="85">
        <v>350.14004499999999</v>
      </c>
      <c r="Y147" s="85">
        <v>352.39660600000002</v>
      </c>
      <c r="Z147" s="85">
        <v>354.56787100000003</v>
      </c>
      <c r="AA147" s="85">
        <v>356.66525300000001</v>
      </c>
      <c r="AB147" s="85">
        <v>358.68579099999999</v>
      </c>
      <c r="AC147" s="85">
        <v>360.63028000000003</v>
      </c>
      <c r="AD147" s="85">
        <v>362.49115</v>
      </c>
      <c r="AE147" s="85">
        <v>364.27465799999999</v>
      </c>
      <c r="AF147" s="104">
        <v>1.3153E-2</v>
      </c>
      <c r="AG147" s="65"/>
    </row>
    <row r="148" spans="1:33">
      <c r="A148" s="58" t="s">
        <v>1568</v>
      </c>
      <c r="B148" s="108" t="s">
        <v>410</v>
      </c>
      <c r="C148" s="85">
        <v>20.602450999999999</v>
      </c>
      <c r="D148" s="85">
        <v>25.507446000000002</v>
      </c>
      <c r="E148" s="85">
        <v>29.657032000000001</v>
      </c>
      <c r="F148" s="85">
        <v>32.492038999999998</v>
      </c>
      <c r="G148" s="85">
        <v>35.333495999999997</v>
      </c>
      <c r="H148" s="85">
        <v>37.037590000000002</v>
      </c>
      <c r="I148" s="85">
        <v>38.312652999999997</v>
      </c>
      <c r="J148" s="85">
        <v>39.104317000000002</v>
      </c>
      <c r="K148" s="85">
        <v>39.834969000000001</v>
      </c>
      <c r="L148" s="85">
        <v>40.478951000000002</v>
      </c>
      <c r="M148" s="85">
        <v>41.090431000000002</v>
      </c>
      <c r="N148" s="85">
        <v>41.666069</v>
      </c>
      <c r="O148" s="85">
        <v>42.201903999999999</v>
      </c>
      <c r="P148" s="85">
        <v>42.694378</v>
      </c>
      <c r="Q148" s="85">
        <v>43.143196000000003</v>
      </c>
      <c r="R148" s="85">
        <v>43.555241000000002</v>
      </c>
      <c r="S148" s="85">
        <v>43.934868000000002</v>
      </c>
      <c r="T148" s="85">
        <v>44.286434</v>
      </c>
      <c r="U148" s="85">
        <v>44.613953000000002</v>
      </c>
      <c r="V148" s="85">
        <v>44.920799000000002</v>
      </c>
      <c r="W148" s="85">
        <v>45.209000000000003</v>
      </c>
      <c r="X148" s="85">
        <v>45.479927000000004</v>
      </c>
      <c r="Y148" s="85">
        <v>45.734260999999996</v>
      </c>
      <c r="Z148" s="85">
        <v>45.973236</v>
      </c>
      <c r="AA148" s="85">
        <v>46.200775</v>
      </c>
      <c r="AB148" s="85">
        <v>46.416392999999999</v>
      </c>
      <c r="AC148" s="85">
        <v>46.618023000000001</v>
      </c>
      <c r="AD148" s="85">
        <v>46.801772999999997</v>
      </c>
      <c r="AE148" s="85">
        <v>46.967086999999999</v>
      </c>
      <c r="AF148" s="104">
        <v>2.9867000000000001E-2</v>
      </c>
      <c r="AG148" s="65"/>
    </row>
    <row r="149" spans="1:33" ht="36.75">
      <c r="A149" s="58" t="s">
        <v>1569</v>
      </c>
      <c r="B149" s="108" t="s">
        <v>396</v>
      </c>
      <c r="C149" s="85">
        <v>145.94285600000001</v>
      </c>
      <c r="D149" s="85">
        <v>152.01246599999999</v>
      </c>
      <c r="E149" s="85">
        <v>153.61682099999999</v>
      </c>
      <c r="F149" s="85">
        <v>156.80892900000001</v>
      </c>
      <c r="G149" s="85">
        <v>159.48942600000001</v>
      </c>
      <c r="H149" s="85">
        <v>162.01606799999999</v>
      </c>
      <c r="I149" s="85">
        <v>164.59072900000001</v>
      </c>
      <c r="J149" s="85">
        <v>167.16821300000001</v>
      </c>
      <c r="K149" s="85">
        <v>169.60228000000001</v>
      </c>
      <c r="L149" s="85">
        <v>171.82214400000001</v>
      </c>
      <c r="M149" s="85">
        <v>173.97340399999999</v>
      </c>
      <c r="N149" s="85">
        <v>176.045074</v>
      </c>
      <c r="O149" s="85">
        <v>178.02436800000001</v>
      </c>
      <c r="P149" s="85">
        <v>179.90033</v>
      </c>
      <c r="Q149" s="85">
        <v>181.66941800000001</v>
      </c>
      <c r="R149" s="85">
        <v>183.34814499999999</v>
      </c>
      <c r="S149" s="85">
        <v>184.94731100000001</v>
      </c>
      <c r="T149" s="85">
        <v>186.477722</v>
      </c>
      <c r="U149" s="85">
        <v>187.94078099999999</v>
      </c>
      <c r="V149" s="85">
        <v>189.34823600000001</v>
      </c>
      <c r="W149" s="85">
        <v>190.70370500000001</v>
      </c>
      <c r="X149" s="85">
        <v>192.01080300000001</v>
      </c>
      <c r="Y149" s="85">
        <v>193.27166700000001</v>
      </c>
      <c r="Z149" s="85">
        <v>194.488281</v>
      </c>
      <c r="AA149" s="85">
        <v>195.66551200000001</v>
      </c>
      <c r="AB149" s="85">
        <v>196.80186499999999</v>
      </c>
      <c r="AC149" s="85">
        <v>197.89887999999999</v>
      </c>
      <c r="AD149" s="85">
        <v>198.95433</v>
      </c>
      <c r="AE149" s="85">
        <v>199.972397</v>
      </c>
      <c r="AF149" s="104">
        <v>1.1311999999999999E-2</v>
      </c>
      <c r="AG149" s="65"/>
    </row>
    <row r="150" spans="1:33" ht="36.75">
      <c r="A150" s="58" t="s">
        <v>1570</v>
      </c>
      <c r="B150" s="108" t="s">
        <v>398</v>
      </c>
      <c r="C150" s="85">
        <v>370.58520499999997</v>
      </c>
      <c r="D150" s="85">
        <v>461.29376200000002</v>
      </c>
      <c r="E150" s="85">
        <v>535.82275400000003</v>
      </c>
      <c r="F150" s="85">
        <v>572.78991699999995</v>
      </c>
      <c r="G150" s="85">
        <v>604.81353799999999</v>
      </c>
      <c r="H150" s="85">
        <v>627.30285600000002</v>
      </c>
      <c r="I150" s="85">
        <v>646.14160200000003</v>
      </c>
      <c r="J150" s="85">
        <v>663.66400099999998</v>
      </c>
      <c r="K150" s="85">
        <v>681.33746299999996</v>
      </c>
      <c r="L150" s="85">
        <v>698.955017</v>
      </c>
      <c r="M150" s="85">
        <v>717.10186799999997</v>
      </c>
      <c r="N150" s="85">
        <v>735.84265100000005</v>
      </c>
      <c r="O150" s="85">
        <v>755.19689900000003</v>
      </c>
      <c r="P150" s="85">
        <v>775.182007</v>
      </c>
      <c r="Q150" s="85">
        <v>795.71368399999994</v>
      </c>
      <c r="R150" s="85">
        <v>816.89855999999997</v>
      </c>
      <c r="S150" s="85">
        <v>838.73413100000005</v>
      </c>
      <c r="T150" s="85">
        <v>861.21209699999997</v>
      </c>
      <c r="U150" s="85">
        <v>884.31475799999998</v>
      </c>
      <c r="V150" s="85">
        <v>908.02526899999998</v>
      </c>
      <c r="W150" s="85">
        <v>932.37731900000006</v>
      </c>
      <c r="X150" s="85">
        <v>957.36828600000001</v>
      </c>
      <c r="Y150" s="85">
        <v>982.99694799999997</v>
      </c>
      <c r="Z150" s="85">
        <v>1009.257874</v>
      </c>
      <c r="AA150" s="85">
        <v>1035.9171140000001</v>
      </c>
      <c r="AB150" s="85">
        <v>1063.2104489999999</v>
      </c>
      <c r="AC150" s="85">
        <v>1091.1518550000001</v>
      </c>
      <c r="AD150" s="85">
        <v>1119.7543949999999</v>
      </c>
      <c r="AE150" s="85">
        <v>1149.0229489999999</v>
      </c>
      <c r="AF150" s="104">
        <v>4.1241E-2</v>
      </c>
      <c r="AG150" s="65"/>
    </row>
    <row r="151" spans="1:33" ht="36.75">
      <c r="A151" s="58" t="s">
        <v>1571</v>
      </c>
      <c r="B151" s="108" t="s">
        <v>400</v>
      </c>
      <c r="C151" s="85">
        <v>214.20620700000001</v>
      </c>
      <c r="D151" s="85">
        <v>269.47332799999998</v>
      </c>
      <c r="E151" s="85">
        <v>314.92019699999997</v>
      </c>
      <c r="F151" s="85">
        <v>340.05426</v>
      </c>
      <c r="G151" s="85">
        <v>361.313873</v>
      </c>
      <c r="H151" s="85">
        <v>375.64196800000002</v>
      </c>
      <c r="I151" s="85">
        <v>387.32519500000001</v>
      </c>
      <c r="J151" s="85">
        <v>398.066711</v>
      </c>
      <c r="K151" s="85">
        <v>408.933899</v>
      </c>
      <c r="L151" s="85">
        <v>419.80868500000003</v>
      </c>
      <c r="M151" s="85">
        <v>431.01675399999999</v>
      </c>
      <c r="N151" s="85">
        <v>442.59545900000001</v>
      </c>
      <c r="O151" s="85">
        <v>454.55740400000002</v>
      </c>
      <c r="P151" s="85">
        <v>466.91409299999998</v>
      </c>
      <c r="Q151" s="85">
        <v>479.61593599999998</v>
      </c>
      <c r="R151" s="85">
        <v>492.72644000000003</v>
      </c>
      <c r="S151" s="85">
        <v>506.24490400000002</v>
      </c>
      <c r="T151" s="85">
        <v>520.16735800000004</v>
      </c>
      <c r="U151" s="85">
        <v>534.48431400000004</v>
      </c>
      <c r="V151" s="85">
        <v>549.182861</v>
      </c>
      <c r="W151" s="85">
        <v>564.28716999999995</v>
      </c>
      <c r="X151" s="85">
        <v>579.79675299999997</v>
      </c>
      <c r="Y151" s="85">
        <v>595.71179199999995</v>
      </c>
      <c r="Z151" s="85">
        <v>612.03027299999997</v>
      </c>
      <c r="AA151" s="85">
        <v>628.61663799999997</v>
      </c>
      <c r="AB151" s="85">
        <v>645.60864300000003</v>
      </c>
      <c r="AC151" s="85">
        <v>663.01568599999996</v>
      </c>
      <c r="AD151" s="85">
        <v>680.84698500000002</v>
      </c>
      <c r="AE151" s="85">
        <v>699.106628</v>
      </c>
      <c r="AF151" s="104">
        <v>4.3150000000000001E-2</v>
      </c>
      <c r="AG151" s="65"/>
    </row>
    <row r="152" spans="1:33">
      <c r="A152" s="58" t="s">
        <v>1572</v>
      </c>
      <c r="B152" s="108" t="s">
        <v>412</v>
      </c>
      <c r="C152" s="85">
        <v>17.582750000000001</v>
      </c>
      <c r="D152" s="85">
        <v>22.767551000000001</v>
      </c>
      <c r="E152" s="85">
        <v>27.497502999999998</v>
      </c>
      <c r="F152" s="85">
        <v>30.980896000000001</v>
      </c>
      <c r="G152" s="85">
        <v>33.759487</v>
      </c>
      <c r="H152" s="85">
        <v>35.430557</v>
      </c>
      <c r="I152" s="85">
        <v>36.681849999999997</v>
      </c>
      <c r="J152" s="85">
        <v>37.787337999999998</v>
      </c>
      <c r="K152" s="85">
        <v>38.917746999999999</v>
      </c>
      <c r="L152" s="85">
        <v>40.064109999999999</v>
      </c>
      <c r="M152" s="85">
        <v>41.248004999999999</v>
      </c>
      <c r="N152" s="85">
        <v>42.472389</v>
      </c>
      <c r="O152" s="85">
        <v>43.738827000000001</v>
      </c>
      <c r="P152" s="85">
        <v>45.048794000000001</v>
      </c>
      <c r="Q152" s="85">
        <v>46.397945</v>
      </c>
      <c r="R152" s="85">
        <v>47.792149000000002</v>
      </c>
      <c r="S152" s="85">
        <v>49.231659000000001</v>
      </c>
      <c r="T152" s="85">
        <v>50.7164</v>
      </c>
      <c r="U152" s="85">
        <v>52.245941000000002</v>
      </c>
      <c r="V152" s="85">
        <v>53.817996999999998</v>
      </c>
      <c r="W152" s="85">
        <v>55.436340000000001</v>
      </c>
      <c r="X152" s="85">
        <v>57.101303000000001</v>
      </c>
      <c r="Y152" s="85">
        <v>58.813335000000002</v>
      </c>
      <c r="Z152" s="85">
        <v>60.572605000000003</v>
      </c>
      <c r="AA152" s="85">
        <v>62.368079999999999</v>
      </c>
      <c r="AB152" s="85">
        <v>64.211394999999996</v>
      </c>
      <c r="AC152" s="85">
        <v>66.103904999999997</v>
      </c>
      <c r="AD152" s="85">
        <v>68.046859999999995</v>
      </c>
      <c r="AE152" s="85">
        <v>70.041290000000004</v>
      </c>
      <c r="AF152" s="104">
        <v>5.0602000000000001E-2</v>
      </c>
      <c r="AG152" s="65"/>
    </row>
    <row r="153" spans="1:33" ht="36.75">
      <c r="A153" s="58" t="s">
        <v>1573</v>
      </c>
      <c r="B153" s="108" t="s">
        <v>396</v>
      </c>
      <c r="C153" s="85">
        <v>138.79626500000001</v>
      </c>
      <c r="D153" s="85">
        <v>169.052887</v>
      </c>
      <c r="E153" s="85">
        <v>193.40507500000001</v>
      </c>
      <c r="F153" s="85">
        <v>201.75477599999999</v>
      </c>
      <c r="G153" s="85">
        <v>209.74018899999999</v>
      </c>
      <c r="H153" s="85">
        <v>216.23034699999999</v>
      </c>
      <c r="I153" s="85">
        <v>222.134567</v>
      </c>
      <c r="J153" s="85">
        <v>227.80995200000001</v>
      </c>
      <c r="K153" s="85">
        <v>233.48580899999999</v>
      </c>
      <c r="L153" s="85">
        <v>239.08221399999999</v>
      </c>
      <c r="M153" s="85">
        <v>244.837097</v>
      </c>
      <c r="N153" s="85">
        <v>250.77477999999999</v>
      </c>
      <c r="O153" s="85">
        <v>256.90063500000002</v>
      </c>
      <c r="P153" s="85">
        <v>263.21911599999999</v>
      </c>
      <c r="Q153" s="85">
        <v>269.69982900000002</v>
      </c>
      <c r="R153" s="85">
        <v>276.37994400000002</v>
      </c>
      <c r="S153" s="85">
        <v>283.25753800000001</v>
      </c>
      <c r="T153" s="85">
        <v>290.32830799999999</v>
      </c>
      <c r="U153" s="85">
        <v>297.58453400000002</v>
      </c>
      <c r="V153" s="85">
        <v>305.024384</v>
      </c>
      <c r="W153" s="85">
        <v>312.653839</v>
      </c>
      <c r="X153" s="85">
        <v>320.470215</v>
      </c>
      <c r="Y153" s="85">
        <v>328.47180200000003</v>
      </c>
      <c r="Z153" s="85">
        <v>336.654968</v>
      </c>
      <c r="AA153" s="85">
        <v>344.932343</v>
      </c>
      <c r="AB153" s="85">
        <v>353.39035000000001</v>
      </c>
      <c r="AC153" s="85">
        <v>362.03228799999999</v>
      </c>
      <c r="AD153" s="85">
        <v>370.86056500000001</v>
      </c>
      <c r="AE153" s="85">
        <v>379.875</v>
      </c>
      <c r="AF153" s="104">
        <v>3.6613E-2</v>
      </c>
      <c r="AG153" s="65"/>
    </row>
    <row r="154" spans="1:33" ht="36.75">
      <c r="A154" s="58" t="s">
        <v>1574</v>
      </c>
      <c r="B154" s="108" t="s">
        <v>398</v>
      </c>
      <c r="C154" s="85">
        <v>21238.162109000001</v>
      </c>
      <c r="D154" s="85">
        <v>23666.042968999998</v>
      </c>
      <c r="E154" s="85">
        <v>25831.871093999998</v>
      </c>
      <c r="F154" s="85">
        <v>26914.007812</v>
      </c>
      <c r="G154" s="85">
        <v>28249.023438</v>
      </c>
      <c r="H154" s="85">
        <v>29194.080077999999</v>
      </c>
      <c r="I154" s="85">
        <v>30071.404297000001</v>
      </c>
      <c r="J154" s="85">
        <v>30869.183593999998</v>
      </c>
      <c r="K154" s="85">
        <v>31666.357422000001</v>
      </c>
      <c r="L154" s="85">
        <v>32486.433593999998</v>
      </c>
      <c r="M154" s="85">
        <v>33359.636719000002</v>
      </c>
      <c r="N154" s="85">
        <v>34273.320312000003</v>
      </c>
      <c r="O154" s="85">
        <v>35207.089844000002</v>
      </c>
      <c r="P154" s="85">
        <v>36165.203125</v>
      </c>
      <c r="Q154" s="85">
        <v>37159.589844000002</v>
      </c>
      <c r="R154" s="85">
        <v>38191.09375</v>
      </c>
      <c r="S154" s="85">
        <v>39252.152344000002</v>
      </c>
      <c r="T154" s="85">
        <v>40339.707030999998</v>
      </c>
      <c r="U154" s="85">
        <v>41478.644530999998</v>
      </c>
      <c r="V154" s="85">
        <v>42644.035155999998</v>
      </c>
      <c r="W154" s="85">
        <v>43842.691405999998</v>
      </c>
      <c r="X154" s="85">
        <v>45074.214844000002</v>
      </c>
      <c r="Y154" s="85">
        <v>46323.71875</v>
      </c>
      <c r="Z154" s="85">
        <v>47587.613280999998</v>
      </c>
      <c r="AA154" s="85">
        <v>48868.171875</v>
      </c>
      <c r="AB154" s="85">
        <v>50182.953125</v>
      </c>
      <c r="AC154" s="85">
        <v>51520.554687999997</v>
      </c>
      <c r="AD154" s="85">
        <v>52876.652344000002</v>
      </c>
      <c r="AE154" s="85">
        <v>54266.789062000003</v>
      </c>
      <c r="AF154" s="104">
        <v>3.4071999999999998E-2</v>
      </c>
      <c r="AG154" s="65"/>
    </row>
    <row r="155" spans="1:33" ht="36.75">
      <c r="A155" s="58" t="s">
        <v>1575</v>
      </c>
      <c r="B155" s="108" t="s">
        <v>400</v>
      </c>
      <c r="C155" s="85">
        <v>13343.844727</v>
      </c>
      <c r="D155" s="85">
        <v>14305.920898</v>
      </c>
      <c r="E155" s="85">
        <v>15431.977539</v>
      </c>
      <c r="F155" s="85">
        <v>16017.230469</v>
      </c>
      <c r="G155" s="85">
        <v>16760.019531000002</v>
      </c>
      <c r="H155" s="85">
        <v>17323.84375</v>
      </c>
      <c r="I155" s="85">
        <v>17857.046875</v>
      </c>
      <c r="J155" s="85">
        <v>18359.677734000001</v>
      </c>
      <c r="K155" s="85">
        <v>18861.011718999998</v>
      </c>
      <c r="L155" s="85">
        <v>19375.871093999998</v>
      </c>
      <c r="M155" s="85">
        <v>19921.466797000001</v>
      </c>
      <c r="N155" s="85">
        <v>20489.789062</v>
      </c>
      <c r="O155" s="85">
        <v>21068.882812</v>
      </c>
      <c r="P155" s="85">
        <v>21661.738281000002</v>
      </c>
      <c r="Q155" s="85">
        <v>22275.255859000001</v>
      </c>
      <c r="R155" s="85">
        <v>22909.527343999998</v>
      </c>
      <c r="S155" s="85">
        <v>23560.183593999998</v>
      </c>
      <c r="T155" s="85">
        <v>24225.830077999999</v>
      </c>
      <c r="U155" s="85">
        <v>24921.501952999999</v>
      </c>
      <c r="V155" s="85">
        <v>25633.21875</v>
      </c>
      <c r="W155" s="85">
        <v>26364.8125</v>
      </c>
      <c r="X155" s="85">
        <v>27115.423827999999</v>
      </c>
      <c r="Y155" s="85">
        <v>27875.492188</v>
      </c>
      <c r="Z155" s="85">
        <v>28642</v>
      </c>
      <c r="AA155" s="85">
        <v>29416.205077999999</v>
      </c>
      <c r="AB155" s="85">
        <v>30208.529297000001</v>
      </c>
      <c r="AC155" s="85">
        <v>31011.921875</v>
      </c>
      <c r="AD155" s="85">
        <v>31822.957031000002</v>
      </c>
      <c r="AE155" s="85">
        <v>32649.814452999999</v>
      </c>
      <c r="AF155" s="104">
        <v>3.2473000000000002E-2</v>
      </c>
      <c r="AG155" s="65"/>
    </row>
    <row r="156" spans="1:33" ht="60.75">
      <c r="A156" s="58" t="s">
        <v>1576</v>
      </c>
      <c r="B156" s="108" t="s">
        <v>414</v>
      </c>
      <c r="C156" s="85">
        <v>2398.732422</v>
      </c>
      <c r="D156" s="85">
        <v>3077.7006839999999</v>
      </c>
      <c r="E156" s="85">
        <v>3639.8544919999999</v>
      </c>
      <c r="F156" s="85">
        <v>3971.2834469999998</v>
      </c>
      <c r="G156" s="85">
        <v>4340.0146480000003</v>
      </c>
      <c r="H156" s="85">
        <v>4546.4736329999996</v>
      </c>
      <c r="I156" s="85">
        <v>4725.3154299999997</v>
      </c>
      <c r="J156" s="85">
        <v>4859.2758789999998</v>
      </c>
      <c r="K156" s="85">
        <v>4995.3920900000003</v>
      </c>
      <c r="L156" s="85">
        <v>5133.6142579999996</v>
      </c>
      <c r="M156" s="85">
        <v>5276.9663090000004</v>
      </c>
      <c r="N156" s="85">
        <v>5426.1166990000002</v>
      </c>
      <c r="O156" s="85">
        <v>5580.0073240000002</v>
      </c>
      <c r="P156" s="85">
        <v>5739.0024409999996</v>
      </c>
      <c r="Q156" s="85">
        <v>5903.5</v>
      </c>
      <c r="R156" s="85">
        <v>6073.7661129999997</v>
      </c>
      <c r="S156" s="85">
        <v>6249.3559569999998</v>
      </c>
      <c r="T156" s="85">
        <v>6430.4125979999999</v>
      </c>
      <c r="U156" s="85">
        <v>6619.1108400000003</v>
      </c>
      <c r="V156" s="85">
        <v>6813.3720700000003</v>
      </c>
      <c r="W156" s="85">
        <v>7014.1523440000001</v>
      </c>
      <c r="X156" s="85">
        <v>7221.2583009999998</v>
      </c>
      <c r="Y156" s="85">
        <v>7433.5864259999998</v>
      </c>
      <c r="Z156" s="85">
        <v>7650.8134769999997</v>
      </c>
      <c r="AA156" s="85">
        <v>7872.1772460000002</v>
      </c>
      <c r="AB156" s="85">
        <v>8099.8642579999996</v>
      </c>
      <c r="AC156" s="85">
        <v>8333.3085940000001</v>
      </c>
      <c r="AD156" s="85">
        <v>8572.3603519999997</v>
      </c>
      <c r="AE156" s="85">
        <v>8818.2949219999991</v>
      </c>
      <c r="AF156" s="104">
        <v>4.7593999999999997E-2</v>
      </c>
      <c r="AG156" s="65"/>
    </row>
    <row r="157" spans="1:33" ht="36.75">
      <c r="A157" s="58" t="s">
        <v>1577</v>
      </c>
      <c r="B157" s="108" t="s">
        <v>396</v>
      </c>
      <c r="C157" s="85">
        <v>5495.5805659999996</v>
      </c>
      <c r="D157" s="85">
        <v>6282.4228519999997</v>
      </c>
      <c r="E157" s="85">
        <v>6760.0371089999999</v>
      </c>
      <c r="F157" s="85">
        <v>6925.5004879999997</v>
      </c>
      <c r="G157" s="85">
        <v>7148.9873049999997</v>
      </c>
      <c r="H157" s="85">
        <v>7323.7597660000001</v>
      </c>
      <c r="I157" s="85">
        <v>7489.0439450000003</v>
      </c>
      <c r="J157" s="85">
        <v>7650.2299800000001</v>
      </c>
      <c r="K157" s="85">
        <v>7809.9565430000002</v>
      </c>
      <c r="L157" s="85">
        <v>7976.9462890000004</v>
      </c>
      <c r="M157" s="85">
        <v>8161.2094729999999</v>
      </c>
      <c r="N157" s="85">
        <v>8357.4169920000004</v>
      </c>
      <c r="O157" s="85">
        <v>8558.1992190000001</v>
      </c>
      <c r="P157" s="85">
        <v>8764.4638670000004</v>
      </c>
      <c r="Q157" s="85">
        <v>8980.8398440000001</v>
      </c>
      <c r="R157" s="85">
        <v>9207.7958980000003</v>
      </c>
      <c r="S157" s="85">
        <v>9442.5976559999999</v>
      </c>
      <c r="T157" s="85">
        <v>9683.4628909999992</v>
      </c>
      <c r="U157" s="85">
        <v>9938.0361329999996</v>
      </c>
      <c r="V157" s="85">
        <v>10197.447265999999</v>
      </c>
      <c r="W157" s="85">
        <v>10463.729492</v>
      </c>
      <c r="X157" s="85">
        <v>10737.53125</v>
      </c>
      <c r="Y157" s="85">
        <v>11014.638671999999</v>
      </c>
      <c r="Z157" s="85">
        <v>11294.793944999999</v>
      </c>
      <c r="AA157" s="85">
        <v>11579.785156</v>
      </c>
      <c r="AB157" s="85">
        <v>11874.550781</v>
      </c>
      <c r="AC157" s="85">
        <v>12175.328125</v>
      </c>
      <c r="AD157" s="85">
        <v>12481.344727</v>
      </c>
      <c r="AE157" s="85">
        <v>12798.683594</v>
      </c>
      <c r="AF157" s="104">
        <v>3.0653E-2</v>
      </c>
      <c r="AG157" s="65"/>
    </row>
    <row r="158" spans="1:33" ht="36.75">
      <c r="A158" s="58" t="s">
        <v>1578</v>
      </c>
      <c r="B158" s="108" t="s">
        <v>398</v>
      </c>
      <c r="C158" s="85">
        <v>1006.3139650000001</v>
      </c>
      <c r="D158" s="85">
        <v>929.97729500000003</v>
      </c>
      <c r="E158" s="85">
        <v>915.74401899999998</v>
      </c>
      <c r="F158" s="85">
        <v>885.57531700000004</v>
      </c>
      <c r="G158" s="85">
        <v>882.00024399999995</v>
      </c>
      <c r="H158" s="85">
        <v>882.00024399999995</v>
      </c>
      <c r="I158" s="85">
        <v>882.00024399999995</v>
      </c>
      <c r="J158" s="85">
        <v>882.00024399999995</v>
      </c>
      <c r="K158" s="85">
        <v>882.00024399999995</v>
      </c>
      <c r="L158" s="85">
        <v>882.00024399999995</v>
      </c>
      <c r="M158" s="85">
        <v>882.00024399999995</v>
      </c>
      <c r="N158" s="85">
        <v>882.00024399999995</v>
      </c>
      <c r="O158" s="85">
        <v>882.00024399999995</v>
      </c>
      <c r="P158" s="85">
        <v>882.00024399999995</v>
      </c>
      <c r="Q158" s="85">
        <v>882.00024399999995</v>
      </c>
      <c r="R158" s="85">
        <v>882.00024399999995</v>
      </c>
      <c r="S158" s="85">
        <v>882.00024399999995</v>
      </c>
      <c r="T158" s="85">
        <v>882.00024399999995</v>
      </c>
      <c r="U158" s="85">
        <v>882.00024399999995</v>
      </c>
      <c r="V158" s="85">
        <v>882.00024399999995</v>
      </c>
      <c r="W158" s="85">
        <v>882.00024399999995</v>
      </c>
      <c r="X158" s="85">
        <v>882.00024399999995</v>
      </c>
      <c r="Y158" s="85">
        <v>882.00024399999995</v>
      </c>
      <c r="Z158" s="85">
        <v>882.00024399999995</v>
      </c>
      <c r="AA158" s="85">
        <v>882.00024399999995</v>
      </c>
      <c r="AB158" s="85">
        <v>882.00024399999995</v>
      </c>
      <c r="AC158" s="85">
        <v>882.00024399999995</v>
      </c>
      <c r="AD158" s="85">
        <v>882.00024399999995</v>
      </c>
      <c r="AE158" s="85">
        <v>882.00024399999995</v>
      </c>
      <c r="AF158" s="104">
        <v>-4.6979999999999999E-3</v>
      </c>
      <c r="AG158" s="65"/>
    </row>
    <row r="159" spans="1:33" ht="36.75">
      <c r="A159" s="58" t="s">
        <v>1579</v>
      </c>
      <c r="B159" s="108" t="s">
        <v>400</v>
      </c>
      <c r="C159" s="85">
        <v>424.23919699999999</v>
      </c>
      <c r="D159" s="85">
        <v>424.23919699999999</v>
      </c>
      <c r="E159" s="85">
        <v>424.23919699999999</v>
      </c>
      <c r="F159" s="85">
        <v>424.23919699999999</v>
      </c>
      <c r="G159" s="85">
        <v>424.23919699999999</v>
      </c>
      <c r="H159" s="85">
        <v>424.23919699999999</v>
      </c>
      <c r="I159" s="85">
        <v>424.23919699999999</v>
      </c>
      <c r="J159" s="85">
        <v>424.23919699999999</v>
      </c>
      <c r="K159" s="85">
        <v>424.23919699999999</v>
      </c>
      <c r="L159" s="85">
        <v>424.23919699999999</v>
      </c>
      <c r="M159" s="85">
        <v>424.23919699999999</v>
      </c>
      <c r="N159" s="85">
        <v>424.23919699999999</v>
      </c>
      <c r="O159" s="85">
        <v>424.23919699999999</v>
      </c>
      <c r="P159" s="85">
        <v>424.23919699999999</v>
      </c>
      <c r="Q159" s="85">
        <v>424.23919699999999</v>
      </c>
      <c r="R159" s="85">
        <v>424.23919699999999</v>
      </c>
      <c r="S159" s="85">
        <v>424.23919699999999</v>
      </c>
      <c r="T159" s="85">
        <v>424.23919699999999</v>
      </c>
      <c r="U159" s="85">
        <v>424.23919699999999</v>
      </c>
      <c r="V159" s="85">
        <v>424.23919699999999</v>
      </c>
      <c r="W159" s="85">
        <v>424.23919699999999</v>
      </c>
      <c r="X159" s="85">
        <v>424.23919699999999</v>
      </c>
      <c r="Y159" s="85">
        <v>424.23919699999999</v>
      </c>
      <c r="Z159" s="85">
        <v>424.23919699999999</v>
      </c>
      <c r="AA159" s="85">
        <v>424.23919699999999</v>
      </c>
      <c r="AB159" s="85">
        <v>424.23919699999999</v>
      </c>
      <c r="AC159" s="85">
        <v>424.23919699999999</v>
      </c>
      <c r="AD159" s="85">
        <v>424.23919699999999</v>
      </c>
      <c r="AE159" s="85">
        <v>424.23919699999999</v>
      </c>
      <c r="AF159" s="104">
        <v>0</v>
      </c>
      <c r="AG159" s="65"/>
    </row>
    <row r="160" spans="1:33">
      <c r="A160" s="58" t="s">
        <v>1580</v>
      </c>
      <c r="B160" s="108" t="s">
        <v>416</v>
      </c>
      <c r="C160" s="85">
        <v>203.14300499999999</v>
      </c>
      <c r="D160" s="85">
        <v>126.806358</v>
      </c>
      <c r="E160" s="85">
        <v>112.57311199999999</v>
      </c>
      <c r="F160" s="85">
        <v>82.404433999999995</v>
      </c>
      <c r="G160" s="85">
        <v>78.829361000000006</v>
      </c>
      <c r="H160" s="85">
        <v>78.829361000000006</v>
      </c>
      <c r="I160" s="85">
        <v>78.829361000000006</v>
      </c>
      <c r="J160" s="85">
        <v>78.829361000000006</v>
      </c>
      <c r="K160" s="85">
        <v>78.829361000000006</v>
      </c>
      <c r="L160" s="85">
        <v>78.829361000000006</v>
      </c>
      <c r="M160" s="85">
        <v>78.829361000000006</v>
      </c>
      <c r="N160" s="85">
        <v>78.829361000000006</v>
      </c>
      <c r="O160" s="85">
        <v>78.829361000000006</v>
      </c>
      <c r="P160" s="85">
        <v>78.829361000000006</v>
      </c>
      <c r="Q160" s="85">
        <v>78.829361000000006</v>
      </c>
      <c r="R160" s="85">
        <v>78.829361000000006</v>
      </c>
      <c r="S160" s="85">
        <v>78.829361000000006</v>
      </c>
      <c r="T160" s="85">
        <v>78.829361000000006</v>
      </c>
      <c r="U160" s="85">
        <v>78.829361000000006</v>
      </c>
      <c r="V160" s="85">
        <v>78.829361000000006</v>
      </c>
      <c r="W160" s="85">
        <v>78.829361000000006</v>
      </c>
      <c r="X160" s="85">
        <v>78.829361000000006</v>
      </c>
      <c r="Y160" s="85">
        <v>78.829361000000006</v>
      </c>
      <c r="Z160" s="85">
        <v>78.829361000000006</v>
      </c>
      <c r="AA160" s="85">
        <v>78.829361000000006</v>
      </c>
      <c r="AB160" s="85">
        <v>78.829361000000006</v>
      </c>
      <c r="AC160" s="85">
        <v>78.829361000000006</v>
      </c>
      <c r="AD160" s="85">
        <v>78.829361000000006</v>
      </c>
      <c r="AE160" s="85">
        <v>78.829361000000006</v>
      </c>
      <c r="AF160" s="104">
        <v>-3.3243000000000002E-2</v>
      </c>
      <c r="AG160" s="65"/>
    </row>
    <row r="161" spans="1:33" ht="36.75">
      <c r="A161" s="58" t="s">
        <v>1581</v>
      </c>
      <c r="B161" s="108" t="s">
        <v>396</v>
      </c>
      <c r="C161" s="85">
        <v>378.93173200000001</v>
      </c>
      <c r="D161" s="85">
        <v>378.93173200000001</v>
      </c>
      <c r="E161" s="85">
        <v>378.93173200000001</v>
      </c>
      <c r="F161" s="85">
        <v>378.93173200000001</v>
      </c>
      <c r="G161" s="85">
        <v>378.93173200000001</v>
      </c>
      <c r="H161" s="85">
        <v>378.93173200000001</v>
      </c>
      <c r="I161" s="85">
        <v>378.93173200000001</v>
      </c>
      <c r="J161" s="85">
        <v>378.93173200000001</v>
      </c>
      <c r="K161" s="85">
        <v>378.93173200000001</v>
      </c>
      <c r="L161" s="85">
        <v>378.93173200000001</v>
      </c>
      <c r="M161" s="85">
        <v>378.93173200000001</v>
      </c>
      <c r="N161" s="85">
        <v>378.93173200000001</v>
      </c>
      <c r="O161" s="85">
        <v>378.93173200000001</v>
      </c>
      <c r="P161" s="85">
        <v>378.93173200000001</v>
      </c>
      <c r="Q161" s="85">
        <v>378.93173200000001</v>
      </c>
      <c r="R161" s="85">
        <v>378.93173200000001</v>
      </c>
      <c r="S161" s="85">
        <v>378.93173200000001</v>
      </c>
      <c r="T161" s="85">
        <v>378.93173200000001</v>
      </c>
      <c r="U161" s="85">
        <v>378.93173200000001</v>
      </c>
      <c r="V161" s="85">
        <v>378.93173200000001</v>
      </c>
      <c r="W161" s="85">
        <v>378.93173200000001</v>
      </c>
      <c r="X161" s="85">
        <v>378.93173200000001</v>
      </c>
      <c r="Y161" s="85">
        <v>378.93173200000001</v>
      </c>
      <c r="Z161" s="85">
        <v>378.93173200000001</v>
      </c>
      <c r="AA161" s="85">
        <v>378.93173200000001</v>
      </c>
      <c r="AB161" s="85">
        <v>378.93173200000001</v>
      </c>
      <c r="AC161" s="85">
        <v>378.93173200000001</v>
      </c>
      <c r="AD161" s="85">
        <v>378.93173200000001</v>
      </c>
      <c r="AE161" s="85">
        <v>378.93173200000001</v>
      </c>
      <c r="AF161" s="104">
        <v>0</v>
      </c>
      <c r="AG161" s="65"/>
    </row>
    <row r="162" spans="1:33" ht="36.75">
      <c r="A162" s="58" t="s">
        <v>1582</v>
      </c>
      <c r="B162" s="108" t="s">
        <v>398</v>
      </c>
      <c r="C162" s="85">
        <v>266.04797400000001</v>
      </c>
      <c r="D162" s="85">
        <v>170.712738</v>
      </c>
      <c r="E162" s="85">
        <v>138.30586199999999</v>
      </c>
      <c r="F162" s="85">
        <v>123.095428</v>
      </c>
      <c r="G162" s="85">
        <v>112.566078</v>
      </c>
      <c r="H162" s="85">
        <v>107.374397</v>
      </c>
      <c r="I162" s="85">
        <v>101.71856699999999</v>
      </c>
      <c r="J162" s="85">
        <v>96.288086000000007</v>
      </c>
      <c r="K162" s="85">
        <v>92.786163000000002</v>
      </c>
      <c r="L162" s="85">
        <v>89.187873999999994</v>
      </c>
      <c r="M162" s="85">
        <v>85.512755999999996</v>
      </c>
      <c r="N162" s="85">
        <v>81.777305999999996</v>
      </c>
      <c r="O162" s="85">
        <v>77.996605000000002</v>
      </c>
      <c r="P162" s="85">
        <v>74.182136999999997</v>
      </c>
      <c r="Q162" s="85">
        <v>72.422461999999996</v>
      </c>
      <c r="R162" s="85">
        <v>70.731658999999993</v>
      </c>
      <c r="S162" s="85">
        <v>69.995720000000006</v>
      </c>
      <c r="T162" s="85">
        <v>69.995720000000006</v>
      </c>
      <c r="U162" s="85">
        <v>69.995720000000006</v>
      </c>
      <c r="V162" s="85">
        <v>69.995720000000006</v>
      </c>
      <c r="W162" s="85">
        <v>69.995720000000006</v>
      </c>
      <c r="X162" s="85">
        <v>69.995720000000006</v>
      </c>
      <c r="Y162" s="85">
        <v>69.995720000000006</v>
      </c>
      <c r="Z162" s="85">
        <v>69.995720000000006</v>
      </c>
      <c r="AA162" s="85">
        <v>69.995720000000006</v>
      </c>
      <c r="AB162" s="85">
        <v>69.995720000000006</v>
      </c>
      <c r="AC162" s="85">
        <v>69.995720000000006</v>
      </c>
      <c r="AD162" s="85">
        <v>69.995720000000006</v>
      </c>
      <c r="AE162" s="85">
        <v>69.995720000000006</v>
      </c>
      <c r="AF162" s="104">
        <v>-4.6567999999999998E-2</v>
      </c>
      <c r="AG162" s="65"/>
    </row>
    <row r="163" spans="1:33" ht="36.75">
      <c r="A163" s="58" t="s">
        <v>1583</v>
      </c>
      <c r="B163" s="108" t="s">
        <v>400</v>
      </c>
      <c r="C163" s="85">
        <v>86.114563000000004</v>
      </c>
      <c r="D163" s="85">
        <v>44.512787000000003</v>
      </c>
      <c r="E163" s="85">
        <v>32.374214000000002</v>
      </c>
      <c r="F163" s="85">
        <v>27.756937000000001</v>
      </c>
      <c r="G163" s="85">
        <v>26.085000999999998</v>
      </c>
      <c r="H163" s="85">
        <v>24.298714</v>
      </c>
      <c r="I163" s="85">
        <v>22.418512</v>
      </c>
      <c r="J163" s="85">
        <v>20.465724999999999</v>
      </c>
      <c r="K163" s="85">
        <v>18.460314</v>
      </c>
      <c r="L163" s="85">
        <v>16.411975999999999</v>
      </c>
      <c r="M163" s="85">
        <v>14.329198999999999</v>
      </c>
      <c r="N163" s="85">
        <v>12.218484999999999</v>
      </c>
      <c r="O163" s="85">
        <v>10.086786999999999</v>
      </c>
      <c r="P163" s="85">
        <v>7.9393599999999998</v>
      </c>
      <c r="Q163" s="85">
        <v>7.8604390000000004</v>
      </c>
      <c r="R163" s="85">
        <v>7.8604390000000004</v>
      </c>
      <c r="S163" s="85">
        <v>7.8604390000000004</v>
      </c>
      <c r="T163" s="85">
        <v>7.8604390000000004</v>
      </c>
      <c r="U163" s="85">
        <v>7.8604390000000004</v>
      </c>
      <c r="V163" s="85">
        <v>7.8604390000000004</v>
      </c>
      <c r="W163" s="85">
        <v>7.8604390000000004</v>
      </c>
      <c r="X163" s="85">
        <v>7.8604390000000004</v>
      </c>
      <c r="Y163" s="85">
        <v>7.8604390000000004</v>
      </c>
      <c r="Z163" s="85">
        <v>7.8604390000000004</v>
      </c>
      <c r="AA163" s="85">
        <v>7.8604390000000004</v>
      </c>
      <c r="AB163" s="85">
        <v>7.8604390000000004</v>
      </c>
      <c r="AC163" s="85">
        <v>7.8604390000000004</v>
      </c>
      <c r="AD163" s="85">
        <v>7.8604390000000004</v>
      </c>
      <c r="AE163" s="85">
        <v>7.8604390000000004</v>
      </c>
      <c r="AF163" s="104">
        <v>-8.1941E-2</v>
      </c>
      <c r="AG163" s="65"/>
    </row>
    <row r="164" spans="1:33" ht="36.75">
      <c r="A164" s="58" t="s">
        <v>1584</v>
      </c>
      <c r="B164" s="108" t="s">
        <v>418</v>
      </c>
      <c r="C164" s="85">
        <v>69.528046000000003</v>
      </c>
      <c r="D164" s="85">
        <v>49.498992999999999</v>
      </c>
      <c r="E164" s="85">
        <v>35.909084</v>
      </c>
      <c r="F164" s="85">
        <v>32.318176000000001</v>
      </c>
      <c r="G164" s="85">
        <v>29.086359000000002</v>
      </c>
      <c r="H164" s="85">
        <v>25.680965</v>
      </c>
      <c r="I164" s="85">
        <v>21.905342000000001</v>
      </c>
      <c r="J164" s="85">
        <v>18.427647</v>
      </c>
      <c r="K164" s="85">
        <v>16.931128999999999</v>
      </c>
      <c r="L164" s="85">
        <v>15.381178</v>
      </c>
      <c r="M164" s="85">
        <v>13.788842000000001</v>
      </c>
      <c r="N164" s="85">
        <v>12.164104</v>
      </c>
      <c r="O164" s="85">
        <v>10.5151</v>
      </c>
      <c r="P164" s="85">
        <v>8.8480600000000003</v>
      </c>
      <c r="Q164" s="85">
        <v>7.1673080000000002</v>
      </c>
      <c r="R164" s="85">
        <v>5.4765050000000004</v>
      </c>
      <c r="S164" s="85">
        <v>4.7405619999999997</v>
      </c>
      <c r="T164" s="85">
        <v>4.7405619999999997</v>
      </c>
      <c r="U164" s="85">
        <v>4.7405619999999997</v>
      </c>
      <c r="V164" s="85">
        <v>4.7405619999999997</v>
      </c>
      <c r="W164" s="85">
        <v>4.7405619999999997</v>
      </c>
      <c r="X164" s="85">
        <v>4.7405619999999997</v>
      </c>
      <c r="Y164" s="85">
        <v>4.7405619999999997</v>
      </c>
      <c r="Z164" s="85">
        <v>4.7405619999999997</v>
      </c>
      <c r="AA164" s="85">
        <v>4.7405619999999997</v>
      </c>
      <c r="AB164" s="85">
        <v>4.7405619999999997</v>
      </c>
      <c r="AC164" s="85">
        <v>4.7405619999999997</v>
      </c>
      <c r="AD164" s="85">
        <v>4.7405619999999997</v>
      </c>
      <c r="AE164" s="85">
        <v>4.7405619999999997</v>
      </c>
      <c r="AF164" s="104">
        <v>-9.1456999999999997E-2</v>
      </c>
      <c r="AG164" s="65"/>
    </row>
    <row r="165" spans="1:33" ht="36.75">
      <c r="A165" s="58" t="s">
        <v>1585</v>
      </c>
      <c r="B165" s="108" t="s">
        <v>396</v>
      </c>
      <c r="C165" s="85">
        <v>110.405357</v>
      </c>
      <c r="D165" s="85">
        <v>76.700965999999994</v>
      </c>
      <c r="E165" s="85">
        <v>70.022568000000007</v>
      </c>
      <c r="F165" s="85">
        <v>63.020316999999999</v>
      </c>
      <c r="G165" s="85">
        <v>57.394717999999997</v>
      </c>
      <c r="H165" s="85">
        <v>57.394717999999997</v>
      </c>
      <c r="I165" s="85">
        <v>57.394717999999997</v>
      </c>
      <c r="J165" s="85">
        <v>57.394717999999997</v>
      </c>
      <c r="K165" s="85">
        <v>57.394717999999997</v>
      </c>
      <c r="L165" s="85">
        <v>57.394717999999997</v>
      </c>
      <c r="M165" s="85">
        <v>57.394717999999997</v>
      </c>
      <c r="N165" s="85">
        <v>57.394717999999997</v>
      </c>
      <c r="O165" s="85">
        <v>57.394717999999997</v>
      </c>
      <c r="P165" s="85">
        <v>57.394717999999997</v>
      </c>
      <c r="Q165" s="85">
        <v>57.394717999999997</v>
      </c>
      <c r="R165" s="85">
        <v>57.394717999999997</v>
      </c>
      <c r="S165" s="85">
        <v>57.394717999999997</v>
      </c>
      <c r="T165" s="85">
        <v>57.394717999999997</v>
      </c>
      <c r="U165" s="85">
        <v>57.394717999999997</v>
      </c>
      <c r="V165" s="85">
        <v>57.394717999999997</v>
      </c>
      <c r="W165" s="85">
        <v>57.394717999999997</v>
      </c>
      <c r="X165" s="85">
        <v>57.394717999999997</v>
      </c>
      <c r="Y165" s="85">
        <v>57.394717999999997</v>
      </c>
      <c r="Z165" s="85">
        <v>57.394717999999997</v>
      </c>
      <c r="AA165" s="85">
        <v>57.394717999999997</v>
      </c>
      <c r="AB165" s="85">
        <v>57.394717999999997</v>
      </c>
      <c r="AC165" s="85">
        <v>57.394717999999997</v>
      </c>
      <c r="AD165" s="85">
        <v>57.394717999999997</v>
      </c>
      <c r="AE165" s="85">
        <v>57.394717999999997</v>
      </c>
      <c r="AF165" s="104">
        <v>-2.3094E-2</v>
      </c>
      <c r="AG165" s="65"/>
    </row>
    <row r="166" spans="1:33" ht="36.75">
      <c r="A166" s="58" t="s">
        <v>1586</v>
      </c>
      <c r="B166" s="108" t="s">
        <v>398</v>
      </c>
      <c r="C166" s="85">
        <v>255.18034399999999</v>
      </c>
      <c r="D166" s="85">
        <v>165.69035299999999</v>
      </c>
      <c r="E166" s="85">
        <v>138.63046299999999</v>
      </c>
      <c r="F166" s="85">
        <v>118.96978799999999</v>
      </c>
      <c r="G166" s="85">
        <v>112.390823</v>
      </c>
      <c r="H166" s="85">
        <v>110.509995</v>
      </c>
      <c r="I166" s="85">
        <v>108.817245</v>
      </c>
      <c r="J166" s="85">
        <v>107.29376999999999</v>
      </c>
      <c r="K166" s="85">
        <v>104.258888</v>
      </c>
      <c r="L166" s="85">
        <v>101.39572099999999</v>
      </c>
      <c r="M166" s="85">
        <v>98.633217000000002</v>
      </c>
      <c r="N166" s="85">
        <v>97.149422000000001</v>
      </c>
      <c r="O166" s="85">
        <v>97.149422000000001</v>
      </c>
      <c r="P166" s="85">
        <v>97.149422000000001</v>
      </c>
      <c r="Q166" s="85">
        <v>97.149422000000001</v>
      </c>
      <c r="R166" s="85">
        <v>97.149422000000001</v>
      </c>
      <c r="S166" s="85">
        <v>97.149422000000001</v>
      </c>
      <c r="T166" s="85">
        <v>97.149422000000001</v>
      </c>
      <c r="U166" s="85">
        <v>97.149422000000001</v>
      </c>
      <c r="V166" s="85">
        <v>97.149422000000001</v>
      </c>
      <c r="W166" s="85">
        <v>97.149422000000001</v>
      </c>
      <c r="X166" s="85">
        <v>97.149422000000001</v>
      </c>
      <c r="Y166" s="85">
        <v>97.149422000000001</v>
      </c>
      <c r="Z166" s="85">
        <v>97.149428999999998</v>
      </c>
      <c r="AA166" s="85">
        <v>97.149428999999998</v>
      </c>
      <c r="AB166" s="85">
        <v>97.149428999999998</v>
      </c>
      <c r="AC166" s="85">
        <v>97.149428999999998</v>
      </c>
      <c r="AD166" s="85">
        <v>97.149428999999998</v>
      </c>
      <c r="AE166" s="85">
        <v>97.149428999999998</v>
      </c>
      <c r="AF166" s="104">
        <v>-3.3902000000000002E-2</v>
      </c>
      <c r="AG166" s="65"/>
    </row>
    <row r="167" spans="1:33" ht="36.75">
      <c r="A167" s="58" t="s">
        <v>1587</v>
      </c>
      <c r="B167" s="108" t="s">
        <v>400</v>
      </c>
      <c r="C167" s="85">
        <v>176.74487300000001</v>
      </c>
      <c r="D167" s="85">
        <v>109.585869</v>
      </c>
      <c r="E167" s="85">
        <v>93.047302000000002</v>
      </c>
      <c r="F167" s="85">
        <v>77.944939000000005</v>
      </c>
      <c r="G167" s="85">
        <v>73.497223000000005</v>
      </c>
      <c r="H167" s="85">
        <v>73.497223000000005</v>
      </c>
      <c r="I167" s="85">
        <v>73.497223000000005</v>
      </c>
      <c r="J167" s="85">
        <v>73.497223000000005</v>
      </c>
      <c r="K167" s="85">
        <v>73.497223000000005</v>
      </c>
      <c r="L167" s="85">
        <v>73.497223000000005</v>
      </c>
      <c r="M167" s="85">
        <v>73.497223000000005</v>
      </c>
      <c r="N167" s="85">
        <v>73.497223000000005</v>
      </c>
      <c r="O167" s="85">
        <v>73.497223000000005</v>
      </c>
      <c r="P167" s="85">
        <v>73.497223000000005</v>
      </c>
      <c r="Q167" s="85">
        <v>73.497223000000005</v>
      </c>
      <c r="R167" s="85">
        <v>73.497223000000005</v>
      </c>
      <c r="S167" s="85">
        <v>73.497223000000005</v>
      </c>
      <c r="T167" s="85">
        <v>73.497223000000005</v>
      </c>
      <c r="U167" s="85">
        <v>73.497223000000005</v>
      </c>
      <c r="V167" s="85">
        <v>73.497223000000005</v>
      </c>
      <c r="W167" s="85">
        <v>73.497223000000005</v>
      </c>
      <c r="X167" s="85">
        <v>73.497223000000005</v>
      </c>
      <c r="Y167" s="85">
        <v>73.497223000000005</v>
      </c>
      <c r="Z167" s="85">
        <v>73.497230999999999</v>
      </c>
      <c r="AA167" s="85">
        <v>73.497230999999999</v>
      </c>
      <c r="AB167" s="85">
        <v>73.497230999999999</v>
      </c>
      <c r="AC167" s="85">
        <v>73.497230999999999</v>
      </c>
      <c r="AD167" s="85">
        <v>73.497230999999999</v>
      </c>
      <c r="AE167" s="85">
        <v>73.497230999999999</v>
      </c>
      <c r="AF167" s="104">
        <v>-3.0852000000000001E-2</v>
      </c>
      <c r="AG167" s="65"/>
    </row>
    <row r="168" spans="1:33" ht="36.75">
      <c r="A168" s="58" t="s">
        <v>1588</v>
      </c>
      <c r="B168" s="108" t="s">
        <v>420</v>
      </c>
      <c r="C168" s="85">
        <v>42.452908000000001</v>
      </c>
      <c r="D168" s="85">
        <v>31.769736999999999</v>
      </c>
      <c r="E168" s="85">
        <v>23.220168999999999</v>
      </c>
      <c r="F168" s="85">
        <v>20.898153000000001</v>
      </c>
      <c r="G168" s="85">
        <v>18.808337999999999</v>
      </c>
      <c r="H168" s="85">
        <v>16.927503999999999</v>
      </c>
      <c r="I168" s="85">
        <v>15.234753</v>
      </c>
      <c r="J168" s="85">
        <v>13.711278999999999</v>
      </c>
      <c r="K168" s="85">
        <v>10.676397</v>
      </c>
      <c r="L168" s="85">
        <v>7.8132299999999999</v>
      </c>
      <c r="M168" s="85">
        <v>5.0507299999999997</v>
      </c>
      <c r="N168" s="85">
        <v>3.566935</v>
      </c>
      <c r="O168" s="85">
        <v>3.566935</v>
      </c>
      <c r="P168" s="85">
        <v>3.566935</v>
      </c>
      <c r="Q168" s="85">
        <v>3.566935</v>
      </c>
      <c r="R168" s="85">
        <v>3.566935</v>
      </c>
      <c r="S168" s="85">
        <v>3.566935</v>
      </c>
      <c r="T168" s="85">
        <v>3.566935</v>
      </c>
      <c r="U168" s="85">
        <v>3.566935</v>
      </c>
      <c r="V168" s="85">
        <v>3.566935</v>
      </c>
      <c r="W168" s="85">
        <v>3.566935</v>
      </c>
      <c r="X168" s="85">
        <v>3.566935</v>
      </c>
      <c r="Y168" s="85">
        <v>3.566935</v>
      </c>
      <c r="Z168" s="85">
        <v>3.566935</v>
      </c>
      <c r="AA168" s="85">
        <v>3.566935</v>
      </c>
      <c r="AB168" s="85">
        <v>3.566935</v>
      </c>
      <c r="AC168" s="85">
        <v>3.566935</v>
      </c>
      <c r="AD168" s="85">
        <v>3.566935</v>
      </c>
      <c r="AE168" s="85">
        <v>3.566935</v>
      </c>
      <c r="AF168" s="104">
        <v>-8.4653999999999993E-2</v>
      </c>
      <c r="AG168" s="65"/>
    </row>
    <row r="169" spans="1:33" ht="36.75">
      <c r="A169" s="58" t="s">
        <v>1589</v>
      </c>
      <c r="B169" s="108" t="s">
        <v>396</v>
      </c>
      <c r="C169" s="85">
        <v>35.982559000000002</v>
      </c>
      <c r="D169" s="85">
        <v>24.334745000000002</v>
      </c>
      <c r="E169" s="85">
        <v>22.362997</v>
      </c>
      <c r="F169" s="85">
        <v>20.126698000000001</v>
      </c>
      <c r="G169" s="85">
        <v>20.085263999999999</v>
      </c>
      <c r="H169" s="85">
        <v>20.085263999999999</v>
      </c>
      <c r="I169" s="85">
        <v>20.085263999999999</v>
      </c>
      <c r="J169" s="85">
        <v>20.085263999999999</v>
      </c>
      <c r="K169" s="85">
        <v>20.085263999999999</v>
      </c>
      <c r="L169" s="85">
        <v>20.085263999999999</v>
      </c>
      <c r="M169" s="85">
        <v>20.085263999999999</v>
      </c>
      <c r="N169" s="85">
        <v>20.085263999999999</v>
      </c>
      <c r="O169" s="85">
        <v>20.085263999999999</v>
      </c>
      <c r="P169" s="85">
        <v>20.085263999999999</v>
      </c>
      <c r="Q169" s="85">
        <v>20.085263999999999</v>
      </c>
      <c r="R169" s="85">
        <v>20.085263999999999</v>
      </c>
      <c r="S169" s="85">
        <v>20.085263999999999</v>
      </c>
      <c r="T169" s="85">
        <v>20.085263999999999</v>
      </c>
      <c r="U169" s="85">
        <v>20.085263999999999</v>
      </c>
      <c r="V169" s="85">
        <v>20.085263999999999</v>
      </c>
      <c r="W169" s="85">
        <v>20.085263999999999</v>
      </c>
      <c r="X169" s="85">
        <v>20.085263999999999</v>
      </c>
      <c r="Y169" s="85">
        <v>20.085263999999999</v>
      </c>
      <c r="Z169" s="85">
        <v>20.085263999999999</v>
      </c>
      <c r="AA169" s="85">
        <v>20.085263999999999</v>
      </c>
      <c r="AB169" s="85">
        <v>20.085263999999999</v>
      </c>
      <c r="AC169" s="85">
        <v>20.085263999999999</v>
      </c>
      <c r="AD169" s="85">
        <v>20.085263999999999</v>
      </c>
      <c r="AE169" s="85">
        <v>20.085263999999999</v>
      </c>
      <c r="AF169" s="104">
        <v>-2.0608000000000001E-2</v>
      </c>
      <c r="AG169" s="65"/>
    </row>
    <row r="170" spans="1:33" ht="36.75">
      <c r="A170" s="58" t="s">
        <v>1590</v>
      </c>
      <c r="B170" s="108" t="s">
        <v>398</v>
      </c>
      <c r="C170" s="85">
        <v>2059.9228520000001</v>
      </c>
      <c r="D170" s="85">
        <v>1218.6407469999999</v>
      </c>
      <c r="E170" s="85">
        <v>963.82665999999995</v>
      </c>
      <c r="F170" s="85">
        <v>870.02697799999999</v>
      </c>
      <c r="G170" s="85">
        <v>784.92907700000001</v>
      </c>
      <c r="H170" s="85">
        <v>707.61938499999997</v>
      </c>
      <c r="I170" s="85">
        <v>628.46069299999999</v>
      </c>
      <c r="J170" s="85">
        <v>550.20471199999997</v>
      </c>
      <c r="K170" s="85">
        <v>498.102936</v>
      </c>
      <c r="L170" s="85">
        <v>451.17572000000001</v>
      </c>
      <c r="M170" s="85">
        <v>408.19845600000002</v>
      </c>
      <c r="N170" s="85">
        <v>408.19842499999999</v>
      </c>
      <c r="O170" s="85">
        <v>408.19842499999999</v>
      </c>
      <c r="P170" s="85">
        <v>408.19842499999999</v>
      </c>
      <c r="Q170" s="85">
        <v>408.19842499999999</v>
      </c>
      <c r="R170" s="85">
        <v>408.19845600000002</v>
      </c>
      <c r="S170" s="85">
        <v>408.19845600000002</v>
      </c>
      <c r="T170" s="85">
        <v>408.19845600000002</v>
      </c>
      <c r="U170" s="85">
        <v>408.19845600000002</v>
      </c>
      <c r="V170" s="85">
        <v>408.19842499999999</v>
      </c>
      <c r="W170" s="85">
        <v>408.19845600000002</v>
      </c>
      <c r="X170" s="85">
        <v>408.19845600000002</v>
      </c>
      <c r="Y170" s="85">
        <v>408.19845600000002</v>
      </c>
      <c r="Z170" s="85">
        <v>408.19845600000002</v>
      </c>
      <c r="AA170" s="85">
        <v>408.19845600000002</v>
      </c>
      <c r="AB170" s="85">
        <v>408.19845600000002</v>
      </c>
      <c r="AC170" s="85">
        <v>408.19845600000002</v>
      </c>
      <c r="AD170" s="85">
        <v>408.19845600000002</v>
      </c>
      <c r="AE170" s="85">
        <v>408.19845600000002</v>
      </c>
      <c r="AF170" s="104">
        <v>-5.6169999999999998E-2</v>
      </c>
      <c r="AG170" s="65"/>
    </row>
    <row r="171" spans="1:33" ht="36.75">
      <c r="A171" s="58" t="s">
        <v>1591</v>
      </c>
      <c r="B171" s="108" t="s">
        <v>400</v>
      </c>
      <c r="C171" s="85">
        <v>1324.1632079999999</v>
      </c>
      <c r="D171" s="85">
        <v>714.668274</v>
      </c>
      <c r="E171" s="85">
        <v>542.02996800000005</v>
      </c>
      <c r="F171" s="85">
        <v>487.82711799999998</v>
      </c>
      <c r="G171" s="85">
        <v>439.04440299999999</v>
      </c>
      <c r="H171" s="85">
        <v>395.13995399999999</v>
      </c>
      <c r="I171" s="85">
        <v>346.599335</v>
      </c>
      <c r="J171" s="85">
        <v>290.41449</v>
      </c>
      <c r="K171" s="85">
        <v>238.97058100000001</v>
      </c>
      <c r="L171" s="85">
        <v>192.04336499999999</v>
      </c>
      <c r="M171" s="85">
        <v>149.066101</v>
      </c>
      <c r="N171" s="85">
        <v>149.066101</v>
      </c>
      <c r="O171" s="85">
        <v>149.066101</v>
      </c>
      <c r="P171" s="85">
        <v>149.066101</v>
      </c>
      <c r="Q171" s="85">
        <v>149.066101</v>
      </c>
      <c r="R171" s="85">
        <v>149.066101</v>
      </c>
      <c r="S171" s="85">
        <v>149.066101</v>
      </c>
      <c r="T171" s="85">
        <v>149.066101</v>
      </c>
      <c r="U171" s="85">
        <v>149.066101</v>
      </c>
      <c r="V171" s="85">
        <v>149.066101</v>
      </c>
      <c r="W171" s="85">
        <v>149.066101</v>
      </c>
      <c r="X171" s="85">
        <v>149.066101</v>
      </c>
      <c r="Y171" s="85">
        <v>149.066101</v>
      </c>
      <c r="Z171" s="85">
        <v>149.066101</v>
      </c>
      <c r="AA171" s="85">
        <v>149.066101</v>
      </c>
      <c r="AB171" s="85">
        <v>149.066101</v>
      </c>
      <c r="AC171" s="85">
        <v>149.066101</v>
      </c>
      <c r="AD171" s="85">
        <v>149.066101</v>
      </c>
      <c r="AE171" s="85">
        <v>149.066101</v>
      </c>
      <c r="AF171" s="104">
        <v>-7.5039999999999996E-2</v>
      </c>
      <c r="AG171" s="65"/>
    </row>
    <row r="172" spans="1:33" ht="36.75">
      <c r="A172" s="58" t="s">
        <v>1592</v>
      </c>
      <c r="B172" s="108" t="s">
        <v>422</v>
      </c>
      <c r="C172" s="85">
        <v>484.799713</v>
      </c>
      <c r="D172" s="85">
        <v>314.60144000000003</v>
      </c>
      <c r="E172" s="85">
        <v>237.81433100000001</v>
      </c>
      <c r="F172" s="85">
        <v>198.21752900000001</v>
      </c>
      <c r="G172" s="85">
        <v>161.902298</v>
      </c>
      <c r="H172" s="85">
        <v>128.497131</v>
      </c>
      <c r="I172" s="85">
        <v>97.878983000000005</v>
      </c>
      <c r="J172" s="85">
        <v>75.807929999999999</v>
      </c>
      <c r="K172" s="85">
        <v>75.150024000000002</v>
      </c>
      <c r="L172" s="85">
        <v>75.150024000000002</v>
      </c>
      <c r="M172" s="85">
        <v>75.150024000000002</v>
      </c>
      <c r="N172" s="85">
        <v>75.150024000000002</v>
      </c>
      <c r="O172" s="85">
        <v>75.150024000000002</v>
      </c>
      <c r="P172" s="85">
        <v>75.150024000000002</v>
      </c>
      <c r="Q172" s="85">
        <v>75.150024000000002</v>
      </c>
      <c r="R172" s="85">
        <v>75.150024000000002</v>
      </c>
      <c r="S172" s="85">
        <v>75.150024000000002</v>
      </c>
      <c r="T172" s="85">
        <v>75.150024000000002</v>
      </c>
      <c r="U172" s="85">
        <v>75.150024000000002</v>
      </c>
      <c r="V172" s="85">
        <v>75.150024000000002</v>
      </c>
      <c r="W172" s="85">
        <v>75.150024000000002</v>
      </c>
      <c r="X172" s="85">
        <v>75.150024000000002</v>
      </c>
      <c r="Y172" s="85">
        <v>75.150024000000002</v>
      </c>
      <c r="Z172" s="85">
        <v>75.150024000000002</v>
      </c>
      <c r="AA172" s="85">
        <v>75.150024000000002</v>
      </c>
      <c r="AB172" s="85">
        <v>75.150024000000002</v>
      </c>
      <c r="AC172" s="85">
        <v>75.150024000000002</v>
      </c>
      <c r="AD172" s="85">
        <v>75.150024000000002</v>
      </c>
      <c r="AE172" s="85">
        <v>75.150024000000002</v>
      </c>
      <c r="AF172" s="104">
        <v>-6.4411999999999997E-2</v>
      </c>
      <c r="AG172" s="65"/>
    </row>
    <row r="173" spans="1:33" ht="36.75">
      <c r="A173" s="58" t="s">
        <v>1593</v>
      </c>
      <c r="B173" s="108" t="s">
        <v>396</v>
      </c>
      <c r="C173" s="85">
        <v>250.96000699999999</v>
      </c>
      <c r="D173" s="85">
        <v>189.37101699999999</v>
      </c>
      <c r="E173" s="85">
        <v>183.98232999999999</v>
      </c>
      <c r="F173" s="85">
        <v>183.98232999999999</v>
      </c>
      <c r="G173" s="85">
        <v>183.98232999999999</v>
      </c>
      <c r="H173" s="85">
        <v>183.98232999999999</v>
      </c>
      <c r="I173" s="85">
        <v>183.98232999999999</v>
      </c>
      <c r="J173" s="85">
        <v>183.98232999999999</v>
      </c>
      <c r="K173" s="85">
        <v>183.98232999999999</v>
      </c>
      <c r="L173" s="85">
        <v>183.98232999999999</v>
      </c>
      <c r="M173" s="85">
        <v>183.98232999999999</v>
      </c>
      <c r="N173" s="85">
        <v>183.982315</v>
      </c>
      <c r="O173" s="85">
        <v>183.982315</v>
      </c>
      <c r="P173" s="85">
        <v>183.982315</v>
      </c>
      <c r="Q173" s="85">
        <v>183.982315</v>
      </c>
      <c r="R173" s="85">
        <v>183.98232999999999</v>
      </c>
      <c r="S173" s="85">
        <v>183.98232999999999</v>
      </c>
      <c r="T173" s="85">
        <v>183.98232999999999</v>
      </c>
      <c r="U173" s="85">
        <v>183.98232999999999</v>
      </c>
      <c r="V173" s="85">
        <v>183.982315</v>
      </c>
      <c r="W173" s="85">
        <v>183.98232999999999</v>
      </c>
      <c r="X173" s="85">
        <v>183.98232999999999</v>
      </c>
      <c r="Y173" s="85">
        <v>183.98232999999999</v>
      </c>
      <c r="Z173" s="85">
        <v>183.98232999999999</v>
      </c>
      <c r="AA173" s="85">
        <v>183.98232999999999</v>
      </c>
      <c r="AB173" s="85">
        <v>183.98232999999999</v>
      </c>
      <c r="AC173" s="85">
        <v>183.98232999999999</v>
      </c>
      <c r="AD173" s="85">
        <v>183.98232999999999</v>
      </c>
      <c r="AE173" s="85">
        <v>183.98232999999999</v>
      </c>
      <c r="AF173" s="104">
        <v>-1.1025999999999999E-2</v>
      </c>
      <c r="AG173" s="65"/>
    </row>
    <row r="174" spans="1:33" ht="36.75">
      <c r="A174" s="58" t="s">
        <v>1594</v>
      </c>
      <c r="B174" s="108" t="s">
        <v>398</v>
      </c>
      <c r="C174" s="85">
        <v>335.07922400000001</v>
      </c>
      <c r="D174" s="85">
        <v>194.82225</v>
      </c>
      <c r="E174" s="85">
        <v>139.01885999999999</v>
      </c>
      <c r="F174" s="85">
        <v>124.229919</v>
      </c>
      <c r="G174" s="85">
        <v>110.905174</v>
      </c>
      <c r="H174" s="85">
        <v>98.454811000000007</v>
      </c>
      <c r="I174" s="85">
        <v>87.107299999999995</v>
      </c>
      <c r="J174" s="85">
        <v>76.839293999999995</v>
      </c>
      <c r="K174" s="85">
        <v>67.519974000000005</v>
      </c>
      <c r="L174" s="85">
        <v>59.045577999999999</v>
      </c>
      <c r="M174" s="85">
        <v>51.161724</v>
      </c>
      <c r="N174" s="85">
        <v>44.510548</v>
      </c>
      <c r="O174" s="85">
        <v>38.474544999999999</v>
      </c>
      <c r="P174" s="85">
        <v>32.924168000000002</v>
      </c>
      <c r="Q174" s="85">
        <v>27.800888</v>
      </c>
      <c r="R174" s="85">
        <v>24.379507</v>
      </c>
      <c r="S174" s="85">
        <v>21.264323999999998</v>
      </c>
      <c r="T174" s="85">
        <v>18.670748</v>
      </c>
      <c r="U174" s="85">
        <v>15.928122999999999</v>
      </c>
      <c r="V174" s="85">
        <v>13.044271999999999</v>
      </c>
      <c r="W174" s="85">
        <v>12.178706999999999</v>
      </c>
      <c r="X174" s="85">
        <v>11.989924999999999</v>
      </c>
      <c r="Y174" s="85">
        <v>11.795987999999999</v>
      </c>
      <c r="Z174" s="85">
        <v>11.597486</v>
      </c>
      <c r="AA174" s="85">
        <v>11.394876</v>
      </c>
      <c r="AB174" s="85">
        <v>11.187994</v>
      </c>
      <c r="AC174" s="85">
        <v>10.976607</v>
      </c>
      <c r="AD174" s="85">
        <v>10.760661000000001</v>
      </c>
      <c r="AE174" s="85">
        <v>10.540265</v>
      </c>
      <c r="AF174" s="104">
        <v>-0.116215</v>
      </c>
      <c r="AG174" s="65"/>
    </row>
    <row r="175" spans="1:33" ht="36.75">
      <c r="A175" s="58" t="s">
        <v>1595</v>
      </c>
      <c r="B175" s="108" t="s">
        <v>400</v>
      </c>
      <c r="C175" s="85">
        <v>113.07814</v>
      </c>
      <c r="D175" s="85">
        <v>48.445374000000001</v>
      </c>
      <c r="E175" s="85">
        <v>35.540539000000003</v>
      </c>
      <c r="F175" s="85">
        <v>31.986484999999998</v>
      </c>
      <c r="G175" s="85">
        <v>28.787834</v>
      </c>
      <c r="H175" s="85">
        <v>25.487801000000001</v>
      </c>
      <c r="I175" s="85">
        <v>22.428457000000002</v>
      </c>
      <c r="J175" s="85">
        <v>19.687173999999999</v>
      </c>
      <c r="K175" s="85">
        <v>17.222815000000001</v>
      </c>
      <c r="L175" s="85">
        <v>15.008677</v>
      </c>
      <c r="M175" s="85">
        <v>13.03668</v>
      </c>
      <c r="N175" s="85">
        <v>11.284215</v>
      </c>
      <c r="O175" s="85">
        <v>9.7246670000000002</v>
      </c>
      <c r="P175" s="85">
        <v>8.3324320000000007</v>
      </c>
      <c r="Q175" s="85">
        <v>7.0856149999999998</v>
      </c>
      <c r="R175" s="85">
        <v>5.9657539999999996</v>
      </c>
      <c r="S175" s="85">
        <v>5.2916679999999996</v>
      </c>
      <c r="T175" s="85">
        <v>5.2821619999999996</v>
      </c>
      <c r="U175" s="85">
        <v>5.2821619999999996</v>
      </c>
      <c r="V175" s="85">
        <v>5.2821619999999996</v>
      </c>
      <c r="W175" s="85">
        <v>5.2821619999999996</v>
      </c>
      <c r="X175" s="85">
        <v>5.2821619999999996</v>
      </c>
      <c r="Y175" s="85">
        <v>5.2821619999999996</v>
      </c>
      <c r="Z175" s="85">
        <v>5.2821619999999996</v>
      </c>
      <c r="AA175" s="85">
        <v>5.2821619999999996</v>
      </c>
      <c r="AB175" s="85">
        <v>5.2821619999999996</v>
      </c>
      <c r="AC175" s="85">
        <v>5.2821619999999996</v>
      </c>
      <c r="AD175" s="85">
        <v>5.2821619999999996</v>
      </c>
      <c r="AE175" s="85">
        <v>5.2821619999999996</v>
      </c>
      <c r="AF175" s="104">
        <v>-0.103646</v>
      </c>
      <c r="AG175" s="65"/>
    </row>
    <row r="176" spans="1:33">
      <c r="A176" s="58" t="s">
        <v>1596</v>
      </c>
      <c r="B176" s="108" t="s">
        <v>424</v>
      </c>
      <c r="C176" s="85">
        <v>175.613663</v>
      </c>
      <c r="D176" s="85">
        <v>126.44901299999999</v>
      </c>
      <c r="E176" s="85">
        <v>88.821647999999996</v>
      </c>
      <c r="F176" s="85">
        <v>79.052422000000007</v>
      </c>
      <c r="G176" s="85">
        <v>70.245429999999999</v>
      </c>
      <c r="H176" s="85">
        <v>62.282294999999998</v>
      </c>
      <c r="I176" s="85">
        <v>55.062592000000002</v>
      </c>
      <c r="J176" s="85">
        <v>48.497498</v>
      </c>
      <c r="K176" s="85">
        <v>42.507995999999999</v>
      </c>
      <c r="L176" s="85">
        <v>37.026657</v>
      </c>
      <c r="M176" s="85">
        <v>31.994305000000001</v>
      </c>
      <c r="N176" s="85">
        <v>27.354799</v>
      </c>
      <c r="O176" s="85">
        <v>23.063984000000001</v>
      </c>
      <c r="P176" s="85">
        <v>19.085433999999999</v>
      </c>
      <c r="Q176" s="85">
        <v>15.383335000000001</v>
      </c>
      <c r="R176" s="85">
        <v>13.251818</v>
      </c>
      <c r="S176" s="85">
        <v>10.976982</v>
      </c>
      <c r="T176" s="85">
        <v>8.5559709999999995</v>
      </c>
      <c r="U176" s="85">
        <v>5.9901410000000004</v>
      </c>
      <c r="V176" s="85">
        <v>3.2862130000000001</v>
      </c>
      <c r="W176" s="85">
        <v>2.6045750000000001</v>
      </c>
      <c r="X176" s="85">
        <v>2.6045750000000001</v>
      </c>
      <c r="Y176" s="85">
        <v>2.6045750000000001</v>
      </c>
      <c r="Z176" s="85">
        <v>2.6045750000000001</v>
      </c>
      <c r="AA176" s="85">
        <v>2.6045750000000001</v>
      </c>
      <c r="AB176" s="85">
        <v>2.6045750000000001</v>
      </c>
      <c r="AC176" s="85">
        <v>2.6045750000000001</v>
      </c>
      <c r="AD176" s="85">
        <v>2.6045750000000001</v>
      </c>
      <c r="AE176" s="85">
        <v>2.6045750000000001</v>
      </c>
      <c r="AF176" s="104">
        <v>-0.13963100000000001</v>
      </c>
      <c r="AG176" s="65"/>
    </row>
    <row r="177" spans="1:33" ht="36.75">
      <c r="A177" s="58" t="s">
        <v>1597</v>
      </c>
      <c r="B177" s="108" t="s">
        <v>396</v>
      </c>
      <c r="C177" s="85">
        <v>46.387431999999997</v>
      </c>
      <c r="D177" s="85">
        <v>19.927868</v>
      </c>
      <c r="E177" s="85">
        <v>14.656675</v>
      </c>
      <c r="F177" s="85">
        <v>13.191008999999999</v>
      </c>
      <c r="G177" s="85">
        <v>11.871907</v>
      </c>
      <c r="H177" s="85">
        <v>10.684716999999999</v>
      </c>
      <c r="I177" s="85">
        <v>9.6162449999999993</v>
      </c>
      <c r="J177" s="85">
        <v>8.6546210000000006</v>
      </c>
      <c r="K177" s="85">
        <v>7.7891589999999997</v>
      </c>
      <c r="L177" s="85">
        <v>7.0102419999999999</v>
      </c>
      <c r="M177" s="85">
        <v>6.1307429999999998</v>
      </c>
      <c r="N177" s="85">
        <v>5.8715310000000001</v>
      </c>
      <c r="O177" s="85">
        <v>5.6858940000000002</v>
      </c>
      <c r="P177" s="85">
        <v>5.5063019999999998</v>
      </c>
      <c r="Q177" s="85">
        <v>5.3319380000000001</v>
      </c>
      <c r="R177" s="85">
        <v>5.1619359999999999</v>
      </c>
      <c r="S177" s="85">
        <v>4.9956740000000002</v>
      </c>
      <c r="T177" s="85">
        <v>4.8326140000000004</v>
      </c>
      <c r="U177" s="85">
        <v>4.6558190000000002</v>
      </c>
      <c r="V177" s="85">
        <v>4.4758969999999998</v>
      </c>
      <c r="W177" s="85">
        <v>4.2919710000000002</v>
      </c>
      <c r="X177" s="85">
        <v>4.1031880000000003</v>
      </c>
      <c r="Y177" s="85">
        <v>3.9092519999999999</v>
      </c>
      <c r="Z177" s="85">
        <v>3.7107489999999999</v>
      </c>
      <c r="AA177" s="85">
        <v>3.50814</v>
      </c>
      <c r="AB177" s="85">
        <v>3.3012570000000001</v>
      </c>
      <c r="AC177" s="85">
        <v>3.0898699999999999</v>
      </c>
      <c r="AD177" s="85">
        <v>2.8739240000000001</v>
      </c>
      <c r="AE177" s="85">
        <v>2.6535280000000001</v>
      </c>
      <c r="AF177" s="104">
        <v>-9.7136E-2</v>
      </c>
      <c r="AG177" s="65"/>
    </row>
    <row r="178" spans="1:33" ht="36.75">
      <c r="A178" s="58" t="s">
        <v>1598</v>
      </c>
      <c r="B178" s="108" t="s">
        <v>398</v>
      </c>
      <c r="C178" s="85">
        <v>353.40905800000002</v>
      </c>
      <c r="D178" s="85">
        <v>213.52795399999999</v>
      </c>
      <c r="E178" s="85">
        <v>157.54873699999999</v>
      </c>
      <c r="F178" s="85">
        <v>145.111908</v>
      </c>
      <c r="G178" s="85">
        <v>135.32351700000001</v>
      </c>
      <c r="H178" s="85">
        <v>125.88288900000001</v>
      </c>
      <c r="I178" s="85">
        <v>111.969368</v>
      </c>
      <c r="J178" s="85">
        <v>99.629081999999997</v>
      </c>
      <c r="K178" s="85">
        <v>88.645072999999996</v>
      </c>
      <c r="L178" s="85">
        <v>78.824592999999993</v>
      </c>
      <c r="M178" s="85">
        <v>70.017928999999995</v>
      </c>
      <c r="N178" s="85">
        <v>65.383362000000005</v>
      </c>
      <c r="O178" s="85">
        <v>63.863357999999998</v>
      </c>
      <c r="P178" s="85">
        <v>62.495353999999999</v>
      </c>
      <c r="Q178" s="85">
        <v>61.264149000000003</v>
      </c>
      <c r="R178" s="85">
        <v>60.156067</v>
      </c>
      <c r="S178" s="85">
        <v>60.156067</v>
      </c>
      <c r="T178" s="85">
        <v>60.156067</v>
      </c>
      <c r="U178" s="85">
        <v>60.156067</v>
      </c>
      <c r="V178" s="85">
        <v>60.156067</v>
      </c>
      <c r="W178" s="85">
        <v>60.156067</v>
      </c>
      <c r="X178" s="85">
        <v>60.156067</v>
      </c>
      <c r="Y178" s="85">
        <v>60.156067</v>
      </c>
      <c r="Z178" s="85">
        <v>60.156067</v>
      </c>
      <c r="AA178" s="85">
        <v>60.156067</v>
      </c>
      <c r="AB178" s="85">
        <v>60.156067</v>
      </c>
      <c r="AC178" s="85">
        <v>60.156067</v>
      </c>
      <c r="AD178" s="85">
        <v>60.156067</v>
      </c>
      <c r="AE178" s="85">
        <v>60.156067</v>
      </c>
      <c r="AF178" s="104">
        <v>-6.1281000000000002E-2</v>
      </c>
      <c r="AG178" s="65"/>
    </row>
    <row r="179" spans="1:33" ht="36.75">
      <c r="A179" s="58" t="s">
        <v>1599</v>
      </c>
      <c r="B179" s="108" t="s">
        <v>400</v>
      </c>
      <c r="C179" s="85">
        <v>154.03796399999999</v>
      </c>
      <c r="D179" s="85">
        <v>98.004524000000004</v>
      </c>
      <c r="E179" s="85">
        <v>69.525931999999997</v>
      </c>
      <c r="F179" s="85">
        <v>62.573345000000003</v>
      </c>
      <c r="G179" s="85">
        <v>56.316009999999999</v>
      </c>
      <c r="H179" s="85">
        <v>50.053317999999997</v>
      </c>
      <c r="I179" s="85">
        <v>38.999957999999999</v>
      </c>
      <c r="J179" s="85">
        <v>29.233812</v>
      </c>
      <c r="K179" s="85">
        <v>20.56653</v>
      </c>
      <c r="L179" s="85">
        <v>12.831099999999999</v>
      </c>
      <c r="M179" s="85">
        <v>5.9009900000000002</v>
      </c>
      <c r="N179" s="85">
        <v>2.9553090000000002</v>
      </c>
      <c r="O179" s="85">
        <v>2.9553090000000002</v>
      </c>
      <c r="P179" s="85">
        <v>2.9553090000000002</v>
      </c>
      <c r="Q179" s="85">
        <v>2.9553090000000002</v>
      </c>
      <c r="R179" s="85">
        <v>2.9553090000000002</v>
      </c>
      <c r="S179" s="85">
        <v>2.9553090000000002</v>
      </c>
      <c r="T179" s="85">
        <v>2.9553090000000002</v>
      </c>
      <c r="U179" s="85">
        <v>2.9553090000000002</v>
      </c>
      <c r="V179" s="85">
        <v>2.9553090000000002</v>
      </c>
      <c r="W179" s="85">
        <v>2.9553090000000002</v>
      </c>
      <c r="X179" s="85">
        <v>2.9553090000000002</v>
      </c>
      <c r="Y179" s="85">
        <v>2.9553090000000002</v>
      </c>
      <c r="Z179" s="85">
        <v>2.9553090000000002</v>
      </c>
      <c r="AA179" s="85">
        <v>2.9553090000000002</v>
      </c>
      <c r="AB179" s="85">
        <v>2.9553090000000002</v>
      </c>
      <c r="AC179" s="85">
        <v>2.9553090000000002</v>
      </c>
      <c r="AD179" s="85">
        <v>2.9553090000000002</v>
      </c>
      <c r="AE179" s="85">
        <v>2.9553090000000002</v>
      </c>
      <c r="AF179" s="104">
        <v>-0.131684</v>
      </c>
      <c r="AG179" s="65"/>
    </row>
    <row r="180" spans="1:33" ht="24.75">
      <c r="A180" s="58" t="s">
        <v>1600</v>
      </c>
      <c r="B180" s="115" t="s">
        <v>159</v>
      </c>
      <c r="C180" s="119">
        <v>73.082779000000002</v>
      </c>
      <c r="D180" s="119">
        <v>53.752270000000003</v>
      </c>
      <c r="E180" s="119">
        <v>39.233955000000002</v>
      </c>
      <c r="F180" s="119">
        <v>35.310558</v>
      </c>
      <c r="G180" s="119">
        <v>31.779502999999998</v>
      </c>
      <c r="H180" s="119">
        <v>28.601555000000001</v>
      </c>
      <c r="I180" s="119">
        <v>25.741398</v>
      </c>
      <c r="J180" s="119">
        <v>23.167259000000001</v>
      </c>
      <c r="K180" s="119">
        <v>20.850532999999999</v>
      </c>
      <c r="L180" s="119">
        <v>18.76548</v>
      </c>
      <c r="M180" s="119">
        <v>16.888930999999999</v>
      </c>
      <c r="N180" s="119">
        <v>15.200037</v>
      </c>
      <c r="O180" s="119">
        <v>13.680033999999999</v>
      </c>
      <c r="P180" s="119">
        <v>12.312030999999999</v>
      </c>
      <c r="Q180" s="119">
        <v>11.080828</v>
      </c>
      <c r="R180" s="119">
        <v>9.9727440000000005</v>
      </c>
      <c r="S180" s="119">
        <v>9.9727440000000005</v>
      </c>
      <c r="T180" s="119">
        <v>9.9727440000000005</v>
      </c>
      <c r="U180" s="119">
        <v>9.9727440000000005</v>
      </c>
      <c r="V180" s="119">
        <v>9.9727440000000005</v>
      </c>
      <c r="W180" s="119">
        <v>9.9727440000000005</v>
      </c>
      <c r="X180" s="119">
        <v>9.9727440000000005</v>
      </c>
      <c r="Y180" s="119">
        <v>9.9727440000000005</v>
      </c>
      <c r="Z180" s="119">
        <v>9.9727440000000005</v>
      </c>
      <c r="AA180" s="119">
        <v>9.9727440000000005</v>
      </c>
      <c r="AB180" s="119">
        <v>9.9727440000000005</v>
      </c>
      <c r="AC180" s="119">
        <v>9.9727440000000005</v>
      </c>
      <c r="AD180" s="119">
        <v>9.9727440000000005</v>
      </c>
      <c r="AE180" s="119">
        <v>9.9727440000000005</v>
      </c>
      <c r="AF180" s="116">
        <v>-6.8662000000000001E-2</v>
      </c>
      <c r="AG180" s="65"/>
    </row>
    <row r="181" spans="1:33">
      <c r="A181" s="5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row>
    <row r="182" spans="1:33">
      <c r="A182" s="5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row>
    <row r="183" spans="1:33" ht="36.75">
      <c r="A183" s="55"/>
      <c r="B183" s="115" t="s">
        <v>1601</v>
      </c>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row>
    <row r="184" spans="1:33" ht="24.75">
      <c r="A184" s="58" t="s">
        <v>1602</v>
      </c>
      <c r="B184" s="108" t="s">
        <v>394</v>
      </c>
      <c r="C184" s="85">
        <v>126.288307</v>
      </c>
      <c r="D184" s="85">
        <v>61.771155999999998</v>
      </c>
      <c r="E184" s="85">
        <v>48.788840999999998</v>
      </c>
      <c r="F184" s="85">
        <v>47.228012</v>
      </c>
      <c r="G184" s="85">
        <v>47.228012</v>
      </c>
      <c r="H184" s="85">
        <v>47.228012</v>
      </c>
      <c r="I184" s="85">
        <v>47.228012</v>
      </c>
      <c r="J184" s="85">
        <v>47.228012</v>
      </c>
      <c r="K184" s="85">
        <v>47.228012</v>
      </c>
      <c r="L184" s="85">
        <v>47.228012</v>
      </c>
      <c r="M184" s="85">
        <v>47.228012</v>
      </c>
      <c r="N184" s="85">
        <v>47.228012</v>
      </c>
      <c r="O184" s="85">
        <v>47.228012</v>
      </c>
      <c r="P184" s="85">
        <v>47.228012</v>
      </c>
      <c r="Q184" s="85">
        <v>47.228012</v>
      </c>
      <c r="R184" s="85">
        <v>47.228012</v>
      </c>
      <c r="S184" s="85">
        <v>47.228012</v>
      </c>
      <c r="T184" s="85">
        <v>47.228012</v>
      </c>
      <c r="U184" s="85">
        <v>47.228012</v>
      </c>
      <c r="V184" s="85">
        <v>47.228012</v>
      </c>
      <c r="W184" s="85">
        <v>47.228012</v>
      </c>
      <c r="X184" s="85">
        <v>47.228012</v>
      </c>
      <c r="Y184" s="85">
        <v>47.228012</v>
      </c>
      <c r="Z184" s="85">
        <v>47.228012</v>
      </c>
      <c r="AA184" s="85">
        <v>47.228012</v>
      </c>
      <c r="AB184" s="85">
        <v>47.228012</v>
      </c>
      <c r="AC184" s="85">
        <v>47.228012</v>
      </c>
      <c r="AD184" s="85">
        <v>47.228012</v>
      </c>
      <c r="AE184" s="85">
        <v>47.228012</v>
      </c>
      <c r="AF184" s="104">
        <v>-3.4518E-2</v>
      </c>
      <c r="AG184" s="65"/>
    </row>
    <row r="185" spans="1:33">
      <c r="A185" s="58" t="s">
        <v>1603</v>
      </c>
      <c r="B185" s="108" t="s">
        <v>402</v>
      </c>
      <c r="C185" s="85">
        <v>210.24963399999999</v>
      </c>
      <c r="D185" s="85">
        <v>152.784164</v>
      </c>
      <c r="E185" s="85">
        <v>111.567795</v>
      </c>
      <c r="F185" s="85">
        <v>98.639037999999999</v>
      </c>
      <c r="G185" s="85">
        <v>86.856323000000003</v>
      </c>
      <c r="H185" s="85">
        <v>75.999251999999998</v>
      </c>
      <c r="I185" s="85">
        <v>65.975616000000002</v>
      </c>
      <c r="J185" s="85">
        <v>56.722923000000002</v>
      </c>
      <c r="K185" s="85">
        <v>48.161895999999999</v>
      </c>
      <c r="L185" s="85">
        <v>40.345588999999997</v>
      </c>
      <c r="M185" s="85">
        <v>33.245693000000003</v>
      </c>
      <c r="N185" s="85">
        <v>29.267551000000001</v>
      </c>
      <c r="O185" s="85">
        <v>26.414705000000001</v>
      </c>
      <c r="P185" s="85">
        <v>23.853442999999999</v>
      </c>
      <c r="Q185" s="85">
        <v>23.720967999999999</v>
      </c>
      <c r="R185" s="85">
        <v>23.587569999999999</v>
      </c>
      <c r="S185" s="85">
        <v>23.453227999999999</v>
      </c>
      <c r="T185" s="85">
        <v>23.317212999999999</v>
      </c>
      <c r="U185" s="85">
        <v>23.179047000000001</v>
      </c>
      <c r="V185" s="85">
        <v>23.038218000000001</v>
      </c>
      <c r="W185" s="85">
        <v>22.894984999999998</v>
      </c>
      <c r="X185" s="85">
        <v>22.749956000000001</v>
      </c>
      <c r="Y185" s="85">
        <v>22.603401000000002</v>
      </c>
      <c r="Z185" s="85">
        <v>22.455750999999999</v>
      </c>
      <c r="AA185" s="85">
        <v>22.30752</v>
      </c>
      <c r="AB185" s="85">
        <v>22.158833999999999</v>
      </c>
      <c r="AC185" s="85">
        <v>22.009346000000001</v>
      </c>
      <c r="AD185" s="85">
        <v>21.858713000000002</v>
      </c>
      <c r="AE185" s="85">
        <v>21.706671</v>
      </c>
      <c r="AF185" s="104">
        <v>-7.7894000000000005E-2</v>
      </c>
      <c r="AG185" s="65"/>
    </row>
    <row r="186" spans="1:33" ht="24.75">
      <c r="A186" s="58" t="s">
        <v>1604</v>
      </c>
      <c r="B186" s="108" t="s">
        <v>404</v>
      </c>
      <c r="C186" s="85">
        <v>126.640762</v>
      </c>
      <c r="D186" s="85">
        <v>95.785438999999997</v>
      </c>
      <c r="E186" s="85">
        <v>72.129401999999999</v>
      </c>
      <c r="F186" s="85">
        <v>64.840652000000006</v>
      </c>
      <c r="G186" s="85">
        <v>58.27422</v>
      </c>
      <c r="H186" s="85">
        <v>52.348117999999999</v>
      </c>
      <c r="I186" s="85">
        <v>47.006259999999997</v>
      </c>
      <c r="J186" s="85">
        <v>42.193066000000002</v>
      </c>
      <c r="K186" s="85">
        <v>37.856502999999996</v>
      </c>
      <c r="L186" s="85">
        <v>33.952309</v>
      </c>
      <c r="M186" s="85">
        <v>30.440014000000001</v>
      </c>
      <c r="N186" s="85">
        <v>27.279824999999999</v>
      </c>
      <c r="O186" s="85">
        <v>24.435047000000001</v>
      </c>
      <c r="P186" s="85">
        <v>21.873785000000002</v>
      </c>
      <c r="Q186" s="85">
        <v>21.741309999999999</v>
      </c>
      <c r="R186" s="85">
        <v>21.607911999999999</v>
      </c>
      <c r="S186" s="85">
        <v>21.473569999999999</v>
      </c>
      <c r="T186" s="85">
        <v>21.337554999999998</v>
      </c>
      <c r="U186" s="85">
        <v>21.199389</v>
      </c>
      <c r="V186" s="85">
        <v>21.058558999999999</v>
      </c>
      <c r="W186" s="85">
        <v>20.915327000000001</v>
      </c>
      <c r="X186" s="85">
        <v>20.770298</v>
      </c>
      <c r="Y186" s="85">
        <v>20.623743000000001</v>
      </c>
      <c r="Z186" s="85">
        <v>20.476092999999999</v>
      </c>
      <c r="AA186" s="85">
        <v>20.327862</v>
      </c>
      <c r="AB186" s="85">
        <v>20.179175999999998</v>
      </c>
      <c r="AC186" s="85">
        <v>20.029688</v>
      </c>
      <c r="AD186" s="85">
        <v>19.879055000000001</v>
      </c>
      <c r="AE186" s="85">
        <v>19.727012999999999</v>
      </c>
      <c r="AF186" s="104">
        <v>-6.4249000000000001E-2</v>
      </c>
      <c r="AG186" s="65"/>
    </row>
    <row r="187" spans="1:33" ht="24.75">
      <c r="A187" s="58" t="s">
        <v>1605</v>
      </c>
      <c r="B187" s="108" t="s">
        <v>406</v>
      </c>
      <c r="C187" s="85">
        <v>83.226737999999997</v>
      </c>
      <c r="D187" s="85">
        <v>56.659157</v>
      </c>
      <c r="E187" s="85">
        <v>39.104075999999999</v>
      </c>
      <c r="F187" s="85">
        <v>33.464066000000003</v>
      </c>
      <c r="G187" s="85">
        <v>28.247779999999999</v>
      </c>
      <c r="H187" s="85">
        <v>23.316818000000001</v>
      </c>
      <c r="I187" s="85">
        <v>18.635035999999999</v>
      </c>
      <c r="J187" s="85">
        <v>14.195537</v>
      </c>
      <c r="K187" s="85">
        <v>9.9710710000000002</v>
      </c>
      <c r="L187" s="85">
        <v>6.058961</v>
      </c>
      <c r="M187" s="85">
        <v>2.4713579999999999</v>
      </c>
      <c r="N187" s="85">
        <v>1.6534059999999999</v>
      </c>
      <c r="O187" s="85">
        <v>1.645338</v>
      </c>
      <c r="P187" s="85">
        <v>1.645338</v>
      </c>
      <c r="Q187" s="85">
        <v>1.645338</v>
      </c>
      <c r="R187" s="85">
        <v>1.645338</v>
      </c>
      <c r="S187" s="85">
        <v>1.645338</v>
      </c>
      <c r="T187" s="85">
        <v>1.645338</v>
      </c>
      <c r="U187" s="85">
        <v>1.645338</v>
      </c>
      <c r="V187" s="85">
        <v>1.645338</v>
      </c>
      <c r="W187" s="85">
        <v>1.645338</v>
      </c>
      <c r="X187" s="85">
        <v>1.645338</v>
      </c>
      <c r="Y187" s="85">
        <v>1.645338</v>
      </c>
      <c r="Z187" s="85">
        <v>1.645338</v>
      </c>
      <c r="AA187" s="85">
        <v>1.645338</v>
      </c>
      <c r="AB187" s="85">
        <v>1.645338</v>
      </c>
      <c r="AC187" s="85">
        <v>1.645338</v>
      </c>
      <c r="AD187" s="85">
        <v>1.645338</v>
      </c>
      <c r="AE187" s="85">
        <v>1.645338</v>
      </c>
      <c r="AF187" s="104">
        <v>-0.13075400000000001</v>
      </c>
      <c r="AG187" s="65"/>
    </row>
    <row r="188" spans="1:33">
      <c r="A188" s="58" t="s">
        <v>1606</v>
      </c>
      <c r="B188" s="108" t="s">
        <v>408</v>
      </c>
      <c r="C188" s="85">
        <v>0.38214100000000001</v>
      </c>
      <c r="D188" s="85">
        <v>0.33956199999999997</v>
      </c>
      <c r="E188" s="85">
        <v>0.33431899999999998</v>
      </c>
      <c r="F188" s="85">
        <v>0.33431899999999998</v>
      </c>
      <c r="G188" s="85">
        <v>0.33431899999999998</v>
      </c>
      <c r="H188" s="85">
        <v>0.33431899999999998</v>
      </c>
      <c r="I188" s="85">
        <v>0.33431899999999998</v>
      </c>
      <c r="J188" s="85">
        <v>0.33431899999999998</v>
      </c>
      <c r="K188" s="85">
        <v>0.33431899999999998</v>
      </c>
      <c r="L188" s="85">
        <v>0.33431899999999998</v>
      </c>
      <c r="M188" s="85">
        <v>0.33431899999999998</v>
      </c>
      <c r="N188" s="85">
        <v>0.33431899999999998</v>
      </c>
      <c r="O188" s="85">
        <v>0.33431899999999998</v>
      </c>
      <c r="P188" s="85">
        <v>0.33431899999999998</v>
      </c>
      <c r="Q188" s="85">
        <v>0.33431899999999998</v>
      </c>
      <c r="R188" s="85">
        <v>0.33431899999999998</v>
      </c>
      <c r="S188" s="85">
        <v>0.33431899999999998</v>
      </c>
      <c r="T188" s="85">
        <v>0.33431899999999998</v>
      </c>
      <c r="U188" s="85">
        <v>0.33431899999999998</v>
      </c>
      <c r="V188" s="85">
        <v>0.33431899999999998</v>
      </c>
      <c r="W188" s="85">
        <v>0.33431899999999998</v>
      </c>
      <c r="X188" s="85">
        <v>0.33431899999999998</v>
      </c>
      <c r="Y188" s="85">
        <v>0.33431899999999998</v>
      </c>
      <c r="Z188" s="85">
        <v>0.33431899999999998</v>
      </c>
      <c r="AA188" s="85">
        <v>0.33431899999999998</v>
      </c>
      <c r="AB188" s="85">
        <v>0.33431899999999998</v>
      </c>
      <c r="AC188" s="85">
        <v>0.33431899999999998</v>
      </c>
      <c r="AD188" s="85">
        <v>0.33431899999999998</v>
      </c>
      <c r="AE188" s="85">
        <v>0.33431899999999998</v>
      </c>
      <c r="AF188" s="104">
        <v>-4.7629999999999999E-3</v>
      </c>
      <c r="AG188" s="65"/>
    </row>
    <row r="189" spans="1:33">
      <c r="A189" s="58" t="s">
        <v>1607</v>
      </c>
      <c r="B189" s="108" t="s">
        <v>410</v>
      </c>
      <c r="C189" s="85">
        <v>256.09021000000001</v>
      </c>
      <c r="D189" s="85">
        <v>242.99357599999999</v>
      </c>
      <c r="E189" s="85">
        <v>237.404663</v>
      </c>
      <c r="F189" s="85">
        <v>233.12211600000001</v>
      </c>
      <c r="G189" s="85">
        <v>229.26783800000001</v>
      </c>
      <c r="H189" s="85">
        <v>227.34875500000001</v>
      </c>
      <c r="I189" s="85">
        <v>227.34875500000001</v>
      </c>
      <c r="J189" s="85">
        <v>227.34875500000001</v>
      </c>
      <c r="K189" s="85">
        <v>227.34875500000001</v>
      </c>
      <c r="L189" s="85">
        <v>227.34875500000001</v>
      </c>
      <c r="M189" s="85">
        <v>227.34875500000001</v>
      </c>
      <c r="N189" s="85">
        <v>227.34875500000001</v>
      </c>
      <c r="O189" s="85">
        <v>227.34875500000001</v>
      </c>
      <c r="P189" s="85">
        <v>227.34875500000001</v>
      </c>
      <c r="Q189" s="85">
        <v>227.34875500000001</v>
      </c>
      <c r="R189" s="85">
        <v>227.34875500000001</v>
      </c>
      <c r="S189" s="85">
        <v>227.34875500000001</v>
      </c>
      <c r="T189" s="85">
        <v>227.34875500000001</v>
      </c>
      <c r="U189" s="85">
        <v>227.34875500000001</v>
      </c>
      <c r="V189" s="85">
        <v>227.34875500000001</v>
      </c>
      <c r="W189" s="85">
        <v>227.34875500000001</v>
      </c>
      <c r="X189" s="85">
        <v>227.34875500000001</v>
      </c>
      <c r="Y189" s="85">
        <v>227.34875500000001</v>
      </c>
      <c r="Z189" s="85">
        <v>227.34875500000001</v>
      </c>
      <c r="AA189" s="85">
        <v>227.34875500000001</v>
      </c>
      <c r="AB189" s="85">
        <v>227.34875500000001</v>
      </c>
      <c r="AC189" s="85">
        <v>227.34875500000001</v>
      </c>
      <c r="AD189" s="85">
        <v>227.34875500000001</v>
      </c>
      <c r="AE189" s="85">
        <v>227.34875500000001</v>
      </c>
      <c r="AF189" s="104">
        <v>-4.2430000000000002E-3</v>
      </c>
      <c r="AG189" s="65"/>
    </row>
    <row r="190" spans="1:33">
      <c r="A190" s="58" t="s">
        <v>1608</v>
      </c>
      <c r="B190" s="108" t="s">
        <v>412</v>
      </c>
      <c r="C190" s="85">
        <v>140</v>
      </c>
      <c r="D190" s="85">
        <v>140</v>
      </c>
      <c r="E190" s="85">
        <v>140</v>
      </c>
      <c r="F190" s="85">
        <v>140</v>
      </c>
      <c r="G190" s="85">
        <v>140</v>
      </c>
      <c r="H190" s="85">
        <v>140</v>
      </c>
      <c r="I190" s="85">
        <v>140</v>
      </c>
      <c r="J190" s="85">
        <v>140</v>
      </c>
      <c r="K190" s="85">
        <v>140</v>
      </c>
      <c r="L190" s="85">
        <v>140</v>
      </c>
      <c r="M190" s="85">
        <v>140</v>
      </c>
      <c r="N190" s="85">
        <v>140</v>
      </c>
      <c r="O190" s="85">
        <v>140</v>
      </c>
      <c r="P190" s="85">
        <v>140</v>
      </c>
      <c r="Q190" s="85">
        <v>140</v>
      </c>
      <c r="R190" s="85">
        <v>140</v>
      </c>
      <c r="S190" s="85">
        <v>140</v>
      </c>
      <c r="T190" s="85">
        <v>140</v>
      </c>
      <c r="U190" s="85">
        <v>140</v>
      </c>
      <c r="V190" s="85">
        <v>140</v>
      </c>
      <c r="W190" s="85">
        <v>140</v>
      </c>
      <c r="X190" s="85">
        <v>140</v>
      </c>
      <c r="Y190" s="85">
        <v>140</v>
      </c>
      <c r="Z190" s="85">
        <v>140</v>
      </c>
      <c r="AA190" s="85">
        <v>140</v>
      </c>
      <c r="AB190" s="85">
        <v>140</v>
      </c>
      <c r="AC190" s="85">
        <v>140</v>
      </c>
      <c r="AD190" s="85">
        <v>140</v>
      </c>
      <c r="AE190" s="85">
        <v>140</v>
      </c>
      <c r="AF190" s="104">
        <v>0</v>
      </c>
      <c r="AG190" s="65"/>
    </row>
    <row r="191" spans="1:33" ht="60.75">
      <c r="A191" s="58" t="s">
        <v>1609</v>
      </c>
      <c r="B191" s="108" t="s">
        <v>414</v>
      </c>
      <c r="C191" s="85">
        <v>61.510883</v>
      </c>
      <c r="D191" s="85">
        <v>48.414265</v>
      </c>
      <c r="E191" s="85">
        <v>42.825339999999997</v>
      </c>
      <c r="F191" s="85">
        <v>38.542805000000001</v>
      </c>
      <c r="G191" s="85">
        <v>34.688521999999999</v>
      </c>
      <c r="H191" s="85">
        <v>32.769440000000003</v>
      </c>
      <c r="I191" s="85">
        <v>32.769440000000003</v>
      </c>
      <c r="J191" s="85">
        <v>32.769440000000003</v>
      </c>
      <c r="K191" s="85">
        <v>32.769440000000003</v>
      </c>
      <c r="L191" s="85">
        <v>32.769440000000003</v>
      </c>
      <c r="M191" s="85">
        <v>32.769440000000003</v>
      </c>
      <c r="N191" s="85">
        <v>32.769440000000003</v>
      </c>
      <c r="O191" s="85">
        <v>32.769440000000003</v>
      </c>
      <c r="P191" s="85">
        <v>32.769440000000003</v>
      </c>
      <c r="Q191" s="85">
        <v>32.769440000000003</v>
      </c>
      <c r="R191" s="85">
        <v>32.769440000000003</v>
      </c>
      <c r="S191" s="85">
        <v>32.769440000000003</v>
      </c>
      <c r="T191" s="85">
        <v>32.769440000000003</v>
      </c>
      <c r="U191" s="85">
        <v>32.769440000000003</v>
      </c>
      <c r="V191" s="85">
        <v>32.769440000000003</v>
      </c>
      <c r="W191" s="85">
        <v>32.769444</v>
      </c>
      <c r="X191" s="85">
        <v>32.769444</v>
      </c>
      <c r="Y191" s="85">
        <v>32.769444</v>
      </c>
      <c r="Z191" s="85">
        <v>32.769444</v>
      </c>
      <c r="AA191" s="85">
        <v>32.769444</v>
      </c>
      <c r="AB191" s="85">
        <v>32.769444</v>
      </c>
      <c r="AC191" s="85">
        <v>32.769444</v>
      </c>
      <c r="AD191" s="85">
        <v>32.769444</v>
      </c>
      <c r="AE191" s="85">
        <v>32.769444</v>
      </c>
      <c r="AF191" s="104">
        <v>-2.2238999999999998E-2</v>
      </c>
      <c r="AG191" s="65"/>
    </row>
    <row r="192" spans="1:33">
      <c r="A192" s="58" t="s">
        <v>1610</v>
      </c>
      <c r="B192" s="108" t="s">
        <v>416</v>
      </c>
      <c r="C192" s="85">
        <v>54.579318999999998</v>
      </c>
      <c r="D192" s="85">
        <v>54.579318999999998</v>
      </c>
      <c r="E192" s="85">
        <v>54.579318999999998</v>
      </c>
      <c r="F192" s="85">
        <v>54.579318999999998</v>
      </c>
      <c r="G192" s="85">
        <v>54.579318999999998</v>
      </c>
      <c r="H192" s="85">
        <v>54.579318999999998</v>
      </c>
      <c r="I192" s="85">
        <v>54.579318999999998</v>
      </c>
      <c r="J192" s="85">
        <v>54.579318999999998</v>
      </c>
      <c r="K192" s="85">
        <v>54.579318999999998</v>
      </c>
      <c r="L192" s="85">
        <v>54.579318999999998</v>
      </c>
      <c r="M192" s="85">
        <v>54.579318999999998</v>
      </c>
      <c r="N192" s="85">
        <v>54.579318999999998</v>
      </c>
      <c r="O192" s="85">
        <v>54.579318999999998</v>
      </c>
      <c r="P192" s="85">
        <v>54.579318999999998</v>
      </c>
      <c r="Q192" s="85">
        <v>54.579318999999998</v>
      </c>
      <c r="R192" s="85">
        <v>54.579318999999998</v>
      </c>
      <c r="S192" s="85">
        <v>54.579318999999998</v>
      </c>
      <c r="T192" s="85">
        <v>54.579318999999998</v>
      </c>
      <c r="U192" s="85">
        <v>54.579318999999998</v>
      </c>
      <c r="V192" s="85">
        <v>54.579318999999998</v>
      </c>
      <c r="W192" s="85">
        <v>54.579318999999998</v>
      </c>
      <c r="X192" s="85">
        <v>54.579318999999998</v>
      </c>
      <c r="Y192" s="85">
        <v>54.579318999999998</v>
      </c>
      <c r="Z192" s="85">
        <v>54.579318999999998</v>
      </c>
      <c r="AA192" s="85">
        <v>54.579318999999998</v>
      </c>
      <c r="AB192" s="85">
        <v>54.579318999999998</v>
      </c>
      <c r="AC192" s="85">
        <v>54.579318999999998</v>
      </c>
      <c r="AD192" s="85">
        <v>54.579318999999998</v>
      </c>
      <c r="AE192" s="85">
        <v>54.579318999999998</v>
      </c>
      <c r="AF192" s="104">
        <v>0</v>
      </c>
      <c r="AG192" s="65"/>
    </row>
    <row r="193" spans="1:33" ht="36.75">
      <c r="A193" s="58" t="s">
        <v>1611</v>
      </c>
      <c r="B193" s="108" t="s">
        <v>418</v>
      </c>
      <c r="C193" s="85">
        <v>499.02520800000002</v>
      </c>
      <c r="D193" s="85">
        <v>414.76980600000002</v>
      </c>
      <c r="E193" s="85">
        <v>345.484375</v>
      </c>
      <c r="F193" s="85">
        <v>310.93591300000003</v>
      </c>
      <c r="G193" s="85">
        <v>279.84234600000002</v>
      </c>
      <c r="H193" s="85">
        <v>251.858093</v>
      </c>
      <c r="I193" s="85">
        <v>226.67228700000001</v>
      </c>
      <c r="J193" s="85">
        <v>207.70919799999999</v>
      </c>
      <c r="K193" s="85">
        <v>190.85171500000001</v>
      </c>
      <c r="L193" s="85">
        <v>180.485443</v>
      </c>
      <c r="M193" s="85">
        <v>178.81414799999999</v>
      </c>
      <c r="N193" s="85">
        <v>177.78530900000001</v>
      </c>
      <c r="O193" s="85">
        <v>176.741241</v>
      </c>
      <c r="P193" s="85">
        <v>175.68330399999999</v>
      </c>
      <c r="Q193" s="85">
        <v>174.61637899999999</v>
      </c>
      <c r="R193" s="85">
        <v>173.53788800000001</v>
      </c>
      <c r="S193" s="85">
        <v>172.447845</v>
      </c>
      <c r="T193" s="85">
        <v>171.34622200000001</v>
      </c>
      <c r="U193" s="85">
        <v>171.34622200000001</v>
      </c>
      <c r="V193" s="85">
        <v>171.34622200000001</v>
      </c>
      <c r="W193" s="85">
        <v>171.34622200000001</v>
      </c>
      <c r="X193" s="85">
        <v>171.34622200000001</v>
      </c>
      <c r="Y193" s="85">
        <v>171.34622200000001</v>
      </c>
      <c r="Z193" s="85">
        <v>171.34622200000001</v>
      </c>
      <c r="AA193" s="85">
        <v>171.34622200000001</v>
      </c>
      <c r="AB193" s="85">
        <v>171.34622200000001</v>
      </c>
      <c r="AC193" s="85">
        <v>171.34622200000001</v>
      </c>
      <c r="AD193" s="85">
        <v>171.34622200000001</v>
      </c>
      <c r="AE193" s="85">
        <v>171.34622200000001</v>
      </c>
      <c r="AF193" s="104">
        <v>-3.7457999999999998E-2</v>
      </c>
      <c r="AG193" s="65"/>
    </row>
    <row r="194" spans="1:33" ht="36.75">
      <c r="A194" s="58" t="s">
        <v>1612</v>
      </c>
      <c r="B194" s="108" t="s">
        <v>420</v>
      </c>
      <c r="C194" s="85">
        <v>367.93841600000002</v>
      </c>
      <c r="D194" s="85">
        <v>313.36914100000001</v>
      </c>
      <c r="E194" s="85">
        <v>261.54748499999999</v>
      </c>
      <c r="F194" s="85">
        <v>235.39271500000001</v>
      </c>
      <c r="G194" s="85">
        <v>211.85346999999999</v>
      </c>
      <c r="H194" s="85">
        <v>190.66810599999999</v>
      </c>
      <c r="I194" s="85">
        <v>171.601303</v>
      </c>
      <c r="J194" s="85">
        <v>154.441147</v>
      </c>
      <c r="K194" s="85">
        <v>138.99705499999999</v>
      </c>
      <c r="L194" s="85">
        <v>129.90284700000001</v>
      </c>
      <c r="M194" s="85">
        <v>129.37640400000001</v>
      </c>
      <c r="N194" s="85">
        <v>128.34754899999999</v>
      </c>
      <c r="O194" s="85">
        <v>127.303505</v>
      </c>
      <c r="P194" s="85">
        <v>126.245544</v>
      </c>
      <c r="Q194" s="85">
        <v>125.178619</v>
      </c>
      <c r="R194" s="85">
        <v>124.100128</v>
      </c>
      <c r="S194" s="85">
        <v>123.010086</v>
      </c>
      <c r="T194" s="85">
        <v>121.908463</v>
      </c>
      <c r="U194" s="85">
        <v>121.908463</v>
      </c>
      <c r="V194" s="85">
        <v>121.908463</v>
      </c>
      <c r="W194" s="85">
        <v>121.908463</v>
      </c>
      <c r="X194" s="85">
        <v>121.908463</v>
      </c>
      <c r="Y194" s="85">
        <v>121.908463</v>
      </c>
      <c r="Z194" s="85">
        <v>121.908463</v>
      </c>
      <c r="AA194" s="85">
        <v>121.908463</v>
      </c>
      <c r="AB194" s="85">
        <v>121.908463</v>
      </c>
      <c r="AC194" s="85">
        <v>121.908463</v>
      </c>
      <c r="AD194" s="85">
        <v>121.908463</v>
      </c>
      <c r="AE194" s="85">
        <v>121.908463</v>
      </c>
      <c r="AF194" s="104">
        <v>-3.8684000000000003E-2</v>
      </c>
      <c r="AG194" s="65"/>
    </row>
    <row r="195" spans="1:33" ht="36.75">
      <c r="A195" s="58" t="s">
        <v>1613</v>
      </c>
      <c r="B195" s="108" t="s">
        <v>422</v>
      </c>
      <c r="C195" s="85">
        <v>35.046379000000002</v>
      </c>
      <c r="D195" s="85">
        <v>28.876242000000001</v>
      </c>
      <c r="E195" s="85">
        <v>23.935998999999999</v>
      </c>
      <c r="F195" s="85">
        <v>21.542397999999999</v>
      </c>
      <c r="G195" s="85">
        <v>19.388159000000002</v>
      </c>
      <c r="H195" s="85">
        <v>17.449342999999999</v>
      </c>
      <c r="I195" s="85">
        <v>15.704409999999999</v>
      </c>
      <c r="J195" s="85">
        <v>14.133967</v>
      </c>
      <c r="K195" s="85">
        <v>12.720571</v>
      </c>
      <c r="L195" s="85">
        <v>11.448513999999999</v>
      </c>
      <c r="M195" s="85">
        <v>10.303661999999999</v>
      </c>
      <c r="N195" s="85">
        <v>10.303661999999999</v>
      </c>
      <c r="O195" s="85">
        <v>10.303663</v>
      </c>
      <c r="P195" s="85">
        <v>10.303663</v>
      </c>
      <c r="Q195" s="85">
        <v>10.303663</v>
      </c>
      <c r="R195" s="85">
        <v>10.303663</v>
      </c>
      <c r="S195" s="85">
        <v>10.303661999999999</v>
      </c>
      <c r="T195" s="85">
        <v>10.303661999999999</v>
      </c>
      <c r="U195" s="85">
        <v>10.303663</v>
      </c>
      <c r="V195" s="85">
        <v>10.303663</v>
      </c>
      <c r="W195" s="85">
        <v>10.303663</v>
      </c>
      <c r="X195" s="85">
        <v>10.303663</v>
      </c>
      <c r="Y195" s="85">
        <v>10.303663</v>
      </c>
      <c r="Z195" s="85">
        <v>10.303663</v>
      </c>
      <c r="AA195" s="85">
        <v>10.303663</v>
      </c>
      <c r="AB195" s="85">
        <v>10.303663</v>
      </c>
      <c r="AC195" s="85">
        <v>10.303663</v>
      </c>
      <c r="AD195" s="85">
        <v>10.303663</v>
      </c>
      <c r="AE195" s="85">
        <v>10.303663</v>
      </c>
      <c r="AF195" s="104">
        <v>-4.2777999999999997E-2</v>
      </c>
      <c r="AG195" s="65"/>
    </row>
    <row r="196" spans="1:33">
      <c r="A196" s="58" t="s">
        <v>1614</v>
      </c>
      <c r="B196" s="108" t="s">
        <v>424</v>
      </c>
      <c r="C196" s="85">
        <v>96.040413000000001</v>
      </c>
      <c r="D196" s="85">
        <v>72.524405999999999</v>
      </c>
      <c r="E196" s="85">
        <v>60.000881</v>
      </c>
      <c r="F196" s="85">
        <v>54.000793000000002</v>
      </c>
      <c r="G196" s="85">
        <v>48.600715999999998</v>
      </c>
      <c r="H196" s="85">
        <v>43.740642999999999</v>
      </c>
      <c r="I196" s="85">
        <v>39.366580999999996</v>
      </c>
      <c r="J196" s="85">
        <v>39.134087000000001</v>
      </c>
      <c r="K196" s="85">
        <v>39.134087000000001</v>
      </c>
      <c r="L196" s="85">
        <v>39.134087000000001</v>
      </c>
      <c r="M196" s="85">
        <v>39.134087000000001</v>
      </c>
      <c r="N196" s="85">
        <v>39.134087000000001</v>
      </c>
      <c r="O196" s="85">
        <v>39.134087000000001</v>
      </c>
      <c r="P196" s="85">
        <v>39.13409</v>
      </c>
      <c r="Q196" s="85">
        <v>39.13409</v>
      </c>
      <c r="R196" s="85">
        <v>39.13409</v>
      </c>
      <c r="S196" s="85">
        <v>39.13409</v>
      </c>
      <c r="T196" s="85">
        <v>39.13409</v>
      </c>
      <c r="U196" s="85">
        <v>39.13409</v>
      </c>
      <c r="V196" s="85">
        <v>39.13409</v>
      </c>
      <c r="W196" s="85">
        <v>39.13409</v>
      </c>
      <c r="X196" s="85">
        <v>39.13409</v>
      </c>
      <c r="Y196" s="85">
        <v>39.13409</v>
      </c>
      <c r="Z196" s="85">
        <v>39.13409</v>
      </c>
      <c r="AA196" s="85">
        <v>39.13409</v>
      </c>
      <c r="AB196" s="85">
        <v>39.13409</v>
      </c>
      <c r="AC196" s="85">
        <v>39.13409</v>
      </c>
      <c r="AD196" s="85">
        <v>39.13409</v>
      </c>
      <c r="AE196" s="85">
        <v>39.13409</v>
      </c>
      <c r="AF196" s="104">
        <v>-3.1555E-2</v>
      </c>
      <c r="AG196" s="65"/>
    </row>
    <row r="197" spans="1:33" ht="25.5" thickBot="1">
      <c r="A197" s="58" t="s">
        <v>1615</v>
      </c>
      <c r="B197" s="115" t="s">
        <v>159</v>
      </c>
      <c r="C197" s="119">
        <v>417.99490400000002</v>
      </c>
      <c r="D197" s="119">
        <v>908.06933600000002</v>
      </c>
      <c r="E197" s="119">
        <v>656.40655500000003</v>
      </c>
      <c r="F197" s="119">
        <v>574.95446800000002</v>
      </c>
      <c r="G197" s="119">
        <v>502.13580300000001</v>
      </c>
      <c r="H197" s="119">
        <v>433.315247</v>
      </c>
      <c r="I197" s="119">
        <v>375.76855499999999</v>
      </c>
      <c r="J197" s="119">
        <v>324.72442599999999</v>
      </c>
      <c r="K197" s="119">
        <v>277.74047899999999</v>
      </c>
      <c r="L197" s="119">
        <v>234.77188100000001</v>
      </c>
      <c r="M197" s="119">
        <v>195.24939000000001</v>
      </c>
      <c r="N197" s="119">
        <v>162.08386200000001</v>
      </c>
      <c r="O197" s="119">
        <v>139.11180100000001</v>
      </c>
      <c r="P197" s="119">
        <v>128.104095</v>
      </c>
      <c r="Q197" s="119">
        <v>128.104095</v>
      </c>
      <c r="R197" s="119">
        <v>128.104095</v>
      </c>
      <c r="S197" s="119">
        <v>128.104095</v>
      </c>
      <c r="T197" s="119">
        <v>128.104095</v>
      </c>
      <c r="U197" s="119">
        <v>128.104095</v>
      </c>
      <c r="V197" s="119">
        <v>128.104095</v>
      </c>
      <c r="W197" s="119">
        <v>128.104095</v>
      </c>
      <c r="X197" s="119">
        <v>128.104095</v>
      </c>
      <c r="Y197" s="119">
        <v>128.104095</v>
      </c>
      <c r="Z197" s="119">
        <v>128.104095</v>
      </c>
      <c r="AA197" s="119">
        <v>128.104095</v>
      </c>
      <c r="AB197" s="119">
        <v>128.104095</v>
      </c>
      <c r="AC197" s="119">
        <v>128.104095</v>
      </c>
      <c r="AD197" s="119">
        <v>128.104095</v>
      </c>
      <c r="AE197" s="119">
        <v>128.104095</v>
      </c>
      <c r="AF197" s="116">
        <v>-4.1356999999999998E-2</v>
      </c>
      <c r="AG197" s="65"/>
    </row>
    <row r="198" spans="1:33" ht="192.75">
      <c r="A198" s="55"/>
      <c r="B198" s="178" t="s">
        <v>1617</v>
      </c>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65"/>
    </row>
    <row r="199" spans="1:33">
      <c r="A199" s="5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row>
    <row r="200" spans="1:33">
      <c r="A200" s="5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row>
    <row r="201" spans="1:33">
      <c r="A201" s="5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row>
    <row r="202" spans="1:33">
      <c r="A202" s="5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row>
    <row r="203" spans="1:33">
      <c r="A203" s="5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row>
    <row r="204" spans="1:33">
      <c r="A204" s="5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row>
    <row r="205" spans="1:33">
      <c r="A205" s="5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row>
    <row r="206" spans="1:33">
      <c r="A206" s="5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row>
    <row r="207" spans="1:33">
      <c r="A207" s="5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row>
    <row r="208" spans="1:33">
      <c r="A208" s="5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row>
    <row r="209" spans="2:33">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t="s">
        <v>924</v>
      </c>
      <c r="AG209" s="65"/>
    </row>
    <row r="258" spans="2:32">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row>
    <row r="259" spans="2:32">
      <c r="B259" s="242"/>
      <c r="C259" s="242"/>
      <c r="D259" s="242"/>
      <c r="E259" s="242"/>
      <c r="F259" s="242"/>
      <c r="G259" s="242"/>
      <c r="H259" s="242"/>
      <c r="I259" s="242"/>
      <c r="J259" s="242"/>
      <c r="K259" s="242"/>
      <c r="L259" s="242"/>
      <c r="M259" s="242"/>
      <c r="N259" s="242"/>
      <c r="O259" s="242"/>
      <c r="P259" s="242"/>
      <c r="Q259" s="242"/>
      <c r="R259" s="242"/>
      <c r="S259" s="242"/>
      <c r="T259" s="242"/>
      <c r="U259" s="242"/>
      <c r="V259" s="242"/>
      <c r="W259" s="242"/>
      <c r="X259" s="242"/>
      <c r="Y259" s="242"/>
      <c r="Z259" s="242"/>
      <c r="AA259" s="242"/>
      <c r="AB259" s="242"/>
      <c r="AC259" s="242"/>
      <c r="AD259" s="242"/>
      <c r="AE259" s="242"/>
      <c r="AF259" s="242"/>
    </row>
    <row r="268" spans="2:32">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row>
    <row r="269" spans="2:32">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row>
    <row r="270" spans="2:32">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row>
    <row r="271" spans="2:32">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row>
    <row r="272" spans="2:32">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row>
    <row r="338" spans="2:32">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row>
    <row r="339" spans="2:32">
      <c r="B339" s="242"/>
      <c r="C339" s="242"/>
      <c r="D339" s="242"/>
      <c r="E339" s="242"/>
      <c r="F339" s="242"/>
      <c r="G339" s="242"/>
      <c r="H339" s="242"/>
      <c r="I339" s="242"/>
      <c r="J339" s="242"/>
      <c r="K339" s="242"/>
      <c r="L339" s="242"/>
      <c r="M339" s="242"/>
      <c r="N339" s="242"/>
      <c r="O339" s="242"/>
      <c r="P339" s="242"/>
      <c r="Q339" s="242"/>
      <c r="R339" s="242"/>
      <c r="S339" s="242"/>
      <c r="T339" s="242"/>
      <c r="U339" s="242"/>
      <c r="V339" s="242"/>
      <c r="W339" s="242"/>
      <c r="X339" s="242"/>
      <c r="Y339" s="242"/>
      <c r="Z339" s="242"/>
      <c r="AA339" s="242"/>
      <c r="AB339" s="242"/>
      <c r="AC339" s="242"/>
      <c r="AD339" s="242"/>
      <c r="AE339" s="242"/>
      <c r="AF339" s="242"/>
    </row>
    <row r="348" spans="2:32">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row>
    <row r="349" spans="2:32">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row>
    <row r="350" spans="2:32">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row>
    <row r="351" spans="2:32">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row>
    <row r="352" spans="2:32">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row>
    <row r="449" spans="2:32">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row>
    <row r="451" spans="2:32">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row>
    <row r="452" spans="2:32">
      <c r="B452" s="242"/>
      <c r="C452" s="242"/>
      <c r="D452" s="242"/>
      <c r="E452" s="242"/>
      <c r="F452" s="242"/>
      <c r="G452" s="242"/>
      <c r="H452" s="242"/>
      <c r="I452" s="242"/>
      <c r="J452" s="242"/>
      <c r="K452" s="242"/>
      <c r="L452" s="242"/>
      <c r="M452" s="242"/>
      <c r="N452" s="242"/>
      <c r="O452" s="242"/>
      <c r="P452" s="242"/>
      <c r="Q452" s="242"/>
      <c r="R452" s="242"/>
      <c r="S452" s="242"/>
      <c r="T452" s="242"/>
      <c r="U452" s="242"/>
      <c r="V452" s="242"/>
      <c r="W452" s="242"/>
      <c r="X452" s="242"/>
      <c r="Y452" s="242"/>
      <c r="Z452" s="242"/>
      <c r="AA452" s="242"/>
      <c r="AB452" s="242"/>
      <c r="AC452" s="242"/>
      <c r="AD452" s="242"/>
      <c r="AE452" s="242"/>
      <c r="AF452" s="242"/>
    </row>
    <row r="461" spans="2:32">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row>
    <row r="462" spans="2:32">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row>
    <row r="463" spans="2:32">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row>
    <row r="464" spans="2:32">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row>
    <row r="497" spans="2:33">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5"/>
      <c r="AB497" s="55"/>
      <c r="AC497" s="55"/>
      <c r="AD497" s="55"/>
      <c r="AE497" s="55"/>
      <c r="AF497" s="55"/>
      <c r="AG497" s="55"/>
    </row>
    <row r="498" spans="2:33">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c r="AA498" s="55"/>
      <c r="AB498" s="55"/>
      <c r="AC498" s="55"/>
      <c r="AD498" s="55"/>
      <c r="AE498" s="55"/>
      <c r="AF498" s="55"/>
      <c r="AG498" s="55"/>
    </row>
    <row r="499" spans="2:33">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c r="AB499" s="55"/>
      <c r="AC499" s="55"/>
      <c r="AD499" s="55"/>
      <c r="AE499" s="55"/>
      <c r="AF499" s="55"/>
      <c r="AG499" s="55"/>
    </row>
    <row r="500" spans="2:33">
      <c r="B500" s="252"/>
      <c r="C500" s="242"/>
      <c r="D500" s="242"/>
      <c r="E500" s="242"/>
      <c r="F500" s="242"/>
      <c r="G500" s="242"/>
      <c r="H500" s="242"/>
      <c r="I500" s="242"/>
      <c r="J500" s="242"/>
      <c r="K500" s="242"/>
      <c r="L500" s="242"/>
      <c r="M500" s="242"/>
      <c r="N500" s="242"/>
      <c r="O500" s="242"/>
      <c r="P500" s="242"/>
      <c r="Q500" s="242"/>
      <c r="R500" s="242"/>
      <c r="S500" s="242"/>
      <c r="T500" s="242"/>
      <c r="U500" s="242"/>
      <c r="V500" s="242"/>
      <c r="W500" s="242"/>
      <c r="X500" s="242"/>
      <c r="Y500" s="242"/>
      <c r="Z500" s="242"/>
      <c r="AA500" s="242"/>
      <c r="AB500" s="242"/>
      <c r="AC500" s="242"/>
      <c r="AD500" s="242"/>
      <c r="AE500" s="242"/>
      <c r="AF500" s="242"/>
      <c r="AG500" s="242"/>
    </row>
    <row r="503" spans="2:33">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c r="AA503" s="55"/>
      <c r="AB503" s="55"/>
      <c r="AC503" s="55"/>
      <c r="AD503" s="55"/>
      <c r="AE503" s="55"/>
      <c r="AF503" s="55"/>
      <c r="AG503" s="55"/>
    </row>
    <row r="504" spans="2:33">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c r="AA504" s="55"/>
      <c r="AB504" s="55"/>
      <c r="AC504" s="55"/>
      <c r="AD504" s="55"/>
      <c r="AE504" s="55"/>
      <c r="AF504" s="55"/>
      <c r="AG504" s="55"/>
    </row>
    <row r="510" spans="2:33">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c r="AC510" s="55"/>
      <c r="AD510" s="55"/>
      <c r="AE510" s="55"/>
      <c r="AF510" s="55"/>
      <c r="AG510" s="55"/>
    </row>
    <row r="564" spans="2:32">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row>
    <row r="565" spans="2:32">
      <c r="B565" s="242"/>
      <c r="C565" s="242"/>
      <c r="D565" s="242"/>
      <c r="E565" s="242"/>
      <c r="F565" s="242"/>
      <c r="G565" s="242"/>
      <c r="H565" s="242"/>
      <c r="I565" s="242"/>
      <c r="J565" s="242"/>
      <c r="K565" s="242"/>
      <c r="L565" s="242"/>
      <c r="M565" s="242"/>
      <c r="N565" s="242"/>
      <c r="O565" s="242"/>
      <c r="P565" s="242"/>
      <c r="Q565" s="242"/>
      <c r="R565" s="242"/>
      <c r="S565" s="242"/>
      <c r="T565" s="242"/>
      <c r="U565" s="242"/>
      <c r="V565" s="242"/>
      <c r="W565" s="242"/>
      <c r="X565" s="242"/>
      <c r="Y565" s="242"/>
      <c r="Z565" s="242"/>
      <c r="AA565" s="242"/>
      <c r="AB565" s="242"/>
      <c r="AC565" s="242"/>
      <c r="AD565" s="242"/>
      <c r="AE565" s="242"/>
      <c r="AF565" s="242"/>
    </row>
    <row r="571" spans="2:32">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row>
    <row r="572" spans="2:32">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row>
    <row r="573" spans="2:32">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row>
    <row r="574" spans="2:32">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c r="AE574" s="55"/>
      <c r="AF574" s="55"/>
    </row>
    <row r="575" spans="2:32">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c r="AE575" s="55"/>
      <c r="AF575" s="55"/>
    </row>
    <row r="576" spans="2:32">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c r="AE576" s="55"/>
      <c r="AF576" s="55"/>
    </row>
    <row r="657" spans="2:32">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c r="AE657" s="55"/>
      <c r="AF657" s="55"/>
    </row>
    <row r="658" spans="2:32">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row>
    <row r="660" spans="2:32">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55"/>
    </row>
    <row r="662" spans="2:32">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c r="AE662" s="55"/>
      <c r="AF662" s="55"/>
    </row>
    <row r="663" spans="2:32">
      <c r="B663" s="242"/>
      <c r="C663" s="242"/>
      <c r="D663" s="242"/>
      <c r="E663" s="242"/>
      <c r="F663" s="242"/>
      <c r="G663" s="242"/>
      <c r="H663" s="242"/>
      <c r="I663" s="242"/>
      <c r="J663" s="242"/>
      <c r="K663" s="242"/>
      <c r="L663" s="242"/>
      <c r="M663" s="242"/>
      <c r="N663" s="242"/>
      <c r="O663" s="242"/>
      <c r="P663" s="242"/>
      <c r="Q663" s="242"/>
      <c r="R663" s="242"/>
      <c r="S663" s="242"/>
      <c r="T663" s="242"/>
      <c r="U663" s="242"/>
      <c r="V663" s="242"/>
      <c r="W663" s="242"/>
      <c r="X663" s="242"/>
      <c r="Y663" s="242"/>
      <c r="Z663" s="242"/>
      <c r="AA663" s="242"/>
      <c r="AB663" s="242"/>
      <c r="AC663" s="242"/>
      <c r="AD663" s="242"/>
      <c r="AE663" s="242"/>
      <c r="AF663" s="242"/>
    </row>
    <row r="669" spans="2:32">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c r="AE669" s="55"/>
      <c r="AF669" s="55"/>
    </row>
    <row r="670" spans="2:32">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c r="AE670" s="55"/>
      <c r="AF670" s="55"/>
    </row>
    <row r="671" spans="2:32">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c r="AE671" s="55"/>
      <c r="AF671" s="55"/>
    </row>
    <row r="672" spans="2:32">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c r="AE672" s="55"/>
      <c r="AF672" s="55"/>
    </row>
    <row r="723" spans="2:32">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c r="AE723" s="55"/>
      <c r="AF723" s="55"/>
    </row>
    <row r="728" spans="2:32">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c r="AE728" s="55"/>
      <c r="AF728" s="55"/>
    </row>
    <row r="734" spans="2:32">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c r="AE734" s="55"/>
      <c r="AF734" s="55"/>
    </row>
    <row r="735" spans="2:32">
      <c r="B735" s="242"/>
      <c r="C735" s="242"/>
      <c r="D735" s="242"/>
      <c r="E735" s="242"/>
      <c r="F735" s="242"/>
      <c r="G735" s="242"/>
      <c r="H735" s="242"/>
      <c r="I735" s="242"/>
      <c r="J735" s="242"/>
      <c r="K735" s="242"/>
      <c r="L735" s="242"/>
      <c r="M735" s="242"/>
      <c r="N735" s="242"/>
      <c r="O735" s="242"/>
      <c r="P735" s="242"/>
      <c r="Q735" s="242"/>
      <c r="R735" s="242"/>
      <c r="S735" s="242"/>
      <c r="T735" s="242"/>
      <c r="U735" s="242"/>
      <c r="V735" s="242"/>
      <c r="W735" s="242"/>
      <c r="X735" s="242"/>
      <c r="Y735" s="242"/>
      <c r="Z735" s="242"/>
      <c r="AA735" s="242"/>
      <c r="AB735" s="242"/>
      <c r="AC735" s="242"/>
      <c r="AD735" s="242"/>
      <c r="AE735" s="242"/>
      <c r="AF735" s="242"/>
    </row>
    <row r="906" spans="2:32">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c r="AE906" s="55"/>
      <c r="AF906" s="55"/>
    </row>
    <row r="910" spans="2:32">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c r="AE910" s="55"/>
      <c r="AF910" s="55"/>
    </row>
    <row r="911" spans="2:32">
      <c r="B911" s="242"/>
      <c r="C911" s="242"/>
      <c r="D911" s="242"/>
      <c r="E911" s="242"/>
      <c r="F911" s="242"/>
      <c r="G911" s="242"/>
      <c r="H911" s="242"/>
      <c r="I911" s="242"/>
      <c r="J911" s="242"/>
      <c r="K911" s="242"/>
      <c r="L911" s="242"/>
      <c r="M911" s="242"/>
      <c r="N911" s="242"/>
      <c r="O911" s="242"/>
      <c r="P911" s="242"/>
      <c r="Q911" s="242"/>
      <c r="R911" s="242"/>
      <c r="S911" s="242"/>
      <c r="T911" s="242"/>
      <c r="U911" s="242"/>
      <c r="V911" s="242"/>
      <c r="W911" s="242"/>
      <c r="X911" s="242"/>
      <c r="Y911" s="242"/>
      <c r="Z911" s="242"/>
      <c r="AA911" s="242"/>
      <c r="AB911" s="242"/>
      <c r="AC911" s="242"/>
      <c r="AD911" s="242"/>
      <c r="AE911" s="242"/>
      <c r="AF911" s="242"/>
    </row>
    <row r="993" spans="2:32">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c r="AE993" s="55"/>
      <c r="AF993" s="55"/>
    </row>
    <row r="994" spans="2:32">
      <c r="B994" s="242"/>
      <c r="C994" s="242"/>
      <c r="D994" s="242"/>
      <c r="E994" s="242"/>
      <c r="F994" s="242"/>
      <c r="G994" s="242"/>
      <c r="H994" s="242"/>
      <c r="I994" s="242"/>
      <c r="J994" s="242"/>
      <c r="K994" s="242"/>
      <c r="L994" s="242"/>
      <c r="M994" s="242"/>
      <c r="N994" s="242"/>
      <c r="O994" s="242"/>
      <c r="P994" s="242"/>
      <c r="Q994" s="242"/>
      <c r="R994" s="242"/>
      <c r="S994" s="242"/>
      <c r="T994" s="242"/>
      <c r="U994" s="242"/>
      <c r="V994" s="242"/>
      <c r="W994" s="242"/>
      <c r="X994" s="242"/>
      <c r="Y994" s="242"/>
      <c r="Z994" s="242"/>
      <c r="AA994" s="242"/>
      <c r="AB994" s="242"/>
      <c r="AC994" s="242"/>
      <c r="AD994" s="242"/>
      <c r="AE994" s="242"/>
      <c r="AF994" s="242"/>
    </row>
    <row r="1001" spans="2:32">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c r="AA1001" s="55"/>
      <c r="AB1001" s="55"/>
      <c r="AC1001" s="55"/>
      <c r="AD1001" s="55"/>
      <c r="AE1001" s="55"/>
      <c r="AF1001" s="55"/>
    </row>
    <row r="1002" spans="2:32">
      <c r="B1002" s="55"/>
      <c r="C1002" s="55"/>
      <c r="D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c r="AA1002" s="55"/>
      <c r="AB1002" s="55"/>
      <c r="AC1002" s="55"/>
      <c r="AD1002" s="55"/>
      <c r="AE1002" s="55"/>
      <c r="AF1002" s="55"/>
    </row>
    <row r="1003" spans="2:32">
      <c r="B1003" s="55"/>
      <c r="C1003" s="55"/>
      <c r="D1003" s="55"/>
      <c r="E1003" s="55"/>
      <c r="F1003" s="55"/>
      <c r="G1003" s="55"/>
      <c r="H1003" s="55"/>
      <c r="I1003" s="55"/>
      <c r="J1003" s="55"/>
      <c r="K1003" s="55"/>
      <c r="L1003" s="55"/>
      <c r="M1003" s="55"/>
      <c r="N1003" s="55"/>
      <c r="O1003" s="55"/>
      <c r="P1003" s="55"/>
      <c r="Q1003" s="55"/>
      <c r="R1003" s="55"/>
      <c r="S1003" s="55"/>
      <c r="T1003" s="55"/>
      <c r="U1003" s="55"/>
      <c r="V1003" s="55"/>
      <c r="W1003" s="55"/>
      <c r="X1003" s="55"/>
      <c r="Y1003" s="55"/>
      <c r="Z1003" s="55"/>
      <c r="AA1003" s="55"/>
      <c r="AB1003" s="55"/>
      <c r="AC1003" s="55"/>
      <c r="AD1003" s="55"/>
      <c r="AE1003" s="55"/>
      <c r="AF1003" s="55"/>
    </row>
    <row r="1004" spans="2:32">
      <c r="B1004" s="55"/>
      <c r="C1004" s="55"/>
      <c r="D1004" s="55"/>
      <c r="E1004" s="55"/>
      <c r="F1004" s="55"/>
      <c r="G1004" s="55"/>
      <c r="H1004" s="55"/>
      <c r="I1004" s="55"/>
      <c r="J1004" s="55"/>
      <c r="K1004" s="55"/>
      <c r="L1004" s="55"/>
      <c r="M1004" s="55"/>
      <c r="N1004" s="55"/>
      <c r="O1004" s="55"/>
      <c r="P1004" s="55"/>
      <c r="Q1004" s="55"/>
      <c r="R1004" s="55"/>
      <c r="S1004" s="55"/>
      <c r="T1004" s="55"/>
      <c r="U1004" s="55"/>
      <c r="V1004" s="55"/>
      <c r="W1004" s="55"/>
      <c r="X1004" s="55"/>
      <c r="Y1004" s="55"/>
      <c r="Z1004" s="55"/>
      <c r="AA1004" s="55"/>
      <c r="AB1004" s="55"/>
      <c r="AC1004" s="55"/>
      <c r="AD1004" s="55"/>
      <c r="AE1004" s="55"/>
      <c r="AF1004" s="55"/>
    </row>
    <row r="1005" spans="2:32">
      <c r="B1005" s="55"/>
      <c r="C1005" s="55"/>
      <c r="D1005" s="55"/>
      <c r="E1005" s="55"/>
      <c r="F1005" s="55"/>
      <c r="G1005" s="55"/>
      <c r="H1005" s="55"/>
      <c r="I1005" s="55"/>
      <c r="J1005" s="55"/>
      <c r="K1005" s="55"/>
      <c r="L1005" s="55"/>
      <c r="M1005" s="55"/>
      <c r="N1005" s="55"/>
      <c r="O1005" s="55"/>
      <c r="P1005" s="55"/>
      <c r="Q1005" s="55"/>
      <c r="R1005" s="55"/>
      <c r="S1005" s="55"/>
      <c r="T1005" s="55"/>
      <c r="U1005" s="55"/>
      <c r="V1005" s="55"/>
      <c r="W1005" s="55"/>
      <c r="X1005" s="55"/>
      <c r="Y1005" s="55"/>
      <c r="Z1005" s="55"/>
      <c r="AA1005" s="55"/>
      <c r="AB1005" s="55"/>
      <c r="AC1005" s="55"/>
      <c r="AD1005" s="55"/>
      <c r="AE1005" s="55"/>
      <c r="AF1005" s="55"/>
    </row>
    <row r="1006" spans="2:32">
      <c r="B1006" s="55"/>
      <c r="C1006" s="55"/>
      <c r="D1006" s="55"/>
      <c r="E1006" s="55"/>
      <c r="F1006" s="55"/>
      <c r="G1006" s="55"/>
      <c r="H1006" s="55"/>
      <c r="I1006" s="55"/>
      <c r="J1006" s="55"/>
      <c r="K1006" s="55"/>
      <c r="L1006" s="55"/>
      <c r="M1006" s="55"/>
      <c r="N1006" s="55"/>
      <c r="O1006" s="55"/>
      <c r="P1006" s="55"/>
      <c r="Q1006" s="55"/>
      <c r="R1006" s="55"/>
      <c r="S1006" s="55"/>
      <c r="T1006" s="55"/>
      <c r="U1006" s="55"/>
      <c r="V1006" s="55"/>
      <c r="W1006" s="55"/>
      <c r="X1006" s="55"/>
      <c r="Y1006" s="55"/>
      <c r="Z1006" s="55"/>
      <c r="AA1006" s="55"/>
      <c r="AB1006" s="55"/>
      <c r="AC1006" s="55"/>
      <c r="AD1006" s="55"/>
      <c r="AE1006" s="55"/>
      <c r="AF1006" s="55"/>
    </row>
    <row r="1007" spans="2:32">
      <c r="B1007" s="55"/>
      <c r="C1007" s="55"/>
      <c r="D1007" s="55"/>
      <c r="E1007" s="55"/>
      <c r="F1007" s="55"/>
      <c r="G1007" s="55"/>
      <c r="H1007" s="55"/>
      <c r="I1007" s="55"/>
      <c r="J1007" s="55"/>
      <c r="K1007" s="55"/>
      <c r="L1007" s="55"/>
      <c r="M1007" s="55"/>
      <c r="N1007" s="55"/>
      <c r="O1007" s="55"/>
      <c r="P1007" s="55"/>
      <c r="Q1007" s="55"/>
      <c r="R1007" s="55"/>
      <c r="S1007" s="55"/>
      <c r="T1007" s="55"/>
      <c r="U1007" s="55"/>
      <c r="V1007" s="55"/>
      <c r="W1007" s="55"/>
      <c r="X1007" s="55"/>
      <c r="Y1007" s="55"/>
      <c r="Z1007" s="55"/>
      <c r="AA1007" s="55"/>
      <c r="AB1007" s="55"/>
      <c r="AC1007" s="55"/>
      <c r="AD1007" s="55"/>
      <c r="AE1007" s="55"/>
      <c r="AF1007" s="55"/>
    </row>
    <row r="1008" spans="2:32">
      <c r="B1008" s="55"/>
      <c r="C1008" s="55"/>
      <c r="D1008" s="55"/>
      <c r="E1008" s="55"/>
      <c r="F1008" s="55"/>
      <c r="G1008" s="55"/>
      <c r="H1008" s="55"/>
      <c r="I1008" s="55"/>
      <c r="J1008" s="55"/>
      <c r="K1008" s="55"/>
      <c r="L1008" s="55"/>
      <c r="M1008" s="55"/>
      <c r="N1008" s="55"/>
      <c r="O1008" s="55"/>
      <c r="P1008" s="55"/>
      <c r="Q1008" s="55"/>
      <c r="R1008" s="55"/>
      <c r="S1008" s="55"/>
      <c r="T1008" s="55"/>
      <c r="U1008" s="55"/>
      <c r="V1008" s="55"/>
      <c r="W1008" s="55"/>
      <c r="X1008" s="55"/>
      <c r="Y1008" s="55"/>
      <c r="Z1008" s="55"/>
      <c r="AA1008" s="55"/>
      <c r="AB1008" s="55"/>
      <c r="AC1008" s="55"/>
      <c r="AD1008" s="55"/>
      <c r="AE1008" s="55"/>
      <c r="AF1008" s="55"/>
    </row>
    <row r="1095" spans="2:32">
      <c r="B1095" s="55"/>
      <c r="C1095" s="55"/>
      <c r="D1095" s="55"/>
      <c r="E1095" s="55"/>
      <c r="F1095" s="55"/>
      <c r="G1095" s="55"/>
      <c r="H1095" s="55"/>
      <c r="I1095" s="55"/>
      <c r="J1095" s="55"/>
      <c r="K1095" s="55"/>
      <c r="L1095" s="55"/>
      <c r="M1095" s="55"/>
      <c r="N1095" s="55"/>
      <c r="O1095" s="55"/>
      <c r="P1095" s="55"/>
      <c r="Q1095" s="55"/>
      <c r="R1095" s="55"/>
      <c r="S1095" s="55"/>
      <c r="T1095" s="55"/>
      <c r="U1095" s="55"/>
      <c r="V1095" s="55"/>
      <c r="W1095" s="55"/>
      <c r="X1095" s="55"/>
      <c r="Y1095" s="55"/>
      <c r="Z1095" s="55"/>
      <c r="AA1095" s="55"/>
      <c r="AB1095" s="55"/>
      <c r="AC1095" s="55"/>
      <c r="AD1095" s="55"/>
      <c r="AE1095" s="55"/>
      <c r="AF1095" s="55"/>
    </row>
    <row r="1096" spans="2:32">
      <c r="B1096" s="242"/>
      <c r="C1096" s="242"/>
      <c r="D1096" s="242"/>
      <c r="E1096" s="242"/>
      <c r="F1096" s="242"/>
      <c r="G1096" s="242"/>
      <c r="H1096" s="242"/>
      <c r="I1096" s="242"/>
      <c r="J1096" s="242"/>
      <c r="K1096" s="242"/>
      <c r="L1096" s="242"/>
      <c r="M1096" s="242"/>
      <c r="N1096" s="242"/>
      <c r="O1096" s="242"/>
      <c r="P1096" s="242"/>
      <c r="Q1096" s="242"/>
      <c r="R1096" s="242"/>
      <c r="S1096" s="242"/>
      <c r="T1096" s="242"/>
      <c r="U1096" s="242"/>
      <c r="V1096" s="242"/>
      <c r="W1096" s="242"/>
      <c r="X1096" s="242"/>
      <c r="Y1096" s="242"/>
      <c r="Z1096" s="242"/>
      <c r="AA1096" s="242"/>
      <c r="AB1096" s="242"/>
      <c r="AC1096" s="242"/>
      <c r="AD1096" s="242"/>
      <c r="AE1096" s="242"/>
      <c r="AF1096" s="242"/>
    </row>
    <row r="1103" spans="2:32">
      <c r="B1103" s="55"/>
      <c r="C1103" s="55"/>
      <c r="D1103" s="55"/>
      <c r="E1103" s="55"/>
      <c r="F1103" s="55"/>
      <c r="G1103" s="55"/>
      <c r="H1103" s="55"/>
      <c r="I1103" s="55"/>
      <c r="J1103" s="55"/>
      <c r="K1103" s="55"/>
      <c r="L1103" s="55"/>
      <c r="M1103" s="55"/>
      <c r="N1103" s="55"/>
      <c r="O1103" s="55"/>
      <c r="P1103" s="55"/>
      <c r="Q1103" s="55"/>
      <c r="R1103" s="55"/>
      <c r="S1103" s="55"/>
      <c r="T1103" s="55"/>
      <c r="U1103" s="55"/>
      <c r="V1103" s="55"/>
      <c r="W1103" s="55"/>
      <c r="X1103" s="55"/>
      <c r="Y1103" s="55"/>
      <c r="Z1103" s="55"/>
      <c r="AA1103" s="55"/>
      <c r="AB1103" s="55"/>
      <c r="AC1103" s="55"/>
      <c r="AD1103" s="55"/>
      <c r="AE1103" s="55"/>
      <c r="AF1103" s="55"/>
    </row>
    <row r="1104" spans="2:32">
      <c r="B1104" s="55"/>
      <c r="C1104" s="55"/>
      <c r="D1104" s="55"/>
      <c r="E1104" s="55"/>
      <c r="F1104" s="55"/>
      <c r="G1104" s="55"/>
      <c r="H1104" s="55"/>
      <c r="I1104" s="55"/>
      <c r="J1104" s="55"/>
      <c r="K1104" s="55"/>
      <c r="L1104" s="55"/>
      <c r="M1104" s="55"/>
      <c r="N1104" s="55"/>
      <c r="O1104" s="55"/>
      <c r="P1104" s="55"/>
      <c r="Q1104" s="55"/>
      <c r="R1104" s="55"/>
      <c r="S1104" s="55"/>
      <c r="T1104" s="55"/>
      <c r="U1104" s="55"/>
      <c r="V1104" s="55"/>
      <c r="W1104" s="55"/>
      <c r="X1104" s="55"/>
      <c r="Y1104" s="55"/>
      <c r="Z1104" s="55"/>
      <c r="AA1104" s="55"/>
      <c r="AB1104" s="55"/>
      <c r="AC1104" s="55"/>
      <c r="AD1104" s="55"/>
      <c r="AE1104" s="55"/>
      <c r="AF1104" s="55"/>
    </row>
    <row r="1193" spans="2:32">
      <c r="B1193" s="55"/>
      <c r="C1193" s="55"/>
      <c r="D1193" s="55"/>
      <c r="E1193" s="55"/>
      <c r="F1193" s="55"/>
      <c r="G1193" s="55"/>
      <c r="H1193" s="55"/>
      <c r="I1193" s="55"/>
      <c r="J1193" s="55"/>
      <c r="K1193" s="55"/>
      <c r="L1193" s="55"/>
      <c r="M1193" s="55"/>
      <c r="N1193" s="55"/>
      <c r="O1193" s="55"/>
      <c r="P1193" s="55"/>
      <c r="Q1193" s="55"/>
      <c r="R1193" s="55"/>
      <c r="S1193" s="55"/>
      <c r="T1193" s="55"/>
      <c r="U1193" s="55"/>
      <c r="V1193" s="55"/>
      <c r="W1193" s="55"/>
      <c r="X1193" s="55"/>
      <c r="Y1193" s="55"/>
      <c r="Z1193" s="55"/>
      <c r="AA1193" s="55"/>
      <c r="AB1193" s="55"/>
      <c r="AC1193" s="55"/>
      <c r="AD1193" s="55"/>
      <c r="AE1193" s="55"/>
      <c r="AF1193" s="55"/>
    </row>
    <row r="1194" spans="2:32">
      <c r="B1194" s="242"/>
      <c r="C1194" s="242"/>
      <c r="D1194" s="242"/>
      <c r="E1194" s="242"/>
      <c r="F1194" s="242"/>
      <c r="G1194" s="242"/>
      <c r="H1194" s="242"/>
      <c r="I1194" s="242"/>
      <c r="J1194" s="242"/>
      <c r="K1194" s="242"/>
      <c r="L1194" s="242"/>
      <c r="M1194" s="242"/>
      <c r="N1194" s="242"/>
      <c r="O1194" s="242"/>
      <c r="P1194" s="242"/>
      <c r="Q1194" s="242"/>
      <c r="R1194" s="242"/>
      <c r="S1194" s="242"/>
      <c r="T1194" s="242"/>
      <c r="U1194" s="242"/>
      <c r="V1194" s="242"/>
      <c r="W1194" s="242"/>
      <c r="X1194" s="242"/>
      <c r="Y1194" s="242"/>
      <c r="Z1194" s="242"/>
      <c r="AA1194" s="242"/>
      <c r="AB1194" s="242"/>
      <c r="AC1194" s="242"/>
      <c r="AD1194" s="242"/>
      <c r="AE1194" s="242"/>
      <c r="AF1194" s="242"/>
    </row>
    <row r="1281" spans="2:32">
      <c r="B1281" s="55"/>
      <c r="C1281" s="55"/>
      <c r="D1281" s="55"/>
      <c r="E1281" s="55"/>
      <c r="F1281" s="55"/>
      <c r="G1281" s="55"/>
      <c r="H1281" s="55"/>
      <c r="I1281" s="55"/>
      <c r="J1281" s="55"/>
      <c r="K1281" s="55"/>
      <c r="L1281" s="55"/>
      <c r="M1281" s="55"/>
      <c r="N1281" s="55"/>
      <c r="O1281" s="55"/>
      <c r="P1281" s="55"/>
      <c r="Q1281" s="55"/>
      <c r="R1281" s="55"/>
      <c r="S1281" s="55"/>
      <c r="T1281" s="55"/>
      <c r="U1281" s="55"/>
      <c r="V1281" s="55"/>
      <c r="W1281" s="55"/>
      <c r="X1281" s="55"/>
      <c r="Y1281" s="55"/>
      <c r="Z1281" s="55"/>
      <c r="AA1281" s="55"/>
      <c r="AB1281" s="55"/>
      <c r="AC1281" s="55"/>
      <c r="AD1281" s="55"/>
      <c r="AE1281" s="55"/>
      <c r="AF1281" s="55"/>
    </row>
    <row r="1293" spans="2:32">
      <c r="B1293" s="55"/>
      <c r="C1293" s="55"/>
      <c r="D1293" s="55"/>
      <c r="E1293" s="55"/>
      <c r="F1293" s="55"/>
      <c r="G1293" s="55"/>
      <c r="H1293" s="55"/>
      <c r="I1293" s="55"/>
      <c r="J1293" s="55"/>
      <c r="K1293" s="55"/>
      <c r="L1293" s="55"/>
      <c r="M1293" s="55"/>
      <c r="N1293" s="55"/>
      <c r="O1293" s="55"/>
      <c r="P1293" s="55"/>
      <c r="Q1293" s="55"/>
      <c r="R1293" s="55"/>
      <c r="S1293" s="55"/>
      <c r="T1293" s="55"/>
      <c r="U1293" s="55"/>
      <c r="V1293" s="55"/>
      <c r="W1293" s="55"/>
      <c r="X1293" s="55"/>
      <c r="Y1293" s="55"/>
      <c r="Z1293" s="55"/>
      <c r="AA1293" s="55"/>
      <c r="AB1293" s="55"/>
      <c r="AC1293" s="55"/>
      <c r="AD1293" s="55"/>
      <c r="AE1293" s="55"/>
      <c r="AF1293" s="55"/>
    </row>
    <row r="1294" spans="2:32">
      <c r="B1294" s="242"/>
      <c r="C1294" s="242"/>
      <c r="D1294" s="242"/>
      <c r="E1294" s="242"/>
      <c r="F1294" s="242"/>
      <c r="G1294" s="242"/>
      <c r="H1294" s="242"/>
      <c r="I1294" s="242"/>
      <c r="J1294" s="242"/>
      <c r="K1294" s="242"/>
      <c r="L1294" s="242"/>
      <c r="M1294" s="242"/>
      <c r="N1294" s="242"/>
      <c r="O1294" s="242"/>
      <c r="P1294" s="242"/>
      <c r="Q1294" s="242"/>
      <c r="R1294" s="242"/>
      <c r="S1294" s="242"/>
      <c r="T1294" s="242"/>
      <c r="U1294" s="242"/>
      <c r="V1294" s="242"/>
      <c r="W1294" s="242"/>
      <c r="X1294" s="242"/>
      <c r="Y1294" s="242"/>
      <c r="Z1294" s="242"/>
      <c r="AA1294" s="242"/>
      <c r="AB1294" s="242"/>
      <c r="AC1294" s="242"/>
      <c r="AD1294" s="242"/>
      <c r="AE1294" s="242"/>
      <c r="AF1294" s="242"/>
    </row>
    <row r="1589" spans="2:32">
      <c r="B1589" s="55"/>
      <c r="C1589" s="55"/>
      <c r="D1589" s="55"/>
      <c r="E1589" s="55"/>
      <c r="F1589" s="55"/>
      <c r="G1589" s="55"/>
      <c r="H1589" s="55"/>
      <c r="I1589" s="55"/>
      <c r="J1589" s="55"/>
      <c r="K1589" s="55"/>
      <c r="L1589" s="55"/>
      <c r="M1589" s="55"/>
      <c r="N1589" s="55"/>
      <c r="O1589" s="55"/>
      <c r="P1589" s="55"/>
      <c r="Q1589" s="55"/>
      <c r="R1589" s="55"/>
      <c r="S1589" s="55"/>
      <c r="T1589" s="55"/>
      <c r="U1589" s="55"/>
      <c r="V1589" s="55"/>
      <c r="W1589" s="55"/>
      <c r="X1589" s="55"/>
      <c r="Y1589" s="55"/>
      <c r="Z1589" s="55"/>
      <c r="AA1589" s="55"/>
      <c r="AB1589" s="55"/>
      <c r="AC1589" s="55"/>
      <c r="AD1589" s="55"/>
      <c r="AE1589" s="55"/>
      <c r="AF1589" s="55"/>
    </row>
    <row r="1590" spans="2:32">
      <c r="B1590" s="242"/>
      <c r="C1590" s="242"/>
      <c r="D1590" s="242"/>
      <c r="E1590" s="242"/>
      <c r="F1590" s="242"/>
      <c r="G1590" s="242"/>
      <c r="H1590" s="242"/>
      <c r="I1590" s="242"/>
      <c r="J1590" s="242"/>
      <c r="K1590" s="242"/>
      <c r="L1590" s="242"/>
      <c r="M1590" s="242"/>
      <c r="N1590" s="242"/>
      <c r="O1590" s="242"/>
      <c r="P1590" s="242"/>
      <c r="Q1590" s="242"/>
      <c r="R1590" s="242"/>
      <c r="S1590" s="242"/>
      <c r="T1590" s="242"/>
      <c r="U1590" s="242"/>
      <c r="V1590" s="242"/>
      <c r="W1590" s="242"/>
      <c r="X1590" s="242"/>
      <c r="Y1590" s="242"/>
      <c r="Z1590" s="242"/>
      <c r="AA1590" s="242"/>
      <c r="AB1590" s="242"/>
      <c r="AC1590" s="242"/>
      <c r="AD1590" s="242"/>
      <c r="AE1590" s="242"/>
      <c r="AF1590" s="242"/>
    </row>
    <row r="1599" spans="2:32">
      <c r="B1599" s="55"/>
      <c r="C1599" s="55"/>
      <c r="D1599" s="55"/>
      <c r="E1599" s="55"/>
      <c r="F1599" s="55"/>
      <c r="G1599" s="55"/>
      <c r="H1599" s="55"/>
      <c r="I1599" s="55"/>
      <c r="J1599" s="55"/>
      <c r="K1599" s="55"/>
      <c r="L1599" s="55"/>
      <c r="M1599" s="55"/>
      <c r="N1599" s="55"/>
      <c r="O1599" s="55"/>
      <c r="P1599" s="55"/>
      <c r="Q1599" s="55"/>
      <c r="R1599" s="55"/>
      <c r="S1599" s="55"/>
      <c r="T1599" s="55"/>
      <c r="U1599" s="55"/>
      <c r="V1599" s="55"/>
      <c r="W1599" s="55"/>
      <c r="X1599" s="55"/>
      <c r="Y1599" s="55"/>
      <c r="Z1599" s="55"/>
      <c r="AA1599" s="55"/>
      <c r="AB1599" s="55"/>
      <c r="AC1599" s="55"/>
      <c r="AD1599" s="55"/>
      <c r="AE1599" s="55"/>
      <c r="AF1599" s="55"/>
    </row>
    <row r="1600" spans="2:32">
      <c r="B1600" s="55"/>
      <c r="C1600" s="55"/>
      <c r="D1600" s="55"/>
      <c r="E1600" s="55"/>
      <c r="F1600" s="55"/>
      <c r="G1600" s="55"/>
      <c r="H1600" s="55"/>
      <c r="I1600" s="55"/>
      <c r="J1600" s="55"/>
      <c r="K1600" s="55"/>
      <c r="L1600" s="55"/>
      <c r="M1600" s="55"/>
      <c r="N1600" s="55"/>
      <c r="O1600" s="55"/>
      <c r="P1600" s="55"/>
      <c r="Q1600" s="55"/>
      <c r="R1600" s="55"/>
      <c r="S1600" s="55"/>
      <c r="T1600" s="55"/>
      <c r="U1600" s="55"/>
      <c r="V1600" s="55"/>
      <c r="W1600" s="55"/>
      <c r="X1600" s="55"/>
      <c r="Y1600" s="55"/>
      <c r="Z1600" s="55"/>
      <c r="AA1600" s="55"/>
      <c r="AB1600" s="55"/>
      <c r="AC1600" s="55"/>
      <c r="AD1600" s="55"/>
      <c r="AE1600" s="55"/>
      <c r="AF1600" s="55"/>
    </row>
    <row r="1812" spans="2:32">
      <c r="B1812" s="55"/>
      <c r="C1812" s="55"/>
      <c r="D1812" s="55"/>
      <c r="E1812" s="55"/>
      <c r="F1812" s="55"/>
      <c r="G1812" s="55"/>
      <c r="H1812" s="55"/>
      <c r="I1812" s="55"/>
      <c r="J1812" s="55"/>
      <c r="K1812" s="55"/>
      <c r="L1812" s="55"/>
      <c r="M1812" s="55"/>
      <c r="N1812" s="55"/>
      <c r="O1812" s="55"/>
      <c r="P1812" s="55"/>
      <c r="Q1812" s="55"/>
      <c r="R1812" s="55"/>
      <c r="S1812" s="55"/>
      <c r="T1812" s="55"/>
      <c r="U1812" s="55"/>
      <c r="V1812" s="55"/>
      <c r="W1812" s="55"/>
      <c r="X1812" s="55"/>
      <c r="Y1812" s="55"/>
      <c r="Z1812" s="55"/>
      <c r="AA1812" s="55"/>
      <c r="AB1812" s="55"/>
      <c r="AC1812" s="55"/>
      <c r="AD1812" s="55"/>
      <c r="AE1812" s="55"/>
      <c r="AF1812" s="55"/>
    </row>
    <row r="1813" spans="2:32">
      <c r="B1813" s="242"/>
      <c r="C1813" s="242"/>
      <c r="D1813" s="242"/>
      <c r="E1813" s="242"/>
      <c r="F1813" s="242"/>
      <c r="G1813" s="242"/>
      <c r="H1813" s="242"/>
      <c r="I1813" s="242"/>
      <c r="J1813" s="242"/>
      <c r="K1813" s="242"/>
      <c r="L1813" s="242"/>
      <c r="M1813" s="242"/>
      <c r="N1813" s="242"/>
      <c r="O1813" s="242"/>
      <c r="P1813" s="242"/>
      <c r="Q1813" s="242"/>
      <c r="R1813" s="242"/>
      <c r="S1813" s="242"/>
      <c r="T1813" s="242"/>
      <c r="U1813" s="242"/>
      <c r="V1813" s="242"/>
      <c r="W1813" s="242"/>
      <c r="X1813" s="242"/>
      <c r="Y1813" s="242"/>
      <c r="Z1813" s="242"/>
      <c r="AA1813" s="242"/>
      <c r="AB1813" s="242"/>
      <c r="AC1813" s="242"/>
      <c r="AD1813" s="242"/>
      <c r="AE1813" s="242"/>
      <c r="AF1813" s="242"/>
    </row>
    <row r="1814" spans="2:32">
      <c r="B1814" s="55"/>
      <c r="C1814" s="55"/>
      <c r="D1814" s="55"/>
      <c r="E1814" s="55"/>
      <c r="F1814" s="55"/>
      <c r="G1814" s="55"/>
      <c r="H1814" s="55"/>
      <c r="I1814" s="55"/>
      <c r="J1814" s="55"/>
      <c r="K1814" s="55"/>
      <c r="L1814" s="55"/>
      <c r="M1814" s="55"/>
      <c r="N1814" s="55"/>
      <c r="O1814" s="55"/>
      <c r="P1814" s="55"/>
      <c r="Q1814" s="55"/>
      <c r="R1814" s="55"/>
      <c r="S1814" s="55"/>
      <c r="T1814" s="55"/>
      <c r="U1814" s="55"/>
      <c r="V1814" s="55"/>
      <c r="W1814" s="55"/>
      <c r="X1814" s="55"/>
      <c r="Y1814" s="55"/>
      <c r="Z1814" s="55"/>
      <c r="AA1814" s="55"/>
      <c r="AB1814" s="55"/>
      <c r="AC1814" s="55"/>
      <c r="AD1814" s="55"/>
      <c r="AE1814" s="55"/>
      <c r="AF1814" s="55"/>
    </row>
    <row r="1815" spans="2:32">
      <c r="B1815" s="55"/>
      <c r="C1815" s="55"/>
      <c r="D1815" s="55"/>
      <c r="E1815" s="55"/>
      <c r="F1815" s="55"/>
      <c r="G1815" s="55"/>
      <c r="H1815" s="55"/>
      <c r="I1815" s="55"/>
      <c r="J1815" s="55"/>
      <c r="K1815" s="55"/>
      <c r="L1815" s="55"/>
      <c r="M1815" s="55"/>
      <c r="N1815" s="55"/>
      <c r="O1815" s="55"/>
      <c r="P1815" s="55"/>
      <c r="Q1815" s="55"/>
      <c r="R1815" s="55"/>
      <c r="S1815" s="55"/>
      <c r="T1815" s="55"/>
      <c r="U1815" s="55"/>
      <c r="V1815" s="55"/>
      <c r="W1815" s="55"/>
      <c r="X1815" s="55"/>
      <c r="Y1815" s="55"/>
      <c r="Z1815" s="55"/>
      <c r="AA1815" s="55"/>
      <c r="AB1815" s="55"/>
      <c r="AC1815" s="55"/>
      <c r="AD1815" s="55"/>
      <c r="AE1815" s="55"/>
      <c r="AF1815" s="55"/>
    </row>
    <row r="1816" spans="2:32">
      <c r="B1816" s="55"/>
      <c r="C1816" s="55"/>
      <c r="D1816" s="55"/>
      <c r="E1816" s="55"/>
      <c r="F1816" s="55"/>
      <c r="G1816" s="55"/>
      <c r="H1816" s="55"/>
      <c r="I1816" s="55"/>
      <c r="J1816" s="55"/>
      <c r="K1816" s="55"/>
      <c r="L1816" s="55"/>
      <c r="M1816" s="55"/>
      <c r="N1816" s="55"/>
      <c r="O1816" s="55"/>
      <c r="P1816" s="55"/>
      <c r="Q1816" s="55"/>
      <c r="R1816" s="55"/>
      <c r="S1816" s="55"/>
      <c r="T1816" s="55"/>
      <c r="U1816" s="55"/>
      <c r="V1816" s="55"/>
      <c r="W1816" s="55"/>
      <c r="X1816" s="55"/>
      <c r="Y1816" s="55"/>
      <c r="Z1816" s="55"/>
      <c r="AA1816" s="55"/>
      <c r="AB1816" s="55"/>
      <c r="AC1816" s="55"/>
      <c r="AD1816" s="55"/>
      <c r="AE1816" s="55"/>
      <c r="AF1816" s="55"/>
    </row>
    <row r="1817" spans="2:32">
      <c r="B1817" s="55"/>
      <c r="C1817" s="55"/>
      <c r="D1817" s="55"/>
      <c r="E1817" s="55"/>
      <c r="F1817" s="55"/>
      <c r="G1817" s="55"/>
      <c r="H1817" s="55"/>
      <c r="I1817" s="55"/>
      <c r="J1817" s="55"/>
      <c r="K1817" s="55"/>
      <c r="L1817" s="55"/>
      <c r="M1817" s="55"/>
      <c r="N1817" s="55"/>
      <c r="O1817" s="55"/>
      <c r="P1817" s="55"/>
      <c r="Q1817" s="55"/>
      <c r="R1817" s="55"/>
      <c r="S1817" s="55"/>
      <c r="T1817" s="55"/>
      <c r="U1817" s="55"/>
      <c r="V1817" s="55"/>
      <c r="W1817" s="55"/>
      <c r="X1817" s="55"/>
      <c r="Y1817" s="55"/>
      <c r="Z1817" s="55"/>
      <c r="AA1817" s="55"/>
      <c r="AB1817" s="55"/>
      <c r="AC1817" s="55"/>
      <c r="AD1817" s="55"/>
      <c r="AE1817" s="55"/>
      <c r="AF1817" s="55"/>
    </row>
    <row r="1818" spans="2:32">
      <c r="B1818" s="55"/>
      <c r="C1818" s="55"/>
      <c r="D1818" s="55"/>
      <c r="E1818" s="55"/>
      <c r="F1818" s="55"/>
      <c r="G1818" s="55"/>
      <c r="H1818" s="55"/>
      <c r="I1818" s="55"/>
      <c r="J1818" s="55"/>
      <c r="K1818" s="55"/>
      <c r="L1818" s="55"/>
      <c r="M1818" s="55"/>
      <c r="N1818" s="55"/>
      <c r="O1818" s="55"/>
      <c r="P1818" s="55"/>
      <c r="Q1818" s="55"/>
      <c r="R1818" s="55"/>
      <c r="S1818" s="55"/>
      <c r="T1818" s="55"/>
      <c r="U1818" s="55"/>
      <c r="V1818" s="55"/>
      <c r="W1818" s="55"/>
      <c r="X1818" s="55"/>
      <c r="Y1818" s="55"/>
      <c r="Z1818" s="55"/>
      <c r="AA1818" s="55"/>
      <c r="AB1818" s="55"/>
      <c r="AC1818" s="55"/>
      <c r="AD1818" s="55"/>
      <c r="AE1818" s="55"/>
      <c r="AF1818" s="55"/>
    </row>
    <row r="1819" spans="2:32">
      <c r="B1819" s="55"/>
      <c r="C1819" s="55"/>
      <c r="D1819" s="55"/>
      <c r="E1819" s="55"/>
      <c r="F1819" s="55"/>
      <c r="G1819" s="55"/>
      <c r="H1819" s="55"/>
      <c r="I1819" s="55"/>
      <c r="J1819" s="55"/>
      <c r="K1819" s="55"/>
      <c r="L1819" s="55"/>
      <c r="M1819" s="55"/>
      <c r="N1819" s="55"/>
      <c r="O1819" s="55"/>
      <c r="P1819" s="55"/>
      <c r="Q1819" s="55"/>
      <c r="R1819" s="55"/>
      <c r="S1819" s="55"/>
      <c r="T1819" s="55"/>
      <c r="U1819" s="55"/>
      <c r="V1819" s="55"/>
      <c r="W1819" s="55"/>
      <c r="X1819" s="55"/>
      <c r="Y1819" s="55"/>
      <c r="Z1819" s="55"/>
      <c r="AA1819" s="55"/>
      <c r="AB1819" s="55"/>
      <c r="AC1819" s="55"/>
      <c r="AD1819" s="55"/>
      <c r="AE1819" s="55"/>
      <c r="AF1819" s="55"/>
    </row>
    <row r="1820" spans="2:32">
      <c r="B1820" s="55"/>
      <c r="C1820" s="55"/>
      <c r="D1820" s="55"/>
      <c r="E1820" s="55"/>
      <c r="F1820" s="55"/>
      <c r="G1820" s="55"/>
      <c r="H1820" s="55"/>
      <c r="I1820" s="55"/>
      <c r="J1820" s="55"/>
      <c r="K1820" s="55"/>
      <c r="L1820" s="55"/>
      <c r="M1820" s="55"/>
      <c r="N1820" s="55"/>
      <c r="O1820" s="55"/>
      <c r="P1820" s="55"/>
      <c r="Q1820" s="55"/>
      <c r="R1820" s="55"/>
      <c r="S1820" s="55"/>
      <c r="T1820" s="55"/>
      <c r="U1820" s="55"/>
      <c r="V1820" s="55"/>
      <c r="W1820" s="55"/>
      <c r="X1820" s="55"/>
      <c r="Y1820" s="55"/>
      <c r="Z1820" s="55"/>
      <c r="AA1820" s="55"/>
      <c r="AB1820" s="55"/>
      <c r="AC1820" s="55"/>
      <c r="AD1820" s="55"/>
      <c r="AE1820" s="55"/>
      <c r="AF1820" s="55"/>
    </row>
    <row r="1821" spans="2:32">
      <c r="B1821" s="55"/>
      <c r="C1821" s="55"/>
      <c r="D1821" s="55"/>
      <c r="E1821" s="55"/>
      <c r="F1821" s="55"/>
      <c r="G1821" s="55"/>
      <c r="H1821" s="55"/>
      <c r="I1821" s="55"/>
      <c r="J1821" s="55"/>
      <c r="K1821" s="55"/>
      <c r="L1821" s="55"/>
      <c r="M1821" s="55"/>
      <c r="N1821" s="55"/>
      <c r="O1821" s="55"/>
      <c r="P1821" s="55"/>
      <c r="Q1821" s="55"/>
      <c r="R1821" s="55"/>
      <c r="S1821" s="55"/>
      <c r="T1821" s="55"/>
      <c r="U1821" s="55"/>
      <c r="V1821" s="55"/>
      <c r="W1821" s="55"/>
      <c r="X1821" s="55"/>
      <c r="Y1821" s="55"/>
      <c r="Z1821" s="55"/>
      <c r="AA1821" s="55"/>
      <c r="AB1821" s="55"/>
      <c r="AC1821" s="55"/>
      <c r="AD1821" s="55"/>
      <c r="AE1821" s="55"/>
      <c r="AF1821" s="55"/>
    </row>
    <row r="1822" spans="2:32">
      <c r="B1822" s="55"/>
      <c r="C1822" s="55"/>
      <c r="D1822" s="55"/>
      <c r="E1822" s="55"/>
      <c r="F1822" s="55"/>
      <c r="G1822" s="55"/>
      <c r="H1822" s="55"/>
      <c r="I1822" s="55"/>
      <c r="J1822" s="55"/>
      <c r="K1822" s="55"/>
      <c r="L1822" s="55"/>
      <c r="M1822" s="55"/>
      <c r="N1822" s="55"/>
      <c r="O1822" s="55"/>
      <c r="P1822" s="55"/>
      <c r="Q1822" s="55"/>
      <c r="R1822" s="55"/>
      <c r="S1822" s="55"/>
      <c r="T1822" s="55"/>
      <c r="U1822" s="55"/>
      <c r="V1822" s="55"/>
      <c r="W1822" s="55"/>
      <c r="X1822" s="55"/>
      <c r="Y1822" s="55"/>
      <c r="Z1822" s="55"/>
      <c r="AA1822" s="55"/>
      <c r="AB1822" s="55"/>
      <c r="AC1822" s="55"/>
      <c r="AD1822" s="55"/>
      <c r="AE1822" s="55"/>
      <c r="AF1822" s="55"/>
    </row>
    <row r="1823" spans="2:32">
      <c r="B1823" s="55"/>
      <c r="C1823" s="55"/>
      <c r="D1823" s="55"/>
      <c r="E1823" s="55"/>
      <c r="F1823" s="55"/>
      <c r="G1823" s="55"/>
      <c r="H1823" s="55"/>
      <c r="I1823" s="55"/>
      <c r="J1823" s="55"/>
      <c r="K1823" s="55"/>
      <c r="L1823" s="55"/>
      <c r="M1823" s="55"/>
      <c r="N1823" s="55"/>
      <c r="O1823" s="55"/>
      <c r="P1823" s="55"/>
      <c r="Q1823" s="55"/>
      <c r="R1823" s="55"/>
      <c r="S1823" s="55"/>
      <c r="T1823" s="55"/>
      <c r="U1823" s="55"/>
      <c r="V1823" s="55"/>
      <c r="W1823" s="55"/>
      <c r="X1823" s="55"/>
      <c r="Y1823" s="55"/>
      <c r="Z1823" s="55"/>
      <c r="AA1823" s="55"/>
      <c r="AB1823" s="55"/>
      <c r="AC1823" s="55"/>
      <c r="AD1823" s="55"/>
      <c r="AE1823" s="55"/>
      <c r="AF1823" s="55"/>
    </row>
    <row r="1824" spans="2:32">
      <c r="B1824" s="55"/>
      <c r="C1824" s="55"/>
      <c r="D1824" s="55"/>
      <c r="E1824" s="55"/>
      <c r="F1824" s="55"/>
      <c r="G1824" s="55"/>
      <c r="H1824" s="55"/>
      <c r="I1824" s="55"/>
      <c r="J1824" s="55"/>
      <c r="K1824" s="55"/>
      <c r="L1824" s="55"/>
      <c r="M1824" s="55"/>
      <c r="N1824" s="55"/>
      <c r="O1824" s="55"/>
      <c r="P1824" s="55"/>
      <c r="Q1824" s="55"/>
      <c r="R1824" s="55"/>
      <c r="S1824" s="55"/>
      <c r="T1824" s="55"/>
      <c r="U1824" s="55"/>
      <c r="V1824" s="55"/>
      <c r="W1824" s="55"/>
      <c r="X1824" s="55"/>
      <c r="Y1824" s="55"/>
      <c r="Z1824" s="55"/>
      <c r="AA1824" s="55"/>
      <c r="AB1824" s="55"/>
      <c r="AC1824" s="55"/>
      <c r="AD1824" s="55"/>
      <c r="AE1824" s="55"/>
      <c r="AF1824" s="55"/>
    </row>
    <row r="2089" spans="2:32">
      <c r="B2089" s="55"/>
      <c r="C2089" s="55"/>
      <c r="D2089" s="55"/>
      <c r="E2089" s="55"/>
      <c r="F2089" s="55"/>
      <c r="G2089" s="55"/>
      <c r="H2089" s="55"/>
      <c r="I2089" s="55"/>
      <c r="J2089" s="55"/>
      <c r="K2089" s="55"/>
      <c r="L2089" s="55"/>
      <c r="M2089" s="55"/>
      <c r="N2089" s="55"/>
      <c r="O2089" s="55"/>
      <c r="P2089" s="55"/>
      <c r="Q2089" s="55"/>
      <c r="R2089" s="55"/>
      <c r="S2089" s="55"/>
      <c r="T2089" s="55"/>
      <c r="U2089" s="55"/>
      <c r="V2089" s="55"/>
      <c r="W2089" s="55"/>
      <c r="X2089" s="55"/>
      <c r="Y2089" s="55"/>
      <c r="Z2089" s="55"/>
      <c r="AA2089" s="55"/>
      <c r="AB2089" s="55"/>
      <c r="AC2089" s="55"/>
      <c r="AD2089" s="55"/>
      <c r="AE2089" s="55"/>
      <c r="AF2089" s="55"/>
    </row>
    <row r="2090" spans="2:32">
      <c r="B2090" s="242"/>
      <c r="C2090" s="242"/>
      <c r="D2090" s="242"/>
      <c r="E2090" s="242"/>
      <c r="F2090" s="242"/>
      <c r="G2090" s="242"/>
      <c r="H2090" s="242"/>
      <c r="I2090" s="242"/>
      <c r="J2090" s="242"/>
      <c r="K2090" s="242"/>
      <c r="L2090" s="242"/>
      <c r="M2090" s="242"/>
      <c r="N2090" s="242"/>
      <c r="O2090" s="242"/>
      <c r="P2090" s="242"/>
      <c r="Q2090" s="242"/>
      <c r="R2090" s="242"/>
      <c r="S2090" s="242"/>
      <c r="T2090" s="242"/>
      <c r="U2090" s="242"/>
      <c r="V2090" s="242"/>
      <c r="W2090" s="242"/>
      <c r="X2090" s="242"/>
      <c r="Y2090" s="242"/>
      <c r="Z2090" s="242"/>
      <c r="AA2090" s="242"/>
      <c r="AB2090" s="242"/>
      <c r="AC2090" s="242"/>
      <c r="AD2090" s="242"/>
      <c r="AE2090" s="242"/>
      <c r="AF2090" s="242"/>
    </row>
    <row r="2424" spans="2:32">
      <c r="B2424" s="55"/>
      <c r="C2424" s="55"/>
      <c r="D2424" s="55"/>
      <c r="E2424" s="55"/>
      <c r="F2424" s="55"/>
      <c r="G2424" s="55"/>
      <c r="H2424" s="55"/>
      <c r="I2424" s="55"/>
      <c r="J2424" s="55"/>
      <c r="K2424" s="55"/>
      <c r="L2424" s="55"/>
      <c r="M2424" s="55"/>
      <c r="N2424" s="55"/>
      <c r="O2424" s="55"/>
      <c r="P2424" s="55"/>
      <c r="Q2424" s="55"/>
      <c r="R2424" s="55"/>
      <c r="S2424" s="55"/>
      <c r="T2424" s="55"/>
      <c r="U2424" s="55"/>
      <c r="V2424" s="55"/>
      <c r="W2424" s="55"/>
      <c r="X2424" s="55"/>
      <c r="Y2424" s="55"/>
      <c r="Z2424" s="55"/>
      <c r="AA2424" s="55"/>
      <c r="AB2424" s="55"/>
      <c r="AC2424" s="55"/>
      <c r="AD2424" s="55"/>
      <c r="AE2424" s="55"/>
      <c r="AF2424" s="55"/>
    </row>
    <row r="2425" spans="2:32">
      <c r="B2425" s="242"/>
      <c r="C2425" s="242"/>
      <c r="D2425" s="242"/>
      <c r="E2425" s="242"/>
      <c r="F2425" s="242"/>
      <c r="G2425" s="242"/>
      <c r="H2425" s="242"/>
      <c r="I2425" s="242"/>
      <c r="J2425" s="242"/>
      <c r="K2425" s="242"/>
      <c r="L2425" s="242"/>
      <c r="M2425" s="242"/>
      <c r="N2425" s="242"/>
      <c r="O2425" s="242"/>
      <c r="P2425" s="242"/>
      <c r="Q2425" s="242"/>
      <c r="R2425" s="242"/>
      <c r="S2425" s="242"/>
      <c r="T2425" s="242"/>
      <c r="U2425" s="242"/>
      <c r="V2425" s="242"/>
      <c r="W2425" s="242"/>
      <c r="X2425" s="242"/>
      <c r="Y2425" s="242"/>
      <c r="Z2425" s="242"/>
      <c r="AA2425" s="242"/>
      <c r="AB2425" s="242"/>
      <c r="AC2425" s="242"/>
      <c r="AD2425" s="242"/>
      <c r="AE2425" s="242"/>
      <c r="AF2425" s="242"/>
    </row>
    <row r="2744" spans="2:32">
      <c r="B2744" s="55"/>
      <c r="C2744" s="55"/>
      <c r="D2744" s="55"/>
      <c r="E2744" s="55"/>
      <c r="F2744" s="55"/>
      <c r="G2744" s="55"/>
      <c r="H2744" s="55"/>
      <c r="I2744" s="55"/>
      <c r="J2744" s="55"/>
      <c r="K2744" s="55"/>
      <c r="L2744" s="55"/>
      <c r="M2744" s="55"/>
      <c r="N2744" s="55"/>
      <c r="O2744" s="55"/>
      <c r="P2744" s="55"/>
      <c r="Q2744" s="55"/>
      <c r="R2744" s="55"/>
      <c r="S2744" s="55"/>
      <c r="T2744" s="55"/>
      <c r="U2744" s="55"/>
      <c r="V2744" s="55"/>
      <c r="W2744" s="55"/>
      <c r="X2744" s="55"/>
      <c r="Y2744" s="55"/>
      <c r="Z2744" s="55"/>
      <c r="AA2744" s="55"/>
      <c r="AB2744" s="55"/>
      <c r="AC2744" s="55"/>
      <c r="AD2744" s="55"/>
      <c r="AE2744" s="55"/>
      <c r="AF2744" s="55"/>
    </row>
    <row r="2745" spans="2:32">
      <c r="B2745" s="242"/>
      <c r="C2745" s="242"/>
      <c r="D2745" s="242"/>
      <c r="E2745" s="242"/>
      <c r="F2745" s="242"/>
      <c r="G2745" s="242"/>
      <c r="H2745" s="242"/>
      <c r="I2745" s="242"/>
      <c r="J2745" s="242"/>
      <c r="K2745" s="242"/>
      <c r="L2745" s="242"/>
      <c r="M2745" s="242"/>
      <c r="N2745" s="242"/>
      <c r="O2745" s="242"/>
      <c r="P2745" s="242"/>
      <c r="Q2745" s="242"/>
      <c r="R2745" s="242"/>
      <c r="S2745" s="242"/>
      <c r="T2745" s="242"/>
      <c r="U2745" s="242"/>
      <c r="V2745" s="242"/>
      <c r="W2745" s="242"/>
      <c r="X2745" s="242"/>
      <c r="Y2745" s="242"/>
      <c r="Z2745" s="242"/>
      <c r="AA2745" s="242"/>
      <c r="AB2745" s="242"/>
      <c r="AC2745" s="242"/>
      <c r="AD2745" s="242"/>
      <c r="AE2745" s="242"/>
      <c r="AF2745" s="242"/>
    </row>
    <row r="2747" spans="2:32">
      <c r="B2747" s="55"/>
      <c r="C2747" s="55"/>
      <c r="D2747" s="55"/>
      <c r="E2747" s="55"/>
      <c r="F2747" s="55"/>
      <c r="G2747" s="55"/>
      <c r="H2747" s="55"/>
      <c r="I2747" s="55"/>
      <c r="J2747" s="55"/>
      <c r="K2747" s="55"/>
      <c r="L2747" s="55"/>
      <c r="M2747" s="55"/>
      <c r="N2747" s="55"/>
      <c r="O2747" s="55"/>
      <c r="P2747" s="55"/>
      <c r="Q2747" s="55"/>
      <c r="R2747" s="55"/>
      <c r="S2747" s="55"/>
      <c r="T2747" s="55"/>
      <c r="U2747" s="55"/>
      <c r="V2747" s="55"/>
      <c r="W2747" s="55"/>
      <c r="X2747" s="55"/>
      <c r="Y2747" s="55"/>
      <c r="Z2747" s="55"/>
      <c r="AA2747" s="55"/>
      <c r="AB2747" s="55"/>
      <c r="AC2747" s="55"/>
      <c r="AD2747" s="55"/>
      <c r="AE2747" s="55"/>
      <c r="AF2747" s="55"/>
    </row>
    <row r="2748" spans="2:32">
      <c r="B2748" s="55"/>
      <c r="C2748" s="55"/>
      <c r="D2748" s="55"/>
      <c r="E2748" s="55"/>
      <c r="F2748" s="55"/>
      <c r="G2748" s="55"/>
      <c r="H2748" s="55"/>
      <c r="I2748" s="55"/>
      <c r="J2748" s="55"/>
      <c r="K2748" s="55"/>
      <c r="L2748" s="55"/>
      <c r="M2748" s="55"/>
      <c r="N2748" s="55"/>
      <c r="O2748" s="55"/>
      <c r="P2748" s="55"/>
      <c r="Q2748" s="55"/>
      <c r="R2748" s="55"/>
      <c r="S2748" s="55"/>
      <c r="T2748" s="55"/>
      <c r="U2748" s="55"/>
      <c r="V2748" s="55"/>
      <c r="W2748" s="55"/>
      <c r="X2748" s="55"/>
      <c r="Y2748" s="55"/>
      <c r="Z2748" s="55"/>
      <c r="AA2748" s="55"/>
      <c r="AB2748" s="55"/>
      <c r="AC2748" s="55"/>
      <c r="AD2748" s="55"/>
      <c r="AE2748" s="55"/>
      <c r="AF2748" s="55"/>
    </row>
    <row r="2749" spans="2:32">
      <c r="B2749" s="55"/>
      <c r="C2749" s="55"/>
      <c r="D2749" s="55"/>
      <c r="E2749" s="55"/>
      <c r="F2749" s="55"/>
      <c r="G2749" s="55"/>
      <c r="H2749" s="55"/>
      <c r="I2749" s="55"/>
      <c r="J2749" s="55"/>
      <c r="K2749" s="55"/>
      <c r="L2749" s="55"/>
      <c r="M2749" s="55"/>
      <c r="N2749" s="55"/>
      <c r="O2749" s="55"/>
      <c r="P2749" s="55"/>
      <c r="Q2749" s="55"/>
      <c r="R2749" s="55"/>
      <c r="S2749" s="55"/>
      <c r="T2749" s="55"/>
      <c r="U2749" s="55"/>
      <c r="V2749" s="55"/>
      <c r="W2749" s="55"/>
      <c r="X2749" s="55"/>
      <c r="Y2749" s="55"/>
      <c r="Z2749" s="55"/>
      <c r="AA2749" s="55"/>
      <c r="AB2749" s="55"/>
      <c r="AC2749" s="55"/>
      <c r="AD2749" s="55"/>
      <c r="AE2749" s="55"/>
      <c r="AF2749" s="55"/>
    </row>
    <row r="2750" spans="2:32">
      <c r="B2750" s="55"/>
      <c r="C2750" s="55"/>
      <c r="D2750" s="55"/>
      <c r="E2750" s="55"/>
      <c r="F2750" s="55"/>
      <c r="G2750" s="55"/>
      <c r="H2750" s="55"/>
      <c r="I2750" s="55"/>
      <c r="J2750" s="55"/>
      <c r="K2750" s="55"/>
      <c r="L2750" s="55"/>
      <c r="M2750" s="55"/>
      <c r="N2750" s="55"/>
      <c r="O2750" s="55"/>
      <c r="P2750" s="55"/>
      <c r="Q2750" s="55"/>
      <c r="R2750" s="55"/>
      <c r="S2750" s="55"/>
      <c r="T2750" s="55"/>
      <c r="U2750" s="55"/>
      <c r="V2750" s="55"/>
      <c r="W2750" s="55"/>
      <c r="X2750" s="55"/>
      <c r="Y2750" s="55"/>
      <c r="Z2750" s="55"/>
      <c r="AA2750" s="55"/>
      <c r="AB2750" s="55"/>
      <c r="AC2750" s="55"/>
      <c r="AD2750" s="55"/>
      <c r="AE2750" s="55"/>
      <c r="AF2750" s="55"/>
    </row>
    <row r="2751" spans="2:32">
      <c r="B2751" s="55"/>
      <c r="C2751" s="55"/>
      <c r="D2751" s="55"/>
      <c r="E2751" s="55"/>
      <c r="F2751" s="55"/>
      <c r="G2751" s="55"/>
      <c r="H2751" s="55"/>
      <c r="I2751" s="55"/>
      <c r="J2751" s="55"/>
      <c r="K2751" s="55"/>
      <c r="L2751" s="55"/>
      <c r="M2751" s="55"/>
      <c r="N2751" s="55"/>
      <c r="O2751" s="55"/>
      <c r="P2751" s="55"/>
      <c r="Q2751" s="55"/>
      <c r="R2751" s="55"/>
      <c r="S2751" s="55"/>
      <c r="T2751" s="55"/>
      <c r="U2751" s="55"/>
      <c r="V2751" s="55"/>
      <c r="W2751" s="55"/>
      <c r="X2751" s="55"/>
      <c r="Y2751" s="55"/>
      <c r="Z2751" s="55"/>
      <c r="AA2751" s="55"/>
      <c r="AB2751" s="55"/>
      <c r="AC2751" s="55"/>
      <c r="AD2751" s="55"/>
      <c r="AE2751" s="55"/>
      <c r="AF2751" s="55"/>
    </row>
    <row r="2752" spans="2:32">
      <c r="B2752" s="55"/>
      <c r="C2752" s="55"/>
      <c r="D2752" s="55"/>
      <c r="E2752" s="55"/>
      <c r="F2752" s="55"/>
      <c r="G2752" s="55"/>
      <c r="H2752" s="55"/>
      <c r="I2752" s="55"/>
      <c r="J2752" s="55"/>
      <c r="K2752" s="55"/>
      <c r="L2752" s="55"/>
      <c r="M2752" s="55"/>
      <c r="N2752" s="55"/>
      <c r="O2752" s="55"/>
      <c r="P2752" s="55"/>
      <c r="Q2752" s="55"/>
      <c r="R2752" s="55"/>
      <c r="S2752" s="55"/>
      <c r="T2752" s="55"/>
      <c r="U2752" s="55"/>
      <c r="V2752" s="55"/>
      <c r="W2752" s="55"/>
      <c r="X2752" s="55"/>
      <c r="Y2752" s="55"/>
      <c r="Z2752" s="55"/>
      <c r="AA2752" s="55"/>
      <c r="AB2752" s="55"/>
      <c r="AC2752" s="55"/>
      <c r="AD2752" s="55"/>
      <c r="AE2752" s="55"/>
      <c r="AF2752" s="55"/>
    </row>
    <row r="3075" spans="2:32">
      <c r="B3075" s="55"/>
      <c r="C3075" s="55"/>
      <c r="D3075" s="55"/>
      <c r="E3075" s="55"/>
      <c r="F3075" s="55"/>
      <c r="G3075" s="55"/>
      <c r="H3075" s="55"/>
      <c r="I3075" s="55"/>
      <c r="J3075" s="55"/>
      <c r="K3075" s="55"/>
      <c r="L3075" s="55"/>
      <c r="M3075" s="55"/>
      <c r="N3075" s="55"/>
      <c r="O3075" s="55"/>
      <c r="P3075" s="55"/>
      <c r="Q3075" s="55"/>
      <c r="R3075" s="55"/>
      <c r="S3075" s="55"/>
      <c r="T3075" s="55"/>
      <c r="U3075" s="55"/>
      <c r="V3075" s="55"/>
      <c r="W3075" s="55"/>
      <c r="X3075" s="55"/>
      <c r="Y3075" s="55"/>
      <c r="Z3075" s="55"/>
      <c r="AA3075" s="55"/>
      <c r="AB3075" s="55"/>
      <c r="AC3075" s="55"/>
      <c r="AD3075" s="55"/>
      <c r="AE3075" s="55"/>
      <c r="AF3075" s="55"/>
    </row>
    <row r="3076" spans="2:32">
      <c r="B3076" s="242"/>
      <c r="C3076" s="242"/>
      <c r="D3076" s="242"/>
      <c r="E3076" s="242"/>
      <c r="F3076" s="242"/>
      <c r="G3076" s="242"/>
      <c r="H3076" s="242"/>
      <c r="I3076" s="242"/>
      <c r="J3076" s="242"/>
      <c r="K3076" s="242"/>
      <c r="L3076" s="242"/>
      <c r="M3076" s="242"/>
      <c r="N3076" s="242"/>
      <c r="O3076" s="242"/>
      <c r="P3076" s="242"/>
      <c r="Q3076" s="242"/>
      <c r="R3076" s="242"/>
      <c r="S3076" s="242"/>
      <c r="T3076" s="242"/>
      <c r="U3076" s="242"/>
      <c r="V3076" s="242"/>
      <c r="W3076" s="242"/>
      <c r="X3076" s="242"/>
      <c r="Y3076" s="242"/>
      <c r="Z3076" s="242"/>
      <c r="AA3076" s="242"/>
      <c r="AB3076" s="242"/>
      <c r="AC3076" s="242"/>
      <c r="AD3076" s="242"/>
      <c r="AE3076" s="242"/>
      <c r="AF3076" s="242"/>
    </row>
    <row r="3079" spans="2:32">
      <c r="B3079" s="55"/>
      <c r="C3079" s="55"/>
      <c r="D3079" s="55"/>
      <c r="E3079" s="55"/>
      <c r="F3079" s="55"/>
      <c r="G3079" s="55"/>
      <c r="H3079" s="55"/>
      <c r="I3079" s="55"/>
      <c r="J3079" s="55"/>
      <c r="K3079" s="55"/>
      <c r="L3079" s="55"/>
      <c r="M3079" s="55"/>
      <c r="N3079" s="55"/>
      <c r="O3079" s="55"/>
      <c r="P3079" s="55"/>
      <c r="Q3079" s="55"/>
      <c r="R3079" s="55"/>
      <c r="S3079" s="55"/>
      <c r="T3079" s="55"/>
      <c r="U3079" s="55"/>
      <c r="V3079" s="55"/>
      <c r="W3079" s="55"/>
      <c r="X3079" s="55"/>
      <c r="Y3079" s="55"/>
      <c r="Z3079" s="55"/>
      <c r="AA3079" s="55"/>
      <c r="AB3079" s="55"/>
      <c r="AC3079" s="55"/>
      <c r="AD3079" s="55"/>
      <c r="AE3079" s="55"/>
      <c r="AF3079" s="55"/>
    </row>
    <row r="3080" spans="2:32">
      <c r="B3080" s="55"/>
      <c r="C3080" s="55"/>
      <c r="D3080" s="55"/>
      <c r="E3080" s="55"/>
      <c r="F3080" s="55"/>
      <c r="G3080" s="55"/>
      <c r="H3080" s="55"/>
      <c r="I3080" s="55"/>
      <c r="J3080" s="55"/>
      <c r="K3080" s="55"/>
      <c r="L3080" s="55"/>
      <c r="M3080" s="55"/>
      <c r="N3080" s="55"/>
      <c r="O3080" s="55"/>
      <c r="P3080" s="55"/>
      <c r="Q3080" s="55"/>
      <c r="R3080" s="55"/>
      <c r="S3080" s="55"/>
      <c r="T3080" s="55"/>
      <c r="U3080" s="55"/>
      <c r="V3080" s="55"/>
      <c r="W3080" s="55"/>
      <c r="X3080" s="55"/>
      <c r="Y3080" s="55"/>
      <c r="Z3080" s="55"/>
      <c r="AA3080" s="55"/>
      <c r="AB3080" s="55"/>
      <c r="AC3080" s="55"/>
      <c r="AD3080" s="55"/>
      <c r="AE3080" s="55"/>
      <c r="AF3080" s="55"/>
    </row>
    <row r="3081" spans="2:32">
      <c r="B3081" s="55"/>
      <c r="C3081" s="55"/>
      <c r="D3081" s="55"/>
      <c r="E3081" s="55"/>
      <c r="F3081" s="55"/>
      <c r="G3081" s="55"/>
      <c r="H3081" s="55"/>
      <c r="I3081" s="55"/>
      <c r="J3081" s="55"/>
      <c r="K3081" s="55"/>
      <c r="L3081" s="55"/>
      <c r="M3081" s="55"/>
      <c r="N3081" s="55"/>
      <c r="O3081" s="55"/>
      <c r="P3081" s="55"/>
      <c r="Q3081" s="55"/>
      <c r="R3081" s="55"/>
      <c r="S3081" s="55"/>
      <c r="T3081" s="55"/>
      <c r="U3081" s="55"/>
      <c r="V3081" s="55"/>
      <c r="W3081" s="55"/>
      <c r="X3081" s="55"/>
      <c r="Y3081" s="55"/>
      <c r="Z3081" s="55"/>
      <c r="AA3081" s="55"/>
      <c r="AB3081" s="55"/>
      <c r="AC3081" s="55"/>
      <c r="AD3081" s="55"/>
      <c r="AE3081" s="55"/>
      <c r="AF3081" s="55"/>
    </row>
    <row r="3082" spans="2:32">
      <c r="B3082" s="55"/>
      <c r="C3082" s="55"/>
      <c r="D3082" s="55"/>
      <c r="E3082" s="55"/>
      <c r="F3082" s="55"/>
      <c r="G3082" s="55"/>
      <c r="H3082" s="55"/>
      <c r="I3082" s="55"/>
      <c r="J3082" s="55"/>
      <c r="K3082" s="55"/>
      <c r="L3082" s="55"/>
      <c r="M3082" s="55"/>
      <c r="N3082" s="55"/>
      <c r="O3082" s="55"/>
      <c r="P3082" s="55"/>
      <c r="Q3082" s="55"/>
      <c r="R3082" s="55"/>
      <c r="S3082" s="55"/>
      <c r="T3082" s="55"/>
      <c r="U3082" s="55"/>
      <c r="V3082" s="55"/>
      <c r="W3082" s="55"/>
      <c r="X3082" s="55"/>
      <c r="Y3082" s="55"/>
      <c r="Z3082" s="55"/>
      <c r="AA3082" s="55"/>
      <c r="AB3082" s="55"/>
      <c r="AC3082" s="55"/>
      <c r="AD3082" s="55"/>
      <c r="AE3082" s="55"/>
      <c r="AF3082" s="55"/>
    </row>
    <row r="3083" spans="2:32">
      <c r="B3083" s="55"/>
      <c r="C3083" s="55"/>
      <c r="D3083" s="55"/>
      <c r="E3083" s="55"/>
      <c r="F3083" s="55"/>
      <c r="G3083" s="55"/>
      <c r="H3083" s="55"/>
      <c r="I3083" s="55"/>
      <c r="J3083" s="55"/>
      <c r="K3083" s="55"/>
      <c r="L3083" s="55"/>
      <c r="M3083" s="55"/>
      <c r="N3083" s="55"/>
      <c r="O3083" s="55"/>
      <c r="P3083" s="55"/>
      <c r="Q3083" s="55"/>
      <c r="R3083" s="55"/>
      <c r="S3083" s="55"/>
      <c r="T3083" s="55"/>
      <c r="U3083" s="55"/>
      <c r="V3083" s="55"/>
      <c r="W3083" s="55"/>
      <c r="X3083" s="55"/>
      <c r="Y3083" s="55"/>
      <c r="Z3083" s="55"/>
      <c r="AA3083" s="55"/>
      <c r="AB3083" s="55"/>
      <c r="AC3083" s="55"/>
      <c r="AD3083" s="55"/>
      <c r="AE3083" s="55"/>
      <c r="AF3083" s="55"/>
    </row>
    <row r="3084" spans="2:32">
      <c r="B3084" s="55"/>
      <c r="C3084" s="55"/>
      <c r="D3084" s="55"/>
      <c r="E3084" s="55"/>
      <c r="F3084" s="55"/>
      <c r="G3084" s="55"/>
      <c r="H3084" s="55"/>
      <c r="I3084" s="55"/>
      <c r="J3084" s="55"/>
      <c r="K3084" s="55"/>
      <c r="L3084" s="55"/>
      <c r="M3084" s="55"/>
      <c r="N3084" s="55"/>
      <c r="O3084" s="55"/>
      <c r="P3084" s="55"/>
      <c r="Q3084" s="55"/>
      <c r="R3084" s="55"/>
      <c r="S3084" s="55"/>
      <c r="T3084" s="55"/>
      <c r="U3084" s="55"/>
      <c r="V3084" s="55"/>
      <c r="W3084" s="55"/>
      <c r="X3084" s="55"/>
      <c r="Y3084" s="55"/>
      <c r="Z3084" s="55"/>
      <c r="AA3084" s="55"/>
      <c r="AB3084" s="55"/>
      <c r="AC3084" s="55"/>
      <c r="AD3084" s="55"/>
      <c r="AE3084" s="55"/>
      <c r="AF3084" s="55"/>
    </row>
    <row r="3085" spans="2:32">
      <c r="B3085" s="55"/>
      <c r="C3085" s="55"/>
      <c r="D3085" s="55"/>
      <c r="E3085" s="55"/>
      <c r="F3085" s="55"/>
      <c r="G3085" s="55"/>
      <c r="H3085" s="55"/>
      <c r="I3085" s="55"/>
      <c r="J3085" s="55"/>
      <c r="K3085" s="55"/>
      <c r="L3085" s="55"/>
      <c r="M3085" s="55"/>
      <c r="N3085" s="55"/>
      <c r="O3085" s="55"/>
      <c r="P3085" s="55"/>
      <c r="Q3085" s="55"/>
      <c r="R3085" s="55"/>
      <c r="S3085" s="55"/>
      <c r="T3085" s="55"/>
      <c r="U3085" s="55"/>
      <c r="V3085" s="55"/>
      <c r="W3085" s="55"/>
      <c r="X3085" s="55"/>
      <c r="Y3085" s="55"/>
      <c r="Z3085" s="55"/>
      <c r="AA3085" s="55"/>
      <c r="AB3085" s="55"/>
      <c r="AC3085" s="55"/>
      <c r="AD3085" s="55"/>
      <c r="AE3085" s="55"/>
      <c r="AF3085" s="55"/>
    </row>
    <row r="3086" spans="2:32">
      <c r="B3086" s="55"/>
      <c r="C3086" s="55"/>
      <c r="D3086" s="55"/>
      <c r="E3086" s="55"/>
      <c r="F3086" s="55"/>
      <c r="G3086" s="55"/>
      <c r="H3086" s="55"/>
      <c r="I3086" s="55"/>
      <c r="J3086" s="55"/>
      <c r="K3086" s="55"/>
      <c r="L3086" s="55"/>
      <c r="M3086" s="55"/>
      <c r="N3086" s="55"/>
      <c r="O3086" s="55"/>
      <c r="P3086" s="55"/>
      <c r="Q3086" s="55"/>
      <c r="R3086" s="55"/>
      <c r="S3086" s="55"/>
      <c r="T3086" s="55"/>
      <c r="U3086" s="55"/>
      <c r="V3086" s="55"/>
      <c r="W3086" s="55"/>
      <c r="X3086" s="55"/>
      <c r="Y3086" s="55"/>
      <c r="Z3086" s="55"/>
      <c r="AA3086" s="55"/>
      <c r="AB3086" s="55"/>
      <c r="AC3086" s="55"/>
      <c r="AD3086" s="55"/>
      <c r="AE3086" s="55"/>
      <c r="AF3086" s="55"/>
    </row>
    <row r="3087" spans="2:32">
      <c r="B3087" s="55"/>
      <c r="C3087" s="55"/>
      <c r="D3087" s="55"/>
      <c r="E3087" s="55"/>
      <c r="F3087" s="55"/>
      <c r="G3087" s="55"/>
      <c r="H3087" s="55"/>
      <c r="I3087" s="55"/>
      <c r="J3087" s="55"/>
      <c r="K3087" s="55"/>
      <c r="L3087" s="55"/>
      <c r="M3087" s="55"/>
      <c r="N3087" s="55"/>
      <c r="O3087" s="55"/>
      <c r="P3087" s="55"/>
      <c r="Q3087" s="55"/>
      <c r="R3087" s="55"/>
      <c r="S3087" s="55"/>
      <c r="T3087" s="55"/>
      <c r="U3087" s="55"/>
      <c r="V3087" s="55"/>
      <c r="W3087" s="55"/>
      <c r="X3087" s="55"/>
      <c r="Y3087" s="55"/>
      <c r="Z3087" s="55"/>
      <c r="AA3087" s="55"/>
      <c r="AB3087" s="55"/>
      <c r="AC3087" s="55"/>
      <c r="AD3087" s="55"/>
      <c r="AE3087" s="55"/>
      <c r="AF3087" s="55"/>
    </row>
    <row r="3088" spans="2:32">
      <c r="B3088" s="55"/>
      <c r="C3088" s="55"/>
      <c r="D3088" s="55"/>
      <c r="E3088" s="55"/>
      <c r="F3088" s="55"/>
      <c r="G3088" s="55"/>
      <c r="H3088" s="55"/>
      <c r="I3088" s="55"/>
      <c r="J3088" s="55"/>
      <c r="K3088" s="55"/>
      <c r="L3088" s="55"/>
      <c r="M3088" s="55"/>
      <c r="N3088" s="55"/>
      <c r="O3088" s="55"/>
      <c r="P3088" s="55"/>
      <c r="Q3088" s="55"/>
      <c r="R3088" s="55"/>
      <c r="S3088" s="55"/>
      <c r="T3088" s="55"/>
      <c r="U3088" s="55"/>
      <c r="V3088" s="55"/>
      <c r="W3088" s="55"/>
      <c r="X3088" s="55"/>
      <c r="Y3088" s="55"/>
      <c r="Z3088" s="55"/>
      <c r="AA3088" s="55"/>
      <c r="AB3088" s="55"/>
      <c r="AC3088" s="55"/>
      <c r="AD3088" s="55"/>
      <c r="AE3088" s="55"/>
      <c r="AF3088" s="55"/>
    </row>
    <row r="3393" spans="2:32">
      <c r="B3393" s="242"/>
      <c r="C3393" s="242"/>
      <c r="D3393" s="242"/>
      <c r="E3393" s="242"/>
      <c r="F3393" s="242"/>
      <c r="G3393" s="242"/>
      <c r="H3393" s="242"/>
      <c r="I3393" s="242"/>
      <c r="J3393" s="242"/>
      <c r="K3393" s="242"/>
      <c r="L3393" s="242"/>
      <c r="M3393" s="242"/>
      <c r="N3393" s="242"/>
      <c r="O3393" s="242"/>
      <c r="P3393" s="242"/>
      <c r="Q3393" s="242"/>
      <c r="R3393" s="242"/>
      <c r="S3393" s="242"/>
      <c r="T3393" s="242"/>
      <c r="U3393" s="242"/>
      <c r="V3393" s="242"/>
      <c r="W3393" s="242"/>
      <c r="X3393" s="242"/>
      <c r="Y3393" s="242"/>
      <c r="Z3393" s="242"/>
      <c r="AA3393" s="242"/>
      <c r="AB3393" s="242"/>
      <c r="AC3393" s="242"/>
      <c r="AD3393" s="242"/>
      <c r="AE3393" s="242"/>
      <c r="AF3393" s="242"/>
    </row>
    <row r="3394" spans="2:32">
      <c r="B3394" s="55"/>
      <c r="C3394" s="55"/>
      <c r="D3394" s="55"/>
      <c r="E3394" s="55"/>
      <c r="F3394" s="55"/>
      <c r="G3394" s="55"/>
      <c r="H3394" s="55"/>
      <c r="I3394" s="55"/>
      <c r="J3394" s="55"/>
      <c r="K3394" s="55"/>
      <c r="L3394" s="55"/>
      <c r="M3394" s="55"/>
      <c r="N3394" s="55"/>
      <c r="O3394" s="55"/>
      <c r="P3394" s="55"/>
      <c r="Q3394" s="55"/>
      <c r="R3394" s="55"/>
      <c r="S3394" s="55"/>
      <c r="T3394" s="55"/>
      <c r="U3394" s="55"/>
      <c r="V3394" s="55"/>
      <c r="W3394" s="55"/>
      <c r="X3394" s="55"/>
      <c r="Y3394" s="55"/>
      <c r="Z3394" s="55"/>
      <c r="AA3394" s="55"/>
      <c r="AB3394" s="55"/>
      <c r="AC3394" s="55"/>
      <c r="AD3394" s="55"/>
      <c r="AE3394" s="55"/>
      <c r="AF3394" s="55"/>
    </row>
    <row r="3395" spans="2:32">
      <c r="B3395" s="55"/>
      <c r="C3395" s="55"/>
      <c r="D3395" s="55"/>
      <c r="E3395" s="55"/>
      <c r="F3395" s="55"/>
      <c r="G3395" s="55"/>
      <c r="H3395" s="55"/>
      <c r="I3395" s="55"/>
      <c r="J3395" s="55"/>
      <c r="K3395" s="55"/>
      <c r="L3395" s="55"/>
      <c r="M3395" s="55"/>
      <c r="N3395" s="55"/>
      <c r="O3395" s="55"/>
      <c r="P3395" s="55"/>
      <c r="Q3395" s="55"/>
      <c r="R3395" s="55"/>
      <c r="S3395" s="55"/>
      <c r="T3395" s="55"/>
      <c r="U3395" s="55"/>
      <c r="V3395" s="55"/>
      <c r="W3395" s="55"/>
      <c r="X3395" s="55"/>
      <c r="Y3395" s="55"/>
      <c r="Z3395" s="55"/>
      <c r="AA3395" s="55"/>
      <c r="AB3395" s="55"/>
      <c r="AC3395" s="55"/>
      <c r="AD3395" s="55"/>
      <c r="AE3395" s="55"/>
      <c r="AF3395" s="55"/>
    </row>
    <row r="3396" spans="2:32">
      <c r="B3396" s="55"/>
      <c r="C3396" s="55"/>
      <c r="D3396" s="55"/>
      <c r="E3396" s="55"/>
      <c r="F3396" s="55"/>
      <c r="G3396" s="55"/>
      <c r="H3396" s="55"/>
      <c r="I3396" s="55"/>
      <c r="J3396" s="55"/>
      <c r="K3396" s="55"/>
      <c r="L3396" s="55"/>
      <c r="M3396" s="55"/>
      <c r="N3396" s="55"/>
      <c r="O3396" s="55"/>
      <c r="P3396" s="55"/>
      <c r="Q3396" s="55"/>
      <c r="R3396" s="55"/>
      <c r="S3396" s="55"/>
      <c r="T3396" s="55"/>
      <c r="U3396" s="55"/>
      <c r="V3396" s="55"/>
      <c r="W3396" s="55"/>
      <c r="X3396" s="55"/>
      <c r="Y3396" s="55"/>
      <c r="Z3396" s="55"/>
      <c r="AA3396" s="55"/>
      <c r="AB3396" s="55"/>
      <c r="AC3396" s="55"/>
      <c r="AD3396" s="55"/>
      <c r="AE3396" s="55"/>
      <c r="AF3396" s="55"/>
    </row>
    <row r="3397" spans="2:32">
      <c r="B3397" s="55"/>
      <c r="C3397" s="55"/>
      <c r="D3397" s="55"/>
      <c r="E3397" s="55"/>
      <c r="F3397" s="55"/>
      <c r="G3397" s="55"/>
      <c r="H3397" s="55"/>
      <c r="I3397" s="55"/>
      <c r="J3397" s="55"/>
      <c r="K3397" s="55"/>
      <c r="L3397" s="55"/>
      <c r="M3397" s="55"/>
      <c r="N3397" s="55"/>
      <c r="O3397" s="55"/>
      <c r="P3397" s="55"/>
      <c r="Q3397" s="55"/>
      <c r="R3397" s="55"/>
      <c r="S3397" s="55"/>
      <c r="T3397" s="55"/>
      <c r="U3397" s="55"/>
      <c r="V3397" s="55"/>
      <c r="W3397" s="55"/>
      <c r="X3397" s="55"/>
      <c r="Y3397" s="55"/>
      <c r="Z3397" s="55"/>
      <c r="AA3397" s="55"/>
      <c r="AB3397" s="55"/>
      <c r="AC3397" s="55"/>
      <c r="AD3397" s="55"/>
      <c r="AE3397" s="55"/>
      <c r="AF3397" s="55"/>
    </row>
    <row r="3398" spans="2:32">
      <c r="B3398" s="55"/>
      <c r="C3398" s="55"/>
      <c r="D3398" s="55"/>
      <c r="E3398" s="55"/>
      <c r="F3398" s="55"/>
      <c r="G3398" s="55"/>
      <c r="H3398" s="55"/>
      <c r="I3398" s="55"/>
      <c r="J3398" s="55"/>
      <c r="K3398" s="55"/>
      <c r="L3398" s="55"/>
      <c r="M3398" s="55"/>
      <c r="N3398" s="55"/>
      <c r="O3398" s="55"/>
      <c r="P3398" s="55"/>
      <c r="Q3398" s="55"/>
      <c r="R3398" s="55"/>
      <c r="S3398" s="55"/>
      <c r="T3398" s="55"/>
      <c r="U3398" s="55"/>
      <c r="V3398" s="55"/>
      <c r="W3398" s="55"/>
      <c r="X3398" s="55"/>
      <c r="Y3398" s="55"/>
      <c r="Z3398" s="55"/>
      <c r="AA3398" s="55"/>
      <c r="AB3398" s="55"/>
      <c r="AC3398" s="55"/>
      <c r="AD3398" s="55"/>
      <c r="AE3398" s="55"/>
      <c r="AF3398" s="55"/>
    </row>
    <row r="3399" spans="2:32">
      <c r="B3399" s="55"/>
      <c r="C3399" s="55"/>
      <c r="D3399" s="55"/>
      <c r="E3399" s="55"/>
      <c r="F3399" s="55"/>
      <c r="G3399" s="55"/>
      <c r="H3399" s="55"/>
      <c r="I3399" s="55"/>
      <c r="J3399" s="55"/>
      <c r="K3399" s="55"/>
      <c r="L3399" s="55"/>
      <c r="M3399" s="55"/>
      <c r="N3399" s="55"/>
      <c r="O3399" s="55"/>
      <c r="P3399" s="55"/>
      <c r="Q3399" s="55"/>
      <c r="R3399" s="55"/>
      <c r="S3399" s="55"/>
      <c r="T3399" s="55"/>
      <c r="U3399" s="55"/>
      <c r="V3399" s="55"/>
      <c r="W3399" s="55"/>
      <c r="X3399" s="55"/>
      <c r="Y3399" s="55"/>
      <c r="Z3399" s="55"/>
      <c r="AA3399" s="55"/>
      <c r="AB3399" s="55"/>
      <c r="AC3399" s="55"/>
      <c r="AD3399" s="55"/>
      <c r="AE3399" s="55"/>
      <c r="AF3399" s="55"/>
    </row>
    <row r="3400" spans="2:32">
      <c r="B3400" s="55"/>
      <c r="C3400" s="55"/>
      <c r="D3400" s="55"/>
      <c r="E3400" s="55"/>
      <c r="F3400" s="55"/>
      <c r="G3400" s="55"/>
      <c r="H3400" s="55"/>
      <c r="I3400" s="55"/>
      <c r="J3400" s="55"/>
      <c r="K3400" s="55"/>
      <c r="L3400" s="55"/>
      <c r="M3400" s="55"/>
      <c r="N3400" s="55"/>
      <c r="O3400" s="55"/>
      <c r="P3400" s="55"/>
      <c r="Q3400" s="55"/>
      <c r="R3400" s="55"/>
      <c r="S3400" s="55"/>
      <c r="T3400" s="55"/>
      <c r="U3400" s="55"/>
      <c r="V3400" s="55"/>
      <c r="W3400" s="55"/>
      <c r="X3400" s="55"/>
      <c r="Y3400" s="55"/>
      <c r="Z3400" s="55"/>
      <c r="AA3400" s="55"/>
      <c r="AB3400" s="55"/>
      <c r="AC3400" s="55"/>
      <c r="AD3400" s="55"/>
      <c r="AE3400" s="55"/>
      <c r="AF3400" s="55"/>
    </row>
    <row r="3401" spans="2:32">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row>
    <row r="3402" spans="2:32">
      <c r="B3402" s="55"/>
      <c r="C3402" s="55"/>
      <c r="D3402" s="55"/>
      <c r="E3402" s="55"/>
      <c r="F3402" s="55"/>
      <c r="G3402" s="55"/>
      <c r="H3402" s="55"/>
      <c r="I3402" s="55"/>
      <c r="J3402" s="55"/>
      <c r="K3402" s="55"/>
      <c r="L3402" s="55"/>
      <c r="M3402" s="55"/>
      <c r="N3402" s="55"/>
      <c r="O3402" s="55"/>
      <c r="P3402" s="55"/>
      <c r="Q3402" s="55"/>
      <c r="R3402" s="55"/>
      <c r="S3402" s="55"/>
      <c r="T3402" s="55"/>
      <c r="U3402" s="55"/>
      <c r="V3402" s="55"/>
      <c r="W3402" s="55"/>
      <c r="X3402" s="55"/>
      <c r="Y3402" s="55"/>
      <c r="Z3402" s="55"/>
      <c r="AA3402" s="55"/>
      <c r="AB3402" s="55"/>
      <c r="AC3402" s="55"/>
      <c r="AD3402" s="55"/>
      <c r="AE3402" s="55"/>
      <c r="AF3402" s="55"/>
    </row>
    <row r="3403" spans="2:32">
      <c r="B3403" s="55"/>
      <c r="C3403" s="55"/>
      <c r="D3403" s="55"/>
      <c r="E3403" s="55"/>
      <c r="F3403" s="55"/>
      <c r="G3403" s="55"/>
      <c r="H3403" s="55"/>
      <c r="I3403" s="55"/>
      <c r="J3403" s="55"/>
      <c r="K3403" s="55"/>
      <c r="L3403" s="55"/>
      <c r="M3403" s="55"/>
      <c r="N3403" s="55"/>
      <c r="O3403" s="55"/>
      <c r="P3403" s="55"/>
      <c r="Q3403" s="55"/>
      <c r="R3403" s="55"/>
      <c r="S3403" s="55"/>
      <c r="T3403" s="55"/>
      <c r="U3403" s="55"/>
      <c r="V3403" s="55"/>
      <c r="W3403" s="55"/>
      <c r="X3403" s="55"/>
      <c r="Y3403" s="55"/>
      <c r="Z3403" s="55"/>
      <c r="AA3403" s="55"/>
      <c r="AB3403" s="55"/>
      <c r="AC3403" s="55"/>
      <c r="AD3403" s="55"/>
      <c r="AE3403" s="55"/>
      <c r="AF3403" s="55"/>
    </row>
    <row r="3404" spans="2:32">
      <c r="B3404" s="55"/>
      <c r="C3404" s="55"/>
      <c r="D3404" s="55"/>
      <c r="E3404" s="55"/>
      <c r="F3404" s="55"/>
      <c r="G3404" s="55"/>
      <c r="H3404" s="55"/>
      <c r="I3404" s="55"/>
      <c r="J3404" s="55"/>
      <c r="K3404" s="55"/>
      <c r="L3404" s="55"/>
      <c r="M3404" s="55"/>
      <c r="N3404" s="55"/>
      <c r="O3404" s="55"/>
      <c r="P3404" s="55"/>
      <c r="Q3404" s="55"/>
      <c r="R3404" s="55"/>
      <c r="S3404" s="55"/>
      <c r="T3404" s="55"/>
      <c r="U3404" s="55"/>
      <c r="V3404" s="55"/>
      <c r="W3404" s="55"/>
      <c r="X3404" s="55"/>
      <c r="Y3404" s="55"/>
      <c r="Z3404" s="55"/>
      <c r="AA3404" s="55"/>
      <c r="AB3404" s="55"/>
      <c r="AC3404" s="55"/>
      <c r="AD3404" s="55"/>
      <c r="AE3404" s="55"/>
      <c r="AF3404" s="55"/>
    </row>
    <row r="3405" spans="2:32">
      <c r="B3405" s="55"/>
      <c r="C3405" s="55"/>
      <c r="D3405" s="55"/>
      <c r="E3405" s="55"/>
      <c r="F3405" s="55"/>
      <c r="G3405" s="55"/>
      <c r="H3405" s="55"/>
      <c r="I3405" s="55"/>
      <c r="J3405" s="55"/>
      <c r="K3405" s="55"/>
      <c r="L3405" s="55"/>
      <c r="M3405" s="55"/>
      <c r="N3405" s="55"/>
      <c r="O3405" s="55"/>
      <c r="P3405" s="55"/>
      <c r="Q3405" s="55"/>
      <c r="R3405" s="55"/>
      <c r="S3405" s="55"/>
      <c r="T3405" s="55"/>
      <c r="U3405" s="55"/>
      <c r="V3405" s="55"/>
      <c r="W3405" s="55"/>
      <c r="X3405" s="55"/>
      <c r="Y3405" s="55"/>
      <c r="Z3405" s="55"/>
      <c r="AA3405" s="55"/>
      <c r="AB3405" s="55"/>
      <c r="AC3405" s="55"/>
      <c r="AD3405" s="55"/>
      <c r="AE3405" s="55"/>
      <c r="AF3405" s="55"/>
    </row>
    <row r="3406" spans="2:32">
      <c r="B3406" s="55"/>
      <c r="C3406" s="55"/>
      <c r="D3406" s="55"/>
      <c r="E3406" s="55"/>
      <c r="F3406" s="55"/>
      <c r="G3406" s="55"/>
      <c r="H3406" s="55"/>
      <c r="I3406" s="55"/>
      <c r="J3406" s="55"/>
      <c r="K3406" s="55"/>
      <c r="L3406" s="55"/>
      <c r="M3406" s="55"/>
      <c r="N3406" s="55"/>
      <c r="O3406" s="55"/>
      <c r="P3406" s="55"/>
      <c r="Q3406" s="55"/>
      <c r="R3406" s="55"/>
      <c r="S3406" s="55"/>
      <c r="T3406" s="55"/>
      <c r="U3406" s="55"/>
      <c r="V3406" s="55"/>
      <c r="W3406" s="55"/>
      <c r="X3406" s="55"/>
      <c r="Y3406" s="55"/>
      <c r="Z3406" s="55"/>
      <c r="AA3406" s="55"/>
      <c r="AB3406" s="55"/>
      <c r="AC3406" s="55"/>
      <c r="AD3406" s="55"/>
      <c r="AE3406" s="55"/>
      <c r="AF3406" s="55"/>
    </row>
    <row r="3407" spans="2:32">
      <c r="B3407" s="55"/>
      <c r="C3407" s="55"/>
      <c r="D3407" s="55"/>
      <c r="E3407" s="55"/>
      <c r="F3407" s="55"/>
      <c r="G3407" s="55"/>
      <c r="H3407" s="55"/>
      <c r="I3407" s="55"/>
      <c r="J3407" s="55"/>
      <c r="K3407" s="55"/>
      <c r="L3407" s="55"/>
      <c r="M3407" s="55"/>
      <c r="N3407" s="55"/>
      <c r="O3407" s="55"/>
      <c r="P3407" s="55"/>
      <c r="Q3407" s="55"/>
      <c r="R3407" s="55"/>
      <c r="S3407" s="55"/>
      <c r="T3407" s="55"/>
      <c r="U3407" s="55"/>
      <c r="V3407" s="55"/>
      <c r="W3407" s="55"/>
      <c r="X3407" s="55"/>
      <c r="Y3407" s="55"/>
      <c r="Z3407" s="55"/>
      <c r="AA3407" s="55"/>
      <c r="AB3407" s="55"/>
      <c r="AC3407" s="55"/>
      <c r="AD3407" s="55"/>
      <c r="AE3407" s="55"/>
      <c r="AF3407" s="55"/>
    </row>
    <row r="3408" spans="2:32">
      <c r="B3408" s="55"/>
      <c r="C3408" s="55"/>
      <c r="D3408" s="55"/>
      <c r="E3408" s="55"/>
      <c r="F3408" s="55"/>
      <c r="G3408" s="55"/>
      <c r="H3408" s="55"/>
      <c r="I3408" s="55"/>
      <c r="J3408" s="55"/>
      <c r="K3408" s="55"/>
      <c r="L3408" s="55"/>
      <c r="M3408" s="55"/>
      <c r="N3408" s="55"/>
      <c r="O3408" s="55"/>
      <c r="P3408" s="55"/>
      <c r="Q3408" s="55"/>
      <c r="R3408" s="55"/>
      <c r="S3408" s="55"/>
      <c r="T3408" s="55"/>
      <c r="U3408" s="55"/>
      <c r="V3408" s="55"/>
      <c r="W3408" s="55"/>
      <c r="X3408" s="55"/>
      <c r="Y3408" s="55"/>
      <c r="Z3408" s="55"/>
      <c r="AA3408" s="55"/>
      <c r="AB3408" s="55"/>
      <c r="AC3408" s="55"/>
      <c r="AD3408" s="55"/>
      <c r="AE3408" s="55"/>
      <c r="AF3408" s="55"/>
    </row>
    <row r="3496" spans="2:32">
      <c r="B3496" s="55"/>
      <c r="C3496" s="55"/>
      <c r="D3496" s="55"/>
      <c r="E3496" s="55"/>
      <c r="F3496" s="55"/>
      <c r="G3496" s="55"/>
      <c r="H3496" s="55"/>
      <c r="I3496" s="55"/>
      <c r="J3496" s="55"/>
      <c r="K3496" s="55"/>
      <c r="L3496" s="55"/>
      <c r="M3496" s="55"/>
      <c r="N3496" s="55"/>
      <c r="O3496" s="55"/>
      <c r="P3496" s="55"/>
      <c r="Q3496" s="55"/>
      <c r="R3496" s="55"/>
      <c r="S3496" s="55"/>
      <c r="T3496" s="55"/>
      <c r="U3496" s="55"/>
      <c r="V3496" s="55"/>
      <c r="W3496" s="55"/>
      <c r="X3496" s="55"/>
      <c r="Y3496" s="55"/>
      <c r="Z3496" s="55"/>
      <c r="AA3496" s="55"/>
      <c r="AB3496" s="55"/>
      <c r="AC3496" s="55"/>
      <c r="AD3496" s="55"/>
      <c r="AE3496" s="55"/>
      <c r="AF3496" s="55"/>
    </row>
    <row r="3499" spans="2:32">
      <c r="B3499" s="55"/>
      <c r="C3499" s="55"/>
      <c r="D3499" s="55"/>
      <c r="E3499" s="55"/>
      <c r="F3499" s="55"/>
      <c r="G3499" s="55"/>
      <c r="H3499" s="55"/>
      <c r="I3499" s="55"/>
      <c r="J3499" s="55"/>
      <c r="K3499" s="55"/>
      <c r="L3499" s="55"/>
      <c r="M3499" s="55"/>
      <c r="N3499" s="55"/>
      <c r="O3499" s="55"/>
      <c r="P3499" s="55"/>
      <c r="Q3499" s="55"/>
      <c r="R3499" s="55"/>
      <c r="S3499" s="55"/>
      <c r="T3499" s="55"/>
      <c r="U3499" s="55"/>
      <c r="V3499" s="55"/>
      <c r="W3499" s="55"/>
      <c r="X3499" s="55"/>
      <c r="Y3499" s="55"/>
      <c r="Z3499" s="55"/>
      <c r="AA3499" s="55"/>
      <c r="AB3499" s="55"/>
      <c r="AC3499" s="55"/>
      <c r="AD3499" s="55"/>
      <c r="AE3499" s="55"/>
      <c r="AF3499" s="55"/>
    </row>
    <row r="3501" spans="2:32">
      <c r="B3501" s="55"/>
      <c r="C3501" s="55"/>
      <c r="D3501" s="55"/>
      <c r="E3501" s="55"/>
      <c r="F3501" s="55"/>
      <c r="G3501" s="55"/>
      <c r="H3501" s="55"/>
      <c r="I3501" s="55"/>
      <c r="J3501" s="55"/>
      <c r="K3501" s="55"/>
      <c r="L3501" s="55"/>
      <c r="M3501" s="55"/>
      <c r="N3501" s="55"/>
      <c r="O3501" s="55"/>
      <c r="P3501" s="55"/>
      <c r="Q3501" s="55"/>
      <c r="R3501" s="55"/>
      <c r="S3501" s="55"/>
      <c r="T3501" s="55"/>
      <c r="U3501" s="55"/>
      <c r="V3501" s="55"/>
      <c r="W3501" s="55"/>
      <c r="X3501" s="55"/>
      <c r="Y3501" s="55"/>
      <c r="Z3501" s="55"/>
      <c r="AA3501" s="55"/>
      <c r="AB3501" s="55"/>
      <c r="AC3501" s="55"/>
      <c r="AD3501" s="55"/>
      <c r="AE3501" s="55"/>
      <c r="AF3501" s="55"/>
    </row>
    <row r="3502" spans="2:32">
      <c r="B3502" s="242"/>
      <c r="C3502" s="242"/>
      <c r="D3502" s="242"/>
      <c r="E3502" s="242"/>
      <c r="F3502" s="242"/>
      <c r="G3502" s="242"/>
      <c r="H3502" s="242"/>
      <c r="I3502" s="242"/>
      <c r="J3502" s="242"/>
      <c r="K3502" s="242"/>
      <c r="L3502" s="242"/>
      <c r="M3502" s="242"/>
      <c r="N3502" s="242"/>
      <c r="O3502" s="242"/>
      <c r="P3502" s="242"/>
      <c r="Q3502" s="242"/>
      <c r="R3502" s="242"/>
      <c r="S3502" s="242"/>
      <c r="T3502" s="242"/>
      <c r="U3502" s="242"/>
      <c r="V3502" s="242"/>
      <c r="W3502" s="242"/>
      <c r="X3502" s="242"/>
      <c r="Y3502" s="242"/>
      <c r="Z3502" s="242"/>
      <c r="AA3502" s="242"/>
      <c r="AB3502" s="242"/>
      <c r="AC3502" s="242"/>
      <c r="AD3502" s="242"/>
      <c r="AE3502" s="242"/>
      <c r="AF3502" s="242"/>
    </row>
    <row r="3621" spans="2:32">
      <c r="B3621" s="55"/>
      <c r="C3621" s="55"/>
      <c r="D3621" s="55"/>
      <c r="E3621" s="55"/>
      <c r="F3621" s="55"/>
      <c r="G3621" s="55"/>
      <c r="H3621" s="55"/>
      <c r="I3621" s="55"/>
      <c r="J3621" s="55"/>
      <c r="K3621" s="55"/>
      <c r="L3621" s="55"/>
      <c r="M3621" s="55"/>
      <c r="N3621" s="55"/>
      <c r="O3621" s="55"/>
      <c r="P3621" s="55"/>
      <c r="Q3621" s="55"/>
      <c r="R3621" s="55"/>
      <c r="S3621" s="55"/>
      <c r="T3621" s="55"/>
      <c r="U3621" s="55"/>
      <c r="V3621" s="55"/>
      <c r="W3621" s="55"/>
      <c r="X3621" s="55"/>
      <c r="Y3621" s="55"/>
      <c r="Z3621" s="55"/>
      <c r="AA3621" s="55"/>
      <c r="AB3621" s="55"/>
      <c r="AC3621" s="55"/>
      <c r="AD3621" s="55"/>
      <c r="AE3621" s="55"/>
      <c r="AF3621" s="55"/>
    </row>
    <row r="3624" spans="2:32">
      <c r="B3624" s="55"/>
      <c r="C3624" s="55"/>
      <c r="D3624" s="55"/>
      <c r="E3624" s="55"/>
      <c r="F3624" s="55"/>
      <c r="G3624" s="55"/>
      <c r="H3624" s="55"/>
      <c r="I3624" s="55"/>
      <c r="J3624" s="55"/>
      <c r="K3624" s="55"/>
      <c r="L3624" s="55"/>
      <c r="M3624" s="55"/>
      <c r="N3624" s="55"/>
      <c r="O3624" s="55"/>
      <c r="P3624" s="55"/>
      <c r="Q3624" s="55"/>
      <c r="R3624" s="55"/>
      <c r="S3624" s="55"/>
      <c r="T3624" s="55"/>
      <c r="U3624" s="55"/>
      <c r="V3624" s="55"/>
      <c r="W3624" s="55"/>
      <c r="X3624" s="55"/>
      <c r="Y3624" s="55"/>
      <c r="Z3624" s="55"/>
      <c r="AA3624" s="55"/>
      <c r="AB3624" s="55"/>
      <c r="AC3624" s="55"/>
      <c r="AD3624" s="55"/>
      <c r="AE3624" s="55"/>
      <c r="AF3624" s="55"/>
    </row>
    <row r="3626" spans="2:32">
      <c r="B3626" s="55"/>
      <c r="C3626" s="55"/>
      <c r="D3626" s="55"/>
      <c r="E3626" s="55"/>
      <c r="F3626" s="55"/>
      <c r="G3626" s="55"/>
      <c r="H3626" s="55"/>
      <c r="I3626" s="55"/>
      <c r="J3626" s="55"/>
      <c r="K3626" s="55"/>
      <c r="L3626" s="55"/>
      <c r="M3626" s="55"/>
      <c r="N3626" s="55"/>
      <c r="O3626" s="55"/>
      <c r="P3626" s="55"/>
      <c r="Q3626" s="55"/>
      <c r="R3626" s="55"/>
      <c r="S3626" s="55"/>
      <c r="T3626" s="55"/>
      <c r="U3626" s="55"/>
      <c r="V3626" s="55"/>
      <c r="W3626" s="55"/>
      <c r="X3626" s="55"/>
      <c r="Y3626" s="55"/>
      <c r="Z3626" s="55"/>
      <c r="AA3626" s="55"/>
      <c r="AB3626" s="55"/>
      <c r="AC3626" s="55"/>
      <c r="AD3626" s="55"/>
      <c r="AE3626" s="55"/>
      <c r="AF3626" s="55"/>
    </row>
    <row r="3627" spans="2:32">
      <c r="B3627" s="242"/>
      <c r="C3627" s="242"/>
      <c r="D3627" s="242"/>
      <c r="E3627" s="242"/>
      <c r="F3627" s="242"/>
      <c r="G3627" s="242"/>
      <c r="H3627" s="242"/>
      <c r="I3627" s="242"/>
      <c r="J3627" s="242"/>
      <c r="K3627" s="242"/>
      <c r="L3627" s="242"/>
      <c r="M3627" s="242"/>
      <c r="N3627" s="242"/>
      <c r="O3627" s="242"/>
      <c r="P3627" s="242"/>
      <c r="Q3627" s="242"/>
      <c r="R3627" s="242"/>
      <c r="S3627" s="242"/>
      <c r="T3627" s="242"/>
      <c r="U3627" s="242"/>
      <c r="V3627" s="242"/>
      <c r="W3627" s="242"/>
      <c r="X3627" s="242"/>
      <c r="Y3627" s="242"/>
      <c r="Z3627" s="242"/>
      <c r="AA3627" s="242"/>
      <c r="AB3627" s="242"/>
      <c r="AC3627" s="242"/>
      <c r="AD3627" s="242"/>
      <c r="AE3627" s="242"/>
      <c r="AF3627" s="242"/>
    </row>
    <row r="3746" spans="2:32">
      <c r="B3746" s="55"/>
      <c r="C3746" s="55"/>
      <c r="D3746" s="55"/>
      <c r="E3746" s="55"/>
      <c r="F3746" s="55"/>
      <c r="G3746" s="55"/>
      <c r="H3746" s="55"/>
      <c r="I3746" s="55"/>
      <c r="J3746" s="55"/>
      <c r="K3746" s="55"/>
      <c r="L3746" s="55"/>
      <c r="M3746" s="55"/>
      <c r="N3746" s="55"/>
      <c r="O3746" s="55"/>
      <c r="P3746" s="55"/>
      <c r="Q3746" s="55"/>
      <c r="R3746" s="55"/>
      <c r="S3746" s="55"/>
      <c r="T3746" s="55"/>
      <c r="U3746" s="55"/>
      <c r="V3746" s="55"/>
      <c r="W3746" s="55"/>
      <c r="X3746" s="55"/>
      <c r="Y3746" s="55"/>
      <c r="Z3746" s="55"/>
      <c r="AA3746" s="55"/>
      <c r="AB3746" s="55"/>
      <c r="AC3746" s="55"/>
      <c r="AD3746" s="55"/>
      <c r="AE3746" s="55"/>
      <c r="AF3746" s="55"/>
    </row>
    <row r="3749" spans="2:32">
      <c r="B3749" s="55"/>
      <c r="C3749" s="55"/>
      <c r="D3749" s="55"/>
      <c r="E3749" s="55"/>
      <c r="F3749" s="55"/>
      <c r="G3749" s="55"/>
      <c r="H3749" s="55"/>
      <c r="I3749" s="55"/>
      <c r="J3749" s="55"/>
      <c r="K3749" s="55"/>
      <c r="L3749" s="55"/>
      <c r="M3749" s="55"/>
      <c r="N3749" s="55"/>
      <c r="O3749" s="55"/>
      <c r="P3749" s="55"/>
      <c r="Q3749" s="55"/>
      <c r="R3749" s="55"/>
      <c r="S3749" s="55"/>
      <c r="T3749" s="55"/>
      <c r="U3749" s="55"/>
      <c r="V3749" s="55"/>
      <c r="W3749" s="55"/>
      <c r="X3749" s="55"/>
      <c r="Y3749" s="55"/>
      <c r="Z3749" s="55"/>
      <c r="AA3749" s="55"/>
      <c r="AB3749" s="55"/>
      <c r="AC3749" s="55"/>
      <c r="AD3749" s="55"/>
      <c r="AE3749" s="55"/>
      <c r="AF3749" s="55"/>
    </row>
    <row r="3751" spans="2:32">
      <c r="B3751" s="55"/>
      <c r="C3751" s="55"/>
      <c r="D3751" s="55"/>
      <c r="E3751" s="55"/>
      <c r="F3751" s="55"/>
      <c r="G3751" s="55"/>
      <c r="H3751" s="55"/>
      <c r="I3751" s="55"/>
      <c r="J3751" s="55"/>
      <c r="K3751" s="55"/>
      <c r="L3751" s="55"/>
      <c r="M3751" s="55"/>
      <c r="N3751" s="55"/>
      <c r="O3751" s="55"/>
      <c r="P3751" s="55"/>
      <c r="Q3751" s="55"/>
      <c r="R3751" s="55"/>
      <c r="S3751" s="55"/>
      <c r="T3751" s="55"/>
      <c r="U3751" s="55"/>
      <c r="V3751" s="55"/>
      <c r="W3751" s="55"/>
      <c r="X3751" s="55"/>
      <c r="Y3751" s="55"/>
      <c r="Z3751" s="55"/>
      <c r="AA3751" s="55"/>
      <c r="AB3751" s="55"/>
      <c r="AC3751" s="55"/>
      <c r="AD3751" s="55"/>
      <c r="AE3751" s="55"/>
      <c r="AF3751" s="55"/>
    </row>
    <row r="3752" spans="2:32">
      <c r="B3752" s="242"/>
      <c r="C3752" s="242"/>
      <c r="D3752" s="242"/>
      <c r="E3752" s="242"/>
      <c r="F3752" s="242"/>
      <c r="G3752" s="242"/>
      <c r="H3752" s="242"/>
      <c r="I3752" s="242"/>
      <c r="J3752" s="242"/>
      <c r="K3752" s="242"/>
      <c r="L3752" s="242"/>
      <c r="M3752" s="242"/>
      <c r="N3752" s="242"/>
      <c r="O3752" s="242"/>
      <c r="P3752" s="242"/>
      <c r="Q3752" s="242"/>
      <c r="R3752" s="242"/>
      <c r="S3752" s="242"/>
      <c r="T3752" s="242"/>
      <c r="U3752" s="242"/>
      <c r="V3752" s="242"/>
      <c r="W3752" s="242"/>
      <c r="X3752" s="242"/>
      <c r="Y3752" s="242"/>
      <c r="Z3752" s="242"/>
      <c r="AA3752" s="242"/>
      <c r="AB3752" s="242"/>
      <c r="AC3752" s="242"/>
      <c r="AD3752" s="242"/>
      <c r="AE3752" s="242"/>
      <c r="AF3752" s="242"/>
    </row>
    <row r="3874" spans="2:32">
      <c r="B3874" s="55"/>
      <c r="C3874" s="55"/>
      <c r="D3874" s="55"/>
      <c r="E3874" s="55"/>
      <c r="F3874" s="55"/>
      <c r="G3874" s="55"/>
      <c r="H3874" s="55"/>
      <c r="I3874" s="55"/>
      <c r="J3874" s="55"/>
      <c r="K3874" s="55"/>
      <c r="L3874" s="55"/>
      <c r="M3874" s="55"/>
      <c r="N3874" s="55"/>
      <c r="O3874" s="55"/>
      <c r="P3874" s="55"/>
      <c r="Q3874" s="55"/>
      <c r="R3874" s="55"/>
      <c r="S3874" s="55"/>
      <c r="T3874" s="55"/>
      <c r="U3874" s="55"/>
      <c r="V3874" s="55"/>
      <c r="W3874" s="55"/>
      <c r="X3874" s="55"/>
      <c r="Y3874" s="55"/>
      <c r="Z3874" s="55"/>
      <c r="AA3874" s="55"/>
      <c r="AB3874" s="55"/>
      <c r="AC3874" s="55"/>
      <c r="AD3874" s="55"/>
      <c r="AE3874" s="55"/>
      <c r="AF3874" s="55"/>
    </row>
    <row r="3876" spans="2:32">
      <c r="B3876" s="55"/>
      <c r="C3876" s="55"/>
      <c r="D3876" s="55"/>
      <c r="E3876" s="55"/>
      <c r="F3876" s="55"/>
      <c r="G3876" s="55"/>
      <c r="H3876" s="55"/>
      <c r="I3876" s="55"/>
      <c r="J3876" s="55"/>
      <c r="K3876" s="55"/>
      <c r="L3876" s="55"/>
      <c r="M3876" s="55"/>
      <c r="N3876" s="55"/>
      <c r="O3876" s="55"/>
      <c r="P3876" s="55"/>
      <c r="Q3876" s="55"/>
      <c r="R3876" s="55"/>
      <c r="S3876" s="55"/>
      <c r="T3876" s="55"/>
      <c r="U3876" s="55"/>
      <c r="V3876" s="55"/>
      <c r="W3876" s="55"/>
      <c r="X3876" s="55"/>
      <c r="Y3876" s="55"/>
      <c r="Z3876" s="55"/>
      <c r="AA3876" s="55"/>
      <c r="AB3876" s="55"/>
      <c r="AC3876" s="55"/>
      <c r="AD3876" s="55"/>
      <c r="AE3876" s="55"/>
      <c r="AF3876" s="55"/>
    </row>
    <row r="3877" spans="2:32">
      <c r="B3877" s="242"/>
      <c r="C3877" s="242"/>
      <c r="D3877" s="242"/>
      <c r="E3877" s="242"/>
      <c r="F3877" s="242"/>
      <c r="G3877" s="242"/>
      <c r="H3877" s="242"/>
      <c r="I3877" s="242"/>
      <c r="J3877" s="242"/>
      <c r="K3877" s="242"/>
      <c r="L3877" s="242"/>
      <c r="M3877" s="242"/>
      <c r="N3877" s="242"/>
      <c r="O3877" s="242"/>
      <c r="P3877" s="242"/>
      <c r="Q3877" s="242"/>
      <c r="R3877" s="242"/>
      <c r="S3877" s="242"/>
      <c r="T3877" s="242"/>
      <c r="U3877" s="242"/>
      <c r="V3877" s="242"/>
      <c r="W3877" s="242"/>
      <c r="X3877" s="242"/>
      <c r="Y3877" s="242"/>
      <c r="Z3877" s="242"/>
      <c r="AA3877" s="242"/>
      <c r="AB3877" s="242"/>
      <c r="AC3877" s="242"/>
      <c r="AD3877" s="242"/>
      <c r="AE3877" s="242"/>
      <c r="AF3877" s="242"/>
    </row>
    <row r="3886" spans="2:32">
      <c r="B3886" s="55"/>
      <c r="C3886" s="55"/>
      <c r="D3886" s="55"/>
      <c r="E3886" s="55"/>
      <c r="F3886" s="55"/>
      <c r="G3886" s="55"/>
      <c r="H3886" s="55"/>
      <c r="I3886" s="55"/>
      <c r="J3886" s="55"/>
      <c r="K3886" s="55"/>
      <c r="L3886" s="55"/>
      <c r="M3886" s="55"/>
      <c r="N3886" s="55"/>
      <c r="O3886" s="55"/>
      <c r="P3886" s="55"/>
      <c r="Q3886" s="55"/>
      <c r="R3886" s="55"/>
      <c r="S3886" s="55"/>
      <c r="T3886" s="55"/>
      <c r="U3886" s="55"/>
      <c r="V3886" s="55"/>
      <c r="W3886" s="55"/>
      <c r="X3886" s="55"/>
      <c r="Y3886" s="55"/>
      <c r="Z3886" s="55"/>
      <c r="AA3886" s="55"/>
      <c r="AB3886" s="55"/>
      <c r="AC3886" s="55"/>
      <c r="AD3886" s="55"/>
      <c r="AE3886" s="55"/>
      <c r="AF3886" s="55"/>
    </row>
    <row r="3887" spans="2:32">
      <c r="B3887" s="55"/>
      <c r="C3887" s="55"/>
      <c r="D3887" s="55"/>
      <c r="E3887" s="55"/>
      <c r="F3887" s="55"/>
      <c r="G3887" s="55"/>
      <c r="H3887" s="55"/>
      <c r="I3887" s="55"/>
      <c r="J3887" s="55"/>
      <c r="K3887" s="55"/>
      <c r="L3887" s="55"/>
      <c r="M3887" s="55"/>
      <c r="N3887" s="55"/>
      <c r="O3887" s="55"/>
      <c r="P3887" s="55"/>
      <c r="Q3887" s="55"/>
      <c r="R3887" s="55"/>
      <c r="S3887" s="55"/>
      <c r="T3887" s="55"/>
      <c r="U3887" s="55"/>
      <c r="V3887" s="55"/>
      <c r="W3887" s="55"/>
      <c r="X3887" s="55"/>
      <c r="Y3887" s="55"/>
      <c r="Z3887" s="55"/>
      <c r="AA3887" s="55"/>
      <c r="AB3887" s="55"/>
      <c r="AC3887" s="55"/>
      <c r="AD3887" s="55"/>
      <c r="AE3887" s="55"/>
      <c r="AF3887" s="55"/>
    </row>
    <row r="3888" spans="2:32">
      <c r="B3888" s="55"/>
      <c r="C3888" s="55"/>
      <c r="D3888" s="55"/>
      <c r="E3888" s="55"/>
      <c r="F3888" s="55"/>
      <c r="G3888" s="55"/>
      <c r="H3888" s="55"/>
      <c r="I3888" s="55"/>
      <c r="J3888" s="55"/>
      <c r="K3888" s="55"/>
      <c r="L3888" s="55"/>
      <c r="M3888" s="55"/>
      <c r="N3888" s="55"/>
      <c r="O3888" s="55"/>
      <c r="P3888" s="55"/>
      <c r="Q3888" s="55"/>
      <c r="R3888" s="55"/>
      <c r="S3888" s="55"/>
      <c r="T3888" s="55"/>
      <c r="U3888" s="55"/>
      <c r="V3888" s="55"/>
      <c r="W3888" s="55"/>
      <c r="X3888" s="55"/>
      <c r="Y3888" s="55"/>
      <c r="Z3888" s="55"/>
      <c r="AA3888" s="55"/>
      <c r="AB3888" s="55"/>
      <c r="AC3888" s="55"/>
      <c r="AD3888" s="55"/>
      <c r="AE3888" s="55"/>
      <c r="AF3888" s="55"/>
    </row>
    <row r="4001" spans="2:32">
      <c r="B4001" s="55"/>
      <c r="C4001" s="55"/>
      <c r="D4001" s="55"/>
      <c r="E4001" s="55"/>
      <c r="F4001" s="55"/>
      <c r="G4001" s="55"/>
      <c r="H4001" s="55"/>
      <c r="I4001" s="55"/>
      <c r="J4001" s="55"/>
      <c r="K4001" s="55"/>
      <c r="L4001" s="55"/>
      <c r="M4001" s="55"/>
      <c r="N4001" s="55"/>
      <c r="O4001" s="55"/>
      <c r="P4001" s="55"/>
      <c r="Q4001" s="55"/>
      <c r="R4001" s="55"/>
      <c r="S4001" s="55"/>
      <c r="T4001" s="55"/>
      <c r="U4001" s="55"/>
      <c r="V4001" s="55"/>
      <c r="W4001" s="55"/>
      <c r="X4001" s="55"/>
      <c r="Y4001" s="55"/>
      <c r="Z4001" s="55"/>
      <c r="AA4001" s="55"/>
      <c r="AB4001" s="55"/>
      <c r="AC4001" s="55"/>
      <c r="AD4001" s="55"/>
      <c r="AE4001" s="55"/>
      <c r="AF4001" s="55"/>
    </row>
    <row r="4002" spans="2:32">
      <c r="B4002" s="242"/>
      <c r="C4002" s="242"/>
      <c r="D4002" s="242"/>
      <c r="E4002" s="242"/>
      <c r="F4002" s="242"/>
      <c r="G4002" s="242"/>
      <c r="H4002" s="242"/>
      <c r="I4002" s="242"/>
      <c r="J4002" s="242"/>
      <c r="K4002" s="242"/>
      <c r="L4002" s="242"/>
      <c r="M4002" s="242"/>
      <c r="N4002" s="242"/>
      <c r="O4002" s="242"/>
      <c r="P4002" s="242"/>
      <c r="Q4002" s="242"/>
      <c r="R4002" s="242"/>
      <c r="S4002" s="242"/>
      <c r="T4002" s="242"/>
      <c r="U4002" s="242"/>
      <c r="V4002" s="242"/>
      <c r="W4002" s="242"/>
      <c r="X4002" s="242"/>
      <c r="Y4002" s="242"/>
      <c r="Z4002" s="242"/>
      <c r="AA4002" s="242"/>
      <c r="AB4002" s="242"/>
      <c r="AC4002" s="242"/>
      <c r="AD4002" s="242"/>
      <c r="AE4002" s="242"/>
      <c r="AF4002" s="242"/>
    </row>
    <row r="4011" spans="2:32">
      <c r="B4011" s="55"/>
      <c r="C4011" s="55"/>
      <c r="D4011" s="55"/>
      <c r="E4011" s="55"/>
      <c r="F4011" s="55"/>
      <c r="G4011" s="55"/>
      <c r="H4011" s="55"/>
      <c r="I4011" s="55"/>
      <c r="J4011" s="55"/>
      <c r="K4011" s="55"/>
      <c r="L4011" s="55"/>
      <c r="M4011" s="55"/>
      <c r="N4011" s="55"/>
      <c r="O4011" s="55"/>
      <c r="P4011" s="55"/>
      <c r="Q4011" s="55"/>
      <c r="R4011" s="55"/>
      <c r="S4011" s="55"/>
      <c r="T4011" s="55"/>
      <c r="U4011" s="55"/>
      <c r="V4011" s="55"/>
      <c r="W4011" s="55"/>
      <c r="X4011" s="55"/>
      <c r="Y4011" s="55"/>
      <c r="Z4011" s="55"/>
      <c r="AA4011" s="55"/>
      <c r="AB4011" s="55"/>
      <c r="AC4011" s="55"/>
      <c r="AD4011" s="55"/>
      <c r="AE4011" s="55"/>
      <c r="AF4011" s="55"/>
    </row>
    <row r="4012" spans="2:32">
      <c r="B4012" s="55"/>
      <c r="C4012" s="55"/>
      <c r="D4012" s="55"/>
      <c r="E4012" s="55"/>
      <c r="F4012" s="55"/>
      <c r="G4012" s="55"/>
      <c r="H4012" s="55"/>
      <c r="I4012" s="55"/>
      <c r="J4012" s="55"/>
      <c r="K4012" s="55"/>
      <c r="L4012" s="55"/>
      <c r="M4012" s="55"/>
      <c r="N4012" s="55"/>
      <c r="O4012" s="55"/>
      <c r="P4012" s="55"/>
      <c r="Q4012" s="55"/>
      <c r="R4012" s="55"/>
      <c r="S4012" s="55"/>
      <c r="T4012" s="55"/>
      <c r="U4012" s="55"/>
      <c r="V4012" s="55"/>
      <c r="W4012" s="55"/>
      <c r="X4012" s="55"/>
      <c r="Y4012" s="55"/>
      <c r="Z4012" s="55"/>
      <c r="AA4012" s="55"/>
      <c r="AB4012" s="55"/>
      <c r="AC4012" s="55"/>
      <c r="AD4012" s="55"/>
      <c r="AE4012" s="55"/>
      <c r="AF4012" s="55"/>
    </row>
    <row r="4013" spans="2:32">
      <c r="B4013" s="55"/>
      <c r="C4013" s="55"/>
      <c r="D4013" s="55"/>
      <c r="E4013" s="55"/>
      <c r="F4013" s="55"/>
      <c r="G4013" s="55"/>
      <c r="H4013" s="55"/>
      <c r="I4013" s="55"/>
      <c r="J4013" s="55"/>
      <c r="K4013" s="55"/>
      <c r="L4013" s="55"/>
      <c r="M4013" s="55"/>
      <c r="N4013" s="55"/>
      <c r="O4013" s="55"/>
      <c r="P4013" s="55"/>
      <c r="Q4013" s="55"/>
      <c r="R4013" s="55"/>
      <c r="S4013" s="55"/>
      <c r="T4013" s="55"/>
      <c r="U4013" s="55"/>
      <c r="V4013" s="55"/>
      <c r="W4013" s="55"/>
      <c r="X4013" s="55"/>
      <c r="Y4013" s="55"/>
      <c r="Z4013" s="55"/>
      <c r="AA4013" s="55"/>
      <c r="AB4013" s="55"/>
      <c r="AC4013" s="55"/>
      <c r="AD4013" s="55"/>
      <c r="AE4013" s="55"/>
      <c r="AF4013" s="55"/>
    </row>
    <row r="4014" spans="2:32">
      <c r="B4014" s="55"/>
      <c r="C4014" s="55"/>
      <c r="D4014" s="55"/>
      <c r="E4014" s="55"/>
      <c r="F4014" s="55"/>
      <c r="G4014" s="55"/>
      <c r="H4014" s="55"/>
      <c r="I4014" s="55"/>
      <c r="J4014" s="55"/>
      <c r="K4014" s="55"/>
      <c r="L4014" s="55"/>
      <c r="M4014" s="55"/>
      <c r="N4014" s="55"/>
      <c r="O4014" s="55"/>
      <c r="P4014" s="55"/>
      <c r="Q4014" s="55"/>
      <c r="R4014" s="55"/>
      <c r="S4014" s="55"/>
      <c r="T4014" s="55"/>
      <c r="U4014" s="55"/>
      <c r="V4014" s="55"/>
      <c r="W4014" s="55"/>
      <c r="X4014" s="55"/>
      <c r="Y4014" s="55"/>
      <c r="Z4014" s="55"/>
      <c r="AA4014" s="55"/>
      <c r="AB4014" s="55"/>
      <c r="AC4014" s="55"/>
      <c r="AD4014" s="55"/>
      <c r="AE4014" s="55"/>
      <c r="AF4014" s="55"/>
    </row>
    <row r="4015" spans="2:32">
      <c r="B4015" s="55"/>
      <c r="C4015" s="55"/>
      <c r="D4015" s="55"/>
      <c r="E4015" s="55"/>
      <c r="F4015" s="55"/>
      <c r="G4015" s="55"/>
      <c r="H4015" s="55"/>
      <c r="I4015" s="55"/>
      <c r="J4015" s="55"/>
      <c r="K4015" s="55"/>
      <c r="L4015" s="55"/>
      <c r="M4015" s="55"/>
      <c r="N4015" s="55"/>
      <c r="O4015" s="55"/>
      <c r="P4015" s="55"/>
      <c r="Q4015" s="55"/>
      <c r="R4015" s="55"/>
      <c r="S4015" s="55"/>
      <c r="T4015" s="55"/>
      <c r="U4015" s="55"/>
      <c r="V4015" s="55"/>
      <c r="W4015" s="55"/>
      <c r="X4015" s="55"/>
      <c r="Y4015" s="55"/>
      <c r="Z4015" s="55"/>
      <c r="AA4015" s="55"/>
      <c r="AB4015" s="55"/>
      <c r="AC4015" s="55"/>
      <c r="AD4015" s="55"/>
      <c r="AE4015" s="55"/>
      <c r="AF4015" s="55"/>
    </row>
    <row r="4016" spans="2:32">
      <c r="B4016" s="55"/>
      <c r="C4016" s="55"/>
      <c r="D4016" s="55"/>
      <c r="E4016" s="55"/>
      <c r="F4016" s="55"/>
      <c r="G4016" s="55"/>
      <c r="H4016" s="55"/>
      <c r="I4016" s="55"/>
      <c r="J4016" s="55"/>
      <c r="K4016" s="55"/>
      <c r="L4016" s="55"/>
      <c r="M4016" s="55"/>
      <c r="N4016" s="55"/>
      <c r="O4016" s="55"/>
      <c r="P4016" s="55"/>
      <c r="Q4016" s="55"/>
      <c r="R4016" s="55"/>
      <c r="S4016" s="55"/>
      <c r="T4016" s="55"/>
      <c r="U4016" s="55"/>
      <c r="V4016" s="55"/>
      <c r="W4016" s="55"/>
      <c r="X4016" s="55"/>
      <c r="Y4016" s="55"/>
      <c r="Z4016" s="55"/>
      <c r="AA4016" s="55"/>
      <c r="AB4016" s="55"/>
      <c r="AC4016" s="55"/>
      <c r="AD4016" s="55"/>
      <c r="AE4016" s="55"/>
      <c r="AF4016" s="55"/>
    </row>
    <row r="4121" spans="2:32">
      <c r="B4121" s="55"/>
      <c r="C4121" s="55"/>
      <c r="D4121" s="55"/>
      <c r="E4121" s="55"/>
      <c r="F4121" s="55"/>
      <c r="G4121" s="55"/>
      <c r="H4121" s="55"/>
      <c r="I4121" s="55"/>
      <c r="J4121" s="55"/>
      <c r="K4121" s="55"/>
      <c r="L4121" s="55"/>
      <c r="M4121" s="55"/>
      <c r="N4121" s="55"/>
      <c r="O4121" s="55"/>
      <c r="P4121" s="55"/>
      <c r="Q4121" s="55"/>
      <c r="R4121" s="55"/>
      <c r="S4121" s="55"/>
      <c r="T4121" s="55"/>
      <c r="U4121" s="55"/>
      <c r="V4121" s="55"/>
      <c r="W4121" s="55"/>
      <c r="X4121" s="55"/>
      <c r="Y4121" s="55"/>
      <c r="Z4121" s="55"/>
      <c r="AA4121" s="55"/>
      <c r="AB4121" s="55"/>
      <c r="AC4121" s="55"/>
      <c r="AD4121" s="55"/>
      <c r="AE4121" s="55"/>
      <c r="AF4121" s="55"/>
    </row>
    <row r="4124" spans="2:32">
      <c r="B4124" s="55"/>
      <c r="C4124" s="55"/>
      <c r="D4124" s="55"/>
      <c r="E4124" s="55"/>
      <c r="F4124" s="55"/>
      <c r="G4124" s="55"/>
      <c r="H4124" s="55"/>
      <c r="I4124" s="55"/>
      <c r="J4124" s="55"/>
      <c r="K4124" s="55"/>
      <c r="L4124" s="55"/>
      <c r="M4124" s="55"/>
      <c r="N4124" s="55"/>
      <c r="O4124" s="55"/>
      <c r="P4124" s="55"/>
      <c r="Q4124" s="55"/>
      <c r="R4124" s="55"/>
      <c r="S4124" s="55"/>
      <c r="T4124" s="55"/>
      <c r="U4124" s="55"/>
      <c r="V4124" s="55"/>
      <c r="W4124" s="55"/>
      <c r="X4124" s="55"/>
      <c r="Y4124" s="55"/>
      <c r="Z4124" s="55"/>
      <c r="AA4124" s="55"/>
      <c r="AB4124" s="55"/>
      <c r="AC4124" s="55"/>
      <c r="AD4124" s="55"/>
      <c r="AE4124" s="55"/>
      <c r="AF4124" s="55"/>
    </row>
    <row r="4126" spans="2:32">
      <c r="B4126" s="55"/>
      <c r="C4126" s="55"/>
      <c r="D4126" s="55"/>
      <c r="E4126" s="55"/>
      <c r="F4126" s="55"/>
      <c r="G4126" s="55"/>
      <c r="H4126" s="55"/>
      <c r="I4126" s="55"/>
      <c r="J4126" s="55"/>
      <c r="K4126" s="55"/>
      <c r="L4126" s="55"/>
      <c r="M4126" s="55"/>
      <c r="N4126" s="55"/>
      <c r="O4126" s="55"/>
      <c r="P4126" s="55"/>
      <c r="Q4126" s="55"/>
      <c r="R4126" s="55"/>
      <c r="S4126" s="55"/>
      <c r="T4126" s="55"/>
      <c r="U4126" s="55"/>
      <c r="V4126" s="55"/>
      <c r="W4126" s="55"/>
      <c r="X4126" s="55"/>
      <c r="Y4126" s="55"/>
      <c r="Z4126" s="55"/>
      <c r="AA4126" s="55"/>
      <c r="AB4126" s="55"/>
      <c r="AC4126" s="55"/>
      <c r="AD4126" s="55"/>
      <c r="AE4126" s="55"/>
      <c r="AF4126" s="55"/>
    </row>
    <row r="4127" spans="2:32">
      <c r="B4127" s="242"/>
      <c r="C4127" s="242"/>
      <c r="D4127" s="242"/>
      <c r="E4127" s="242"/>
      <c r="F4127" s="242"/>
      <c r="G4127" s="242"/>
      <c r="H4127" s="242"/>
      <c r="I4127" s="242"/>
      <c r="J4127" s="242"/>
      <c r="K4127" s="242"/>
      <c r="L4127" s="242"/>
      <c r="M4127" s="242"/>
      <c r="N4127" s="242"/>
      <c r="O4127" s="242"/>
      <c r="P4127" s="242"/>
      <c r="Q4127" s="242"/>
      <c r="R4127" s="242"/>
      <c r="S4127" s="242"/>
      <c r="T4127" s="242"/>
      <c r="U4127" s="242"/>
      <c r="V4127" s="242"/>
      <c r="W4127" s="242"/>
      <c r="X4127" s="242"/>
      <c r="Y4127" s="242"/>
      <c r="Z4127" s="242"/>
      <c r="AA4127" s="242"/>
      <c r="AB4127" s="242"/>
      <c r="AC4127" s="242"/>
      <c r="AD4127" s="242"/>
      <c r="AE4127" s="242"/>
      <c r="AF4127" s="242"/>
    </row>
    <row r="4246" spans="2:32">
      <c r="B4246" s="55"/>
      <c r="C4246" s="55"/>
      <c r="D4246" s="55"/>
      <c r="E4246" s="55"/>
      <c r="F4246" s="55"/>
      <c r="G4246" s="55"/>
      <c r="H4246" s="55"/>
      <c r="I4246" s="55"/>
      <c r="J4246" s="55"/>
      <c r="K4246" s="55"/>
      <c r="L4246" s="55"/>
      <c r="M4246" s="55"/>
      <c r="N4246" s="55"/>
      <c r="O4246" s="55"/>
      <c r="P4246" s="55"/>
      <c r="Q4246" s="55"/>
      <c r="R4246" s="55"/>
      <c r="S4246" s="55"/>
      <c r="T4246" s="55"/>
      <c r="U4246" s="55"/>
      <c r="V4246" s="55"/>
      <c r="W4246" s="55"/>
      <c r="X4246" s="55"/>
      <c r="Y4246" s="55"/>
      <c r="Z4246" s="55"/>
      <c r="AA4246" s="55"/>
      <c r="AB4246" s="55"/>
      <c r="AC4246" s="55"/>
      <c r="AD4246" s="55"/>
      <c r="AE4246" s="55"/>
      <c r="AF4246" s="55"/>
    </row>
    <row r="4249" spans="2:32">
      <c r="B4249" s="55"/>
      <c r="C4249" s="55"/>
      <c r="D4249" s="55"/>
      <c r="E4249" s="55"/>
      <c r="F4249" s="55"/>
      <c r="G4249" s="55"/>
      <c r="H4249" s="55"/>
      <c r="I4249" s="55"/>
      <c r="J4249" s="55"/>
      <c r="K4249" s="55"/>
      <c r="L4249" s="55"/>
      <c r="M4249" s="55"/>
      <c r="N4249" s="55"/>
      <c r="O4249" s="55"/>
      <c r="P4249" s="55"/>
      <c r="Q4249" s="55"/>
      <c r="R4249" s="55"/>
      <c r="S4249" s="55"/>
      <c r="T4249" s="55"/>
      <c r="U4249" s="55"/>
      <c r="V4249" s="55"/>
      <c r="W4249" s="55"/>
      <c r="X4249" s="55"/>
      <c r="Y4249" s="55"/>
      <c r="Z4249" s="55"/>
      <c r="AA4249" s="55"/>
      <c r="AB4249" s="55"/>
      <c r="AC4249" s="55"/>
      <c r="AD4249" s="55"/>
      <c r="AE4249" s="55"/>
      <c r="AF4249" s="55"/>
    </row>
    <row r="4251" spans="2:32">
      <c r="B4251" s="55"/>
      <c r="C4251" s="55"/>
      <c r="D4251" s="55"/>
      <c r="E4251" s="55"/>
      <c r="F4251" s="55"/>
      <c r="G4251" s="55"/>
      <c r="H4251" s="55"/>
      <c r="I4251" s="55"/>
      <c r="J4251" s="55"/>
      <c r="K4251" s="55"/>
      <c r="L4251" s="55"/>
      <c r="M4251" s="55"/>
      <c r="N4251" s="55"/>
      <c r="O4251" s="55"/>
      <c r="P4251" s="55"/>
      <c r="Q4251" s="55"/>
      <c r="R4251" s="55"/>
      <c r="S4251" s="55"/>
      <c r="T4251" s="55"/>
      <c r="U4251" s="55"/>
      <c r="V4251" s="55"/>
      <c r="W4251" s="55"/>
      <c r="X4251" s="55"/>
      <c r="Y4251" s="55"/>
      <c r="Z4251" s="55"/>
      <c r="AA4251" s="55"/>
      <c r="AB4251" s="55"/>
      <c r="AC4251" s="55"/>
      <c r="AD4251" s="55"/>
      <c r="AE4251" s="55"/>
      <c r="AF4251" s="55"/>
    </row>
    <row r="4252" spans="2:32">
      <c r="B4252" s="242"/>
      <c r="C4252" s="242"/>
      <c r="D4252" s="242"/>
      <c r="E4252" s="242"/>
      <c r="F4252" s="242"/>
      <c r="G4252" s="242"/>
      <c r="H4252" s="242"/>
      <c r="I4252" s="242"/>
      <c r="J4252" s="242"/>
      <c r="K4252" s="242"/>
      <c r="L4252" s="242"/>
      <c r="M4252" s="242"/>
      <c r="N4252" s="242"/>
      <c r="O4252" s="242"/>
      <c r="P4252" s="242"/>
      <c r="Q4252" s="242"/>
      <c r="R4252" s="242"/>
      <c r="S4252" s="242"/>
      <c r="T4252" s="242"/>
      <c r="U4252" s="242"/>
      <c r="V4252" s="242"/>
      <c r="W4252" s="242"/>
      <c r="X4252" s="242"/>
      <c r="Y4252" s="242"/>
      <c r="Z4252" s="242"/>
      <c r="AA4252" s="242"/>
      <c r="AB4252" s="242"/>
      <c r="AC4252" s="242"/>
      <c r="AD4252" s="242"/>
      <c r="AE4252" s="242"/>
      <c r="AF4252" s="242"/>
    </row>
    <row r="4371" spans="2:32">
      <c r="B4371" s="55"/>
      <c r="C4371" s="55"/>
      <c r="D4371" s="55"/>
      <c r="E4371" s="55"/>
      <c r="F4371" s="55"/>
      <c r="G4371" s="55"/>
      <c r="H4371" s="55"/>
      <c r="I4371" s="55"/>
      <c r="J4371" s="55"/>
      <c r="K4371" s="55"/>
      <c r="L4371" s="55"/>
      <c r="M4371" s="55"/>
      <c r="N4371" s="55"/>
      <c r="O4371" s="55"/>
      <c r="P4371" s="55"/>
      <c r="Q4371" s="55"/>
      <c r="R4371" s="55"/>
      <c r="S4371" s="55"/>
      <c r="T4371" s="55"/>
      <c r="U4371" s="55"/>
      <c r="V4371" s="55"/>
      <c r="W4371" s="55"/>
      <c r="X4371" s="55"/>
      <c r="Y4371" s="55"/>
      <c r="Z4371" s="55"/>
      <c r="AA4371" s="55"/>
      <c r="AB4371" s="55"/>
      <c r="AC4371" s="55"/>
      <c r="AD4371" s="55"/>
      <c r="AE4371" s="55"/>
      <c r="AF4371" s="55"/>
    </row>
    <row r="4374" spans="2:32">
      <c r="B4374" s="55"/>
      <c r="C4374" s="55"/>
      <c r="D4374" s="55"/>
      <c r="E4374" s="55"/>
      <c r="F4374" s="55"/>
      <c r="G4374" s="55"/>
      <c r="H4374" s="55"/>
      <c r="I4374" s="55"/>
      <c r="J4374" s="55"/>
      <c r="K4374" s="55"/>
      <c r="L4374" s="55"/>
      <c r="M4374" s="55"/>
      <c r="N4374" s="55"/>
      <c r="O4374" s="55"/>
      <c r="P4374" s="55"/>
      <c r="Q4374" s="55"/>
      <c r="R4374" s="55"/>
      <c r="S4374" s="55"/>
      <c r="T4374" s="55"/>
      <c r="U4374" s="55"/>
      <c r="V4374" s="55"/>
      <c r="W4374" s="55"/>
      <c r="X4374" s="55"/>
      <c r="Y4374" s="55"/>
      <c r="Z4374" s="55"/>
      <c r="AA4374" s="55"/>
      <c r="AB4374" s="55"/>
      <c r="AC4374" s="55"/>
      <c r="AD4374" s="55"/>
      <c r="AE4374" s="55"/>
      <c r="AF4374" s="55"/>
    </row>
    <row r="4376" spans="2:32">
      <c r="B4376" s="55"/>
      <c r="C4376" s="55"/>
      <c r="D4376" s="55"/>
      <c r="E4376" s="55"/>
      <c r="F4376" s="55"/>
      <c r="G4376" s="55"/>
      <c r="H4376" s="55"/>
      <c r="I4376" s="55"/>
      <c r="J4376" s="55"/>
      <c r="K4376" s="55"/>
      <c r="L4376" s="55"/>
      <c r="M4376" s="55"/>
      <c r="N4376" s="55"/>
      <c r="O4376" s="55"/>
      <c r="P4376" s="55"/>
      <c r="Q4376" s="55"/>
      <c r="R4376" s="55"/>
      <c r="S4376" s="55"/>
      <c r="T4376" s="55"/>
      <c r="U4376" s="55"/>
      <c r="V4376" s="55"/>
      <c r="W4376" s="55"/>
      <c r="X4376" s="55"/>
      <c r="Y4376" s="55"/>
      <c r="Z4376" s="55"/>
      <c r="AA4376" s="55"/>
      <c r="AB4376" s="55"/>
      <c r="AC4376" s="55"/>
      <c r="AD4376" s="55"/>
      <c r="AE4376" s="55"/>
      <c r="AF4376" s="55"/>
    </row>
    <row r="4377" spans="2:32">
      <c r="B4377" s="242"/>
      <c r="C4377" s="242"/>
      <c r="D4377" s="242"/>
      <c r="E4377" s="242"/>
      <c r="F4377" s="242"/>
      <c r="G4377" s="242"/>
      <c r="H4377" s="242"/>
      <c r="I4377" s="242"/>
      <c r="J4377" s="242"/>
      <c r="K4377" s="242"/>
      <c r="L4377" s="242"/>
      <c r="M4377" s="242"/>
      <c r="N4377" s="242"/>
      <c r="O4377" s="242"/>
      <c r="P4377" s="242"/>
      <c r="Q4377" s="242"/>
      <c r="R4377" s="242"/>
      <c r="S4377" s="242"/>
      <c r="T4377" s="242"/>
      <c r="U4377" s="242"/>
      <c r="V4377" s="242"/>
      <c r="W4377" s="242"/>
      <c r="X4377" s="242"/>
      <c r="Y4377" s="242"/>
      <c r="Z4377" s="242"/>
      <c r="AA4377" s="242"/>
      <c r="AB4377" s="242"/>
      <c r="AC4377" s="242"/>
      <c r="AD4377" s="242"/>
      <c r="AE4377" s="242"/>
      <c r="AF4377" s="242"/>
    </row>
    <row r="4499" spans="2:32">
      <c r="B4499" s="55"/>
      <c r="C4499" s="55"/>
      <c r="D4499" s="55"/>
      <c r="E4499" s="55"/>
      <c r="F4499" s="55"/>
      <c r="G4499" s="55"/>
      <c r="H4499" s="55"/>
      <c r="I4499" s="55"/>
      <c r="J4499" s="55"/>
      <c r="K4499" s="55"/>
      <c r="L4499" s="55"/>
      <c r="M4499" s="55"/>
      <c r="N4499" s="55"/>
      <c r="O4499" s="55"/>
      <c r="P4499" s="55"/>
      <c r="Q4499" s="55"/>
      <c r="R4499" s="55"/>
      <c r="S4499" s="55"/>
      <c r="T4499" s="55"/>
      <c r="U4499" s="55"/>
      <c r="V4499" s="55"/>
      <c r="W4499" s="55"/>
      <c r="X4499" s="55"/>
      <c r="Y4499" s="55"/>
      <c r="Z4499" s="55"/>
      <c r="AA4499" s="55"/>
      <c r="AB4499" s="55"/>
      <c r="AC4499" s="55"/>
      <c r="AD4499" s="55"/>
      <c r="AE4499" s="55"/>
      <c r="AF4499" s="55"/>
    </row>
    <row r="4501" spans="2:32">
      <c r="B4501" s="55"/>
      <c r="C4501" s="55"/>
      <c r="D4501" s="55"/>
      <c r="E4501" s="55"/>
      <c r="F4501" s="55"/>
      <c r="G4501" s="55"/>
      <c r="H4501" s="55"/>
      <c r="I4501" s="55"/>
      <c r="J4501" s="55"/>
      <c r="K4501" s="55"/>
      <c r="L4501" s="55"/>
      <c r="M4501" s="55"/>
      <c r="N4501" s="55"/>
      <c r="O4501" s="55"/>
      <c r="P4501" s="55"/>
      <c r="Q4501" s="55"/>
      <c r="R4501" s="55"/>
      <c r="S4501" s="55"/>
      <c r="T4501" s="55"/>
      <c r="U4501" s="55"/>
      <c r="V4501" s="55"/>
      <c r="W4501" s="55"/>
      <c r="X4501" s="55"/>
      <c r="Y4501" s="55"/>
      <c r="Z4501" s="55"/>
      <c r="AA4501" s="55"/>
      <c r="AB4501" s="55"/>
      <c r="AC4501" s="55"/>
      <c r="AD4501" s="55"/>
      <c r="AE4501" s="55"/>
      <c r="AF4501" s="55"/>
    </row>
    <row r="4502" spans="2:32">
      <c r="B4502" s="242"/>
      <c r="C4502" s="242"/>
      <c r="D4502" s="242"/>
      <c r="E4502" s="242"/>
      <c r="F4502" s="242"/>
      <c r="G4502" s="242"/>
      <c r="H4502" s="242"/>
      <c r="I4502" s="242"/>
      <c r="J4502" s="242"/>
      <c r="K4502" s="242"/>
      <c r="L4502" s="242"/>
      <c r="M4502" s="242"/>
      <c r="N4502" s="242"/>
      <c r="O4502" s="242"/>
      <c r="P4502" s="242"/>
      <c r="Q4502" s="242"/>
      <c r="R4502" s="242"/>
      <c r="S4502" s="242"/>
      <c r="T4502" s="242"/>
      <c r="U4502" s="242"/>
      <c r="V4502" s="242"/>
      <c r="W4502" s="242"/>
      <c r="X4502" s="242"/>
      <c r="Y4502" s="242"/>
      <c r="Z4502" s="242"/>
      <c r="AA4502" s="242"/>
      <c r="AB4502" s="242"/>
      <c r="AC4502" s="242"/>
      <c r="AD4502" s="242"/>
      <c r="AE4502" s="242"/>
      <c r="AF4502" s="242"/>
    </row>
  </sheetData>
  <mergeCells count="29">
    <mergeCell ref="B4127:AF4127"/>
    <mergeCell ref="B4252:AF4252"/>
    <mergeCell ref="B4377:AF4377"/>
    <mergeCell ref="B4502:AF4502"/>
    <mergeCell ref="B3393:AF3393"/>
    <mergeCell ref="B3502:AF3502"/>
    <mergeCell ref="B3627:AF3627"/>
    <mergeCell ref="B3752:AF3752"/>
    <mergeCell ref="B3877:AF3877"/>
    <mergeCell ref="B4002:AF4002"/>
    <mergeCell ref="B3076:AF3076"/>
    <mergeCell ref="B735:AF735"/>
    <mergeCell ref="B911:AF911"/>
    <mergeCell ref="B994:AF994"/>
    <mergeCell ref="B1096:AF1096"/>
    <mergeCell ref="B1194:AF1194"/>
    <mergeCell ref="B1294:AF1294"/>
    <mergeCell ref="B1590:AF1590"/>
    <mergeCell ref="B1813:AF1813"/>
    <mergeCell ref="B2090:AF2090"/>
    <mergeCell ref="B2425:AF2425"/>
    <mergeCell ref="B2745:AF2745"/>
    <mergeCell ref="B663:AF663"/>
    <mergeCell ref="B117:AF117"/>
    <mergeCell ref="B259:AF259"/>
    <mergeCell ref="B339:AF339"/>
    <mergeCell ref="B452:AF452"/>
    <mergeCell ref="B565:AF565"/>
    <mergeCell ref="B500:AG50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99784-CADC-4380-9D92-F28E47981F22}">
  <dimension ref="A1:AH4502"/>
  <sheetViews>
    <sheetView workbookViewId="0">
      <selection sqref="A1:AH4502"/>
    </sheetView>
  </sheetViews>
  <sheetFormatPr defaultRowHeight="15"/>
  <sheetData>
    <row r="1" spans="1:33" ht="15.75" thickBot="1">
      <c r="A1" s="55"/>
      <c r="B1" s="82" t="s">
        <v>918</v>
      </c>
      <c r="C1" s="86">
        <v>2022</v>
      </c>
      <c r="D1" s="86">
        <v>2023</v>
      </c>
      <c r="E1" s="86">
        <v>2024</v>
      </c>
      <c r="F1" s="86">
        <v>2025</v>
      </c>
      <c r="G1" s="86">
        <v>2026</v>
      </c>
      <c r="H1" s="86">
        <v>2027</v>
      </c>
      <c r="I1" s="86">
        <v>2028</v>
      </c>
      <c r="J1" s="86">
        <v>2029</v>
      </c>
      <c r="K1" s="86">
        <v>2030</v>
      </c>
      <c r="L1" s="86">
        <v>2031</v>
      </c>
      <c r="M1" s="86">
        <v>2032</v>
      </c>
      <c r="N1" s="86">
        <v>2033</v>
      </c>
      <c r="O1" s="86">
        <v>2034</v>
      </c>
      <c r="P1" s="86">
        <v>2035</v>
      </c>
      <c r="Q1" s="86">
        <v>2036</v>
      </c>
      <c r="R1" s="86">
        <v>2037</v>
      </c>
      <c r="S1" s="86">
        <v>2038</v>
      </c>
      <c r="T1" s="86">
        <v>2039</v>
      </c>
      <c r="U1" s="86">
        <v>2040</v>
      </c>
      <c r="V1" s="86">
        <v>2041</v>
      </c>
      <c r="W1" s="86">
        <v>2042</v>
      </c>
      <c r="X1" s="86">
        <v>2043</v>
      </c>
      <c r="Y1" s="86">
        <v>2044</v>
      </c>
      <c r="Z1" s="86">
        <v>2045</v>
      </c>
      <c r="AA1" s="86">
        <v>2046</v>
      </c>
      <c r="AB1" s="86">
        <v>2047</v>
      </c>
      <c r="AC1" s="86">
        <v>2048</v>
      </c>
      <c r="AD1" s="86">
        <v>2049</v>
      </c>
      <c r="AE1" s="86">
        <v>2050</v>
      </c>
      <c r="AF1" s="55"/>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102" t="s">
        <v>292</v>
      </c>
      <c r="D3" s="102" t="s">
        <v>919</v>
      </c>
      <c r="E3" s="87"/>
      <c r="F3" s="87"/>
      <c r="G3" s="87"/>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102" t="s">
        <v>293</v>
      </c>
      <c r="D4" s="102" t="s">
        <v>920</v>
      </c>
      <c r="E4" s="87"/>
      <c r="F4" s="87"/>
      <c r="G4" s="102"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102" t="s">
        <v>295</v>
      </c>
      <c r="D5" s="102" t="s">
        <v>922</v>
      </c>
      <c r="E5" s="87"/>
      <c r="F5" s="87"/>
      <c r="G5" s="87"/>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102" t="s">
        <v>296</v>
      </c>
      <c r="D6" s="87"/>
      <c r="E6" s="102" t="s">
        <v>923</v>
      </c>
      <c r="F6" s="87"/>
      <c r="G6" s="87"/>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1:33" ht="15.75">
      <c r="A10" s="58" t="s">
        <v>668</v>
      </c>
      <c r="B10" s="111" t="s">
        <v>669</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89" t="s">
        <v>925</v>
      </c>
      <c r="AG10" s="65"/>
    </row>
    <row r="11" spans="1:33">
      <c r="A11" s="55"/>
      <c r="B11" s="112"/>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89" t="s">
        <v>926</v>
      </c>
      <c r="AG11" s="65"/>
    </row>
    <row r="12" spans="1:33">
      <c r="A12" s="55"/>
      <c r="B12" s="112"/>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89" t="s">
        <v>927</v>
      </c>
      <c r="AG12" s="65"/>
    </row>
    <row r="13" spans="1:33" ht="49.5" thickBot="1">
      <c r="A13" s="55"/>
      <c r="B13" s="113" t="s">
        <v>670</v>
      </c>
      <c r="C13" s="113">
        <v>2022</v>
      </c>
      <c r="D13" s="113">
        <v>2023</v>
      </c>
      <c r="E13" s="113">
        <v>2024</v>
      </c>
      <c r="F13" s="113">
        <v>2025</v>
      </c>
      <c r="G13" s="113">
        <v>2026</v>
      </c>
      <c r="H13" s="113">
        <v>2027</v>
      </c>
      <c r="I13" s="113">
        <v>2028</v>
      </c>
      <c r="J13" s="113">
        <v>2029</v>
      </c>
      <c r="K13" s="113">
        <v>2030</v>
      </c>
      <c r="L13" s="113">
        <v>2031</v>
      </c>
      <c r="M13" s="113">
        <v>2032</v>
      </c>
      <c r="N13" s="113">
        <v>2033</v>
      </c>
      <c r="O13" s="113">
        <v>2034</v>
      </c>
      <c r="P13" s="113">
        <v>2035</v>
      </c>
      <c r="Q13" s="113">
        <v>2036</v>
      </c>
      <c r="R13" s="113">
        <v>2037</v>
      </c>
      <c r="S13" s="113">
        <v>2038</v>
      </c>
      <c r="T13" s="113">
        <v>2039</v>
      </c>
      <c r="U13" s="113">
        <v>2040</v>
      </c>
      <c r="V13" s="113">
        <v>2041</v>
      </c>
      <c r="W13" s="113">
        <v>2042</v>
      </c>
      <c r="X13" s="113">
        <v>2043</v>
      </c>
      <c r="Y13" s="113">
        <v>2044</v>
      </c>
      <c r="Z13" s="113">
        <v>2045</v>
      </c>
      <c r="AA13" s="113">
        <v>2046</v>
      </c>
      <c r="AB13" s="113">
        <v>2047</v>
      </c>
      <c r="AC13" s="113">
        <v>2048</v>
      </c>
      <c r="AD13" s="113">
        <v>2049</v>
      </c>
      <c r="AE13" s="113">
        <v>2050</v>
      </c>
      <c r="AF13" s="114">
        <v>2050</v>
      </c>
      <c r="AG13" s="65"/>
    </row>
    <row r="14" spans="1:33" ht="15.75" thickTop="1">
      <c r="A14" s="55"/>
      <c r="B14" s="65"/>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row>
    <row r="15" spans="1:33" ht="48.75">
      <c r="A15" s="55"/>
      <c r="B15" s="115" t="s">
        <v>671</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row>
    <row r="16" spans="1:33">
      <c r="A16" s="55"/>
      <c r="B16" s="65"/>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row>
    <row r="17" spans="1:33" ht="60.75">
      <c r="A17" s="55"/>
      <c r="B17" s="115" t="s">
        <v>672</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65"/>
      <c r="AG17" s="65"/>
    </row>
    <row r="18" spans="1:33" ht="24.75">
      <c r="A18" s="55"/>
      <c r="B18" s="115" t="s">
        <v>1305</v>
      </c>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row>
    <row r="19" spans="1:33">
      <c r="A19" s="58" t="s">
        <v>674</v>
      </c>
      <c r="B19" s="108" t="s">
        <v>1306</v>
      </c>
      <c r="C19" s="110">
        <v>54.392623999999998</v>
      </c>
      <c r="D19" s="110">
        <v>53.187412000000002</v>
      </c>
      <c r="E19" s="110">
        <v>52.529724000000002</v>
      </c>
      <c r="F19" s="110">
        <v>52.479733000000003</v>
      </c>
      <c r="G19" s="110">
        <v>52.720959000000001</v>
      </c>
      <c r="H19" s="110">
        <v>52.851050999999998</v>
      </c>
      <c r="I19" s="110">
        <v>52.993167999999997</v>
      </c>
      <c r="J19" s="110">
        <v>53.175175000000003</v>
      </c>
      <c r="K19" s="110">
        <v>53.566817999999998</v>
      </c>
      <c r="L19" s="110">
        <v>54.220244999999998</v>
      </c>
      <c r="M19" s="110">
        <v>55.079853</v>
      </c>
      <c r="N19" s="110">
        <v>55.840674999999997</v>
      </c>
      <c r="O19" s="110">
        <v>56.638934999999996</v>
      </c>
      <c r="P19" s="110">
        <v>57.504395000000002</v>
      </c>
      <c r="Q19" s="110">
        <v>58.304447000000003</v>
      </c>
      <c r="R19" s="110">
        <v>59.176174000000003</v>
      </c>
      <c r="S19" s="110">
        <v>60.063701999999999</v>
      </c>
      <c r="T19" s="110">
        <v>61.000945999999999</v>
      </c>
      <c r="U19" s="110">
        <v>62.044392000000002</v>
      </c>
      <c r="V19" s="110">
        <v>63.120776999999997</v>
      </c>
      <c r="W19" s="110">
        <v>64.186768000000001</v>
      </c>
      <c r="X19" s="110">
        <v>65.249404999999996</v>
      </c>
      <c r="Y19" s="110">
        <v>66.318534999999997</v>
      </c>
      <c r="Z19" s="110">
        <v>67.468947999999997</v>
      </c>
      <c r="AA19" s="110">
        <v>68.816581999999997</v>
      </c>
      <c r="AB19" s="110">
        <v>70.243613999999994</v>
      </c>
      <c r="AC19" s="110">
        <v>71.603301999999999</v>
      </c>
      <c r="AD19" s="110">
        <v>73.056640999999999</v>
      </c>
      <c r="AE19" s="110">
        <v>74.779610000000005</v>
      </c>
      <c r="AF19" s="104">
        <v>1.1433E-2</v>
      </c>
      <c r="AG19" s="65"/>
    </row>
    <row r="20" spans="1:33" ht="24.75">
      <c r="A20" s="58" t="s">
        <v>675</v>
      </c>
      <c r="B20" s="108" t="s">
        <v>1307</v>
      </c>
      <c r="C20" s="110">
        <v>16.846205000000001</v>
      </c>
      <c r="D20" s="110">
        <v>17.761892</v>
      </c>
      <c r="E20" s="110">
        <v>18.763459999999998</v>
      </c>
      <c r="F20" s="110">
        <v>19.899121999999998</v>
      </c>
      <c r="G20" s="110">
        <v>21.083855</v>
      </c>
      <c r="H20" s="110">
        <v>22.151053999999998</v>
      </c>
      <c r="I20" s="110">
        <v>23.138805000000001</v>
      </c>
      <c r="J20" s="110">
        <v>24.075592</v>
      </c>
      <c r="K20" s="110">
        <v>25.031351000000001</v>
      </c>
      <c r="L20" s="110">
        <v>26.026824999999999</v>
      </c>
      <c r="M20" s="110">
        <v>27.096857</v>
      </c>
      <c r="N20" s="110">
        <v>28.109197999999999</v>
      </c>
      <c r="O20" s="110">
        <v>29.092110000000002</v>
      </c>
      <c r="P20" s="110">
        <v>30.063576000000001</v>
      </c>
      <c r="Q20" s="110">
        <v>30.988947</v>
      </c>
      <c r="R20" s="110">
        <v>31.943773</v>
      </c>
      <c r="S20" s="110">
        <v>32.878410000000002</v>
      </c>
      <c r="T20" s="110">
        <v>33.782879000000001</v>
      </c>
      <c r="U20" s="110">
        <v>34.707160999999999</v>
      </c>
      <c r="V20" s="110">
        <v>35.655670000000001</v>
      </c>
      <c r="W20" s="110">
        <v>36.558773000000002</v>
      </c>
      <c r="X20" s="110">
        <v>37.368586999999998</v>
      </c>
      <c r="Y20" s="110">
        <v>38.121651</v>
      </c>
      <c r="Z20" s="110">
        <v>38.871417999999998</v>
      </c>
      <c r="AA20" s="110">
        <v>39.695540999999999</v>
      </c>
      <c r="AB20" s="110">
        <v>40.532322000000001</v>
      </c>
      <c r="AC20" s="110">
        <v>41.299179000000002</v>
      </c>
      <c r="AD20" s="110">
        <v>42.100203999999998</v>
      </c>
      <c r="AE20" s="110">
        <v>43.049956999999999</v>
      </c>
      <c r="AF20" s="104">
        <v>3.4076000000000002E-2</v>
      </c>
      <c r="AG20" s="65"/>
    </row>
    <row r="21" spans="1:33" ht="24.75">
      <c r="A21" s="58" t="s">
        <v>676</v>
      </c>
      <c r="B21" s="108" t="s">
        <v>1308</v>
      </c>
      <c r="C21" s="110">
        <v>5.8500000000000002E-4</v>
      </c>
      <c r="D21" s="110">
        <v>7.6309999999999998E-3</v>
      </c>
      <c r="E21" s="110">
        <v>1.4685E-2</v>
      </c>
      <c r="F21" s="110">
        <v>2.1224E-2</v>
      </c>
      <c r="G21" s="110">
        <v>2.7498000000000002E-2</v>
      </c>
      <c r="H21" s="110">
        <v>3.3387E-2</v>
      </c>
      <c r="I21" s="110">
        <v>3.8968000000000003E-2</v>
      </c>
      <c r="J21" s="110">
        <v>4.4345000000000002E-2</v>
      </c>
      <c r="K21" s="110">
        <v>4.9703999999999998E-2</v>
      </c>
      <c r="L21" s="110">
        <v>5.5247999999999998E-2</v>
      </c>
      <c r="M21" s="110">
        <v>6.1055999999999999E-2</v>
      </c>
      <c r="N21" s="110">
        <v>6.6844000000000001E-2</v>
      </c>
      <c r="O21" s="110">
        <v>7.2696999999999998E-2</v>
      </c>
      <c r="P21" s="110">
        <v>7.8773999999999997E-2</v>
      </c>
      <c r="Q21" s="110">
        <v>8.5073999999999997E-2</v>
      </c>
      <c r="R21" s="110">
        <v>9.1911000000000007E-2</v>
      </c>
      <c r="S21" s="110">
        <v>9.9267999999999995E-2</v>
      </c>
      <c r="T21" s="110">
        <v>0.10728699999999999</v>
      </c>
      <c r="U21" s="110">
        <v>0.116186</v>
      </c>
      <c r="V21" s="110">
        <v>0.125999</v>
      </c>
      <c r="W21" s="110">
        <v>0.13661799999999999</v>
      </c>
      <c r="X21" s="110">
        <v>0.14805499999999999</v>
      </c>
      <c r="Y21" s="110">
        <v>0.160189</v>
      </c>
      <c r="Z21" s="110">
        <v>0.173373</v>
      </c>
      <c r="AA21" s="110">
        <v>0.18800800000000001</v>
      </c>
      <c r="AB21" s="110">
        <v>0.203789</v>
      </c>
      <c r="AC21" s="110">
        <v>0.22024199999999999</v>
      </c>
      <c r="AD21" s="110">
        <v>0.237737</v>
      </c>
      <c r="AE21" s="110">
        <v>0.256857</v>
      </c>
      <c r="AF21" s="104">
        <v>0.242756</v>
      </c>
      <c r="AG21" s="65"/>
    </row>
    <row r="22" spans="1:33" ht="72.75">
      <c r="A22" s="58" t="s">
        <v>677</v>
      </c>
      <c r="B22" s="108" t="s">
        <v>1309</v>
      </c>
      <c r="C22" s="110">
        <v>1.5417999999999999E-2</v>
      </c>
      <c r="D22" s="110">
        <v>1.3986E-2</v>
      </c>
      <c r="E22" s="110">
        <v>1.2747E-2</v>
      </c>
      <c r="F22" s="110">
        <v>1.1705E-2</v>
      </c>
      <c r="G22" s="110">
        <v>1.0794E-2</v>
      </c>
      <c r="H22" s="110">
        <v>9.9299999999999996E-3</v>
      </c>
      <c r="I22" s="110">
        <v>9.1299999999999992E-3</v>
      </c>
      <c r="J22" s="110">
        <v>8.3929999999999994E-3</v>
      </c>
      <c r="K22" s="110">
        <v>7.7320000000000002E-3</v>
      </c>
      <c r="L22" s="110">
        <v>7.1459999999999996E-3</v>
      </c>
      <c r="M22" s="110">
        <v>6.6239999999999997E-3</v>
      </c>
      <c r="N22" s="110">
        <v>6.0930000000000003E-3</v>
      </c>
      <c r="O22" s="110">
        <v>5.5430000000000002E-3</v>
      </c>
      <c r="P22" s="110">
        <v>4.9630000000000004E-3</v>
      </c>
      <c r="Q22" s="110">
        <v>4.3689999999999996E-3</v>
      </c>
      <c r="R22" s="110">
        <v>3.7439999999999999E-3</v>
      </c>
      <c r="S22" s="110">
        <v>3.1649999999999998E-3</v>
      </c>
      <c r="T22" s="110">
        <v>2.637E-3</v>
      </c>
      <c r="U22" s="110">
        <v>2.1050000000000001E-3</v>
      </c>
      <c r="V22" s="110">
        <v>1.683E-3</v>
      </c>
      <c r="W22" s="110">
        <v>1.3730000000000001E-3</v>
      </c>
      <c r="X22" s="110">
        <v>1.147E-3</v>
      </c>
      <c r="Y22" s="110">
        <v>1E-3</v>
      </c>
      <c r="Z22" s="110">
        <v>8.9899999999999995E-4</v>
      </c>
      <c r="AA22" s="110">
        <v>8.1999999999999998E-4</v>
      </c>
      <c r="AB22" s="110">
        <v>7.6900000000000004E-4</v>
      </c>
      <c r="AC22" s="110">
        <v>7.0299999999999996E-4</v>
      </c>
      <c r="AD22" s="110">
        <v>6.2500000000000001E-4</v>
      </c>
      <c r="AE22" s="110">
        <v>5.2899999999999996E-4</v>
      </c>
      <c r="AF22" s="104">
        <v>-0.11348800000000001</v>
      </c>
      <c r="AG22" s="65"/>
    </row>
    <row r="23" spans="1:33" ht="36.75">
      <c r="A23" s="58" t="s">
        <v>678</v>
      </c>
      <c r="B23" s="108" t="s">
        <v>1310</v>
      </c>
      <c r="C23" s="110">
        <v>3.793104</v>
      </c>
      <c r="D23" s="110">
        <v>3.7339889999999998</v>
      </c>
      <c r="E23" s="110">
        <v>3.7011970000000001</v>
      </c>
      <c r="F23" s="110">
        <v>3.6948340000000002</v>
      </c>
      <c r="G23" s="110">
        <v>3.7055539999999998</v>
      </c>
      <c r="H23" s="110">
        <v>3.7133219999999998</v>
      </c>
      <c r="I23" s="110">
        <v>3.7223549999999999</v>
      </c>
      <c r="J23" s="110">
        <v>3.7376019999999999</v>
      </c>
      <c r="K23" s="110">
        <v>3.7636449999999999</v>
      </c>
      <c r="L23" s="110">
        <v>3.8070430000000002</v>
      </c>
      <c r="M23" s="110">
        <v>3.8642319999999999</v>
      </c>
      <c r="N23" s="110">
        <v>3.9146670000000001</v>
      </c>
      <c r="O23" s="110">
        <v>3.9473159999999998</v>
      </c>
      <c r="P23" s="110">
        <v>3.9684680000000001</v>
      </c>
      <c r="Q23" s="110">
        <v>3.9718550000000001</v>
      </c>
      <c r="R23" s="110">
        <v>3.975454</v>
      </c>
      <c r="S23" s="110">
        <v>3.964083</v>
      </c>
      <c r="T23" s="110">
        <v>3.9534349999999998</v>
      </c>
      <c r="U23" s="110">
        <v>3.955495</v>
      </c>
      <c r="V23" s="110">
        <v>3.9734389999999999</v>
      </c>
      <c r="W23" s="110">
        <v>4.000788</v>
      </c>
      <c r="X23" s="110">
        <v>4.0414599999999998</v>
      </c>
      <c r="Y23" s="110">
        <v>4.0953679999999997</v>
      </c>
      <c r="Z23" s="110">
        <v>4.15557</v>
      </c>
      <c r="AA23" s="110">
        <v>4.2257569999999998</v>
      </c>
      <c r="AB23" s="110">
        <v>4.2996879999999997</v>
      </c>
      <c r="AC23" s="110">
        <v>4.3678400000000002</v>
      </c>
      <c r="AD23" s="110">
        <v>4.4369680000000002</v>
      </c>
      <c r="AE23" s="110">
        <v>4.5171900000000003</v>
      </c>
      <c r="AF23" s="104">
        <v>6.2589999999999998E-3</v>
      </c>
      <c r="AG23" s="65"/>
    </row>
    <row r="24" spans="1:33">
      <c r="A24" s="58" t="s">
        <v>679</v>
      </c>
      <c r="B24" s="108" t="s">
        <v>1311</v>
      </c>
      <c r="C24" s="110">
        <v>8.03E-4</v>
      </c>
      <c r="D24" s="110">
        <v>7.2599999999999997E-4</v>
      </c>
      <c r="E24" s="110">
        <v>6.6500000000000001E-4</v>
      </c>
      <c r="F24" s="110">
        <v>6.1799999999999995E-4</v>
      </c>
      <c r="G24" s="110">
        <v>5.8399999999999999E-4</v>
      </c>
      <c r="H24" s="110">
        <v>5.5699999999999999E-4</v>
      </c>
      <c r="I24" s="110">
        <v>5.3600000000000002E-4</v>
      </c>
      <c r="J24" s="110">
        <v>5.04E-4</v>
      </c>
      <c r="K24" s="110">
        <v>4.6299999999999998E-4</v>
      </c>
      <c r="L24" s="110">
        <v>4.2499999999999998E-4</v>
      </c>
      <c r="M24" s="110">
        <v>3.9199999999999999E-4</v>
      </c>
      <c r="N24" s="110">
        <v>3.3E-4</v>
      </c>
      <c r="O24" s="110">
        <v>2.5999999999999998E-4</v>
      </c>
      <c r="P24" s="110">
        <v>2.05E-4</v>
      </c>
      <c r="Q24" s="110">
        <v>1.6100000000000001E-4</v>
      </c>
      <c r="R24" s="110">
        <v>1.26E-4</v>
      </c>
      <c r="S24" s="110">
        <v>9.8999999999999994E-5</v>
      </c>
      <c r="T24" s="110">
        <v>7.7000000000000001E-5</v>
      </c>
      <c r="U24" s="110">
        <v>6.8999999999999997E-5</v>
      </c>
      <c r="V24" s="110">
        <v>6.7000000000000002E-5</v>
      </c>
      <c r="W24" s="110">
        <v>6.6000000000000005E-5</v>
      </c>
      <c r="X24" s="110">
        <v>6.3999999999999997E-5</v>
      </c>
      <c r="Y24" s="110">
        <v>5.1999999999999997E-5</v>
      </c>
      <c r="Z24" s="110">
        <v>3.6000000000000001E-5</v>
      </c>
      <c r="AA24" s="110">
        <v>2.5999999999999998E-5</v>
      </c>
      <c r="AB24" s="110">
        <v>1.8E-5</v>
      </c>
      <c r="AC24" s="110">
        <v>1.2999999999999999E-5</v>
      </c>
      <c r="AD24" s="110">
        <v>9.0000000000000002E-6</v>
      </c>
      <c r="AE24" s="110">
        <v>6.0000000000000002E-6</v>
      </c>
      <c r="AF24" s="104">
        <v>-0.15909799999999999</v>
      </c>
      <c r="AG24" s="65"/>
    </row>
    <row r="25" spans="1:33" ht="36.75">
      <c r="A25" s="58" t="s">
        <v>680</v>
      </c>
      <c r="B25" s="108" t="s">
        <v>1312</v>
      </c>
      <c r="C25" s="110">
        <v>0</v>
      </c>
      <c r="D25" s="110">
        <v>5.7910000000000001E-3</v>
      </c>
      <c r="E25" s="110">
        <v>1.1641E-2</v>
      </c>
      <c r="F25" s="110">
        <v>1.7745E-2</v>
      </c>
      <c r="G25" s="110">
        <v>2.4024E-2</v>
      </c>
      <c r="H25" s="110">
        <v>3.0276999999999998E-2</v>
      </c>
      <c r="I25" s="110">
        <v>3.6507999999999999E-2</v>
      </c>
      <c r="J25" s="110">
        <v>4.2764999999999997E-2</v>
      </c>
      <c r="K25" s="110">
        <v>4.9185E-2</v>
      </c>
      <c r="L25" s="110">
        <v>5.5924000000000001E-2</v>
      </c>
      <c r="M25" s="110">
        <v>6.3112000000000001E-2</v>
      </c>
      <c r="N25" s="110">
        <v>7.0484000000000005E-2</v>
      </c>
      <c r="O25" s="110">
        <v>7.8226000000000004E-2</v>
      </c>
      <c r="P25" s="110">
        <v>8.6534E-2</v>
      </c>
      <c r="Q25" s="110">
        <v>9.5422000000000007E-2</v>
      </c>
      <c r="R25" s="110">
        <v>0.10527400000000001</v>
      </c>
      <c r="S25" s="110">
        <v>0.11618100000000001</v>
      </c>
      <c r="T25" s="110">
        <v>0.128332</v>
      </c>
      <c r="U25" s="110">
        <v>0.14206299999999999</v>
      </c>
      <c r="V25" s="110">
        <v>0.157389</v>
      </c>
      <c r="W25" s="110">
        <v>0.17405100000000001</v>
      </c>
      <c r="X25" s="110">
        <v>0.19183600000000001</v>
      </c>
      <c r="Y25" s="110">
        <v>0.21071500000000001</v>
      </c>
      <c r="Z25" s="110">
        <v>0.23088900000000001</v>
      </c>
      <c r="AA25" s="110">
        <v>0.25246600000000002</v>
      </c>
      <c r="AB25" s="110">
        <v>0.27496199999999998</v>
      </c>
      <c r="AC25" s="110">
        <v>0.29769299999999999</v>
      </c>
      <c r="AD25" s="110">
        <v>0.32119900000000001</v>
      </c>
      <c r="AE25" s="110">
        <v>0.34622399999999998</v>
      </c>
      <c r="AF25" s="104" t="s">
        <v>560</v>
      </c>
      <c r="AG25" s="65"/>
    </row>
    <row r="26" spans="1:33" ht="36.75">
      <c r="A26" s="58" t="s">
        <v>681</v>
      </c>
      <c r="B26" s="108" t="s">
        <v>1313</v>
      </c>
      <c r="C26" s="110">
        <v>0</v>
      </c>
      <c r="D26" s="110">
        <v>6.025E-3</v>
      </c>
      <c r="E26" s="110">
        <v>1.2128999999999999E-2</v>
      </c>
      <c r="F26" s="110">
        <v>1.8395000000000002E-2</v>
      </c>
      <c r="G26" s="110">
        <v>2.4749E-2</v>
      </c>
      <c r="H26" s="110">
        <v>3.0966E-2</v>
      </c>
      <c r="I26" s="110">
        <v>3.7011000000000002E-2</v>
      </c>
      <c r="J26" s="110">
        <v>4.2945999999999998E-2</v>
      </c>
      <c r="K26" s="110">
        <v>4.8956E-2</v>
      </c>
      <c r="L26" s="110">
        <v>5.5273999999999997E-2</v>
      </c>
      <c r="M26" s="110">
        <v>6.2050000000000001E-2</v>
      </c>
      <c r="N26" s="110">
        <v>6.9098000000000007E-2</v>
      </c>
      <c r="O26" s="110">
        <v>7.6633999999999994E-2</v>
      </c>
      <c r="P26" s="110">
        <v>8.4903000000000006E-2</v>
      </c>
      <c r="Q26" s="110">
        <v>9.3932000000000002E-2</v>
      </c>
      <c r="R26" s="110">
        <v>0.104143</v>
      </c>
      <c r="S26" s="110">
        <v>0.115635</v>
      </c>
      <c r="T26" s="110">
        <v>0.12864999999999999</v>
      </c>
      <c r="U26" s="110">
        <v>0.14353199999999999</v>
      </c>
      <c r="V26" s="110">
        <v>0.160333</v>
      </c>
      <c r="W26" s="110">
        <v>0.17879300000000001</v>
      </c>
      <c r="X26" s="110">
        <v>0.198736</v>
      </c>
      <c r="Y26" s="110">
        <v>0.21998000000000001</v>
      </c>
      <c r="Z26" s="110">
        <v>0.24280499999999999</v>
      </c>
      <c r="AA26" s="110">
        <v>0.26719799999999999</v>
      </c>
      <c r="AB26" s="110">
        <v>0.29270299999999999</v>
      </c>
      <c r="AC26" s="110">
        <v>0.318521</v>
      </c>
      <c r="AD26" s="110">
        <v>0.34528500000000001</v>
      </c>
      <c r="AE26" s="110">
        <v>0.37370199999999998</v>
      </c>
      <c r="AF26" s="104" t="s">
        <v>560</v>
      </c>
      <c r="AG26" s="65"/>
    </row>
    <row r="27" spans="1:33" ht="24.75">
      <c r="A27" s="58" t="s">
        <v>682</v>
      </c>
      <c r="B27" s="108" t="s">
        <v>1314</v>
      </c>
      <c r="C27" s="110">
        <v>0</v>
      </c>
      <c r="D27" s="110">
        <v>0</v>
      </c>
      <c r="E27" s="110">
        <v>1.9999999999999999E-6</v>
      </c>
      <c r="F27" s="110">
        <v>3.9999999999999998E-6</v>
      </c>
      <c r="G27" s="110">
        <v>6.0000000000000002E-6</v>
      </c>
      <c r="H27" s="110">
        <v>7.9999999999999996E-6</v>
      </c>
      <c r="I27" s="110">
        <v>1.0000000000000001E-5</v>
      </c>
      <c r="J27" s="110">
        <v>1.1E-5</v>
      </c>
      <c r="K27" s="110">
        <v>1.2999999999999999E-5</v>
      </c>
      <c r="L27" s="110">
        <v>1.5E-5</v>
      </c>
      <c r="M27" s="110">
        <v>1.7E-5</v>
      </c>
      <c r="N27" s="110">
        <v>1.8E-5</v>
      </c>
      <c r="O27" s="110">
        <v>2.0000000000000002E-5</v>
      </c>
      <c r="P27" s="110">
        <v>2.0999999999999999E-5</v>
      </c>
      <c r="Q27" s="110">
        <v>2.1999999999999999E-5</v>
      </c>
      <c r="R27" s="110">
        <v>2.3E-5</v>
      </c>
      <c r="S27" s="110">
        <v>2.4000000000000001E-5</v>
      </c>
      <c r="T27" s="110">
        <v>2.5000000000000001E-5</v>
      </c>
      <c r="U27" s="110">
        <v>2.5999999999999998E-5</v>
      </c>
      <c r="V27" s="110">
        <v>2.6999999999999999E-5</v>
      </c>
      <c r="W27" s="110">
        <v>2.8E-5</v>
      </c>
      <c r="X27" s="110">
        <v>2.8E-5</v>
      </c>
      <c r="Y27" s="110">
        <v>2.8E-5</v>
      </c>
      <c r="Z27" s="110">
        <v>2.9E-5</v>
      </c>
      <c r="AA27" s="110">
        <v>2.9E-5</v>
      </c>
      <c r="AB27" s="110">
        <v>2.8E-5</v>
      </c>
      <c r="AC27" s="110">
        <v>2.8E-5</v>
      </c>
      <c r="AD27" s="110">
        <v>2.6999999999999999E-5</v>
      </c>
      <c r="AE27" s="110">
        <v>2.6999999999999999E-5</v>
      </c>
      <c r="AF27" s="104" t="s">
        <v>560</v>
      </c>
      <c r="AG27" s="65"/>
    </row>
    <row r="28" spans="1:33" ht="36.75">
      <c r="A28" s="58" t="s">
        <v>683</v>
      </c>
      <c r="B28" s="108" t="s">
        <v>1315</v>
      </c>
      <c r="C28" s="110">
        <v>75.048714000000004</v>
      </c>
      <c r="D28" s="110">
        <v>74.717513999999994</v>
      </c>
      <c r="E28" s="110">
        <v>75.046081999999998</v>
      </c>
      <c r="F28" s="110">
        <v>76.143508999999995</v>
      </c>
      <c r="G28" s="110">
        <v>77.597999999999999</v>
      </c>
      <c r="H28" s="110">
        <v>78.820419000000001</v>
      </c>
      <c r="I28" s="110">
        <v>79.976401999999993</v>
      </c>
      <c r="J28" s="110">
        <v>81.127167</v>
      </c>
      <c r="K28" s="110">
        <v>82.517714999999995</v>
      </c>
      <c r="L28" s="110">
        <v>84.228110999999998</v>
      </c>
      <c r="M28" s="110">
        <v>86.234122999999997</v>
      </c>
      <c r="N28" s="110">
        <v>88.077529999999996</v>
      </c>
      <c r="O28" s="110">
        <v>89.911659</v>
      </c>
      <c r="P28" s="110">
        <v>91.791747999999998</v>
      </c>
      <c r="Q28" s="110">
        <v>93.544196999999997</v>
      </c>
      <c r="R28" s="110">
        <v>95.400565999999998</v>
      </c>
      <c r="S28" s="110">
        <v>97.240463000000005</v>
      </c>
      <c r="T28" s="110">
        <v>99.104270999999997</v>
      </c>
      <c r="U28" s="110">
        <v>101.111</v>
      </c>
      <c r="V28" s="110">
        <v>103.19528200000001</v>
      </c>
      <c r="W28" s="110">
        <v>105.237099</v>
      </c>
      <c r="X28" s="110">
        <v>107.199234</v>
      </c>
      <c r="Y28" s="110">
        <v>109.127678</v>
      </c>
      <c r="Z28" s="110">
        <v>111.1437</v>
      </c>
      <c r="AA28" s="110">
        <v>113.446144</v>
      </c>
      <c r="AB28" s="110">
        <v>115.847984</v>
      </c>
      <c r="AC28" s="110">
        <v>118.10760500000001</v>
      </c>
      <c r="AD28" s="110">
        <v>120.49865</v>
      </c>
      <c r="AE28" s="110">
        <v>123.323883</v>
      </c>
      <c r="AF28" s="104">
        <v>1.7897E-2</v>
      </c>
      <c r="AG28" s="65"/>
    </row>
    <row r="29" spans="1:33">
      <c r="A29" s="55"/>
      <c r="B29" s="115" t="s">
        <v>1316</v>
      </c>
      <c r="C29" s="65"/>
      <c r="D29" s="65"/>
      <c r="E29" s="65"/>
      <c r="F29" s="65"/>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65"/>
      <c r="AG29" s="65"/>
    </row>
    <row r="30" spans="1:33">
      <c r="A30" s="58" t="s">
        <v>685</v>
      </c>
      <c r="B30" s="108" t="s">
        <v>1306</v>
      </c>
      <c r="C30" s="110">
        <v>39.558543999999998</v>
      </c>
      <c r="D30" s="110">
        <v>39.337626999999998</v>
      </c>
      <c r="E30" s="110">
        <v>39.299655999999999</v>
      </c>
      <c r="F30" s="110">
        <v>39.581608000000003</v>
      </c>
      <c r="G30" s="110">
        <v>40.110664</v>
      </c>
      <c r="H30" s="110">
        <v>40.671706999999998</v>
      </c>
      <c r="I30" s="110">
        <v>41.263809000000002</v>
      </c>
      <c r="J30" s="110">
        <v>41.765324</v>
      </c>
      <c r="K30" s="110">
        <v>42.233722999999998</v>
      </c>
      <c r="L30" s="110">
        <v>42.755890000000001</v>
      </c>
      <c r="M30" s="110">
        <v>43.429985000000002</v>
      </c>
      <c r="N30" s="110">
        <v>44.019016000000001</v>
      </c>
      <c r="O30" s="110">
        <v>44.583286000000001</v>
      </c>
      <c r="P30" s="110">
        <v>45.18047</v>
      </c>
      <c r="Q30" s="110">
        <v>45.736732000000003</v>
      </c>
      <c r="R30" s="110">
        <v>46.355182999999997</v>
      </c>
      <c r="S30" s="110">
        <v>46.957836</v>
      </c>
      <c r="T30" s="110">
        <v>47.563808000000002</v>
      </c>
      <c r="U30" s="110">
        <v>48.222565000000003</v>
      </c>
      <c r="V30" s="110">
        <v>48.907677</v>
      </c>
      <c r="W30" s="110">
        <v>49.573700000000002</v>
      </c>
      <c r="X30" s="110">
        <v>50.240974000000001</v>
      </c>
      <c r="Y30" s="110">
        <v>50.887698999999998</v>
      </c>
      <c r="Z30" s="110">
        <v>51.487983999999997</v>
      </c>
      <c r="AA30" s="110">
        <v>52.142113000000002</v>
      </c>
      <c r="AB30" s="110">
        <v>52.823295999999999</v>
      </c>
      <c r="AC30" s="110">
        <v>53.454895</v>
      </c>
      <c r="AD30" s="110">
        <v>54.11842</v>
      </c>
      <c r="AE30" s="110">
        <v>54.955475</v>
      </c>
      <c r="AF30" s="104">
        <v>1.1809999999999999E-2</v>
      </c>
      <c r="AG30" s="65"/>
    </row>
    <row r="31" spans="1:33" ht="24.75">
      <c r="A31" s="58" t="s">
        <v>686</v>
      </c>
      <c r="B31" s="108" t="s">
        <v>1307</v>
      </c>
      <c r="C31" s="110">
        <v>19.487116</v>
      </c>
      <c r="D31" s="110">
        <v>19.215472999999999</v>
      </c>
      <c r="E31" s="110">
        <v>19.072890999999998</v>
      </c>
      <c r="F31" s="110">
        <v>19.059853</v>
      </c>
      <c r="G31" s="110">
        <v>19.182478</v>
      </c>
      <c r="H31" s="110">
        <v>19.313580999999999</v>
      </c>
      <c r="I31" s="110">
        <v>19.478919999999999</v>
      </c>
      <c r="J31" s="110">
        <v>19.629051</v>
      </c>
      <c r="K31" s="110">
        <v>19.775127000000001</v>
      </c>
      <c r="L31" s="110">
        <v>19.949099</v>
      </c>
      <c r="M31" s="110">
        <v>20.215589999999999</v>
      </c>
      <c r="N31" s="110">
        <v>20.442692000000001</v>
      </c>
      <c r="O31" s="110">
        <v>20.670752</v>
      </c>
      <c r="P31" s="110">
        <v>20.911200000000001</v>
      </c>
      <c r="Q31" s="110">
        <v>21.112674999999999</v>
      </c>
      <c r="R31" s="110">
        <v>21.367301999999999</v>
      </c>
      <c r="S31" s="110">
        <v>21.576695999999998</v>
      </c>
      <c r="T31" s="110">
        <v>21.845286999999999</v>
      </c>
      <c r="U31" s="110">
        <v>22.114789999999999</v>
      </c>
      <c r="V31" s="110">
        <v>22.415617000000001</v>
      </c>
      <c r="W31" s="110">
        <v>22.714939000000001</v>
      </c>
      <c r="X31" s="110">
        <v>23.016795999999999</v>
      </c>
      <c r="Y31" s="110">
        <v>23.311952999999999</v>
      </c>
      <c r="Z31" s="110">
        <v>23.583117999999999</v>
      </c>
      <c r="AA31" s="110">
        <v>23.878855000000001</v>
      </c>
      <c r="AB31" s="110">
        <v>24.179131999999999</v>
      </c>
      <c r="AC31" s="110">
        <v>24.450662999999999</v>
      </c>
      <c r="AD31" s="110">
        <v>24.739687</v>
      </c>
      <c r="AE31" s="110">
        <v>25.097049999999999</v>
      </c>
      <c r="AF31" s="104">
        <v>9.077E-3</v>
      </c>
      <c r="AG31" s="65"/>
    </row>
    <row r="32" spans="1:33" ht="24.75">
      <c r="A32" s="58" t="s">
        <v>687</v>
      </c>
      <c r="B32" s="108" t="s">
        <v>1308</v>
      </c>
      <c r="C32" s="110">
        <v>3.5519000000000002E-2</v>
      </c>
      <c r="D32" s="110">
        <v>3.6849E-2</v>
      </c>
      <c r="E32" s="110">
        <v>3.8300000000000001E-2</v>
      </c>
      <c r="F32" s="110">
        <v>3.9927999999999998E-2</v>
      </c>
      <c r="G32" s="110">
        <v>4.1890999999999998E-2</v>
      </c>
      <c r="H32" s="110">
        <v>4.3984000000000002E-2</v>
      </c>
      <c r="I32" s="110">
        <v>4.6241999999999998E-2</v>
      </c>
      <c r="J32" s="110">
        <v>4.8501000000000002E-2</v>
      </c>
      <c r="K32" s="110">
        <v>5.0944999999999997E-2</v>
      </c>
      <c r="L32" s="110">
        <v>5.3742999999999999E-2</v>
      </c>
      <c r="M32" s="110">
        <v>5.7158E-2</v>
      </c>
      <c r="N32" s="110">
        <v>6.1107000000000002E-2</v>
      </c>
      <c r="O32" s="110">
        <v>6.5478999999999996E-2</v>
      </c>
      <c r="P32" s="110">
        <v>6.9911000000000001E-2</v>
      </c>
      <c r="Q32" s="110">
        <v>7.4637999999999996E-2</v>
      </c>
      <c r="R32" s="110">
        <v>7.9952999999999996E-2</v>
      </c>
      <c r="S32" s="110">
        <v>8.5781999999999997E-2</v>
      </c>
      <c r="T32" s="110">
        <v>9.2218999999999995E-2</v>
      </c>
      <c r="U32" s="110">
        <v>9.9416000000000004E-2</v>
      </c>
      <c r="V32" s="110">
        <v>0.10742400000000001</v>
      </c>
      <c r="W32" s="110">
        <v>0.115934</v>
      </c>
      <c r="X32" s="110">
        <v>0.124888</v>
      </c>
      <c r="Y32" s="110">
        <v>0.13411600000000001</v>
      </c>
      <c r="Z32" s="110">
        <v>0.143486</v>
      </c>
      <c r="AA32" s="110">
        <v>0.153252</v>
      </c>
      <c r="AB32" s="110">
        <v>0.16322400000000001</v>
      </c>
      <c r="AC32" s="110">
        <v>0.17308100000000001</v>
      </c>
      <c r="AD32" s="110">
        <v>0.18249199999999999</v>
      </c>
      <c r="AE32" s="110">
        <v>0.19253300000000001</v>
      </c>
      <c r="AF32" s="104">
        <v>6.2223000000000001E-2</v>
      </c>
      <c r="AG32" s="65"/>
    </row>
    <row r="33" spans="1:33" ht="72.75">
      <c r="A33" s="58" t="s">
        <v>688</v>
      </c>
      <c r="B33" s="108" t="s">
        <v>1309</v>
      </c>
      <c r="C33" s="110">
        <v>4.0710999999999997E-2</v>
      </c>
      <c r="D33" s="110">
        <v>3.8744000000000001E-2</v>
      </c>
      <c r="E33" s="110">
        <v>3.6801E-2</v>
      </c>
      <c r="F33" s="110">
        <v>3.5048999999999997E-2</v>
      </c>
      <c r="G33" s="110">
        <v>3.3437000000000001E-2</v>
      </c>
      <c r="H33" s="110">
        <v>3.1725999999999997E-2</v>
      </c>
      <c r="I33" s="110">
        <v>3.0068000000000001E-2</v>
      </c>
      <c r="J33" s="110">
        <v>2.8327000000000001E-2</v>
      </c>
      <c r="K33" s="110">
        <v>2.6554000000000001E-2</v>
      </c>
      <c r="L33" s="110">
        <v>2.4896000000000001E-2</v>
      </c>
      <c r="M33" s="110">
        <v>2.3394999999999999E-2</v>
      </c>
      <c r="N33" s="110">
        <v>2.1885999999999999E-2</v>
      </c>
      <c r="O33" s="110">
        <v>2.0383999999999999E-2</v>
      </c>
      <c r="P33" s="110">
        <v>1.8924E-2</v>
      </c>
      <c r="Q33" s="110">
        <v>1.7500999999999999E-2</v>
      </c>
      <c r="R33" s="110">
        <v>1.6240000000000001E-2</v>
      </c>
      <c r="S33" s="110">
        <v>1.5091E-2</v>
      </c>
      <c r="T33" s="110">
        <v>1.4094000000000001E-2</v>
      </c>
      <c r="U33" s="110">
        <v>1.316E-2</v>
      </c>
      <c r="V33" s="110">
        <v>1.2222E-2</v>
      </c>
      <c r="W33" s="110">
        <v>1.1379999999999999E-2</v>
      </c>
      <c r="X33" s="110">
        <v>1.0423999999999999E-2</v>
      </c>
      <c r="Y33" s="110">
        <v>9.4500000000000001E-3</v>
      </c>
      <c r="Z33" s="110">
        <v>8.6359999999999996E-3</v>
      </c>
      <c r="AA33" s="110">
        <v>7.9539999999999993E-3</v>
      </c>
      <c r="AB33" s="110">
        <v>7.2659999999999999E-3</v>
      </c>
      <c r="AC33" s="110">
        <v>6.5680000000000001E-3</v>
      </c>
      <c r="AD33" s="110">
        <v>5.9379999999999997E-3</v>
      </c>
      <c r="AE33" s="110">
        <v>5.4149999999999997E-3</v>
      </c>
      <c r="AF33" s="104">
        <v>-6.9514000000000006E-2</v>
      </c>
      <c r="AG33" s="65"/>
    </row>
    <row r="34" spans="1:33" ht="36.75">
      <c r="A34" s="58" t="s">
        <v>689</v>
      </c>
      <c r="B34" s="108" t="s">
        <v>1310</v>
      </c>
      <c r="C34" s="110">
        <v>0.56798599999999999</v>
      </c>
      <c r="D34" s="110">
        <v>0.59782800000000003</v>
      </c>
      <c r="E34" s="110">
        <v>0.637764</v>
      </c>
      <c r="F34" s="110">
        <v>0.68537099999999995</v>
      </c>
      <c r="G34" s="110">
        <v>0.74296300000000004</v>
      </c>
      <c r="H34" s="110">
        <v>0.80857800000000002</v>
      </c>
      <c r="I34" s="110">
        <v>0.87989099999999998</v>
      </c>
      <c r="J34" s="110">
        <v>0.95517399999999997</v>
      </c>
      <c r="K34" s="110">
        <v>1.0367869999999999</v>
      </c>
      <c r="L34" s="110">
        <v>1.129257</v>
      </c>
      <c r="M34" s="110">
        <v>1.2372430000000001</v>
      </c>
      <c r="N34" s="110">
        <v>1.3557220000000001</v>
      </c>
      <c r="O34" s="110">
        <v>1.486297</v>
      </c>
      <c r="P34" s="110">
        <v>1.6277839999999999</v>
      </c>
      <c r="Q34" s="110">
        <v>1.7695620000000001</v>
      </c>
      <c r="R34" s="110">
        <v>1.9196610000000001</v>
      </c>
      <c r="S34" s="110">
        <v>2.070964</v>
      </c>
      <c r="T34" s="110">
        <v>2.2238769999999999</v>
      </c>
      <c r="U34" s="110">
        <v>2.3845040000000002</v>
      </c>
      <c r="V34" s="110">
        <v>2.5457839999999998</v>
      </c>
      <c r="W34" s="110">
        <v>2.7054459999999998</v>
      </c>
      <c r="X34" s="110">
        <v>2.8628369999999999</v>
      </c>
      <c r="Y34" s="110">
        <v>3.0127489999999999</v>
      </c>
      <c r="Z34" s="110">
        <v>3.1550750000000001</v>
      </c>
      <c r="AA34" s="110">
        <v>3.292932</v>
      </c>
      <c r="AB34" s="110">
        <v>3.4261879999999998</v>
      </c>
      <c r="AC34" s="110">
        <v>3.547679</v>
      </c>
      <c r="AD34" s="110">
        <v>3.667386</v>
      </c>
      <c r="AE34" s="110">
        <v>3.7930950000000001</v>
      </c>
      <c r="AF34" s="104">
        <v>7.0167999999999994E-2</v>
      </c>
      <c r="AG34" s="65"/>
    </row>
    <row r="35" spans="1:33">
      <c r="A35" s="58" t="s">
        <v>690</v>
      </c>
      <c r="B35" s="108" t="s">
        <v>1311</v>
      </c>
      <c r="C35" s="110">
        <v>4.7990000000000003E-3</v>
      </c>
      <c r="D35" s="110">
        <v>5.7080000000000004E-3</v>
      </c>
      <c r="E35" s="110">
        <v>6.4009999999999996E-3</v>
      </c>
      <c r="F35" s="110">
        <v>6.9449999999999998E-3</v>
      </c>
      <c r="G35" s="110">
        <v>7.3709999999999999E-3</v>
      </c>
      <c r="H35" s="110">
        <v>7.6620000000000004E-3</v>
      </c>
      <c r="I35" s="110">
        <v>7.8370000000000002E-3</v>
      </c>
      <c r="J35" s="110">
        <v>7.9019999999999993E-3</v>
      </c>
      <c r="K35" s="110">
        <v>7.8869999999999999E-3</v>
      </c>
      <c r="L35" s="110">
        <v>7.8220000000000008E-3</v>
      </c>
      <c r="M35" s="110">
        <v>7.7270000000000004E-3</v>
      </c>
      <c r="N35" s="110">
        <v>7.5750000000000001E-3</v>
      </c>
      <c r="O35" s="110">
        <v>7.3740000000000003E-3</v>
      </c>
      <c r="P35" s="110">
        <v>7.1599999999999997E-3</v>
      </c>
      <c r="Q35" s="110">
        <v>6.8789999999999997E-3</v>
      </c>
      <c r="R35" s="110">
        <v>6.5760000000000002E-3</v>
      </c>
      <c r="S35" s="110">
        <v>6.319E-3</v>
      </c>
      <c r="T35" s="110">
        <v>6.0559999999999998E-3</v>
      </c>
      <c r="U35" s="110">
        <v>5.7580000000000001E-3</v>
      </c>
      <c r="V35" s="110">
        <v>5.4679999999999998E-3</v>
      </c>
      <c r="W35" s="110">
        <v>5.1850000000000004E-3</v>
      </c>
      <c r="X35" s="110">
        <v>4.9100000000000003E-3</v>
      </c>
      <c r="Y35" s="110">
        <v>4.6449999999999998E-3</v>
      </c>
      <c r="Z35" s="110">
        <v>4.3909999999999999E-3</v>
      </c>
      <c r="AA35" s="110">
        <v>4.1580000000000002E-3</v>
      </c>
      <c r="AB35" s="110">
        <v>3.9370000000000004E-3</v>
      </c>
      <c r="AC35" s="110">
        <v>3.7230000000000002E-3</v>
      </c>
      <c r="AD35" s="110">
        <v>3.516E-3</v>
      </c>
      <c r="AE35" s="110">
        <v>3.3319999999999999E-3</v>
      </c>
      <c r="AF35" s="104">
        <v>-1.2949E-2</v>
      </c>
      <c r="AG35" s="65"/>
    </row>
    <row r="36" spans="1:33" ht="36.75">
      <c r="A36" s="58" t="s">
        <v>691</v>
      </c>
      <c r="B36" s="108" t="s">
        <v>1312</v>
      </c>
      <c r="C36" s="110">
        <v>0</v>
      </c>
      <c r="D36" s="110">
        <v>0</v>
      </c>
      <c r="E36" s="110">
        <v>4.8300000000000001E-3</v>
      </c>
      <c r="F36" s="110">
        <v>9.332E-3</v>
      </c>
      <c r="G36" s="110">
        <v>1.3625E-2</v>
      </c>
      <c r="H36" s="110">
        <v>1.7784000000000001E-2</v>
      </c>
      <c r="I36" s="110">
        <v>2.1821E-2</v>
      </c>
      <c r="J36" s="110">
        <v>2.5634000000000001E-2</v>
      </c>
      <c r="K36" s="110">
        <v>2.9242000000000001E-2</v>
      </c>
      <c r="L36" s="110">
        <v>3.2780999999999998E-2</v>
      </c>
      <c r="M36" s="110">
        <v>3.644E-2</v>
      </c>
      <c r="N36" s="110">
        <v>4.0143999999999999E-2</v>
      </c>
      <c r="O36" s="110">
        <v>4.3930999999999998E-2</v>
      </c>
      <c r="P36" s="110">
        <v>4.7813000000000001E-2</v>
      </c>
      <c r="Q36" s="110">
        <v>5.1763000000000003E-2</v>
      </c>
      <c r="R36" s="110">
        <v>5.5931000000000002E-2</v>
      </c>
      <c r="S36" s="110">
        <v>6.0281000000000001E-2</v>
      </c>
      <c r="T36" s="110">
        <v>6.4887E-2</v>
      </c>
      <c r="U36" s="110">
        <v>6.9919999999999996E-2</v>
      </c>
      <c r="V36" s="110">
        <v>7.5448000000000001E-2</v>
      </c>
      <c r="W36" s="110">
        <v>8.1417000000000003E-2</v>
      </c>
      <c r="X36" s="110">
        <v>8.7566000000000005E-2</v>
      </c>
      <c r="Y36" s="110">
        <v>9.4056000000000001E-2</v>
      </c>
      <c r="Z36" s="110">
        <v>0.10083300000000001</v>
      </c>
      <c r="AA36" s="110">
        <v>0.108103</v>
      </c>
      <c r="AB36" s="110">
        <v>0.11576599999999999</v>
      </c>
      <c r="AC36" s="110">
        <v>0.123626</v>
      </c>
      <c r="AD36" s="110">
        <v>0.131829</v>
      </c>
      <c r="AE36" s="110">
        <v>0.140711</v>
      </c>
      <c r="AF36" s="104" t="s">
        <v>560</v>
      </c>
      <c r="AG36" s="65"/>
    </row>
    <row r="37" spans="1:33" ht="36.75">
      <c r="A37" s="58" t="s">
        <v>692</v>
      </c>
      <c r="B37" s="108" t="s">
        <v>1313</v>
      </c>
      <c r="C37" s="110">
        <v>0</v>
      </c>
      <c r="D37" s="110">
        <v>0</v>
      </c>
      <c r="E37" s="110">
        <v>4.6990000000000001E-3</v>
      </c>
      <c r="F37" s="110">
        <v>8.9820000000000004E-3</v>
      </c>
      <c r="G37" s="110">
        <v>1.3004E-2</v>
      </c>
      <c r="H37" s="110">
        <v>1.6833000000000001E-2</v>
      </c>
      <c r="I37" s="110">
        <v>2.0468E-2</v>
      </c>
      <c r="J37" s="110">
        <v>2.3865000000000001E-2</v>
      </c>
      <c r="K37" s="110">
        <v>2.7097E-2</v>
      </c>
      <c r="L37" s="110">
        <v>3.0356999999999999E-2</v>
      </c>
      <c r="M37" s="110">
        <v>3.3845E-2</v>
      </c>
      <c r="N37" s="110">
        <v>3.7533999999999998E-2</v>
      </c>
      <c r="O37" s="110">
        <v>4.1471000000000001E-2</v>
      </c>
      <c r="P37" s="110">
        <v>4.5675E-2</v>
      </c>
      <c r="Q37" s="110">
        <v>5.0146000000000003E-2</v>
      </c>
      <c r="R37" s="110">
        <v>5.5066999999999998E-2</v>
      </c>
      <c r="S37" s="110">
        <v>6.0408000000000003E-2</v>
      </c>
      <c r="T37" s="110">
        <v>6.6288E-2</v>
      </c>
      <c r="U37" s="110">
        <v>7.2910000000000003E-2</v>
      </c>
      <c r="V37" s="110">
        <v>8.0391000000000004E-2</v>
      </c>
      <c r="W37" s="110">
        <v>8.8689000000000004E-2</v>
      </c>
      <c r="X37" s="110">
        <v>9.7592999999999999E-2</v>
      </c>
      <c r="Y37" s="110">
        <v>0.107179</v>
      </c>
      <c r="Z37" s="110">
        <v>0.11736099999999999</v>
      </c>
      <c r="AA37" s="110">
        <v>0.12828400000000001</v>
      </c>
      <c r="AB37" s="110">
        <v>0.139872</v>
      </c>
      <c r="AC37" s="110">
        <v>0.15181700000000001</v>
      </c>
      <c r="AD37" s="110">
        <v>0.16430400000000001</v>
      </c>
      <c r="AE37" s="110">
        <v>0.177619</v>
      </c>
      <c r="AF37" s="104" t="s">
        <v>560</v>
      </c>
      <c r="AG37" s="65"/>
    </row>
    <row r="38" spans="1:33" ht="24.75">
      <c r="A38" s="58" t="s">
        <v>693</v>
      </c>
      <c r="B38" s="108" t="s">
        <v>1314</v>
      </c>
      <c r="C38" s="110">
        <v>0</v>
      </c>
      <c r="D38" s="110">
        <v>0</v>
      </c>
      <c r="E38" s="110">
        <v>8.0780000000000001E-3</v>
      </c>
      <c r="F38" s="110">
        <v>1.5644999999999999E-2</v>
      </c>
      <c r="G38" s="110">
        <v>2.2988999999999999E-2</v>
      </c>
      <c r="H38" s="110">
        <v>3.0179000000000001E-2</v>
      </c>
      <c r="I38" s="110">
        <v>3.7161E-2</v>
      </c>
      <c r="J38" s="110">
        <v>4.3795000000000001E-2</v>
      </c>
      <c r="K38" s="110">
        <v>5.0102000000000001E-2</v>
      </c>
      <c r="L38" s="110">
        <v>5.6294999999999998E-2</v>
      </c>
      <c r="M38" s="110">
        <v>6.2640000000000001E-2</v>
      </c>
      <c r="N38" s="110">
        <v>6.8956000000000003E-2</v>
      </c>
      <c r="O38" s="110">
        <v>7.5354000000000004E-2</v>
      </c>
      <c r="P38" s="110">
        <v>8.1948999999999994E-2</v>
      </c>
      <c r="Q38" s="110">
        <v>8.8664000000000007E-2</v>
      </c>
      <c r="R38" s="110">
        <v>9.5808000000000004E-2</v>
      </c>
      <c r="S38" s="110">
        <v>0.103379</v>
      </c>
      <c r="T38" s="110">
        <v>0.11151700000000001</v>
      </c>
      <c r="U38" s="110">
        <v>0.12053700000000001</v>
      </c>
      <c r="V38" s="110">
        <v>0.13056699999999999</v>
      </c>
      <c r="W38" s="110">
        <v>0.14152300000000001</v>
      </c>
      <c r="X38" s="110">
        <v>0.152972</v>
      </c>
      <c r="Y38" s="110">
        <v>0.16517100000000001</v>
      </c>
      <c r="Z38" s="110">
        <v>0.178007</v>
      </c>
      <c r="AA38" s="110">
        <v>0.191833</v>
      </c>
      <c r="AB38" s="110">
        <v>0.20646700000000001</v>
      </c>
      <c r="AC38" s="110">
        <v>0.22154599999999999</v>
      </c>
      <c r="AD38" s="110">
        <v>0.23730999999999999</v>
      </c>
      <c r="AE38" s="110">
        <v>0.25435600000000003</v>
      </c>
      <c r="AF38" s="104" t="s">
        <v>560</v>
      </c>
      <c r="AG38" s="65"/>
    </row>
    <row r="39" spans="1:33" ht="36.75">
      <c r="A39" s="58" t="s">
        <v>694</v>
      </c>
      <c r="B39" s="108" t="s">
        <v>1317</v>
      </c>
      <c r="C39" s="110">
        <v>59.694575999999998</v>
      </c>
      <c r="D39" s="110">
        <v>59.232098000000001</v>
      </c>
      <c r="E39" s="110">
        <v>59.109397999999999</v>
      </c>
      <c r="F39" s="110">
        <v>59.442653999999997</v>
      </c>
      <c r="G39" s="110">
        <v>60.168362000000002</v>
      </c>
      <c r="H39" s="110">
        <v>60.942036000000002</v>
      </c>
      <c r="I39" s="110">
        <v>61.786160000000002</v>
      </c>
      <c r="J39" s="110">
        <v>62.527434999999997</v>
      </c>
      <c r="K39" s="110">
        <v>63.237366000000002</v>
      </c>
      <c r="L39" s="110">
        <v>64.040108000000004</v>
      </c>
      <c r="M39" s="110">
        <v>65.104018999999994</v>
      </c>
      <c r="N39" s="110">
        <v>66.054314000000005</v>
      </c>
      <c r="O39" s="110">
        <v>66.994217000000006</v>
      </c>
      <c r="P39" s="110">
        <v>67.990768000000003</v>
      </c>
      <c r="Q39" s="110">
        <v>68.908278999999993</v>
      </c>
      <c r="R39" s="110">
        <v>69.951363000000001</v>
      </c>
      <c r="S39" s="110">
        <v>70.936751999999998</v>
      </c>
      <c r="T39" s="110">
        <v>71.987885000000006</v>
      </c>
      <c r="U39" s="110">
        <v>73.103226000000006</v>
      </c>
      <c r="V39" s="110">
        <v>74.280495000000002</v>
      </c>
      <c r="W39" s="110">
        <v>75.437995999999998</v>
      </c>
      <c r="X39" s="110">
        <v>76.598990999999998</v>
      </c>
      <c r="Y39" s="110">
        <v>77.726692</v>
      </c>
      <c r="Z39" s="110">
        <v>78.778594999999996</v>
      </c>
      <c r="AA39" s="110">
        <v>79.907218999999998</v>
      </c>
      <c r="AB39" s="110">
        <v>81.064887999999996</v>
      </c>
      <c r="AC39" s="110">
        <v>82.133056999999994</v>
      </c>
      <c r="AD39" s="110">
        <v>83.250366</v>
      </c>
      <c r="AE39" s="110">
        <v>84.619040999999996</v>
      </c>
      <c r="AF39" s="104">
        <v>1.2539E-2</v>
      </c>
      <c r="AG39" s="65"/>
    </row>
    <row r="40" spans="1:33">
      <c r="A40" s="55"/>
      <c r="B40" s="115" t="s">
        <v>1318</v>
      </c>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row>
    <row r="41" spans="1:33">
      <c r="A41" s="58" t="s">
        <v>697</v>
      </c>
      <c r="B41" s="108" t="s">
        <v>1306</v>
      </c>
      <c r="C41" s="110">
        <v>184.85647599999999</v>
      </c>
      <c r="D41" s="110">
        <v>184.36309800000001</v>
      </c>
      <c r="E41" s="110">
        <v>184.53233299999999</v>
      </c>
      <c r="F41" s="110">
        <v>185.92311100000001</v>
      </c>
      <c r="G41" s="110">
        <v>188.09622200000001</v>
      </c>
      <c r="H41" s="110">
        <v>189.92868000000001</v>
      </c>
      <c r="I41" s="110">
        <v>191.46675099999999</v>
      </c>
      <c r="J41" s="110">
        <v>192.31585699999999</v>
      </c>
      <c r="K41" s="110">
        <v>192.75872799999999</v>
      </c>
      <c r="L41" s="110">
        <v>193.261459</v>
      </c>
      <c r="M41" s="110">
        <v>194.18498199999999</v>
      </c>
      <c r="N41" s="110">
        <v>194.74160800000001</v>
      </c>
      <c r="O41" s="110">
        <v>195.212692</v>
      </c>
      <c r="P41" s="110">
        <v>195.789413</v>
      </c>
      <c r="Q41" s="110">
        <v>196.09771699999999</v>
      </c>
      <c r="R41" s="110">
        <v>196.645309</v>
      </c>
      <c r="S41" s="110">
        <v>197.177887</v>
      </c>
      <c r="T41" s="110">
        <v>197.587006</v>
      </c>
      <c r="U41" s="110">
        <v>198.118088</v>
      </c>
      <c r="V41" s="110">
        <v>198.717422</v>
      </c>
      <c r="W41" s="110">
        <v>199.29679899999999</v>
      </c>
      <c r="X41" s="110">
        <v>199.71180699999999</v>
      </c>
      <c r="Y41" s="110">
        <v>199.916168</v>
      </c>
      <c r="Z41" s="110">
        <v>199.88377399999999</v>
      </c>
      <c r="AA41" s="110">
        <v>199.97645600000001</v>
      </c>
      <c r="AB41" s="110">
        <v>200.03840600000001</v>
      </c>
      <c r="AC41" s="110">
        <v>199.82255599999999</v>
      </c>
      <c r="AD41" s="110">
        <v>199.676208</v>
      </c>
      <c r="AE41" s="110">
        <v>200.11251799999999</v>
      </c>
      <c r="AF41" s="104">
        <v>2.836E-3</v>
      </c>
      <c r="AG41" s="65"/>
    </row>
    <row r="42" spans="1:33" ht="24.75">
      <c r="A42" s="58" t="s">
        <v>698</v>
      </c>
      <c r="B42" s="108" t="s">
        <v>1307</v>
      </c>
      <c r="C42" s="110">
        <v>0.177811</v>
      </c>
      <c r="D42" s="110">
        <v>0.177786</v>
      </c>
      <c r="E42" s="110">
        <v>0.18096300000000001</v>
      </c>
      <c r="F42" s="110">
        <v>0.18684300000000001</v>
      </c>
      <c r="G42" s="110">
        <v>0.19617399999999999</v>
      </c>
      <c r="H42" s="110">
        <v>0.207373</v>
      </c>
      <c r="I42" s="110">
        <v>0.21936700000000001</v>
      </c>
      <c r="J42" s="110">
        <v>0.23114199999999999</v>
      </c>
      <c r="K42" s="110">
        <v>0.243587</v>
      </c>
      <c r="L42" s="110">
        <v>0.25589200000000001</v>
      </c>
      <c r="M42" s="110">
        <v>0.26813500000000001</v>
      </c>
      <c r="N42" s="110">
        <v>0.27929500000000002</v>
      </c>
      <c r="O42" s="110">
        <v>0.28943799999999997</v>
      </c>
      <c r="P42" s="110">
        <v>0.29867300000000002</v>
      </c>
      <c r="Q42" s="110">
        <v>0.30595</v>
      </c>
      <c r="R42" s="110">
        <v>0.31252000000000002</v>
      </c>
      <c r="S42" s="110">
        <v>0.317911</v>
      </c>
      <c r="T42" s="110">
        <v>0.32267299999999999</v>
      </c>
      <c r="U42" s="110">
        <v>0.32754699999999998</v>
      </c>
      <c r="V42" s="110">
        <v>0.33221099999999998</v>
      </c>
      <c r="W42" s="110">
        <v>0.33520299999999997</v>
      </c>
      <c r="X42" s="110">
        <v>0.33737800000000001</v>
      </c>
      <c r="Y42" s="110">
        <v>0.33995199999999998</v>
      </c>
      <c r="Z42" s="110">
        <v>0.34246199999999999</v>
      </c>
      <c r="AA42" s="110">
        <v>0.34548699999999999</v>
      </c>
      <c r="AB42" s="110">
        <v>0.34853699999999999</v>
      </c>
      <c r="AC42" s="110">
        <v>0.351078</v>
      </c>
      <c r="AD42" s="110">
        <v>0.35373399999999999</v>
      </c>
      <c r="AE42" s="110">
        <v>0.35739300000000002</v>
      </c>
      <c r="AF42" s="104">
        <v>2.5246000000000001E-2</v>
      </c>
      <c r="AG42" s="65"/>
    </row>
    <row r="43" spans="1:33" ht="24.75">
      <c r="A43" s="58" t="s">
        <v>699</v>
      </c>
      <c r="B43" s="108" t="s">
        <v>1308</v>
      </c>
      <c r="C43" s="110">
        <v>2.7640999999999999E-2</v>
      </c>
      <c r="D43" s="110">
        <v>3.0197000000000002E-2</v>
      </c>
      <c r="E43" s="110">
        <v>3.2635999999999998E-2</v>
      </c>
      <c r="F43" s="110">
        <v>3.4937000000000003E-2</v>
      </c>
      <c r="G43" s="110">
        <v>3.7206000000000003E-2</v>
      </c>
      <c r="H43" s="110">
        <v>3.9183000000000003E-2</v>
      </c>
      <c r="I43" s="110">
        <v>4.0808999999999998E-2</v>
      </c>
      <c r="J43" s="110">
        <v>4.1921E-2</v>
      </c>
      <c r="K43" s="110">
        <v>4.2710999999999999E-2</v>
      </c>
      <c r="L43" s="110">
        <v>4.3318000000000002E-2</v>
      </c>
      <c r="M43" s="110">
        <v>4.3885E-2</v>
      </c>
      <c r="N43" s="110">
        <v>4.4438999999999999E-2</v>
      </c>
      <c r="O43" s="110">
        <v>4.5072000000000001E-2</v>
      </c>
      <c r="P43" s="110">
        <v>4.5765E-2</v>
      </c>
      <c r="Q43" s="110">
        <v>4.6310999999999998E-2</v>
      </c>
      <c r="R43" s="110">
        <v>4.6865999999999998E-2</v>
      </c>
      <c r="S43" s="110">
        <v>4.7247999999999998E-2</v>
      </c>
      <c r="T43" s="110">
        <v>4.7566999999999998E-2</v>
      </c>
      <c r="U43" s="110">
        <v>4.7884999999999997E-2</v>
      </c>
      <c r="V43" s="110">
        <v>4.8297E-2</v>
      </c>
      <c r="W43" s="110">
        <v>4.8665E-2</v>
      </c>
      <c r="X43" s="110">
        <v>4.8979000000000002E-2</v>
      </c>
      <c r="Y43" s="110">
        <v>4.9224999999999998E-2</v>
      </c>
      <c r="Z43" s="110">
        <v>4.9414E-2</v>
      </c>
      <c r="AA43" s="110">
        <v>4.9660999999999997E-2</v>
      </c>
      <c r="AB43" s="110">
        <v>4.9919999999999999E-2</v>
      </c>
      <c r="AC43" s="110">
        <v>5.0112999999999998E-2</v>
      </c>
      <c r="AD43" s="110">
        <v>5.0276000000000001E-2</v>
      </c>
      <c r="AE43" s="110">
        <v>5.0529999999999999E-2</v>
      </c>
      <c r="AF43" s="104">
        <v>2.1777999999999999E-2</v>
      </c>
      <c r="AG43" s="65"/>
    </row>
    <row r="44" spans="1:33" ht="72.75">
      <c r="A44" s="58" t="s">
        <v>700</v>
      </c>
      <c r="B44" s="108" t="s">
        <v>1309</v>
      </c>
      <c r="C44" s="110">
        <v>2.1454529999999998</v>
      </c>
      <c r="D44" s="110">
        <v>2.1948080000000001</v>
      </c>
      <c r="E44" s="110">
        <v>2.238753</v>
      </c>
      <c r="F44" s="110">
        <v>2.2810100000000002</v>
      </c>
      <c r="G44" s="110">
        <v>2.3176160000000001</v>
      </c>
      <c r="H44" s="110">
        <v>2.333008</v>
      </c>
      <c r="I44" s="110">
        <v>2.3302770000000002</v>
      </c>
      <c r="J44" s="110">
        <v>2.3079909999999999</v>
      </c>
      <c r="K44" s="110">
        <v>2.2735799999999999</v>
      </c>
      <c r="L44" s="110">
        <v>2.2439960000000001</v>
      </c>
      <c r="M44" s="110">
        <v>2.2315640000000001</v>
      </c>
      <c r="N44" s="110">
        <v>2.2348680000000001</v>
      </c>
      <c r="O44" s="110">
        <v>2.258435</v>
      </c>
      <c r="P44" s="110">
        <v>2.300837</v>
      </c>
      <c r="Q44" s="110">
        <v>2.3548930000000001</v>
      </c>
      <c r="R44" s="110">
        <v>2.4257279999999999</v>
      </c>
      <c r="S44" s="110">
        <v>2.5085950000000001</v>
      </c>
      <c r="T44" s="110">
        <v>2.603091</v>
      </c>
      <c r="U44" s="110">
        <v>2.7135720000000001</v>
      </c>
      <c r="V44" s="110">
        <v>2.839585</v>
      </c>
      <c r="W44" s="110">
        <v>2.9759509999999998</v>
      </c>
      <c r="X44" s="110">
        <v>3.1213359999999999</v>
      </c>
      <c r="Y44" s="110">
        <v>3.2739780000000001</v>
      </c>
      <c r="Z44" s="110">
        <v>3.4313400000000001</v>
      </c>
      <c r="AA44" s="110">
        <v>3.5991050000000002</v>
      </c>
      <c r="AB44" s="110">
        <v>3.7760549999999999</v>
      </c>
      <c r="AC44" s="110">
        <v>3.9549439999999998</v>
      </c>
      <c r="AD44" s="110">
        <v>4.1425939999999999</v>
      </c>
      <c r="AE44" s="110">
        <v>4.3523269999999998</v>
      </c>
      <c r="AF44" s="104">
        <v>2.5585E-2</v>
      </c>
      <c r="AG44" s="65"/>
    </row>
    <row r="45" spans="1:33" ht="36.75">
      <c r="A45" s="58" t="s">
        <v>701</v>
      </c>
      <c r="B45" s="108" t="s">
        <v>1310</v>
      </c>
      <c r="C45" s="110">
        <v>0</v>
      </c>
      <c r="D45" s="110">
        <v>0</v>
      </c>
      <c r="E45" s="110">
        <v>0</v>
      </c>
      <c r="F45" s="110">
        <v>0</v>
      </c>
      <c r="G45" s="110">
        <v>0</v>
      </c>
      <c r="H45" s="110">
        <v>0</v>
      </c>
      <c r="I45" s="110">
        <v>0</v>
      </c>
      <c r="J45" s="110">
        <v>0</v>
      </c>
      <c r="K45" s="110">
        <v>0</v>
      </c>
      <c r="L45" s="110">
        <v>0</v>
      </c>
      <c r="M45" s="110">
        <v>0</v>
      </c>
      <c r="N45" s="110">
        <v>0</v>
      </c>
      <c r="O45" s="110">
        <v>0</v>
      </c>
      <c r="P45" s="110">
        <v>0</v>
      </c>
      <c r="Q45" s="110">
        <v>0</v>
      </c>
      <c r="R45" s="110">
        <v>0</v>
      </c>
      <c r="S45" s="110">
        <v>0</v>
      </c>
      <c r="T45" s="110">
        <v>0</v>
      </c>
      <c r="U45" s="110">
        <v>0</v>
      </c>
      <c r="V45" s="110">
        <v>0</v>
      </c>
      <c r="W45" s="110">
        <v>0</v>
      </c>
      <c r="X45" s="110">
        <v>0</v>
      </c>
      <c r="Y45" s="110">
        <v>0</v>
      </c>
      <c r="Z45" s="110">
        <v>0</v>
      </c>
      <c r="AA45" s="110">
        <v>0</v>
      </c>
      <c r="AB45" s="110">
        <v>0</v>
      </c>
      <c r="AC45" s="110">
        <v>0</v>
      </c>
      <c r="AD45" s="110">
        <v>0</v>
      </c>
      <c r="AE45" s="110">
        <v>0</v>
      </c>
      <c r="AF45" s="104" t="s">
        <v>560</v>
      </c>
      <c r="AG45" s="65"/>
    </row>
    <row r="46" spans="1:33">
      <c r="A46" s="58" t="s">
        <v>702</v>
      </c>
      <c r="B46" s="108" t="s">
        <v>1311</v>
      </c>
      <c r="C46" s="110">
        <v>4.2640000000000004E-3</v>
      </c>
      <c r="D46" s="110">
        <v>4.9620000000000003E-3</v>
      </c>
      <c r="E46" s="110">
        <v>5.5589999999999997E-3</v>
      </c>
      <c r="F46" s="110">
        <v>6.0879999999999997E-3</v>
      </c>
      <c r="G46" s="110">
        <v>6.5510000000000004E-3</v>
      </c>
      <c r="H46" s="110">
        <v>6.9119999999999997E-3</v>
      </c>
      <c r="I46" s="110">
        <v>7.1720000000000004E-3</v>
      </c>
      <c r="J46" s="110">
        <v>7.3239999999999998E-3</v>
      </c>
      <c r="K46" s="110">
        <v>7.3829999999999998E-3</v>
      </c>
      <c r="L46" s="110">
        <v>7.3670000000000003E-3</v>
      </c>
      <c r="M46" s="110">
        <v>7.2839999999999997E-3</v>
      </c>
      <c r="N46" s="110">
        <v>7.1079999999999997E-3</v>
      </c>
      <c r="O46" s="110">
        <v>6.8630000000000002E-3</v>
      </c>
      <c r="P46" s="110">
        <v>6.574E-3</v>
      </c>
      <c r="Q46" s="110">
        <v>6.2440000000000004E-3</v>
      </c>
      <c r="R46" s="110">
        <v>5.9220000000000002E-3</v>
      </c>
      <c r="S46" s="110">
        <v>5.6039999999999996E-3</v>
      </c>
      <c r="T46" s="110">
        <v>5.2440000000000004E-3</v>
      </c>
      <c r="U46" s="110">
        <v>4.8760000000000001E-3</v>
      </c>
      <c r="V46" s="110">
        <v>4.5599999999999998E-3</v>
      </c>
      <c r="W46" s="110">
        <v>4.2989999999999999E-3</v>
      </c>
      <c r="X46" s="110">
        <v>4.0299999999999997E-3</v>
      </c>
      <c r="Y46" s="110">
        <v>3.7850000000000002E-3</v>
      </c>
      <c r="Z46" s="110">
        <v>3.5599999999999998E-3</v>
      </c>
      <c r="AA46" s="110">
        <v>3.3570000000000002E-3</v>
      </c>
      <c r="AB46" s="110">
        <v>3.1700000000000001E-3</v>
      </c>
      <c r="AC46" s="110">
        <v>2.9910000000000002E-3</v>
      </c>
      <c r="AD46" s="110">
        <v>2.826E-3</v>
      </c>
      <c r="AE46" s="110">
        <v>2.6809999999999998E-3</v>
      </c>
      <c r="AF46" s="104">
        <v>-1.6431000000000001E-2</v>
      </c>
      <c r="AG46" s="65"/>
    </row>
    <row r="47" spans="1:33" ht="36.75">
      <c r="A47" s="58" t="s">
        <v>703</v>
      </c>
      <c r="B47" s="108" t="s">
        <v>1312</v>
      </c>
      <c r="C47" s="110">
        <v>0</v>
      </c>
      <c r="D47" s="110">
        <v>0</v>
      </c>
      <c r="E47" s="110">
        <v>1.2459999999999999E-3</v>
      </c>
      <c r="F47" s="110">
        <v>2.4299999999999999E-3</v>
      </c>
      <c r="G47" s="110">
        <v>3.5999999999999999E-3</v>
      </c>
      <c r="H47" s="110">
        <v>4.7790000000000003E-3</v>
      </c>
      <c r="I47" s="110">
        <v>5.9699999999999996E-3</v>
      </c>
      <c r="J47" s="110">
        <v>7.1459999999999996E-3</v>
      </c>
      <c r="K47" s="110">
        <v>8.3099999999999997E-3</v>
      </c>
      <c r="L47" s="110">
        <v>9.4830000000000001E-3</v>
      </c>
      <c r="M47" s="110">
        <v>1.0697E-2</v>
      </c>
      <c r="N47" s="110">
        <v>1.1908E-2</v>
      </c>
      <c r="O47" s="110">
        <v>1.3110999999999999E-2</v>
      </c>
      <c r="P47" s="110">
        <v>1.4297000000000001E-2</v>
      </c>
      <c r="Q47" s="110">
        <v>1.5442000000000001E-2</v>
      </c>
      <c r="R47" s="110">
        <v>1.6583000000000001E-2</v>
      </c>
      <c r="S47" s="110">
        <v>1.7701999999999999E-2</v>
      </c>
      <c r="T47" s="110">
        <v>1.8821000000000001E-2</v>
      </c>
      <c r="U47" s="110">
        <v>1.9993E-2</v>
      </c>
      <c r="V47" s="110">
        <v>2.1249000000000001E-2</v>
      </c>
      <c r="W47" s="110">
        <v>2.2599000000000001E-2</v>
      </c>
      <c r="X47" s="110">
        <v>2.4008999999999999E-2</v>
      </c>
      <c r="Y47" s="110">
        <v>2.5467E-2</v>
      </c>
      <c r="Z47" s="110">
        <v>2.7012999999999999E-2</v>
      </c>
      <c r="AA47" s="110">
        <v>2.8766E-2</v>
      </c>
      <c r="AB47" s="110">
        <v>3.0682000000000001E-2</v>
      </c>
      <c r="AC47" s="110">
        <v>3.2723000000000002E-2</v>
      </c>
      <c r="AD47" s="110">
        <v>3.4948E-2</v>
      </c>
      <c r="AE47" s="110">
        <v>3.7458999999999999E-2</v>
      </c>
      <c r="AF47" s="104" t="s">
        <v>560</v>
      </c>
      <c r="AG47" s="65"/>
    </row>
    <row r="48" spans="1:33" ht="36.75">
      <c r="A48" s="58" t="s">
        <v>704</v>
      </c>
      <c r="B48" s="108" t="s">
        <v>1313</v>
      </c>
      <c r="C48" s="110">
        <v>0</v>
      </c>
      <c r="D48" s="110">
        <v>0</v>
      </c>
      <c r="E48" s="110">
        <v>2.7629999999999998E-3</v>
      </c>
      <c r="F48" s="110">
        <v>5.3410000000000003E-3</v>
      </c>
      <c r="G48" s="110">
        <v>7.8609999999999999E-3</v>
      </c>
      <c r="H48" s="110">
        <v>1.0366999999999999E-2</v>
      </c>
      <c r="I48" s="110">
        <v>1.2848999999999999E-2</v>
      </c>
      <c r="J48" s="110">
        <v>1.5254999999999999E-2</v>
      </c>
      <c r="K48" s="110">
        <v>1.7602E-2</v>
      </c>
      <c r="L48" s="110">
        <v>1.9949999999999999E-2</v>
      </c>
      <c r="M48" s="110">
        <v>2.2349999999999998E-2</v>
      </c>
      <c r="N48" s="110">
        <v>2.4709999999999999E-2</v>
      </c>
      <c r="O48" s="110">
        <v>2.7015999999999998E-2</v>
      </c>
      <c r="P48" s="110">
        <v>2.9253000000000001E-2</v>
      </c>
      <c r="Q48" s="110">
        <v>3.1358999999999998E-2</v>
      </c>
      <c r="R48" s="110">
        <v>3.3411999999999997E-2</v>
      </c>
      <c r="S48" s="110">
        <v>3.5375999999999998E-2</v>
      </c>
      <c r="T48" s="110">
        <v>3.7298999999999999E-2</v>
      </c>
      <c r="U48" s="110">
        <v>3.9281999999999997E-2</v>
      </c>
      <c r="V48" s="110">
        <v>4.1389000000000002E-2</v>
      </c>
      <c r="W48" s="110">
        <v>4.3633999999999999E-2</v>
      </c>
      <c r="X48" s="110">
        <v>4.5939000000000001E-2</v>
      </c>
      <c r="Y48" s="110">
        <v>4.8251000000000002E-2</v>
      </c>
      <c r="Z48" s="110">
        <v>5.0642E-2</v>
      </c>
      <c r="AA48" s="110">
        <v>5.3318999999999998E-2</v>
      </c>
      <c r="AB48" s="110">
        <v>5.6163999999999999E-2</v>
      </c>
      <c r="AC48" s="110">
        <v>5.9069999999999998E-2</v>
      </c>
      <c r="AD48" s="110">
        <v>6.2129999999999998E-2</v>
      </c>
      <c r="AE48" s="110">
        <v>6.5481999999999999E-2</v>
      </c>
      <c r="AF48" s="104" t="s">
        <v>560</v>
      </c>
      <c r="AG48" s="65"/>
    </row>
    <row r="49" spans="1:33" ht="24.75">
      <c r="A49" s="58" t="s">
        <v>705</v>
      </c>
      <c r="B49" s="108" t="s">
        <v>1314</v>
      </c>
      <c r="C49" s="110">
        <v>0</v>
      </c>
      <c r="D49" s="110">
        <v>0</v>
      </c>
      <c r="E49" s="110">
        <v>6.7799999999999996E-3</v>
      </c>
      <c r="F49" s="110">
        <v>1.3259E-2</v>
      </c>
      <c r="G49" s="110">
        <v>1.9751000000000001E-2</v>
      </c>
      <c r="H49" s="110">
        <v>2.6343999999999999E-2</v>
      </c>
      <c r="I49" s="110">
        <v>3.2989999999999998E-2</v>
      </c>
      <c r="J49" s="110">
        <v>3.9545999999999998E-2</v>
      </c>
      <c r="K49" s="110">
        <v>4.5989000000000002E-2</v>
      </c>
      <c r="L49" s="110">
        <v>5.2422999999999997E-2</v>
      </c>
      <c r="M49" s="110">
        <v>5.8964999999999997E-2</v>
      </c>
      <c r="N49" s="110">
        <v>6.5315999999999999E-2</v>
      </c>
      <c r="O49" s="110">
        <v>7.1456000000000006E-2</v>
      </c>
      <c r="P49" s="110">
        <v>7.7359999999999998E-2</v>
      </c>
      <c r="Q49" s="110">
        <v>8.2834000000000005E-2</v>
      </c>
      <c r="R49" s="110">
        <v>8.8063000000000002E-2</v>
      </c>
      <c r="S49" s="110">
        <v>9.2966999999999994E-2</v>
      </c>
      <c r="T49" s="110">
        <v>9.7628999999999994E-2</v>
      </c>
      <c r="U49" s="110">
        <v>0.102295</v>
      </c>
      <c r="V49" s="110">
        <v>0.107098</v>
      </c>
      <c r="W49" s="110">
        <v>0.112072</v>
      </c>
      <c r="X49" s="110">
        <v>0.117018</v>
      </c>
      <c r="Y49" s="110">
        <v>0.121867</v>
      </c>
      <c r="Z49" s="110">
        <v>0.126833</v>
      </c>
      <c r="AA49" s="110">
        <v>0.13251499999999999</v>
      </c>
      <c r="AB49" s="110">
        <v>0.13867199999999999</v>
      </c>
      <c r="AC49" s="110">
        <v>0.14514199999999999</v>
      </c>
      <c r="AD49" s="110">
        <v>0.15223400000000001</v>
      </c>
      <c r="AE49" s="110">
        <v>0.16041800000000001</v>
      </c>
      <c r="AF49" s="104" t="s">
        <v>560</v>
      </c>
      <c r="AG49" s="65"/>
    </row>
    <row r="50" spans="1:33" ht="24.75">
      <c r="A50" s="58" t="s">
        <v>706</v>
      </c>
      <c r="B50" s="108" t="s">
        <v>1319</v>
      </c>
      <c r="C50" s="110">
        <v>187.21160900000001</v>
      </c>
      <c r="D50" s="110">
        <v>186.77065999999999</v>
      </c>
      <c r="E50" s="110">
        <v>187.000778</v>
      </c>
      <c r="F50" s="110">
        <v>188.45283499999999</v>
      </c>
      <c r="G50" s="110">
        <v>190.68485999999999</v>
      </c>
      <c r="H50" s="110">
        <v>192.55638099999999</v>
      </c>
      <c r="I50" s="110">
        <v>194.11634799999999</v>
      </c>
      <c r="J50" s="110">
        <v>194.965881</v>
      </c>
      <c r="K50" s="110">
        <v>195.39752200000001</v>
      </c>
      <c r="L50" s="110">
        <v>195.89364599999999</v>
      </c>
      <c r="M50" s="110">
        <v>196.827133</v>
      </c>
      <c r="N50" s="110">
        <v>197.409042</v>
      </c>
      <c r="O50" s="110">
        <v>197.923721</v>
      </c>
      <c r="P50" s="110">
        <v>198.56163000000001</v>
      </c>
      <c r="Q50" s="110">
        <v>198.940033</v>
      </c>
      <c r="R50" s="110">
        <v>199.57363900000001</v>
      </c>
      <c r="S50" s="110">
        <v>200.20254499999999</v>
      </c>
      <c r="T50" s="110">
        <v>200.71847500000001</v>
      </c>
      <c r="U50" s="110">
        <v>201.372726</v>
      </c>
      <c r="V50" s="110">
        <v>202.11119099999999</v>
      </c>
      <c r="W50" s="110">
        <v>202.83833300000001</v>
      </c>
      <c r="X50" s="110">
        <v>203.409256</v>
      </c>
      <c r="Y50" s="110">
        <v>203.777603</v>
      </c>
      <c r="Z50" s="110">
        <v>203.91366600000001</v>
      </c>
      <c r="AA50" s="110">
        <v>204.18713399999999</v>
      </c>
      <c r="AB50" s="110">
        <v>204.44009399999999</v>
      </c>
      <c r="AC50" s="110">
        <v>204.41752600000001</v>
      </c>
      <c r="AD50" s="110">
        <v>204.47378499999999</v>
      </c>
      <c r="AE50" s="110">
        <v>205.13784799999999</v>
      </c>
      <c r="AF50" s="104">
        <v>3.271E-3</v>
      </c>
      <c r="AG50" s="65"/>
    </row>
    <row r="51" spans="1:33" ht="48.75">
      <c r="A51" s="58" t="s">
        <v>708</v>
      </c>
      <c r="B51" s="115" t="s">
        <v>709</v>
      </c>
      <c r="C51" s="120">
        <v>321.95382699999999</v>
      </c>
      <c r="D51" s="120">
        <v>320.71957400000002</v>
      </c>
      <c r="E51" s="120">
        <v>321.15536500000002</v>
      </c>
      <c r="F51" s="120">
        <v>324.03747600000003</v>
      </c>
      <c r="G51" s="120">
        <v>328.449524</v>
      </c>
      <c r="H51" s="120">
        <v>332.317474</v>
      </c>
      <c r="I51" s="120">
        <v>335.87713600000001</v>
      </c>
      <c r="J51" s="120">
        <v>338.61987299999998</v>
      </c>
      <c r="K51" s="120">
        <v>341.150757</v>
      </c>
      <c r="L51" s="120">
        <v>344.15997299999998</v>
      </c>
      <c r="M51" s="120">
        <v>348.16451999999998</v>
      </c>
      <c r="N51" s="120">
        <v>351.53851300000002</v>
      </c>
      <c r="O51" s="120">
        <v>354.827271</v>
      </c>
      <c r="P51" s="120">
        <v>358.34310900000003</v>
      </c>
      <c r="Q51" s="120">
        <v>361.39160199999998</v>
      </c>
      <c r="R51" s="120">
        <v>364.92498799999998</v>
      </c>
      <c r="S51" s="120">
        <v>368.37805200000003</v>
      </c>
      <c r="T51" s="120">
        <v>371.80917399999998</v>
      </c>
      <c r="U51" s="120">
        <v>375.585419</v>
      </c>
      <c r="V51" s="120">
        <v>379.58303799999999</v>
      </c>
      <c r="W51" s="120">
        <v>383.51110799999998</v>
      </c>
      <c r="X51" s="120">
        <v>387.20507800000001</v>
      </c>
      <c r="Y51" s="120">
        <v>390.63012700000002</v>
      </c>
      <c r="Z51" s="120">
        <v>393.83450299999998</v>
      </c>
      <c r="AA51" s="120">
        <v>397.53842200000003</v>
      </c>
      <c r="AB51" s="120">
        <v>401.35025000000002</v>
      </c>
      <c r="AC51" s="120">
        <v>404.65438799999998</v>
      </c>
      <c r="AD51" s="120">
        <v>408.21890300000001</v>
      </c>
      <c r="AE51" s="120">
        <v>413.07754499999999</v>
      </c>
      <c r="AF51" s="116">
        <v>8.9409999999999993E-3</v>
      </c>
      <c r="AG51" s="65"/>
    </row>
    <row r="52" spans="1:33">
      <c r="A52" s="55"/>
      <c r="B52" s="65"/>
      <c r="C52" s="65"/>
      <c r="D52" s="65"/>
      <c r="E52" s="65"/>
      <c r="F52" s="65"/>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65"/>
      <c r="AG52" s="65"/>
    </row>
    <row r="53" spans="1:33" ht="48.75">
      <c r="A53" s="55"/>
      <c r="B53" s="115" t="s">
        <v>710</v>
      </c>
      <c r="C53" s="65"/>
      <c r="D53" s="65"/>
      <c r="E53" s="65"/>
      <c r="F53" s="65"/>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65"/>
      <c r="AG53" s="65"/>
    </row>
    <row r="54" spans="1:33" ht="24.75">
      <c r="A54" s="55"/>
      <c r="B54" s="115" t="s">
        <v>1305</v>
      </c>
      <c r="C54" s="65"/>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65"/>
      <c r="AG54" s="65"/>
    </row>
    <row r="55" spans="1:33">
      <c r="A55" s="58" t="s">
        <v>711</v>
      </c>
      <c r="B55" s="108" t="s">
        <v>1306</v>
      </c>
      <c r="C55" s="110">
        <v>503.23831200000001</v>
      </c>
      <c r="D55" s="110">
        <v>484.80926499999998</v>
      </c>
      <c r="E55" s="110">
        <v>470.10183699999999</v>
      </c>
      <c r="F55" s="110">
        <v>459.78448500000002</v>
      </c>
      <c r="G55" s="110">
        <v>451.87814300000002</v>
      </c>
      <c r="H55" s="110">
        <v>443.24606299999999</v>
      </c>
      <c r="I55" s="110">
        <v>435.43273900000003</v>
      </c>
      <c r="J55" s="110">
        <v>428.57592799999998</v>
      </c>
      <c r="K55" s="110">
        <v>424.18490600000001</v>
      </c>
      <c r="L55" s="110">
        <v>422.56686400000001</v>
      </c>
      <c r="M55" s="110">
        <v>423.05703699999998</v>
      </c>
      <c r="N55" s="110">
        <v>423.25711100000001</v>
      </c>
      <c r="O55" s="110">
        <v>424.284088</v>
      </c>
      <c r="P55" s="110">
        <v>426.25698899999998</v>
      </c>
      <c r="Q55" s="110">
        <v>428.07437099999999</v>
      </c>
      <c r="R55" s="110">
        <v>430.74142499999999</v>
      </c>
      <c r="S55" s="110">
        <v>433.84167500000001</v>
      </c>
      <c r="T55" s="110">
        <v>437.71460000000002</v>
      </c>
      <c r="U55" s="110">
        <v>442.68820199999999</v>
      </c>
      <c r="V55" s="110">
        <v>448.15237400000001</v>
      </c>
      <c r="W55" s="110">
        <v>453.842896</v>
      </c>
      <c r="X55" s="110">
        <v>459.89022799999998</v>
      </c>
      <c r="Y55" s="110">
        <v>466.29980499999999</v>
      </c>
      <c r="Z55" s="110">
        <v>473.53125</v>
      </c>
      <c r="AA55" s="110">
        <v>482.34017899999998</v>
      </c>
      <c r="AB55" s="110">
        <v>491.89630099999999</v>
      </c>
      <c r="AC55" s="110">
        <v>501.23675500000002</v>
      </c>
      <c r="AD55" s="110">
        <v>511.31161500000002</v>
      </c>
      <c r="AE55" s="110">
        <v>523.31237799999997</v>
      </c>
      <c r="AF55" s="104">
        <v>1.3979999999999999E-3</v>
      </c>
      <c r="AG55" s="65"/>
    </row>
    <row r="56" spans="1:33" ht="24.75">
      <c r="A56" s="58" t="s">
        <v>712</v>
      </c>
      <c r="B56" s="108" t="s">
        <v>1307</v>
      </c>
      <c r="C56" s="110">
        <v>196.41987599999999</v>
      </c>
      <c r="D56" s="110">
        <v>201.42117300000001</v>
      </c>
      <c r="E56" s="110">
        <v>206.93258700000001</v>
      </c>
      <c r="F56" s="110">
        <v>213.48280299999999</v>
      </c>
      <c r="G56" s="110">
        <v>220.532242</v>
      </c>
      <c r="H56" s="110">
        <v>226.21765099999999</v>
      </c>
      <c r="I56" s="110">
        <v>231.31050099999999</v>
      </c>
      <c r="J56" s="110">
        <v>235.959091</v>
      </c>
      <c r="K56" s="110">
        <v>241.020599</v>
      </c>
      <c r="L56" s="110">
        <v>246.62307699999999</v>
      </c>
      <c r="M56" s="110">
        <v>253.26930200000001</v>
      </c>
      <c r="N56" s="110">
        <v>259.52279700000003</v>
      </c>
      <c r="O56" s="110">
        <v>265.59988399999997</v>
      </c>
      <c r="P56" s="110">
        <v>271.63848899999999</v>
      </c>
      <c r="Q56" s="110">
        <v>277.36450200000002</v>
      </c>
      <c r="R56" s="110">
        <v>283.44360399999999</v>
      </c>
      <c r="S56" s="110">
        <v>289.37484699999999</v>
      </c>
      <c r="T56" s="110">
        <v>295.02786300000002</v>
      </c>
      <c r="U56" s="110">
        <v>300.90585299999998</v>
      </c>
      <c r="V56" s="110">
        <v>307.12255900000002</v>
      </c>
      <c r="W56" s="110">
        <v>313.00485200000003</v>
      </c>
      <c r="X56" s="110">
        <v>318.11236600000001</v>
      </c>
      <c r="Y56" s="110">
        <v>322.94775399999997</v>
      </c>
      <c r="Z56" s="110">
        <v>327.87622099999999</v>
      </c>
      <c r="AA56" s="110">
        <v>333.58059700000001</v>
      </c>
      <c r="AB56" s="110">
        <v>339.54461700000002</v>
      </c>
      <c r="AC56" s="110">
        <v>345.05282599999998</v>
      </c>
      <c r="AD56" s="110">
        <v>350.95578</v>
      </c>
      <c r="AE56" s="110">
        <v>358.22073399999999</v>
      </c>
      <c r="AF56" s="104">
        <v>2.1693E-2</v>
      </c>
      <c r="AG56" s="65"/>
    </row>
    <row r="57" spans="1:33" ht="24.75">
      <c r="A57" s="58" t="s">
        <v>713</v>
      </c>
      <c r="B57" s="108" t="s">
        <v>1308</v>
      </c>
      <c r="C57" s="110">
        <v>8.8240000000000002E-3</v>
      </c>
      <c r="D57" s="110">
        <v>7.9077999999999996E-2</v>
      </c>
      <c r="E57" s="110">
        <v>0.148368</v>
      </c>
      <c r="F57" s="110">
        <v>0.21179600000000001</v>
      </c>
      <c r="G57" s="110">
        <v>0.27223000000000003</v>
      </c>
      <c r="H57" s="110">
        <v>0.32808500000000002</v>
      </c>
      <c r="I57" s="110">
        <v>0.38041599999999998</v>
      </c>
      <c r="J57" s="110">
        <v>0.42970399999999997</v>
      </c>
      <c r="K57" s="110">
        <v>0.47746899999999998</v>
      </c>
      <c r="L57" s="110">
        <v>0.52570099999999997</v>
      </c>
      <c r="M57" s="110">
        <v>0.57518100000000005</v>
      </c>
      <c r="N57" s="110">
        <v>0.62354500000000002</v>
      </c>
      <c r="O57" s="110">
        <v>0.67189600000000005</v>
      </c>
      <c r="P57" s="110">
        <v>0.72209299999999998</v>
      </c>
      <c r="Q57" s="110">
        <v>0.774258</v>
      </c>
      <c r="R57" s="110">
        <v>0.83129299999999995</v>
      </c>
      <c r="S57" s="110">
        <v>0.89303100000000002</v>
      </c>
      <c r="T57" s="110">
        <v>0.96070500000000003</v>
      </c>
      <c r="U57" s="110">
        <v>1.0362130000000001</v>
      </c>
      <c r="V57" s="110">
        <v>1.1198399999999999</v>
      </c>
      <c r="W57" s="110">
        <v>1.2106049999999999</v>
      </c>
      <c r="X57" s="110">
        <v>1.308586</v>
      </c>
      <c r="Y57" s="110">
        <v>1.4124559999999999</v>
      </c>
      <c r="Z57" s="110">
        <v>1.5254019999999999</v>
      </c>
      <c r="AA57" s="110">
        <v>1.6511499999999999</v>
      </c>
      <c r="AB57" s="110">
        <v>1.7869219999999999</v>
      </c>
      <c r="AC57" s="110">
        <v>1.9285939999999999</v>
      </c>
      <c r="AD57" s="110">
        <v>2.0794359999999998</v>
      </c>
      <c r="AE57" s="110">
        <v>2.2445430000000002</v>
      </c>
      <c r="AF57" s="104">
        <v>0.21873799999999999</v>
      </c>
      <c r="AG57" s="65"/>
    </row>
    <row r="58" spans="1:33" ht="72.75">
      <c r="A58" s="58" t="s">
        <v>714</v>
      </c>
      <c r="B58" s="108" t="s">
        <v>1309</v>
      </c>
      <c r="C58" s="110">
        <v>0.19211600000000001</v>
      </c>
      <c r="D58" s="110">
        <v>0.174257</v>
      </c>
      <c r="E58" s="110">
        <v>0.158799</v>
      </c>
      <c r="F58" s="110">
        <v>0.14580599999999999</v>
      </c>
      <c r="G58" s="110">
        <v>0.134438</v>
      </c>
      <c r="H58" s="110">
        <v>0.123654</v>
      </c>
      <c r="I58" s="110">
        <v>0.113679</v>
      </c>
      <c r="J58" s="110">
        <v>0.10448499999999999</v>
      </c>
      <c r="K58" s="110">
        <v>9.6243999999999996E-2</v>
      </c>
      <c r="L58" s="110">
        <v>8.8942999999999994E-2</v>
      </c>
      <c r="M58" s="110">
        <v>8.2427E-2</v>
      </c>
      <c r="N58" s="110">
        <v>7.5772999999999993E-2</v>
      </c>
      <c r="O58" s="110">
        <v>6.8821999999999994E-2</v>
      </c>
      <c r="P58" s="110">
        <v>6.1432E-2</v>
      </c>
      <c r="Q58" s="110">
        <v>5.3884000000000001E-2</v>
      </c>
      <c r="R58" s="110">
        <v>4.5974000000000001E-2</v>
      </c>
      <c r="S58" s="110">
        <v>3.8684999999999997E-2</v>
      </c>
      <c r="T58" s="110">
        <v>3.2133000000000002E-2</v>
      </c>
      <c r="U58" s="110">
        <v>2.5618999999999999E-2</v>
      </c>
      <c r="V58" s="110">
        <v>2.0525000000000002E-2</v>
      </c>
      <c r="W58" s="110">
        <v>1.6806999999999999E-2</v>
      </c>
      <c r="X58" s="110">
        <v>1.4121999999999999E-2</v>
      </c>
      <c r="Y58" s="110">
        <v>1.2397999999999999E-2</v>
      </c>
      <c r="Z58" s="110">
        <v>1.1207999999999999E-2</v>
      </c>
      <c r="AA58" s="110">
        <v>1.0267E-2</v>
      </c>
      <c r="AB58" s="110">
        <v>9.6069999999999992E-3</v>
      </c>
      <c r="AC58" s="110">
        <v>8.7349999999999997E-3</v>
      </c>
      <c r="AD58" s="110">
        <v>7.7340000000000004E-3</v>
      </c>
      <c r="AE58" s="110">
        <v>6.4900000000000001E-3</v>
      </c>
      <c r="AF58" s="104">
        <v>-0.11396199999999999</v>
      </c>
      <c r="AG58" s="65"/>
    </row>
    <row r="59" spans="1:33" ht="36.75">
      <c r="A59" s="58" t="s">
        <v>715</v>
      </c>
      <c r="B59" s="108" t="s">
        <v>1310</v>
      </c>
      <c r="C59" s="110">
        <v>45.964244999999998</v>
      </c>
      <c r="D59" s="110">
        <v>44.611794000000003</v>
      </c>
      <c r="E59" s="110">
        <v>43.499820999999997</v>
      </c>
      <c r="F59" s="110">
        <v>42.670467000000002</v>
      </c>
      <c r="G59" s="110">
        <v>42.056103</v>
      </c>
      <c r="H59" s="110">
        <v>41.417850000000001</v>
      </c>
      <c r="I59" s="110">
        <v>40.858673000000003</v>
      </c>
      <c r="J59" s="110">
        <v>40.401375000000002</v>
      </c>
      <c r="K59" s="110">
        <v>40.094642999999998</v>
      </c>
      <c r="L59" s="110">
        <v>39.995682000000002</v>
      </c>
      <c r="M59" s="110">
        <v>40.077168</v>
      </c>
      <c r="N59" s="110">
        <v>40.087780000000002</v>
      </c>
      <c r="O59" s="110">
        <v>39.881618000000003</v>
      </c>
      <c r="P59" s="110">
        <v>39.530631999999997</v>
      </c>
      <c r="Q59" s="110">
        <v>38.979152999999997</v>
      </c>
      <c r="R59" s="110">
        <v>38.427227000000002</v>
      </c>
      <c r="S59" s="110">
        <v>37.705452000000001</v>
      </c>
      <c r="T59" s="110">
        <v>37.000895999999997</v>
      </c>
      <c r="U59" s="110">
        <v>36.440112999999997</v>
      </c>
      <c r="V59" s="110">
        <v>36.083660000000002</v>
      </c>
      <c r="W59" s="110">
        <v>35.872028</v>
      </c>
      <c r="X59" s="110">
        <v>35.852294999999998</v>
      </c>
      <c r="Y59" s="110">
        <v>36.018428999999998</v>
      </c>
      <c r="Z59" s="110">
        <v>36.285957000000003</v>
      </c>
      <c r="AA59" s="110">
        <v>36.676158999999998</v>
      </c>
      <c r="AB59" s="110">
        <v>37.130253000000003</v>
      </c>
      <c r="AC59" s="110">
        <v>37.561069000000003</v>
      </c>
      <c r="AD59" s="110">
        <v>38.004097000000002</v>
      </c>
      <c r="AE59" s="110">
        <v>38.549273999999997</v>
      </c>
      <c r="AF59" s="104">
        <v>-6.2630000000000003E-3</v>
      </c>
      <c r="AG59" s="65"/>
    </row>
    <row r="60" spans="1:33">
      <c r="A60" s="58" t="s">
        <v>716</v>
      </c>
      <c r="B60" s="108" t="s">
        <v>1311</v>
      </c>
      <c r="C60" s="110">
        <v>4.6179999999999997E-3</v>
      </c>
      <c r="D60" s="110">
        <v>4.1770000000000002E-3</v>
      </c>
      <c r="E60" s="110">
        <v>3.8210000000000002E-3</v>
      </c>
      <c r="F60" s="110">
        <v>3.5539999999999999E-3</v>
      </c>
      <c r="G60" s="110">
        <v>3.3570000000000002E-3</v>
      </c>
      <c r="H60" s="110">
        <v>3.2000000000000002E-3</v>
      </c>
      <c r="I60" s="110">
        <v>3.0839999999999999E-3</v>
      </c>
      <c r="J60" s="110">
        <v>2.8990000000000001E-3</v>
      </c>
      <c r="K60" s="110">
        <v>2.6640000000000001E-3</v>
      </c>
      <c r="L60" s="110">
        <v>2.4459999999999998E-3</v>
      </c>
      <c r="M60" s="110">
        <v>2.2529999999999998E-3</v>
      </c>
      <c r="N60" s="110">
        <v>1.897E-3</v>
      </c>
      <c r="O60" s="110">
        <v>1.495E-3</v>
      </c>
      <c r="P60" s="110">
        <v>1.176E-3</v>
      </c>
      <c r="Q60" s="110">
        <v>9.2299999999999999E-4</v>
      </c>
      <c r="R60" s="110">
        <v>7.2400000000000003E-4</v>
      </c>
      <c r="S60" s="110">
        <v>5.6800000000000004E-4</v>
      </c>
      <c r="T60" s="110">
        <v>4.44E-4</v>
      </c>
      <c r="U60" s="110">
        <v>3.9599999999999998E-4</v>
      </c>
      <c r="V60" s="110">
        <v>3.8699999999999997E-4</v>
      </c>
      <c r="W60" s="110">
        <v>3.7800000000000003E-4</v>
      </c>
      <c r="X60" s="110">
        <v>3.68E-4</v>
      </c>
      <c r="Y60" s="110">
        <v>2.9799999999999998E-4</v>
      </c>
      <c r="Z60" s="110">
        <v>2.0900000000000001E-4</v>
      </c>
      <c r="AA60" s="110">
        <v>1.47E-4</v>
      </c>
      <c r="AB60" s="110">
        <v>1.03E-4</v>
      </c>
      <c r="AC60" s="110">
        <v>7.2999999999999999E-5</v>
      </c>
      <c r="AD60" s="110">
        <v>5.1E-5</v>
      </c>
      <c r="AE60" s="110">
        <v>3.6000000000000001E-5</v>
      </c>
      <c r="AF60" s="104">
        <v>-0.15909899999999999</v>
      </c>
      <c r="AG60" s="65"/>
    </row>
    <row r="61" spans="1:33" ht="36.75">
      <c r="A61" s="58" t="s">
        <v>717</v>
      </c>
      <c r="B61" s="108" t="s">
        <v>1312</v>
      </c>
      <c r="C61" s="110">
        <v>0</v>
      </c>
      <c r="D61" s="110">
        <v>3.4696999999999999E-2</v>
      </c>
      <c r="E61" s="110">
        <v>6.8790000000000004E-2</v>
      </c>
      <c r="F61" s="110">
        <v>0.10378999999999999</v>
      </c>
      <c r="G61" s="110">
        <v>0.13921900000000001</v>
      </c>
      <c r="H61" s="110">
        <v>0.17366699999999999</v>
      </c>
      <c r="I61" s="110">
        <v>0.207235</v>
      </c>
      <c r="J61" s="110">
        <v>0.239813</v>
      </c>
      <c r="K61" s="110">
        <v>0.27203899999999998</v>
      </c>
      <c r="L61" s="110">
        <v>0.30468499999999998</v>
      </c>
      <c r="M61" s="110">
        <v>0.338422</v>
      </c>
      <c r="N61" s="110">
        <v>0.37222899999999998</v>
      </c>
      <c r="O61" s="110">
        <v>0.40734900000000002</v>
      </c>
      <c r="P61" s="110">
        <v>0.444994</v>
      </c>
      <c r="Q61" s="110">
        <v>0.48526599999999998</v>
      </c>
      <c r="R61" s="110">
        <v>0.53018200000000004</v>
      </c>
      <c r="S61" s="110">
        <v>0.58024100000000001</v>
      </c>
      <c r="T61" s="110">
        <v>0.63640699999999994</v>
      </c>
      <c r="U61" s="110">
        <v>0.70034300000000005</v>
      </c>
      <c r="V61" s="110">
        <v>0.77213600000000004</v>
      </c>
      <c r="W61" s="110">
        <v>0.85035000000000005</v>
      </c>
      <c r="X61" s="110">
        <v>0.93393899999999996</v>
      </c>
      <c r="Y61" s="110">
        <v>1.022764</v>
      </c>
      <c r="Z61" s="110">
        <v>1.1177969999999999</v>
      </c>
      <c r="AA61" s="110">
        <v>1.219284</v>
      </c>
      <c r="AB61" s="110">
        <v>1.324989</v>
      </c>
      <c r="AC61" s="110">
        <v>1.431711</v>
      </c>
      <c r="AD61" s="110">
        <v>1.542152</v>
      </c>
      <c r="AE61" s="110">
        <v>1.6598889999999999</v>
      </c>
      <c r="AF61" s="104" t="s">
        <v>560</v>
      </c>
      <c r="AG61" s="65"/>
    </row>
    <row r="62" spans="1:33" ht="36.75">
      <c r="A62" s="58" t="s">
        <v>718</v>
      </c>
      <c r="B62" s="108" t="s">
        <v>1313</v>
      </c>
      <c r="C62" s="110">
        <v>0</v>
      </c>
      <c r="D62" s="110">
        <v>3.9742E-2</v>
      </c>
      <c r="E62" s="110">
        <v>7.9436000000000007E-2</v>
      </c>
      <c r="F62" s="110">
        <v>0.11969100000000001</v>
      </c>
      <c r="G62" s="110">
        <v>0.160329</v>
      </c>
      <c r="H62" s="110">
        <v>0.19969200000000001</v>
      </c>
      <c r="I62" s="110">
        <v>0.23766300000000001</v>
      </c>
      <c r="J62" s="110">
        <v>0.27445999999999998</v>
      </c>
      <c r="K62" s="110">
        <v>0.311191</v>
      </c>
      <c r="L62" s="110">
        <v>0.34926800000000002</v>
      </c>
      <c r="M62" s="110">
        <v>0.38959700000000003</v>
      </c>
      <c r="N62" s="110">
        <v>0.43108600000000002</v>
      </c>
      <c r="O62" s="110">
        <v>0.47512700000000002</v>
      </c>
      <c r="P62" s="110">
        <v>0.523366</v>
      </c>
      <c r="Q62" s="110">
        <v>0.57591300000000001</v>
      </c>
      <c r="R62" s="110">
        <v>0.63542900000000002</v>
      </c>
      <c r="S62" s="110">
        <v>0.70260500000000004</v>
      </c>
      <c r="T62" s="110">
        <v>0.77890000000000004</v>
      </c>
      <c r="U62" s="110">
        <v>0.86641400000000002</v>
      </c>
      <c r="V62" s="110">
        <v>0.96546299999999996</v>
      </c>
      <c r="W62" s="110">
        <v>1.074376</v>
      </c>
      <c r="X62" s="110">
        <v>1.1920660000000001</v>
      </c>
      <c r="Y62" s="110">
        <v>1.317839</v>
      </c>
      <c r="Z62" s="110">
        <v>1.452814</v>
      </c>
      <c r="AA62" s="110">
        <v>1.5967849999999999</v>
      </c>
      <c r="AB62" s="110">
        <v>1.746942</v>
      </c>
      <c r="AC62" s="110">
        <v>1.89845</v>
      </c>
      <c r="AD62" s="110">
        <v>2.054983</v>
      </c>
      <c r="AE62" s="110">
        <v>2.2206440000000001</v>
      </c>
      <c r="AF62" s="104" t="s">
        <v>560</v>
      </c>
      <c r="AG62" s="65"/>
    </row>
    <row r="63" spans="1:33" ht="24.75">
      <c r="A63" s="58" t="s">
        <v>719</v>
      </c>
      <c r="B63" s="108" t="s">
        <v>1314</v>
      </c>
      <c r="C63" s="110">
        <v>0</v>
      </c>
      <c r="D63" s="110">
        <v>0</v>
      </c>
      <c r="E63" s="110">
        <v>1.4E-5</v>
      </c>
      <c r="F63" s="110">
        <v>3.0000000000000001E-5</v>
      </c>
      <c r="G63" s="110">
        <v>4.6999999999999997E-5</v>
      </c>
      <c r="H63" s="110">
        <v>6.3E-5</v>
      </c>
      <c r="I63" s="110">
        <v>8.0000000000000007E-5</v>
      </c>
      <c r="J63" s="110">
        <v>9.5000000000000005E-5</v>
      </c>
      <c r="K63" s="110">
        <v>1.1E-4</v>
      </c>
      <c r="L63" s="110">
        <v>1.25E-4</v>
      </c>
      <c r="M63" s="110">
        <v>1.3999999999999999E-4</v>
      </c>
      <c r="N63" s="110">
        <v>1.5300000000000001E-4</v>
      </c>
      <c r="O63" s="110">
        <v>1.66E-4</v>
      </c>
      <c r="P63" s="110">
        <v>1.7699999999999999E-4</v>
      </c>
      <c r="Q63" s="110">
        <v>1.8799999999999999E-4</v>
      </c>
      <c r="R63" s="110">
        <v>1.9699999999999999E-4</v>
      </c>
      <c r="S63" s="110">
        <v>2.0599999999999999E-4</v>
      </c>
      <c r="T63" s="110">
        <v>2.1499999999999999E-4</v>
      </c>
      <c r="U63" s="110">
        <v>2.22E-4</v>
      </c>
      <c r="V63" s="110">
        <v>2.2900000000000001E-4</v>
      </c>
      <c r="W63" s="110">
        <v>2.3499999999999999E-4</v>
      </c>
      <c r="X63" s="110">
        <v>2.3900000000000001E-4</v>
      </c>
      <c r="Y63" s="110">
        <v>2.41E-4</v>
      </c>
      <c r="Z63" s="110">
        <v>2.43E-4</v>
      </c>
      <c r="AA63" s="110">
        <v>2.43E-4</v>
      </c>
      <c r="AB63" s="110">
        <v>2.41E-4</v>
      </c>
      <c r="AC63" s="110">
        <v>2.3800000000000001E-4</v>
      </c>
      <c r="AD63" s="110">
        <v>2.32E-4</v>
      </c>
      <c r="AE63" s="110">
        <v>2.2599999999999999E-4</v>
      </c>
      <c r="AF63" s="104" t="s">
        <v>560</v>
      </c>
      <c r="AG63" s="65"/>
    </row>
    <row r="64" spans="1:33" ht="36.75">
      <c r="A64" s="58" t="s">
        <v>720</v>
      </c>
      <c r="B64" s="108" t="s">
        <v>1315</v>
      </c>
      <c r="C64" s="110">
        <v>745.82800299999997</v>
      </c>
      <c r="D64" s="110">
        <v>731.17419400000006</v>
      </c>
      <c r="E64" s="110">
        <v>720.99334699999997</v>
      </c>
      <c r="F64" s="110">
        <v>716.52270499999997</v>
      </c>
      <c r="G64" s="110">
        <v>715.17602499999998</v>
      </c>
      <c r="H64" s="110">
        <v>711.70977800000003</v>
      </c>
      <c r="I64" s="110">
        <v>708.54400599999997</v>
      </c>
      <c r="J64" s="110">
        <v>705.98767099999998</v>
      </c>
      <c r="K64" s="110">
        <v>706.45977800000003</v>
      </c>
      <c r="L64" s="110">
        <v>710.45648200000005</v>
      </c>
      <c r="M64" s="110">
        <v>717.79107699999997</v>
      </c>
      <c r="N64" s="110">
        <v>724.37237500000003</v>
      </c>
      <c r="O64" s="110">
        <v>731.39025900000001</v>
      </c>
      <c r="P64" s="110">
        <v>739.17913799999997</v>
      </c>
      <c r="Q64" s="110">
        <v>746.30835000000002</v>
      </c>
      <c r="R64" s="110">
        <v>754.65625</v>
      </c>
      <c r="S64" s="110">
        <v>763.13678000000004</v>
      </c>
      <c r="T64" s="110">
        <v>772.15191700000003</v>
      </c>
      <c r="U64" s="110">
        <v>782.66351299999997</v>
      </c>
      <c r="V64" s="110">
        <v>794.23699999999997</v>
      </c>
      <c r="W64" s="110">
        <v>805.87268100000006</v>
      </c>
      <c r="X64" s="110">
        <v>817.30413799999997</v>
      </c>
      <c r="Y64" s="110">
        <v>829.03204300000004</v>
      </c>
      <c r="Z64" s="110">
        <v>841.80078100000003</v>
      </c>
      <c r="AA64" s="110">
        <v>857.074524</v>
      </c>
      <c r="AB64" s="110">
        <v>873.44000200000005</v>
      </c>
      <c r="AC64" s="110">
        <v>889.11822500000005</v>
      </c>
      <c r="AD64" s="110">
        <v>905.955872</v>
      </c>
      <c r="AE64" s="110">
        <v>926.21386700000005</v>
      </c>
      <c r="AF64" s="104">
        <v>7.7660000000000003E-3</v>
      </c>
      <c r="AG64" s="65"/>
    </row>
    <row r="65" spans="1:33">
      <c r="A65" s="55"/>
      <c r="B65" s="115" t="s">
        <v>1316</v>
      </c>
      <c r="C65" s="65"/>
      <c r="D65" s="65"/>
      <c r="E65" s="65"/>
      <c r="F65" s="65"/>
      <c r="G65" s="65"/>
      <c r="H65" s="65"/>
      <c r="I65" s="65"/>
      <c r="J65" s="65"/>
      <c r="K65" s="65"/>
      <c r="L65" s="65"/>
      <c r="M65" s="65"/>
      <c r="N65" s="65"/>
      <c r="O65" s="65"/>
      <c r="P65" s="65"/>
      <c r="Q65" s="65"/>
      <c r="R65" s="65"/>
      <c r="S65" s="65"/>
      <c r="T65" s="65"/>
      <c r="U65" s="65"/>
      <c r="V65" s="65"/>
      <c r="W65" s="65"/>
      <c r="X65" s="65"/>
      <c r="Y65" s="65"/>
      <c r="Z65" s="65"/>
      <c r="AA65" s="65"/>
      <c r="AB65" s="65"/>
      <c r="AC65" s="65"/>
      <c r="AD65" s="65"/>
      <c r="AE65" s="65"/>
      <c r="AF65" s="65"/>
      <c r="AG65" s="65"/>
    </row>
    <row r="66" spans="1:33">
      <c r="A66" s="58" t="s">
        <v>721</v>
      </c>
      <c r="B66" s="108" t="s">
        <v>1306</v>
      </c>
      <c r="C66" s="110">
        <v>596.79718000000003</v>
      </c>
      <c r="D66" s="110">
        <v>582.57031199999994</v>
      </c>
      <c r="E66" s="110">
        <v>570.54583700000001</v>
      </c>
      <c r="F66" s="110">
        <v>562.60992399999998</v>
      </c>
      <c r="G66" s="110">
        <v>557.47637899999995</v>
      </c>
      <c r="H66" s="110">
        <v>552.10058600000002</v>
      </c>
      <c r="I66" s="110">
        <v>547.56726100000003</v>
      </c>
      <c r="J66" s="110">
        <v>541.83489999999995</v>
      </c>
      <c r="K66" s="110">
        <v>535.99304199999995</v>
      </c>
      <c r="L66" s="110">
        <v>531.105774</v>
      </c>
      <c r="M66" s="110">
        <v>528.55798300000004</v>
      </c>
      <c r="N66" s="110">
        <v>525.61999500000002</v>
      </c>
      <c r="O66" s="110">
        <v>523.05523700000003</v>
      </c>
      <c r="P66" s="110">
        <v>521.635132</v>
      </c>
      <c r="Q66" s="110">
        <v>520.47326699999996</v>
      </c>
      <c r="R66" s="110">
        <v>520.68817100000001</v>
      </c>
      <c r="S66" s="110">
        <v>521.26672399999995</v>
      </c>
      <c r="T66" s="110">
        <v>522.35955799999999</v>
      </c>
      <c r="U66" s="110">
        <v>524.42358400000001</v>
      </c>
      <c r="V66" s="110">
        <v>527.08154300000001</v>
      </c>
      <c r="W66" s="110">
        <v>529.90252699999996</v>
      </c>
      <c r="X66" s="110">
        <v>533.30059800000004</v>
      </c>
      <c r="Y66" s="110">
        <v>536.98974599999997</v>
      </c>
      <c r="Z66" s="110">
        <v>540.51788299999998</v>
      </c>
      <c r="AA66" s="110">
        <v>544.76953100000003</v>
      </c>
      <c r="AB66" s="110">
        <v>549.50622599999997</v>
      </c>
      <c r="AC66" s="110">
        <v>553.89520300000004</v>
      </c>
      <c r="AD66" s="110">
        <v>558.68853799999999</v>
      </c>
      <c r="AE66" s="110">
        <v>565.29272500000002</v>
      </c>
      <c r="AF66" s="104">
        <v>-1.9350000000000001E-3</v>
      </c>
      <c r="AG66" s="65"/>
    </row>
    <row r="67" spans="1:33" ht="24.75">
      <c r="A67" s="58" t="s">
        <v>722</v>
      </c>
      <c r="B67" s="108" t="s">
        <v>1307</v>
      </c>
      <c r="C67" s="110">
        <v>361.09713699999998</v>
      </c>
      <c r="D67" s="110">
        <v>352.45266700000002</v>
      </c>
      <c r="E67" s="110">
        <v>345.87948599999999</v>
      </c>
      <c r="F67" s="110">
        <v>341.195312</v>
      </c>
      <c r="G67" s="110">
        <v>338.49740600000001</v>
      </c>
      <c r="H67" s="110">
        <v>335.44927999999999</v>
      </c>
      <c r="I67" s="110">
        <v>333.12942500000003</v>
      </c>
      <c r="J67" s="110">
        <v>330.41744999999997</v>
      </c>
      <c r="K67" s="110">
        <v>327.605164</v>
      </c>
      <c r="L67" s="110">
        <v>325.20840500000003</v>
      </c>
      <c r="M67" s="110">
        <v>324.38137799999998</v>
      </c>
      <c r="N67" s="110">
        <v>322.96948200000003</v>
      </c>
      <c r="O67" s="110">
        <v>321.80856299999999</v>
      </c>
      <c r="P67" s="110">
        <v>321.02459700000003</v>
      </c>
      <c r="Q67" s="110">
        <v>319.85522500000002</v>
      </c>
      <c r="R67" s="110">
        <v>319.80575599999997</v>
      </c>
      <c r="S67" s="110">
        <v>319.18862899999999</v>
      </c>
      <c r="T67" s="110">
        <v>319.81021099999998</v>
      </c>
      <c r="U67" s="110">
        <v>320.52459700000003</v>
      </c>
      <c r="V67" s="110">
        <v>321.91735799999998</v>
      </c>
      <c r="W67" s="110">
        <v>323.479828</v>
      </c>
      <c r="X67" s="110">
        <v>325.354736</v>
      </c>
      <c r="Y67" s="110">
        <v>327.38092</v>
      </c>
      <c r="Z67" s="110">
        <v>329.19854700000002</v>
      </c>
      <c r="AA67" s="110">
        <v>331.44744900000001</v>
      </c>
      <c r="AB67" s="110">
        <v>333.82504299999999</v>
      </c>
      <c r="AC67" s="110">
        <v>335.92965700000002</v>
      </c>
      <c r="AD67" s="110">
        <v>338.38473499999998</v>
      </c>
      <c r="AE67" s="110">
        <v>341.79480000000001</v>
      </c>
      <c r="AF67" s="104">
        <v>-1.9599999999999999E-3</v>
      </c>
      <c r="AG67" s="65"/>
    </row>
    <row r="68" spans="1:33" ht="24.75">
      <c r="A68" s="58" t="s">
        <v>723</v>
      </c>
      <c r="B68" s="108" t="s">
        <v>1308</v>
      </c>
      <c r="C68" s="110">
        <v>0.66559500000000005</v>
      </c>
      <c r="D68" s="110">
        <v>0.68273300000000003</v>
      </c>
      <c r="E68" s="110">
        <v>0.70085900000000001</v>
      </c>
      <c r="F68" s="110">
        <v>0.72075599999999995</v>
      </c>
      <c r="G68" s="110">
        <v>0.74448800000000004</v>
      </c>
      <c r="H68" s="110">
        <v>0.76778900000000005</v>
      </c>
      <c r="I68" s="110">
        <v>0.79256400000000005</v>
      </c>
      <c r="J68" s="110">
        <v>0.81504200000000004</v>
      </c>
      <c r="K68" s="110">
        <v>0.83886099999999997</v>
      </c>
      <c r="L68" s="110">
        <v>0.86650700000000003</v>
      </c>
      <c r="M68" s="110">
        <v>0.90220500000000003</v>
      </c>
      <c r="N68" s="110">
        <v>0.94494599999999995</v>
      </c>
      <c r="O68" s="110">
        <v>0.99329800000000001</v>
      </c>
      <c r="P68" s="110">
        <v>1.0406519999999999</v>
      </c>
      <c r="Q68" s="110">
        <v>1.0919840000000001</v>
      </c>
      <c r="R68" s="110">
        <v>1.1519010000000001</v>
      </c>
      <c r="S68" s="110">
        <v>1.219368</v>
      </c>
      <c r="T68" s="110">
        <v>1.295874</v>
      </c>
      <c r="U68" s="110">
        <v>1.3836520000000001</v>
      </c>
      <c r="V68" s="110">
        <v>1.4835039999999999</v>
      </c>
      <c r="W68" s="110">
        <v>1.590991</v>
      </c>
      <c r="X68" s="110">
        <v>1.705203</v>
      </c>
      <c r="Y68" s="110">
        <v>1.8237920000000001</v>
      </c>
      <c r="Z68" s="110">
        <v>1.9449419999999999</v>
      </c>
      <c r="AA68" s="110">
        <v>2.071958</v>
      </c>
      <c r="AB68" s="110">
        <v>2.202169</v>
      </c>
      <c r="AC68" s="110">
        <v>2.3311099999999998</v>
      </c>
      <c r="AD68" s="110">
        <v>2.4515280000000002</v>
      </c>
      <c r="AE68" s="110">
        <v>2.5810140000000001</v>
      </c>
      <c r="AF68" s="104">
        <v>4.9591999999999997E-2</v>
      </c>
      <c r="AG68" s="65"/>
    </row>
    <row r="69" spans="1:33" ht="72.75">
      <c r="A69" s="58" t="s">
        <v>724</v>
      </c>
      <c r="B69" s="108" t="s">
        <v>1309</v>
      </c>
      <c r="C69" s="110">
        <v>0.76194399999999995</v>
      </c>
      <c r="D69" s="110">
        <v>0.71869899999999998</v>
      </c>
      <c r="E69" s="110">
        <v>0.67632099999999995</v>
      </c>
      <c r="F69" s="110">
        <v>0.637992</v>
      </c>
      <c r="G69" s="110">
        <v>0.60286899999999999</v>
      </c>
      <c r="H69" s="110">
        <v>0.56657000000000002</v>
      </c>
      <c r="I69" s="110">
        <v>0.53246199999999999</v>
      </c>
      <c r="J69" s="110">
        <v>0.49757600000000002</v>
      </c>
      <c r="K69" s="110">
        <v>0.46278799999999998</v>
      </c>
      <c r="L69" s="110">
        <v>0.43082799999999999</v>
      </c>
      <c r="M69" s="110">
        <v>0.40238600000000002</v>
      </c>
      <c r="N69" s="110">
        <v>0.37443300000000002</v>
      </c>
      <c r="O69" s="110">
        <v>0.346945</v>
      </c>
      <c r="P69" s="110">
        <v>0.32059799999999999</v>
      </c>
      <c r="Q69" s="110">
        <v>0.29521900000000001</v>
      </c>
      <c r="R69" s="110">
        <v>0.27301599999999998</v>
      </c>
      <c r="S69" s="110">
        <v>0.253025</v>
      </c>
      <c r="T69" s="110">
        <v>0.23599700000000001</v>
      </c>
      <c r="U69" s="110">
        <v>0.22023300000000001</v>
      </c>
      <c r="V69" s="110">
        <v>0.204292</v>
      </c>
      <c r="W69" s="110">
        <v>0.19014900000000001</v>
      </c>
      <c r="X69" s="110">
        <v>0.17355699999999999</v>
      </c>
      <c r="Y69" s="110">
        <v>0.156469</v>
      </c>
      <c r="Z69" s="110">
        <v>0.14242199999999999</v>
      </c>
      <c r="AA69" s="110">
        <v>0.13080600000000001</v>
      </c>
      <c r="AB69" s="110">
        <v>0.11888700000000001</v>
      </c>
      <c r="AC69" s="110">
        <v>0.106766</v>
      </c>
      <c r="AD69" s="110">
        <v>9.5868999999999996E-2</v>
      </c>
      <c r="AE69" s="110">
        <v>8.6902999999999994E-2</v>
      </c>
      <c r="AF69" s="104">
        <v>-7.4608999999999995E-2</v>
      </c>
      <c r="AG69" s="65"/>
    </row>
    <row r="70" spans="1:33" ht="36.75">
      <c r="A70" s="58" t="s">
        <v>725</v>
      </c>
      <c r="B70" s="108" t="s">
        <v>1310</v>
      </c>
      <c r="C70" s="110">
        <v>10.331885</v>
      </c>
      <c r="D70" s="110">
        <v>10.758182</v>
      </c>
      <c r="E70" s="110">
        <v>11.321586</v>
      </c>
      <c r="F70" s="110">
        <v>11.975374</v>
      </c>
      <c r="G70" s="110">
        <v>12.744726</v>
      </c>
      <c r="H70" s="110">
        <v>13.587192999999999</v>
      </c>
      <c r="I70" s="110">
        <v>14.506133999999999</v>
      </c>
      <c r="J70" s="110">
        <v>15.44483</v>
      </c>
      <c r="K70" s="110">
        <v>16.450348000000002</v>
      </c>
      <c r="L70" s="110">
        <v>17.581883999999999</v>
      </c>
      <c r="M70" s="110">
        <v>18.915562000000001</v>
      </c>
      <c r="N70" s="110">
        <v>20.372982</v>
      </c>
      <c r="O70" s="110">
        <v>22.01041</v>
      </c>
      <c r="P70" s="110">
        <v>23.794563</v>
      </c>
      <c r="Q70" s="110">
        <v>25.577529999999999</v>
      </c>
      <c r="R70" s="110">
        <v>27.489719000000001</v>
      </c>
      <c r="S70" s="110">
        <v>29.423684999999999</v>
      </c>
      <c r="T70" s="110">
        <v>31.3827</v>
      </c>
      <c r="U70" s="110">
        <v>33.470939999999999</v>
      </c>
      <c r="V70" s="110">
        <v>35.564487</v>
      </c>
      <c r="W70" s="110">
        <v>37.641945</v>
      </c>
      <c r="X70" s="110">
        <v>39.693420000000003</v>
      </c>
      <c r="Y70" s="110">
        <v>41.646500000000003</v>
      </c>
      <c r="Z70" s="110">
        <v>43.501041000000001</v>
      </c>
      <c r="AA70" s="110">
        <v>45.296207000000003</v>
      </c>
      <c r="AB70" s="110">
        <v>47.027523000000002</v>
      </c>
      <c r="AC70" s="110">
        <v>48.595694999999999</v>
      </c>
      <c r="AD70" s="110">
        <v>50.145443</v>
      </c>
      <c r="AE70" s="110">
        <v>51.783786999999997</v>
      </c>
      <c r="AF70" s="104">
        <v>5.9255000000000002E-2</v>
      </c>
      <c r="AG70" s="65"/>
    </row>
    <row r="71" spans="1:33">
      <c r="A71" s="58" t="s">
        <v>726</v>
      </c>
      <c r="B71" s="108" t="s">
        <v>1311</v>
      </c>
      <c r="C71" s="110">
        <v>3.8241999999999998E-2</v>
      </c>
      <c r="D71" s="110">
        <v>4.5435000000000003E-2</v>
      </c>
      <c r="E71" s="110">
        <v>5.0754000000000001E-2</v>
      </c>
      <c r="F71" s="110">
        <v>5.4753000000000003E-2</v>
      </c>
      <c r="G71" s="110">
        <v>5.7683999999999999E-2</v>
      </c>
      <c r="H71" s="110">
        <v>5.9468E-2</v>
      </c>
      <c r="I71" s="110">
        <v>6.0365000000000002E-2</v>
      </c>
      <c r="J71" s="110">
        <v>6.0382999999999999E-2</v>
      </c>
      <c r="K71" s="110">
        <v>5.9790000000000003E-2</v>
      </c>
      <c r="L71" s="110">
        <v>5.8833999999999997E-2</v>
      </c>
      <c r="M71" s="110">
        <v>5.7679000000000001E-2</v>
      </c>
      <c r="N71" s="110">
        <v>5.6148999999999998E-2</v>
      </c>
      <c r="O71" s="110">
        <v>5.4413999999999997E-2</v>
      </c>
      <c r="P71" s="110">
        <v>5.2582999999999998E-2</v>
      </c>
      <c r="Q71" s="110">
        <v>5.0235000000000002E-2</v>
      </c>
      <c r="R71" s="110">
        <v>4.7787000000000003E-2</v>
      </c>
      <c r="S71" s="110">
        <v>4.5777999999999999E-2</v>
      </c>
      <c r="T71" s="110">
        <v>4.3761000000000001E-2</v>
      </c>
      <c r="U71" s="110">
        <v>4.1475999999999999E-2</v>
      </c>
      <c r="V71" s="110">
        <v>3.9280000000000002E-2</v>
      </c>
      <c r="W71" s="110">
        <v>3.7173999999999999E-2</v>
      </c>
      <c r="X71" s="110">
        <v>3.5144000000000002E-2</v>
      </c>
      <c r="Y71" s="110">
        <v>3.3201000000000001E-2</v>
      </c>
      <c r="Z71" s="110">
        <v>3.1363000000000002E-2</v>
      </c>
      <c r="AA71" s="110">
        <v>2.9679000000000001E-2</v>
      </c>
      <c r="AB71" s="110">
        <v>2.809E-2</v>
      </c>
      <c r="AC71" s="110">
        <v>2.6553E-2</v>
      </c>
      <c r="AD71" s="110">
        <v>2.5127E-2</v>
      </c>
      <c r="AE71" s="110">
        <v>2.3810000000000001E-2</v>
      </c>
      <c r="AF71" s="104">
        <v>-1.678E-2</v>
      </c>
      <c r="AG71" s="65"/>
    </row>
    <row r="72" spans="1:33" ht="36.75">
      <c r="A72" s="58" t="s">
        <v>727</v>
      </c>
      <c r="B72" s="108" t="s">
        <v>1312</v>
      </c>
      <c r="C72" s="110">
        <v>0</v>
      </c>
      <c r="D72" s="110">
        <v>0</v>
      </c>
      <c r="E72" s="110">
        <v>4.6031000000000002E-2</v>
      </c>
      <c r="F72" s="110">
        <v>8.7363999999999997E-2</v>
      </c>
      <c r="G72" s="110">
        <v>0.125998</v>
      </c>
      <c r="H72" s="110">
        <v>0.162359</v>
      </c>
      <c r="I72" s="110">
        <v>0.19692899999999999</v>
      </c>
      <c r="J72" s="110">
        <v>0.22856599999999999</v>
      </c>
      <c r="K72" s="110">
        <v>0.25760300000000003</v>
      </c>
      <c r="L72" s="110">
        <v>0.28515600000000002</v>
      </c>
      <c r="M72" s="110">
        <v>0.31272899999999998</v>
      </c>
      <c r="N72" s="110">
        <v>0.339615</v>
      </c>
      <c r="O72" s="110">
        <v>0.36632999999999999</v>
      </c>
      <c r="P72" s="110">
        <v>0.39357700000000001</v>
      </c>
      <c r="Q72" s="110">
        <v>0.42073300000000002</v>
      </c>
      <c r="R72" s="110">
        <v>0.44928600000000002</v>
      </c>
      <c r="S72" s="110">
        <v>0.47926000000000002</v>
      </c>
      <c r="T72" s="110">
        <v>0.51125699999999996</v>
      </c>
      <c r="U72" s="110">
        <v>0.54663899999999999</v>
      </c>
      <c r="V72" s="110">
        <v>0.58593899999999999</v>
      </c>
      <c r="W72" s="110">
        <v>0.62877000000000005</v>
      </c>
      <c r="X72" s="110">
        <v>0.672651</v>
      </c>
      <c r="Y72" s="110">
        <v>0.71931100000000003</v>
      </c>
      <c r="Z72" s="110">
        <v>0.76830799999999999</v>
      </c>
      <c r="AA72" s="110">
        <v>0.82118100000000005</v>
      </c>
      <c r="AB72" s="110">
        <v>0.877112</v>
      </c>
      <c r="AC72" s="110">
        <v>0.93461899999999998</v>
      </c>
      <c r="AD72" s="110">
        <v>0.99479200000000001</v>
      </c>
      <c r="AE72" s="110">
        <v>1.0601590000000001</v>
      </c>
      <c r="AF72" s="104" t="s">
        <v>560</v>
      </c>
      <c r="AG72" s="65"/>
    </row>
    <row r="73" spans="1:33" ht="36.75">
      <c r="A73" s="58" t="s">
        <v>728</v>
      </c>
      <c r="B73" s="108" t="s">
        <v>1313</v>
      </c>
      <c r="C73" s="110">
        <v>0</v>
      </c>
      <c r="D73" s="110">
        <v>0</v>
      </c>
      <c r="E73" s="110">
        <v>5.5973000000000002E-2</v>
      </c>
      <c r="F73" s="110">
        <v>0.10538500000000001</v>
      </c>
      <c r="G73" s="110">
        <v>0.15109300000000001</v>
      </c>
      <c r="H73" s="110">
        <v>0.193687</v>
      </c>
      <c r="I73" s="110">
        <v>0.233462</v>
      </c>
      <c r="J73" s="110">
        <v>0.26946999999999999</v>
      </c>
      <c r="K73" s="110">
        <v>0.30264600000000003</v>
      </c>
      <c r="L73" s="110">
        <v>0.33501599999999998</v>
      </c>
      <c r="M73" s="110">
        <v>0.368535</v>
      </c>
      <c r="N73" s="110">
        <v>0.40277000000000002</v>
      </c>
      <c r="O73" s="110">
        <v>0.43828299999999998</v>
      </c>
      <c r="P73" s="110">
        <v>0.47615099999999999</v>
      </c>
      <c r="Q73" s="110">
        <v>0.51575199999999999</v>
      </c>
      <c r="R73" s="110">
        <v>0.55924499999999999</v>
      </c>
      <c r="S73" s="110">
        <v>0.606796</v>
      </c>
      <c r="T73" s="110">
        <v>0.65962699999999996</v>
      </c>
      <c r="U73" s="110">
        <v>0.71974099999999996</v>
      </c>
      <c r="V73" s="110">
        <v>0.78828900000000002</v>
      </c>
      <c r="W73" s="110">
        <v>0.86488600000000004</v>
      </c>
      <c r="X73" s="110">
        <v>0.94691499999999995</v>
      </c>
      <c r="Y73" s="110">
        <v>1.0356989999999999</v>
      </c>
      <c r="Z73" s="110">
        <v>1.130374</v>
      </c>
      <c r="AA73" s="110">
        <v>1.23231</v>
      </c>
      <c r="AB73" s="110">
        <v>1.340697</v>
      </c>
      <c r="AC73" s="110">
        <v>1.452583</v>
      </c>
      <c r="AD73" s="110">
        <v>1.5697239999999999</v>
      </c>
      <c r="AE73" s="110">
        <v>1.6954130000000001</v>
      </c>
      <c r="AF73" s="104" t="s">
        <v>560</v>
      </c>
      <c r="AG73" s="65"/>
    </row>
    <row r="74" spans="1:33" ht="24.75">
      <c r="A74" s="58" t="s">
        <v>729</v>
      </c>
      <c r="B74" s="108" t="s">
        <v>1314</v>
      </c>
      <c r="C74" s="110">
        <v>0</v>
      </c>
      <c r="D74" s="110">
        <v>0</v>
      </c>
      <c r="E74" s="110">
        <v>9.7281999999999993E-2</v>
      </c>
      <c r="F74" s="110">
        <v>0.18842100000000001</v>
      </c>
      <c r="G74" s="110">
        <v>0.27685799999999999</v>
      </c>
      <c r="H74" s="110">
        <v>0.363454</v>
      </c>
      <c r="I74" s="110">
        <v>0.44753700000000002</v>
      </c>
      <c r="J74" s="110">
        <v>0.52742900000000004</v>
      </c>
      <c r="K74" s="110">
        <v>0.60339299999999996</v>
      </c>
      <c r="L74" s="110">
        <v>0.67797099999999999</v>
      </c>
      <c r="M74" s="110">
        <v>0.75438000000000005</v>
      </c>
      <c r="N74" s="110">
        <v>0.83045100000000005</v>
      </c>
      <c r="O74" s="110">
        <v>0.90750299999999995</v>
      </c>
      <c r="P74" s="110">
        <v>0.98692000000000002</v>
      </c>
      <c r="Q74" s="110">
        <v>1.0677970000000001</v>
      </c>
      <c r="R74" s="110">
        <v>1.153837</v>
      </c>
      <c r="S74" s="110">
        <v>1.2450049999999999</v>
      </c>
      <c r="T74" s="110">
        <v>1.3430200000000001</v>
      </c>
      <c r="U74" s="110">
        <v>1.4516439999999999</v>
      </c>
      <c r="V74" s="110">
        <v>1.572443</v>
      </c>
      <c r="W74" s="110">
        <v>1.7043809999999999</v>
      </c>
      <c r="X74" s="110">
        <v>1.8422590000000001</v>
      </c>
      <c r="Y74" s="110">
        <v>1.9891760000000001</v>
      </c>
      <c r="Z74" s="110">
        <v>2.1437659999999998</v>
      </c>
      <c r="AA74" s="110">
        <v>2.310273</v>
      </c>
      <c r="AB74" s="110">
        <v>2.48651</v>
      </c>
      <c r="AC74" s="110">
        <v>2.6681050000000002</v>
      </c>
      <c r="AD74" s="110">
        <v>2.8579460000000001</v>
      </c>
      <c r="AE74" s="110">
        <v>3.0632440000000001</v>
      </c>
      <c r="AF74" s="104" t="s">
        <v>560</v>
      </c>
      <c r="AG74" s="65"/>
    </row>
    <row r="75" spans="1:33" ht="36.75">
      <c r="A75" s="58" t="s">
        <v>730</v>
      </c>
      <c r="B75" s="108" t="s">
        <v>1317</v>
      </c>
      <c r="C75" s="110">
        <v>969.69219999999996</v>
      </c>
      <c r="D75" s="110">
        <v>947.22790499999996</v>
      </c>
      <c r="E75" s="110">
        <v>929.37390100000005</v>
      </c>
      <c r="F75" s="110">
        <v>917.57488999999998</v>
      </c>
      <c r="G75" s="110">
        <v>910.67767300000003</v>
      </c>
      <c r="H75" s="110">
        <v>903.25073199999997</v>
      </c>
      <c r="I75" s="110">
        <v>897.46606399999996</v>
      </c>
      <c r="J75" s="110">
        <v>890.09558100000004</v>
      </c>
      <c r="K75" s="110">
        <v>882.57385299999999</v>
      </c>
      <c r="L75" s="110">
        <v>876.55035399999997</v>
      </c>
      <c r="M75" s="110">
        <v>874.65283199999999</v>
      </c>
      <c r="N75" s="110">
        <v>871.910706</v>
      </c>
      <c r="O75" s="110">
        <v>869.98089600000003</v>
      </c>
      <c r="P75" s="110">
        <v>869.72479199999998</v>
      </c>
      <c r="Q75" s="110">
        <v>869.347534</v>
      </c>
      <c r="R75" s="110">
        <v>871.618469</v>
      </c>
      <c r="S75" s="110">
        <v>873.72820999999999</v>
      </c>
      <c r="T75" s="110">
        <v>877.64209000000005</v>
      </c>
      <c r="U75" s="110">
        <v>882.78265399999998</v>
      </c>
      <c r="V75" s="110">
        <v>889.23706100000004</v>
      </c>
      <c r="W75" s="110">
        <v>896.04046600000004</v>
      </c>
      <c r="X75" s="110">
        <v>903.72448699999995</v>
      </c>
      <c r="Y75" s="110">
        <v>911.77453600000001</v>
      </c>
      <c r="Z75" s="110">
        <v>919.37823500000002</v>
      </c>
      <c r="AA75" s="110">
        <v>928.10968000000003</v>
      </c>
      <c r="AB75" s="110">
        <v>937.41241500000001</v>
      </c>
      <c r="AC75" s="110">
        <v>945.94018600000004</v>
      </c>
      <c r="AD75" s="110">
        <v>955.21374500000002</v>
      </c>
      <c r="AE75" s="110">
        <v>967.38214100000005</v>
      </c>
      <c r="AF75" s="104">
        <v>-8.5000000000000006E-5</v>
      </c>
      <c r="AG75" s="65"/>
    </row>
    <row r="76" spans="1:33">
      <c r="A76" s="55"/>
      <c r="B76" s="115" t="s">
        <v>1318</v>
      </c>
      <c r="C76" s="65"/>
      <c r="D76" s="65"/>
      <c r="E76" s="65"/>
      <c r="F76" s="65"/>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65"/>
      <c r="AG76" s="65"/>
    </row>
    <row r="77" spans="1:33">
      <c r="A77" s="58" t="s">
        <v>731</v>
      </c>
      <c r="B77" s="108" t="s">
        <v>1306</v>
      </c>
      <c r="C77" s="110">
        <v>4152.294922</v>
      </c>
      <c r="D77" s="110">
        <v>4082.8315429999998</v>
      </c>
      <c r="E77" s="110">
        <v>4021.451172</v>
      </c>
      <c r="F77" s="110">
        <v>3982.2763669999999</v>
      </c>
      <c r="G77" s="110">
        <v>3955.953125</v>
      </c>
      <c r="H77" s="110">
        <v>3919.7482909999999</v>
      </c>
      <c r="I77" s="110">
        <v>3881.1032709999999</v>
      </c>
      <c r="J77" s="110">
        <v>3831.7788089999999</v>
      </c>
      <c r="K77" s="110">
        <v>3778.5307619999999</v>
      </c>
      <c r="L77" s="110">
        <v>3730.3295899999998</v>
      </c>
      <c r="M77" s="110">
        <v>3694.220703</v>
      </c>
      <c r="N77" s="110">
        <v>3656.8642580000001</v>
      </c>
      <c r="O77" s="110">
        <v>3623.7570799999999</v>
      </c>
      <c r="P77" s="110">
        <v>3598.0146479999999</v>
      </c>
      <c r="Q77" s="110">
        <v>3572.140625</v>
      </c>
      <c r="R77" s="110">
        <v>3555.0131839999999</v>
      </c>
      <c r="S77" s="110">
        <v>3541.656982</v>
      </c>
      <c r="T77" s="110">
        <v>3529.0092770000001</v>
      </c>
      <c r="U77" s="110">
        <v>3520.9711910000001</v>
      </c>
      <c r="V77" s="110">
        <v>3515.9072270000001</v>
      </c>
      <c r="W77" s="110">
        <v>3513.1889649999998</v>
      </c>
      <c r="X77" s="110">
        <v>3509.6179200000001</v>
      </c>
      <c r="Y77" s="110">
        <v>3504.0908199999999</v>
      </c>
      <c r="Z77" s="110">
        <v>3495.7058109999998</v>
      </c>
      <c r="AA77" s="110">
        <v>3490.008057</v>
      </c>
      <c r="AB77" s="110">
        <v>3484.0903320000002</v>
      </c>
      <c r="AC77" s="110">
        <v>3473.501953</v>
      </c>
      <c r="AD77" s="110">
        <v>3463.9399410000001</v>
      </c>
      <c r="AE77" s="110">
        <v>3464.1235350000002</v>
      </c>
      <c r="AF77" s="104">
        <v>-6.4510000000000001E-3</v>
      </c>
      <c r="AG77" s="65"/>
    </row>
    <row r="78" spans="1:33" ht="24.75">
      <c r="A78" s="58" t="s">
        <v>732</v>
      </c>
      <c r="B78" s="108" t="s">
        <v>1307</v>
      </c>
      <c r="C78" s="110">
        <v>3.9674480000000001</v>
      </c>
      <c r="D78" s="110">
        <v>3.9112100000000001</v>
      </c>
      <c r="E78" s="110">
        <v>3.927975</v>
      </c>
      <c r="F78" s="110">
        <v>4.0033329999999996</v>
      </c>
      <c r="G78" s="110">
        <v>4.154909</v>
      </c>
      <c r="H78" s="110">
        <v>4.3465829999999999</v>
      </c>
      <c r="I78" s="110">
        <v>4.5559409999999998</v>
      </c>
      <c r="J78" s="110">
        <v>4.7584520000000001</v>
      </c>
      <c r="K78" s="110">
        <v>4.9760099999999996</v>
      </c>
      <c r="L78" s="110">
        <v>5.1881700000000004</v>
      </c>
      <c r="M78" s="110">
        <v>5.3957819999999996</v>
      </c>
      <c r="N78" s="110">
        <v>5.5792359999999999</v>
      </c>
      <c r="O78" s="110">
        <v>5.7431809999999999</v>
      </c>
      <c r="P78" s="110">
        <v>5.8900360000000003</v>
      </c>
      <c r="Q78" s="110">
        <v>5.9984260000000003</v>
      </c>
      <c r="R78" s="110">
        <v>6.0940690000000002</v>
      </c>
      <c r="S78" s="110">
        <v>6.1672099999999999</v>
      </c>
      <c r="T78" s="110">
        <v>6.22837</v>
      </c>
      <c r="U78" s="110">
        <v>6.2926219999999997</v>
      </c>
      <c r="V78" s="110">
        <v>6.356681</v>
      </c>
      <c r="W78" s="110">
        <v>6.3895749999999998</v>
      </c>
      <c r="X78" s="110">
        <v>6.4071030000000002</v>
      </c>
      <c r="Y78" s="110">
        <v>6.4340310000000001</v>
      </c>
      <c r="Z78" s="110">
        <v>6.4656529999999997</v>
      </c>
      <c r="AA78" s="110">
        <v>6.5095479999999997</v>
      </c>
      <c r="AB78" s="110">
        <v>6.5554730000000001</v>
      </c>
      <c r="AC78" s="110">
        <v>6.5929979999999997</v>
      </c>
      <c r="AD78" s="110">
        <v>6.6332560000000003</v>
      </c>
      <c r="AE78" s="110">
        <v>6.6926329999999998</v>
      </c>
      <c r="AF78" s="104">
        <v>1.8849999999999999E-2</v>
      </c>
      <c r="AG78" s="65"/>
    </row>
    <row r="79" spans="1:33" ht="24.75">
      <c r="A79" s="58" t="s">
        <v>733</v>
      </c>
      <c r="B79" s="108" t="s">
        <v>1308</v>
      </c>
      <c r="C79" s="110">
        <v>0.57084699999999999</v>
      </c>
      <c r="D79" s="110">
        <v>0.62436700000000001</v>
      </c>
      <c r="E79" s="110">
        <v>0.67565299999999995</v>
      </c>
      <c r="F79" s="110">
        <v>0.72345599999999999</v>
      </c>
      <c r="G79" s="110">
        <v>0.76954900000000004</v>
      </c>
      <c r="H79" s="110">
        <v>0.80783199999999999</v>
      </c>
      <c r="I79" s="110">
        <v>0.83759799999999995</v>
      </c>
      <c r="J79" s="110">
        <v>0.85494300000000001</v>
      </c>
      <c r="K79" s="110">
        <v>0.86416899999999996</v>
      </c>
      <c r="L79" s="110">
        <v>0.86825799999999997</v>
      </c>
      <c r="M79" s="110">
        <v>0.87042299999999995</v>
      </c>
      <c r="N79" s="110">
        <v>0.87198200000000003</v>
      </c>
      <c r="O79" s="110">
        <v>0.876027</v>
      </c>
      <c r="P79" s="110">
        <v>0.88223799999999997</v>
      </c>
      <c r="Q79" s="110">
        <v>0.88616399999999995</v>
      </c>
      <c r="R79" s="110">
        <v>0.890656</v>
      </c>
      <c r="S79" s="110">
        <v>0.89219300000000001</v>
      </c>
      <c r="T79" s="110">
        <v>0.89300599999999997</v>
      </c>
      <c r="U79" s="110">
        <v>0.89404300000000003</v>
      </c>
      <c r="V79" s="110">
        <v>0.89725900000000003</v>
      </c>
      <c r="W79" s="110">
        <v>0.90047600000000005</v>
      </c>
      <c r="X79" s="110">
        <v>0.90321899999999999</v>
      </c>
      <c r="Y79" s="110">
        <v>0.90516799999999997</v>
      </c>
      <c r="Z79" s="110">
        <v>0.90654199999999996</v>
      </c>
      <c r="AA79" s="110">
        <v>0.90933900000000001</v>
      </c>
      <c r="AB79" s="110">
        <v>0.91265600000000002</v>
      </c>
      <c r="AC79" s="110">
        <v>0.91492600000000002</v>
      </c>
      <c r="AD79" s="110">
        <v>0.91651300000000002</v>
      </c>
      <c r="AE79" s="110">
        <v>0.91947900000000005</v>
      </c>
      <c r="AF79" s="104">
        <v>1.7170000000000001E-2</v>
      </c>
      <c r="AG79" s="65"/>
    </row>
    <row r="80" spans="1:33" ht="72.75">
      <c r="A80" s="58" t="s">
        <v>734</v>
      </c>
      <c r="B80" s="108" t="s">
        <v>1309</v>
      </c>
      <c r="C80" s="110">
        <v>50.390869000000002</v>
      </c>
      <c r="D80" s="110">
        <v>50.880237999999999</v>
      </c>
      <c r="E80" s="110">
        <v>51.130661000000003</v>
      </c>
      <c r="F80" s="110">
        <v>51.278004000000003</v>
      </c>
      <c r="G80" s="110">
        <v>51.266300000000001</v>
      </c>
      <c r="H80" s="110">
        <v>50.763759999999998</v>
      </c>
      <c r="I80" s="110">
        <v>49.941105</v>
      </c>
      <c r="J80" s="110">
        <v>48.755848</v>
      </c>
      <c r="K80" s="110">
        <v>47.376193999999998</v>
      </c>
      <c r="L80" s="110">
        <v>46.136257000000001</v>
      </c>
      <c r="M80" s="110">
        <v>45.289948000000003</v>
      </c>
      <c r="N80" s="110">
        <v>44.815620000000003</v>
      </c>
      <c r="O80" s="110">
        <v>44.797992999999998</v>
      </c>
      <c r="P80" s="110">
        <v>45.188122</v>
      </c>
      <c r="Q80" s="110">
        <v>45.832714000000003</v>
      </c>
      <c r="R80" s="110">
        <v>46.829082</v>
      </c>
      <c r="S80" s="110">
        <v>48.081806</v>
      </c>
      <c r="T80" s="110">
        <v>49.582222000000002</v>
      </c>
      <c r="U80" s="110">
        <v>51.412018000000003</v>
      </c>
      <c r="V80" s="110">
        <v>53.560184</v>
      </c>
      <c r="W80" s="110">
        <v>55.921677000000003</v>
      </c>
      <c r="X80" s="110">
        <v>58.465366000000003</v>
      </c>
      <c r="Y80" s="110">
        <v>61.153961000000002</v>
      </c>
      <c r="Z80" s="110">
        <v>63.935595999999997</v>
      </c>
      <c r="AA80" s="110">
        <v>66.919730999999999</v>
      </c>
      <c r="AB80" s="110">
        <v>70.067229999999995</v>
      </c>
      <c r="AC80" s="110">
        <v>73.232262000000006</v>
      </c>
      <c r="AD80" s="110">
        <v>76.543907000000004</v>
      </c>
      <c r="AE80" s="110">
        <v>80.243094999999997</v>
      </c>
      <c r="AF80" s="104">
        <v>1.6754999999999999E-2</v>
      </c>
      <c r="AG80" s="65"/>
    </row>
    <row r="81" spans="1:33" ht="36.75">
      <c r="A81" s="58" t="s">
        <v>735</v>
      </c>
      <c r="B81" s="108" t="s">
        <v>1310</v>
      </c>
      <c r="C81" s="110">
        <v>0</v>
      </c>
      <c r="D81" s="110">
        <v>0</v>
      </c>
      <c r="E81" s="110">
        <v>0</v>
      </c>
      <c r="F81" s="110">
        <v>0</v>
      </c>
      <c r="G81" s="110">
        <v>0</v>
      </c>
      <c r="H81" s="110">
        <v>0</v>
      </c>
      <c r="I81" s="110">
        <v>0</v>
      </c>
      <c r="J81" s="110">
        <v>0</v>
      </c>
      <c r="K81" s="110">
        <v>0</v>
      </c>
      <c r="L81" s="110">
        <v>0</v>
      </c>
      <c r="M81" s="110">
        <v>0</v>
      </c>
      <c r="N81" s="110">
        <v>0</v>
      </c>
      <c r="O81" s="110">
        <v>0</v>
      </c>
      <c r="P81" s="110">
        <v>0</v>
      </c>
      <c r="Q81" s="110">
        <v>0</v>
      </c>
      <c r="R81" s="110">
        <v>0</v>
      </c>
      <c r="S81" s="110">
        <v>0</v>
      </c>
      <c r="T81" s="110">
        <v>0</v>
      </c>
      <c r="U81" s="110">
        <v>0</v>
      </c>
      <c r="V81" s="110">
        <v>0</v>
      </c>
      <c r="W81" s="110">
        <v>0</v>
      </c>
      <c r="X81" s="110">
        <v>0</v>
      </c>
      <c r="Y81" s="110">
        <v>0</v>
      </c>
      <c r="Z81" s="110">
        <v>0</v>
      </c>
      <c r="AA81" s="110">
        <v>0</v>
      </c>
      <c r="AB81" s="110">
        <v>0</v>
      </c>
      <c r="AC81" s="110">
        <v>0</v>
      </c>
      <c r="AD81" s="110">
        <v>0</v>
      </c>
      <c r="AE81" s="110">
        <v>0</v>
      </c>
      <c r="AF81" s="104" t="s">
        <v>560</v>
      </c>
      <c r="AG81" s="65"/>
    </row>
    <row r="82" spans="1:33">
      <c r="A82" s="58" t="s">
        <v>736</v>
      </c>
      <c r="B82" s="108" t="s">
        <v>1311</v>
      </c>
      <c r="C82" s="110">
        <v>4.7272000000000002E-2</v>
      </c>
      <c r="D82" s="110">
        <v>5.6365999999999999E-2</v>
      </c>
      <c r="E82" s="110">
        <v>6.4062999999999995E-2</v>
      </c>
      <c r="F82" s="110">
        <v>7.0821999999999996E-2</v>
      </c>
      <c r="G82" s="110">
        <v>7.6726000000000003E-2</v>
      </c>
      <c r="H82" s="110">
        <v>8.1382999999999997E-2</v>
      </c>
      <c r="I82" s="110">
        <v>8.4830000000000003E-2</v>
      </c>
      <c r="J82" s="110">
        <v>8.6957999999999994E-2</v>
      </c>
      <c r="K82" s="110">
        <v>8.7952000000000002E-2</v>
      </c>
      <c r="L82" s="110">
        <v>8.8012999999999994E-2</v>
      </c>
      <c r="M82" s="110">
        <v>8.7249999999999994E-2</v>
      </c>
      <c r="N82" s="110">
        <v>8.5333000000000006E-2</v>
      </c>
      <c r="O82" s="110">
        <v>8.2535999999999998E-2</v>
      </c>
      <c r="P82" s="110">
        <v>7.9114000000000004E-2</v>
      </c>
      <c r="Q82" s="110">
        <v>7.5203999999999993E-2</v>
      </c>
      <c r="R82" s="110">
        <v>7.1353E-2</v>
      </c>
      <c r="S82" s="110">
        <v>6.7466999999999999E-2</v>
      </c>
      <c r="T82" s="110">
        <v>6.3056000000000001E-2</v>
      </c>
      <c r="U82" s="110">
        <v>5.8637000000000002E-2</v>
      </c>
      <c r="V82" s="110">
        <v>5.4799E-2</v>
      </c>
      <c r="W82" s="110">
        <v>5.1536999999999999E-2</v>
      </c>
      <c r="X82" s="110">
        <v>4.8205999999999999E-2</v>
      </c>
      <c r="Y82" s="110">
        <v>4.5224E-2</v>
      </c>
      <c r="Z82" s="110">
        <v>4.2495999999999999E-2</v>
      </c>
      <c r="AA82" s="110">
        <v>4.0057000000000002E-2</v>
      </c>
      <c r="AB82" s="110">
        <v>3.7803999999999997E-2</v>
      </c>
      <c r="AC82" s="110">
        <v>3.5659000000000003E-2</v>
      </c>
      <c r="AD82" s="110">
        <v>3.3694000000000002E-2</v>
      </c>
      <c r="AE82" s="110">
        <v>3.1962999999999998E-2</v>
      </c>
      <c r="AF82" s="104">
        <v>-1.3879000000000001E-2</v>
      </c>
      <c r="AG82" s="65"/>
    </row>
    <row r="83" spans="1:33" ht="36.75">
      <c r="A83" s="58" t="s">
        <v>737</v>
      </c>
      <c r="B83" s="108" t="s">
        <v>1312</v>
      </c>
      <c r="C83" s="110">
        <v>0</v>
      </c>
      <c r="D83" s="110">
        <v>0</v>
      </c>
      <c r="E83" s="110">
        <v>0.111749</v>
      </c>
      <c r="F83" s="110">
        <v>0.12651799999999999</v>
      </c>
      <c r="G83" s="110">
        <v>0.14269399999999999</v>
      </c>
      <c r="H83" s="110">
        <v>0.15934000000000001</v>
      </c>
      <c r="I83" s="110">
        <v>0.17621300000000001</v>
      </c>
      <c r="J83" s="110">
        <v>0.19222800000000001</v>
      </c>
      <c r="K83" s="110">
        <v>0.20724500000000001</v>
      </c>
      <c r="L83" s="110">
        <v>0.22140099999999999</v>
      </c>
      <c r="M83" s="110">
        <v>0.23488800000000001</v>
      </c>
      <c r="N83" s="110">
        <v>0.24656900000000001</v>
      </c>
      <c r="O83" s="110">
        <v>0.25659700000000002</v>
      </c>
      <c r="P83" s="110">
        <v>0.26520700000000003</v>
      </c>
      <c r="Q83" s="110">
        <v>0.27205200000000002</v>
      </c>
      <c r="R83" s="110">
        <v>0.278225</v>
      </c>
      <c r="S83" s="110">
        <v>0.28399799999999997</v>
      </c>
      <c r="T83" s="110">
        <v>0.29017999999999999</v>
      </c>
      <c r="U83" s="110">
        <v>0.29806500000000002</v>
      </c>
      <c r="V83" s="110">
        <v>0.30863000000000002</v>
      </c>
      <c r="W83" s="110">
        <v>0.32256400000000002</v>
      </c>
      <c r="X83" s="110">
        <v>0.334818</v>
      </c>
      <c r="Y83" s="110">
        <v>0.34677599999999997</v>
      </c>
      <c r="Z83" s="110">
        <v>0.36227599999999999</v>
      </c>
      <c r="AA83" s="110">
        <v>0.384801</v>
      </c>
      <c r="AB83" s="110">
        <v>0.40742899999999999</v>
      </c>
      <c r="AC83" s="110">
        <v>0.43170500000000001</v>
      </c>
      <c r="AD83" s="110">
        <v>0.458424</v>
      </c>
      <c r="AE83" s="110">
        <v>0.48888399999999999</v>
      </c>
      <c r="AF83" s="104" t="s">
        <v>560</v>
      </c>
      <c r="AG83" s="65"/>
    </row>
    <row r="84" spans="1:33" ht="36.75">
      <c r="A84" s="58" t="s">
        <v>738</v>
      </c>
      <c r="B84" s="108" t="s">
        <v>1313</v>
      </c>
      <c r="C84" s="110">
        <v>0</v>
      </c>
      <c r="D84" s="110">
        <v>0</v>
      </c>
      <c r="E84" s="110">
        <v>0.23414399999999999</v>
      </c>
      <c r="F84" s="110">
        <v>0.26273600000000003</v>
      </c>
      <c r="G84" s="110">
        <v>0.29418100000000003</v>
      </c>
      <c r="H84" s="110">
        <v>0.326345</v>
      </c>
      <c r="I84" s="110">
        <v>0.35836099999999999</v>
      </c>
      <c r="J84" s="110">
        <v>0.388214</v>
      </c>
      <c r="K84" s="110">
        <v>0.41574299999999997</v>
      </c>
      <c r="L84" s="110">
        <v>0.44134699999999999</v>
      </c>
      <c r="M84" s="110">
        <v>0.46522400000000003</v>
      </c>
      <c r="N84" s="110">
        <v>0.485016</v>
      </c>
      <c r="O84" s="110">
        <v>0.50097899999999995</v>
      </c>
      <c r="P84" s="110">
        <v>0.51362799999999997</v>
      </c>
      <c r="Q84" s="110">
        <v>0.522262</v>
      </c>
      <c r="R84" s="110">
        <v>0.52908999999999995</v>
      </c>
      <c r="S84" s="110">
        <v>0.53469299999999997</v>
      </c>
      <c r="T84" s="110">
        <v>0.54074299999999997</v>
      </c>
      <c r="U84" s="110">
        <v>0.54972399999999999</v>
      </c>
      <c r="V84" s="110">
        <v>0.56356499999999998</v>
      </c>
      <c r="W84" s="110">
        <v>0.58364300000000002</v>
      </c>
      <c r="X84" s="110">
        <v>0.59923099999999996</v>
      </c>
      <c r="Y84" s="110">
        <v>0.613008</v>
      </c>
      <c r="Z84" s="110">
        <v>0.63285800000000003</v>
      </c>
      <c r="AA84" s="110">
        <v>0.66527599999999998</v>
      </c>
      <c r="AB84" s="110">
        <v>0.69548399999999999</v>
      </c>
      <c r="AC84" s="110">
        <v>0.72656200000000004</v>
      </c>
      <c r="AD84" s="110">
        <v>0.75966500000000003</v>
      </c>
      <c r="AE84" s="110">
        <v>0.79641600000000001</v>
      </c>
      <c r="AF84" s="104" t="s">
        <v>560</v>
      </c>
      <c r="AG84" s="65"/>
    </row>
    <row r="85" spans="1:33" ht="24.75">
      <c r="A85" s="58" t="s">
        <v>739</v>
      </c>
      <c r="B85" s="108" t="s">
        <v>1314</v>
      </c>
      <c r="C85" s="110">
        <v>0</v>
      </c>
      <c r="D85" s="110">
        <v>0</v>
      </c>
      <c r="E85" s="110">
        <v>0.13243099999999999</v>
      </c>
      <c r="F85" s="110">
        <v>0.25880199999999998</v>
      </c>
      <c r="G85" s="110">
        <v>0.385407</v>
      </c>
      <c r="H85" s="110">
        <v>0.51399799999999995</v>
      </c>
      <c r="I85" s="110">
        <v>0.64363300000000001</v>
      </c>
      <c r="J85" s="110">
        <v>0.77151199999999998</v>
      </c>
      <c r="K85" s="110">
        <v>0.89717499999999994</v>
      </c>
      <c r="L85" s="110">
        <v>1.0226690000000001</v>
      </c>
      <c r="M85" s="110">
        <v>1.1502559999999999</v>
      </c>
      <c r="N85" s="110">
        <v>1.2741119999999999</v>
      </c>
      <c r="O85" s="110">
        <v>1.393794</v>
      </c>
      <c r="P85" s="110">
        <v>1.5088429999999999</v>
      </c>
      <c r="Q85" s="110">
        <v>1.6154120000000001</v>
      </c>
      <c r="R85" s="110">
        <v>1.717117</v>
      </c>
      <c r="S85" s="110">
        <v>1.812324</v>
      </c>
      <c r="T85" s="110">
        <v>1.902677</v>
      </c>
      <c r="U85" s="110">
        <v>1.9929779999999999</v>
      </c>
      <c r="V85" s="110">
        <v>2.0859009999999998</v>
      </c>
      <c r="W85" s="110">
        <v>2.1821549999999998</v>
      </c>
      <c r="X85" s="110">
        <v>2.2778990000000001</v>
      </c>
      <c r="Y85" s="110">
        <v>2.3718539999999999</v>
      </c>
      <c r="Z85" s="110">
        <v>2.4681579999999999</v>
      </c>
      <c r="AA85" s="110">
        <v>2.5784799999999999</v>
      </c>
      <c r="AB85" s="110">
        <v>2.69808</v>
      </c>
      <c r="AC85" s="110">
        <v>2.8237719999999999</v>
      </c>
      <c r="AD85" s="110">
        <v>2.9616039999999999</v>
      </c>
      <c r="AE85" s="110">
        <v>3.1206100000000001</v>
      </c>
      <c r="AF85" s="104" t="s">
        <v>560</v>
      </c>
      <c r="AG85" s="65"/>
    </row>
    <row r="86" spans="1:33" ht="24.75">
      <c r="A86" s="58" t="s">
        <v>740</v>
      </c>
      <c r="B86" s="108" t="s">
        <v>1319</v>
      </c>
      <c r="C86" s="110">
        <v>4207.2734380000002</v>
      </c>
      <c r="D86" s="110">
        <v>4138.3027339999999</v>
      </c>
      <c r="E86" s="110">
        <v>4077.727539</v>
      </c>
      <c r="F86" s="110">
        <v>4039.0002439999998</v>
      </c>
      <c r="G86" s="110">
        <v>4013.0429690000001</v>
      </c>
      <c r="H86" s="110">
        <v>3976.7485350000002</v>
      </c>
      <c r="I86" s="110">
        <v>3937.7006839999999</v>
      </c>
      <c r="J86" s="110">
        <v>3887.586182</v>
      </c>
      <c r="K86" s="110">
        <v>3833.3564449999999</v>
      </c>
      <c r="L86" s="110">
        <v>3784.2958979999999</v>
      </c>
      <c r="M86" s="110">
        <v>3747.7145999999998</v>
      </c>
      <c r="N86" s="110">
        <v>3710.2214359999998</v>
      </c>
      <c r="O86" s="110">
        <v>3677.4077149999998</v>
      </c>
      <c r="P86" s="110">
        <v>3652.3427729999999</v>
      </c>
      <c r="Q86" s="110">
        <v>3627.3422850000002</v>
      </c>
      <c r="R86" s="110">
        <v>3611.421875</v>
      </c>
      <c r="S86" s="110">
        <v>3599.4953609999998</v>
      </c>
      <c r="T86" s="110">
        <v>3588.5097660000001</v>
      </c>
      <c r="U86" s="110">
        <v>3582.46875</v>
      </c>
      <c r="V86" s="110">
        <v>3579.7346189999998</v>
      </c>
      <c r="W86" s="110">
        <v>3579.5410160000001</v>
      </c>
      <c r="X86" s="110">
        <v>3578.6530760000001</v>
      </c>
      <c r="Y86" s="110">
        <v>3575.961182</v>
      </c>
      <c r="Z86" s="110">
        <v>3570.5195309999999</v>
      </c>
      <c r="AA86" s="110">
        <v>3568.0158689999998</v>
      </c>
      <c r="AB86" s="110">
        <v>3565.4648440000001</v>
      </c>
      <c r="AC86" s="110">
        <v>3558.258789</v>
      </c>
      <c r="AD86" s="110">
        <v>3552.2460940000001</v>
      </c>
      <c r="AE86" s="110">
        <v>3556.4155270000001</v>
      </c>
      <c r="AF86" s="104">
        <v>-5.9839999999999997E-3</v>
      </c>
      <c r="AG86" s="65"/>
    </row>
    <row r="87" spans="1:33" ht="60.75">
      <c r="A87" s="55"/>
      <c r="B87" s="115" t="s">
        <v>1320</v>
      </c>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row>
    <row r="88" spans="1:33">
      <c r="A88" s="58" t="s">
        <v>742</v>
      </c>
      <c r="B88" s="108" t="s">
        <v>1306</v>
      </c>
      <c r="C88" s="110">
        <v>5252.3305659999996</v>
      </c>
      <c r="D88" s="110">
        <v>5150.2109380000002</v>
      </c>
      <c r="E88" s="110">
        <v>5062.0986329999996</v>
      </c>
      <c r="F88" s="110">
        <v>5004.6708980000003</v>
      </c>
      <c r="G88" s="110">
        <v>4965.3076170000004</v>
      </c>
      <c r="H88" s="110">
        <v>4915.0947269999997</v>
      </c>
      <c r="I88" s="110">
        <v>4864.1035160000001</v>
      </c>
      <c r="J88" s="110">
        <v>4802.189453</v>
      </c>
      <c r="K88" s="110">
        <v>4738.7089839999999</v>
      </c>
      <c r="L88" s="110">
        <v>4684.001953</v>
      </c>
      <c r="M88" s="110">
        <v>4645.8359380000002</v>
      </c>
      <c r="N88" s="110">
        <v>4605.7412109999996</v>
      </c>
      <c r="O88" s="110">
        <v>4571.0966799999997</v>
      </c>
      <c r="P88" s="110">
        <v>4545.9067379999997</v>
      </c>
      <c r="Q88" s="110">
        <v>4520.6884769999997</v>
      </c>
      <c r="R88" s="110">
        <v>4506.4428710000002</v>
      </c>
      <c r="S88" s="110">
        <v>4496.765625</v>
      </c>
      <c r="T88" s="110">
        <v>4489.0834960000002</v>
      </c>
      <c r="U88" s="110">
        <v>4488.0830079999996</v>
      </c>
      <c r="V88" s="110">
        <v>4491.1411129999997</v>
      </c>
      <c r="W88" s="110">
        <v>4496.9345700000003</v>
      </c>
      <c r="X88" s="110">
        <v>4502.8085940000001</v>
      </c>
      <c r="Y88" s="110">
        <v>4507.3803710000002</v>
      </c>
      <c r="Z88" s="110">
        <v>4509.7548829999996</v>
      </c>
      <c r="AA88" s="110">
        <v>4517.1176759999998</v>
      </c>
      <c r="AB88" s="110">
        <v>4525.4931640000004</v>
      </c>
      <c r="AC88" s="110">
        <v>4528.6337890000004</v>
      </c>
      <c r="AD88" s="110">
        <v>4533.9399409999996</v>
      </c>
      <c r="AE88" s="110">
        <v>4552.7285160000001</v>
      </c>
      <c r="AF88" s="104">
        <v>-5.0920000000000002E-3</v>
      </c>
      <c r="AG88" s="65"/>
    </row>
    <row r="89" spans="1:33" ht="24.75">
      <c r="A89" s="58" t="s">
        <v>743</v>
      </c>
      <c r="B89" s="108" t="s">
        <v>1307</v>
      </c>
      <c r="C89" s="110">
        <v>561.48449700000003</v>
      </c>
      <c r="D89" s="110">
        <v>557.785034</v>
      </c>
      <c r="E89" s="110">
        <v>556.74005099999999</v>
      </c>
      <c r="F89" s="110">
        <v>558.68145800000002</v>
      </c>
      <c r="G89" s="110">
        <v>563.18457000000001</v>
      </c>
      <c r="H89" s="110">
        <v>566.01348900000005</v>
      </c>
      <c r="I89" s="110">
        <v>568.99591099999998</v>
      </c>
      <c r="J89" s="110">
        <v>571.13494900000001</v>
      </c>
      <c r="K89" s="110">
        <v>573.60174600000005</v>
      </c>
      <c r="L89" s="110">
        <v>577.01965299999995</v>
      </c>
      <c r="M89" s="110">
        <v>583.04650900000001</v>
      </c>
      <c r="N89" s="110">
        <v>588.07153300000004</v>
      </c>
      <c r="O89" s="110">
        <v>593.151611</v>
      </c>
      <c r="P89" s="110">
        <v>598.55310099999997</v>
      </c>
      <c r="Q89" s="110">
        <v>603.21813999999995</v>
      </c>
      <c r="R89" s="110">
        <v>609.34344499999997</v>
      </c>
      <c r="S89" s="110">
        <v>614.73071300000004</v>
      </c>
      <c r="T89" s="110">
        <v>621.06646699999999</v>
      </c>
      <c r="U89" s="110">
        <v>627.72302200000001</v>
      </c>
      <c r="V89" s="110">
        <v>635.39660600000002</v>
      </c>
      <c r="W89" s="110">
        <v>642.87426800000003</v>
      </c>
      <c r="X89" s="110">
        <v>649.87420699999996</v>
      </c>
      <c r="Y89" s="110">
        <v>656.76269500000001</v>
      </c>
      <c r="Z89" s="110">
        <v>663.54040499999996</v>
      </c>
      <c r="AA89" s="110">
        <v>671.537598</v>
      </c>
      <c r="AB89" s="110">
        <v>679.92511000000002</v>
      </c>
      <c r="AC89" s="110">
        <v>687.57550000000003</v>
      </c>
      <c r="AD89" s="110">
        <v>695.97375499999998</v>
      </c>
      <c r="AE89" s="110">
        <v>706.70812999999998</v>
      </c>
      <c r="AF89" s="104">
        <v>8.2489999999999994E-3</v>
      </c>
      <c r="AG89" s="65"/>
    </row>
    <row r="90" spans="1:33" ht="24.75">
      <c r="A90" s="58" t="s">
        <v>744</v>
      </c>
      <c r="B90" s="108" t="s">
        <v>1308</v>
      </c>
      <c r="C90" s="110">
        <v>1.2452650000000001</v>
      </c>
      <c r="D90" s="110">
        <v>1.3861779999999999</v>
      </c>
      <c r="E90" s="110">
        <v>1.52488</v>
      </c>
      <c r="F90" s="110">
        <v>1.6560079999999999</v>
      </c>
      <c r="G90" s="110">
        <v>1.7862659999999999</v>
      </c>
      <c r="H90" s="110">
        <v>1.903707</v>
      </c>
      <c r="I90" s="110">
        <v>2.0105780000000002</v>
      </c>
      <c r="J90" s="110">
        <v>2.099688</v>
      </c>
      <c r="K90" s="110">
        <v>2.1804990000000002</v>
      </c>
      <c r="L90" s="110">
        <v>2.2604660000000001</v>
      </c>
      <c r="M90" s="110">
        <v>2.3478080000000001</v>
      </c>
      <c r="N90" s="110">
        <v>2.4404729999999999</v>
      </c>
      <c r="O90" s="110">
        <v>2.5412210000000002</v>
      </c>
      <c r="P90" s="110">
        <v>2.6449829999999999</v>
      </c>
      <c r="Q90" s="110">
        <v>2.752405</v>
      </c>
      <c r="R90" s="110">
        <v>2.8738489999999999</v>
      </c>
      <c r="S90" s="110">
        <v>3.004591</v>
      </c>
      <c r="T90" s="110">
        <v>3.1495850000000001</v>
      </c>
      <c r="U90" s="110">
        <v>3.3139080000000001</v>
      </c>
      <c r="V90" s="110">
        <v>3.5006020000000002</v>
      </c>
      <c r="W90" s="110">
        <v>3.7020719999999998</v>
      </c>
      <c r="X90" s="110">
        <v>3.9170069999999999</v>
      </c>
      <c r="Y90" s="110">
        <v>4.1414150000000003</v>
      </c>
      <c r="Z90" s="110">
        <v>4.3768859999999998</v>
      </c>
      <c r="AA90" s="110">
        <v>4.632447</v>
      </c>
      <c r="AB90" s="110">
        <v>4.9017460000000002</v>
      </c>
      <c r="AC90" s="110">
        <v>5.1746309999999998</v>
      </c>
      <c r="AD90" s="110">
        <v>5.4474770000000001</v>
      </c>
      <c r="AE90" s="110">
        <v>5.7450359999999998</v>
      </c>
      <c r="AF90" s="104">
        <v>5.6125000000000001E-2</v>
      </c>
      <c r="AG90" s="65"/>
    </row>
    <row r="91" spans="1:33" ht="72.75">
      <c r="A91" s="58" t="s">
        <v>745</v>
      </c>
      <c r="B91" s="108" t="s">
        <v>1309</v>
      </c>
      <c r="C91" s="110">
        <v>51.344929</v>
      </c>
      <c r="D91" s="110">
        <v>51.773192999999999</v>
      </c>
      <c r="E91" s="110">
        <v>51.965781999999997</v>
      </c>
      <c r="F91" s="110">
        <v>52.061802</v>
      </c>
      <c r="G91" s="110">
        <v>52.003608999999997</v>
      </c>
      <c r="H91" s="110">
        <v>51.453983000000001</v>
      </c>
      <c r="I91" s="110">
        <v>50.587246</v>
      </c>
      <c r="J91" s="110">
        <v>49.357909999999997</v>
      </c>
      <c r="K91" s="110">
        <v>47.935226</v>
      </c>
      <c r="L91" s="110">
        <v>46.656028999999997</v>
      </c>
      <c r="M91" s="110">
        <v>45.774760999999998</v>
      </c>
      <c r="N91" s="110">
        <v>45.265827000000002</v>
      </c>
      <c r="O91" s="110">
        <v>45.213760000000001</v>
      </c>
      <c r="P91" s="110">
        <v>45.570152</v>
      </c>
      <c r="Q91" s="110">
        <v>46.181815999999998</v>
      </c>
      <c r="R91" s="110">
        <v>47.148071000000002</v>
      </c>
      <c r="S91" s="110">
        <v>48.373516000000002</v>
      </c>
      <c r="T91" s="110">
        <v>49.850352999999998</v>
      </c>
      <c r="U91" s="110">
        <v>51.657871</v>
      </c>
      <c r="V91" s="110">
        <v>53.785004000000001</v>
      </c>
      <c r="W91" s="110">
        <v>56.128632000000003</v>
      </c>
      <c r="X91" s="110">
        <v>58.653046000000003</v>
      </c>
      <c r="Y91" s="110">
        <v>61.322830000000003</v>
      </c>
      <c r="Z91" s="110">
        <v>64.089225999999996</v>
      </c>
      <c r="AA91" s="110">
        <v>67.060805999999999</v>
      </c>
      <c r="AB91" s="110">
        <v>70.195723999999998</v>
      </c>
      <c r="AC91" s="110">
        <v>73.347763</v>
      </c>
      <c r="AD91" s="110">
        <v>76.647514000000001</v>
      </c>
      <c r="AE91" s="110">
        <v>80.336487000000005</v>
      </c>
      <c r="AF91" s="104">
        <v>1.6115999999999998E-2</v>
      </c>
      <c r="AG91" s="65"/>
    </row>
    <row r="92" spans="1:33" ht="36.75">
      <c r="A92" s="58" t="s">
        <v>746</v>
      </c>
      <c r="B92" s="108" t="s">
        <v>1310</v>
      </c>
      <c r="C92" s="110">
        <v>56.296131000000003</v>
      </c>
      <c r="D92" s="110">
        <v>55.369976000000001</v>
      </c>
      <c r="E92" s="110">
        <v>54.821407000000001</v>
      </c>
      <c r="F92" s="110">
        <v>54.645843999999997</v>
      </c>
      <c r="G92" s="110">
        <v>54.800826999999998</v>
      </c>
      <c r="H92" s="110">
        <v>55.005043000000001</v>
      </c>
      <c r="I92" s="110">
        <v>55.364806999999999</v>
      </c>
      <c r="J92" s="110">
        <v>55.846207</v>
      </c>
      <c r="K92" s="110">
        <v>56.544991000000003</v>
      </c>
      <c r="L92" s="110">
        <v>57.577567999999999</v>
      </c>
      <c r="M92" s="110">
        <v>58.992728999999997</v>
      </c>
      <c r="N92" s="110">
        <v>60.460762000000003</v>
      </c>
      <c r="O92" s="110">
        <v>61.892029000000001</v>
      </c>
      <c r="P92" s="110">
        <v>63.325195000000001</v>
      </c>
      <c r="Q92" s="110">
        <v>64.556685999999999</v>
      </c>
      <c r="R92" s="110">
        <v>65.916945999999996</v>
      </c>
      <c r="S92" s="110">
        <v>67.129135000000005</v>
      </c>
      <c r="T92" s="110">
        <v>68.383598000000006</v>
      </c>
      <c r="U92" s="110">
        <v>69.911057</v>
      </c>
      <c r="V92" s="110">
        <v>71.648148000000006</v>
      </c>
      <c r="W92" s="110">
        <v>73.513976999999997</v>
      </c>
      <c r="X92" s="110">
        <v>75.545715000000001</v>
      </c>
      <c r="Y92" s="110">
        <v>77.664931999999993</v>
      </c>
      <c r="Z92" s="110">
        <v>79.787002999999999</v>
      </c>
      <c r="AA92" s="110">
        <v>81.972365999999994</v>
      </c>
      <c r="AB92" s="110">
        <v>84.157775999999998</v>
      </c>
      <c r="AC92" s="110">
        <v>86.156768999999997</v>
      </c>
      <c r="AD92" s="110">
        <v>88.149535999999998</v>
      </c>
      <c r="AE92" s="110">
        <v>90.333061000000001</v>
      </c>
      <c r="AF92" s="104">
        <v>1.7031999999999999E-2</v>
      </c>
      <c r="AG92" s="65"/>
    </row>
    <row r="93" spans="1:33">
      <c r="A93" s="58" t="s">
        <v>747</v>
      </c>
      <c r="B93" s="108" t="s">
        <v>1311</v>
      </c>
      <c r="C93" s="110">
        <v>9.0132000000000004E-2</v>
      </c>
      <c r="D93" s="110">
        <v>0.105979</v>
      </c>
      <c r="E93" s="110">
        <v>0.11863799999999999</v>
      </c>
      <c r="F93" s="110">
        <v>0.12912899999999999</v>
      </c>
      <c r="G93" s="110">
        <v>0.137766</v>
      </c>
      <c r="H93" s="110">
        <v>0.14405100000000001</v>
      </c>
      <c r="I93" s="110">
        <v>0.14827899999999999</v>
      </c>
      <c r="J93" s="110">
        <v>0.15024000000000001</v>
      </c>
      <c r="K93" s="110">
        <v>0.15040500000000001</v>
      </c>
      <c r="L93" s="110">
        <v>0.14929400000000001</v>
      </c>
      <c r="M93" s="110">
        <v>0.14718300000000001</v>
      </c>
      <c r="N93" s="110">
        <v>0.14337900000000001</v>
      </c>
      <c r="O93" s="110">
        <v>0.13844500000000001</v>
      </c>
      <c r="P93" s="110">
        <v>0.13287299999999999</v>
      </c>
      <c r="Q93" s="110">
        <v>0.126362</v>
      </c>
      <c r="R93" s="110">
        <v>0.119864</v>
      </c>
      <c r="S93" s="110">
        <v>0.113812</v>
      </c>
      <c r="T93" s="110">
        <v>0.107261</v>
      </c>
      <c r="U93" s="110">
        <v>0.100509</v>
      </c>
      <c r="V93" s="110">
        <v>9.4465999999999994E-2</v>
      </c>
      <c r="W93" s="110">
        <v>8.9089000000000002E-2</v>
      </c>
      <c r="X93" s="110">
        <v>8.3718000000000001E-2</v>
      </c>
      <c r="Y93" s="110">
        <v>7.8723000000000001E-2</v>
      </c>
      <c r="Z93" s="110">
        <v>7.4067999999999995E-2</v>
      </c>
      <c r="AA93" s="110">
        <v>6.9883000000000001E-2</v>
      </c>
      <c r="AB93" s="110">
        <v>6.5998000000000001E-2</v>
      </c>
      <c r="AC93" s="110">
        <v>6.2285E-2</v>
      </c>
      <c r="AD93" s="110">
        <v>5.8872000000000001E-2</v>
      </c>
      <c r="AE93" s="110">
        <v>5.5808999999999997E-2</v>
      </c>
      <c r="AF93" s="104">
        <v>-1.6974E-2</v>
      </c>
      <c r="AG93" s="65"/>
    </row>
    <row r="94" spans="1:33" ht="36.75">
      <c r="A94" s="58" t="s">
        <v>748</v>
      </c>
      <c r="B94" s="108" t="s">
        <v>1312</v>
      </c>
      <c r="C94" s="110">
        <v>0</v>
      </c>
      <c r="D94" s="110">
        <v>3.4696999999999999E-2</v>
      </c>
      <c r="E94" s="110">
        <v>0.22656999999999999</v>
      </c>
      <c r="F94" s="110">
        <v>0.31767200000000001</v>
      </c>
      <c r="G94" s="110">
        <v>0.40790999999999999</v>
      </c>
      <c r="H94" s="110">
        <v>0.495367</v>
      </c>
      <c r="I94" s="110">
        <v>0.58037700000000003</v>
      </c>
      <c r="J94" s="110">
        <v>0.66060700000000006</v>
      </c>
      <c r="K94" s="110">
        <v>0.73688600000000004</v>
      </c>
      <c r="L94" s="110">
        <v>0.81124300000000005</v>
      </c>
      <c r="M94" s="110">
        <v>0.88603900000000002</v>
      </c>
      <c r="N94" s="110">
        <v>0.95841299999999996</v>
      </c>
      <c r="O94" s="110">
        <v>1.030276</v>
      </c>
      <c r="P94" s="110">
        <v>1.1037779999999999</v>
      </c>
      <c r="Q94" s="110">
        <v>1.1780520000000001</v>
      </c>
      <c r="R94" s="110">
        <v>1.2576940000000001</v>
      </c>
      <c r="S94" s="110">
        <v>1.343499</v>
      </c>
      <c r="T94" s="110">
        <v>1.4378439999999999</v>
      </c>
      <c r="U94" s="110">
        <v>1.5450470000000001</v>
      </c>
      <c r="V94" s="110">
        <v>1.6667050000000001</v>
      </c>
      <c r="W94" s="110">
        <v>1.8016829999999999</v>
      </c>
      <c r="X94" s="110">
        <v>1.9414089999999999</v>
      </c>
      <c r="Y94" s="110">
        <v>2.088851</v>
      </c>
      <c r="Z94" s="110">
        <v>2.2483810000000002</v>
      </c>
      <c r="AA94" s="110">
        <v>2.4252669999999998</v>
      </c>
      <c r="AB94" s="110">
        <v>2.6095299999999999</v>
      </c>
      <c r="AC94" s="110">
        <v>2.798035</v>
      </c>
      <c r="AD94" s="110">
        <v>2.995368</v>
      </c>
      <c r="AE94" s="110">
        <v>3.2089319999999999</v>
      </c>
      <c r="AF94" s="104" t="s">
        <v>560</v>
      </c>
      <c r="AG94" s="65"/>
    </row>
    <row r="95" spans="1:33" ht="36.75">
      <c r="A95" s="58" t="s">
        <v>749</v>
      </c>
      <c r="B95" s="108" t="s">
        <v>1313</v>
      </c>
      <c r="C95" s="110">
        <v>0</v>
      </c>
      <c r="D95" s="110">
        <v>3.9742E-2</v>
      </c>
      <c r="E95" s="110">
        <v>0.36955300000000002</v>
      </c>
      <c r="F95" s="110">
        <v>0.48781200000000002</v>
      </c>
      <c r="G95" s="110">
        <v>0.605603</v>
      </c>
      <c r="H95" s="110">
        <v>0.71972499999999995</v>
      </c>
      <c r="I95" s="110">
        <v>0.82948599999999995</v>
      </c>
      <c r="J95" s="110">
        <v>0.93214399999999997</v>
      </c>
      <c r="K95" s="110">
        <v>1.0295799999999999</v>
      </c>
      <c r="L95" s="110">
        <v>1.1256299999999999</v>
      </c>
      <c r="M95" s="110">
        <v>1.223357</v>
      </c>
      <c r="N95" s="110">
        <v>1.3188709999999999</v>
      </c>
      <c r="O95" s="110">
        <v>1.4143889999999999</v>
      </c>
      <c r="P95" s="110">
        <v>1.513145</v>
      </c>
      <c r="Q95" s="110">
        <v>1.6139269999999999</v>
      </c>
      <c r="R95" s="110">
        <v>1.7237640000000001</v>
      </c>
      <c r="S95" s="110">
        <v>1.8440939999999999</v>
      </c>
      <c r="T95" s="110">
        <v>1.979271</v>
      </c>
      <c r="U95" s="110">
        <v>2.1358799999999998</v>
      </c>
      <c r="V95" s="110">
        <v>2.3173180000000002</v>
      </c>
      <c r="W95" s="110">
        <v>2.522904</v>
      </c>
      <c r="X95" s="110">
        <v>2.7382110000000002</v>
      </c>
      <c r="Y95" s="110">
        <v>2.9665469999999998</v>
      </c>
      <c r="Z95" s="110">
        <v>3.2160470000000001</v>
      </c>
      <c r="AA95" s="110">
        <v>3.49437</v>
      </c>
      <c r="AB95" s="110">
        <v>3.7831229999999998</v>
      </c>
      <c r="AC95" s="110">
        <v>4.0775949999999996</v>
      </c>
      <c r="AD95" s="110">
        <v>4.3843719999999999</v>
      </c>
      <c r="AE95" s="110">
        <v>4.712472</v>
      </c>
      <c r="AF95" s="104" t="s">
        <v>560</v>
      </c>
      <c r="AG95" s="65"/>
    </row>
    <row r="96" spans="1:33" ht="24.75">
      <c r="A96" s="58" t="s">
        <v>750</v>
      </c>
      <c r="B96" s="108" t="s">
        <v>1314</v>
      </c>
      <c r="C96" s="110">
        <v>0</v>
      </c>
      <c r="D96" s="110">
        <v>0</v>
      </c>
      <c r="E96" s="110">
        <v>0.22972699999999999</v>
      </c>
      <c r="F96" s="110">
        <v>0.44725199999999998</v>
      </c>
      <c r="G96" s="110">
        <v>0.66231200000000001</v>
      </c>
      <c r="H96" s="110">
        <v>0.87751500000000004</v>
      </c>
      <c r="I96" s="110">
        <v>1.0912500000000001</v>
      </c>
      <c r="J96" s="110">
        <v>1.2990360000000001</v>
      </c>
      <c r="K96" s="110">
        <v>1.5006790000000001</v>
      </c>
      <c r="L96" s="110">
        <v>1.7007650000000001</v>
      </c>
      <c r="M96" s="110">
        <v>1.904776</v>
      </c>
      <c r="N96" s="110">
        <v>2.1047159999999998</v>
      </c>
      <c r="O96" s="110">
        <v>2.3014619999999999</v>
      </c>
      <c r="P96" s="110">
        <v>2.49594</v>
      </c>
      <c r="Q96" s="110">
        <v>2.6833969999999998</v>
      </c>
      <c r="R96" s="110">
        <v>2.8711519999999999</v>
      </c>
      <c r="S96" s="110">
        <v>3.0575359999999998</v>
      </c>
      <c r="T96" s="110">
        <v>3.245911</v>
      </c>
      <c r="U96" s="110">
        <v>3.4448439999999998</v>
      </c>
      <c r="V96" s="110">
        <v>3.6585730000000001</v>
      </c>
      <c r="W96" s="110">
        <v>3.886771</v>
      </c>
      <c r="X96" s="110">
        <v>4.1203969999999996</v>
      </c>
      <c r="Y96" s="110">
        <v>4.3612710000000003</v>
      </c>
      <c r="Z96" s="110">
        <v>4.6121660000000002</v>
      </c>
      <c r="AA96" s="110">
        <v>4.8889959999999997</v>
      </c>
      <c r="AB96" s="110">
        <v>5.184831</v>
      </c>
      <c r="AC96" s="110">
        <v>5.4921150000000001</v>
      </c>
      <c r="AD96" s="110">
        <v>5.8197830000000002</v>
      </c>
      <c r="AE96" s="110">
        <v>6.1840799999999998</v>
      </c>
      <c r="AF96" s="104" t="s">
        <v>560</v>
      </c>
      <c r="AG96" s="65"/>
    </row>
    <row r="97" spans="1:33" ht="36.75">
      <c r="A97" s="58" t="s">
        <v>751</v>
      </c>
      <c r="B97" s="115" t="s">
        <v>1321</v>
      </c>
      <c r="C97" s="120">
        <v>5922.7944340000004</v>
      </c>
      <c r="D97" s="120">
        <v>5816.705078</v>
      </c>
      <c r="E97" s="120">
        <v>5728.095703</v>
      </c>
      <c r="F97" s="120">
        <v>5673.0986329999996</v>
      </c>
      <c r="G97" s="120">
        <v>5638.8974609999996</v>
      </c>
      <c r="H97" s="120">
        <v>5591.7060549999997</v>
      </c>
      <c r="I97" s="120">
        <v>5543.7099609999996</v>
      </c>
      <c r="J97" s="120">
        <v>5483.6723629999997</v>
      </c>
      <c r="K97" s="120">
        <v>5422.3881840000004</v>
      </c>
      <c r="L97" s="120">
        <v>5371.3041990000002</v>
      </c>
      <c r="M97" s="120">
        <v>5340.1577150000003</v>
      </c>
      <c r="N97" s="120">
        <v>5306.5058589999999</v>
      </c>
      <c r="O97" s="120">
        <v>5278.78125</v>
      </c>
      <c r="P97" s="120">
        <v>5261.2451170000004</v>
      </c>
      <c r="Q97" s="120">
        <v>5243.0034180000002</v>
      </c>
      <c r="R97" s="120">
        <v>5237.6967770000001</v>
      </c>
      <c r="S97" s="120">
        <v>5236.3603519999997</v>
      </c>
      <c r="T97" s="120">
        <v>5238.3046880000002</v>
      </c>
      <c r="U97" s="120">
        <v>5247.9135740000002</v>
      </c>
      <c r="V97" s="120">
        <v>5263.2055659999996</v>
      </c>
      <c r="W97" s="120">
        <v>5281.453125</v>
      </c>
      <c r="X97" s="120">
        <v>5299.6840819999998</v>
      </c>
      <c r="Y97" s="120">
        <v>5316.767578</v>
      </c>
      <c r="Z97" s="120">
        <v>5331.7001950000003</v>
      </c>
      <c r="AA97" s="120">
        <v>5353.1962890000004</v>
      </c>
      <c r="AB97" s="120">
        <v>5376.3159180000002</v>
      </c>
      <c r="AC97" s="120">
        <v>5393.3193359999996</v>
      </c>
      <c r="AD97" s="120">
        <v>5413.4169920000004</v>
      </c>
      <c r="AE97" s="120">
        <v>5450.013672</v>
      </c>
      <c r="AF97" s="116">
        <v>-2.967E-3</v>
      </c>
      <c r="AG97" s="65"/>
    </row>
    <row r="98" spans="1:33">
      <c r="A98" s="55"/>
      <c r="B98" s="65"/>
      <c r="C98" s="65"/>
      <c r="D98" s="65"/>
      <c r="E98" s="65"/>
      <c r="F98" s="65"/>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65"/>
      <c r="AG98" s="65"/>
    </row>
    <row r="99" spans="1:33" ht="48.75">
      <c r="A99" s="55"/>
      <c r="B99" s="115" t="s">
        <v>753</v>
      </c>
      <c r="C99" s="65"/>
      <c r="D99" s="65"/>
      <c r="E99" s="65"/>
      <c r="F99" s="65"/>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65"/>
      <c r="AG99" s="65"/>
    </row>
    <row r="100" spans="1:33" ht="24.75">
      <c r="A100" s="55"/>
      <c r="B100" s="115" t="s">
        <v>1305</v>
      </c>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row>
    <row r="101" spans="1:33">
      <c r="A101" s="58" t="s">
        <v>754</v>
      </c>
      <c r="B101" s="108" t="s">
        <v>1306</v>
      </c>
      <c r="C101" s="110">
        <v>14.991417999999999</v>
      </c>
      <c r="D101" s="110">
        <v>15.216495999999999</v>
      </c>
      <c r="E101" s="110">
        <v>15.498507</v>
      </c>
      <c r="F101" s="110">
        <v>15.831193000000001</v>
      </c>
      <c r="G101" s="110">
        <v>16.182243</v>
      </c>
      <c r="H101" s="110">
        <v>16.538081999999999</v>
      </c>
      <c r="I101" s="110">
        <v>16.880116000000001</v>
      </c>
      <c r="J101" s="110">
        <v>17.209087</v>
      </c>
      <c r="K101" s="110">
        <v>17.515287000000001</v>
      </c>
      <c r="L101" s="110">
        <v>17.796841000000001</v>
      </c>
      <c r="M101" s="110">
        <v>18.058009999999999</v>
      </c>
      <c r="N101" s="110">
        <v>18.298815000000001</v>
      </c>
      <c r="O101" s="110">
        <v>18.515478000000002</v>
      </c>
      <c r="P101" s="110">
        <v>18.711390999999999</v>
      </c>
      <c r="Q101" s="110">
        <v>18.891172000000001</v>
      </c>
      <c r="R101" s="110">
        <v>19.054907</v>
      </c>
      <c r="S101" s="110">
        <v>19.202491999999999</v>
      </c>
      <c r="T101" s="110">
        <v>19.329568999999999</v>
      </c>
      <c r="U101" s="110">
        <v>19.439314</v>
      </c>
      <c r="V101" s="110">
        <v>19.535429000000001</v>
      </c>
      <c r="W101" s="110">
        <v>19.61628</v>
      </c>
      <c r="X101" s="110">
        <v>19.678816000000001</v>
      </c>
      <c r="Y101" s="110">
        <v>19.726330000000001</v>
      </c>
      <c r="Z101" s="110">
        <v>19.762045000000001</v>
      </c>
      <c r="AA101" s="110">
        <v>19.788633000000001</v>
      </c>
      <c r="AB101" s="110">
        <v>19.806604</v>
      </c>
      <c r="AC101" s="110">
        <v>19.813744</v>
      </c>
      <c r="AD101" s="110">
        <v>19.817585000000001</v>
      </c>
      <c r="AE101" s="110">
        <v>19.819794000000002</v>
      </c>
      <c r="AF101" s="104">
        <v>1.0021E-2</v>
      </c>
      <c r="AG101" s="65"/>
    </row>
    <row r="102" spans="1:33" ht="24.75">
      <c r="A102" s="58" t="s">
        <v>755</v>
      </c>
      <c r="B102" s="108" t="s">
        <v>1307</v>
      </c>
      <c r="C102" s="110">
        <v>10.726876000000001</v>
      </c>
      <c r="D102" s="110">
        <v>11.029114999999999</v>
      </c>
      <c r="E102" s="110">
        <v>11.340722</v>
      </c>
      <c r="F102" s="110">
        <v>11.658097</v>
      </c>
      <c r="G102" s="110">
        <v>11.957341</v>
      </c>
      <c r="H102" s="110">
        <v>12.246843</v>
      </c>
      <c r="I102" s="110">
        <v>12.511288</v>
      </c>
      <c r="J102" s="110">
        <v>12.761357</v>
      </c>
      <c r="K102" s="110">
        <v>12.989336</v>
      </c>
      <c r="L102" s="110">
        <v>13.199085999999999</v>
      </c>
      <c r="M102" s="110">
        <v>13.381130000000001</v>
      </c>
      <c r="N102" s="110">
        <v>13.546595999999999</v>
      </c>
      <c r="O102" s="110">
        <v>13.699472</v>
      </c>
      <c r="P102" s="110">
        <v>13.842229</v>
      </c>
      <c r="Q102" s="110">
        <v>13.973739</v>
      </c>
      <c r="R102" s="110">
        <v>14.095364</v>
      </c>
      <c r="S102" s="110">
        <v>14.210414999999999</v>
      </c>
      <c r="T102" s="110">
        <v>14.321558</v>
      </c>
      <c r="U102" s="110">
        <v>14.425992000000001</v>
      </c>
      <c r="V102" s="110">
        <v>14.520219000000001</v>
      </c>
      <c r="W102" s="110">
        <v>14.608215</v>
      </c>
      <c r="X102" s="110">
        <v>14.692059</v>
      </c>
      <c r="Y102" s="110">
        <v>14.763736</v>
      </c>
      <c r="Z102" s="110">
        <v>14.827795999999999</v>
      </c>
      <c r="AA102" s="110">
        <v>14.883236999999999</v>
      </c>
      <c r="AB102" s="110">
        <v>14.930063000000001</v>
      </c>
      <c r="AC102" s="110">
        <v>14.969678</v>
      </c>
      <c r="AD102" s="110">
        <v>15.003341000000001</v>
      </c>
      <c r="AE102" s="110">
        <v>15.030684000000001</v>
      </c>
      <c r="AF102" s="104">
        <v>1.2121E-2</v>
      </c>
      <c r="AG102" s="65"/>
    </row>
    <row r="103" spans="1:33" ht="24.75">
      <c r="A103" s="58" t="s">
        <v>756</v>
      </c>
      <c r="B103" s="108" t="s">
        <v>1308</v>
      </c>
      <c r="C103" s="110">
        <v>8.2871159999999993</v>
      </c>
      <c r="D103" s="110">
        <v>12.070017</v>
      </c>
      <c r="E103" s="110">
        <v>12.378905</v>
      </c>
      <c r="F103" s="110">
        <v>12.533067000000001</v>
      </c>
      <c r="G103" s="110">
        <v>12.633637</v>
      </c>
      <c r="H103" s="110">
        <v>12.727520999999999</v>
      </c>
      <c r="I103" s="110">
        <v>12.811731999999999</v>
      </c>
      <c r="J103" s="110">
        <v>12.9071</v>
      </c>
      <c r="K103" s="110">
        <v>13.019793999999999</v>
      </c>
      <c r="L103" s="110">
        <v>13.144209</v>
      </c>
      <c r="M103" s="110">
        <v>13.276356</v>
      </c>
      <c r="N103" s="110">
        <v>13.407525</v>
      </c>
      <c r="O103" s="110">
        <v>13.532327</v>
      </c>
      <c r="P103" s="110">
        <v>13.644149000000001</v>
      </c>
      <c r="Q103" s="110">
        <v>13.742635</v>
      </c>
      <c r="R103" s="110">
        <v>13.828310999999999</v>
      </c>
      <c r="S103" s="110">
        <v>13.902666</v>
      </c>
      <c r="T103" s="110">
        <v>13.967390999999999</v>
      </c>
      <c r="U103" s="110">
        <v>14.023659</v>
      </c>
      <c r="V103" s="110">
        <v>14.072395999999999</v>
      </c>
      <c r="W103" s="110">
        <v>14.11443</v>
      </c>
      <c r="X103" s="110">
        <v>14.150719</v>
      </c>
      <c r="Y103" s="110">
        <v>14.184551000000001</v>
      </c>
      <c r="Z103" s="110">
        <v>14.215185999999999</v>
      </c>
      <c r="AA103" s="110">
        <v>14.241229000000001</v>
      </c>
      <c r="AB103" s="110">
        <v>14.26371</v>
      </c>
      <c r="AC103" s="110">
        <v>14.282851000000001</v>
      </c>
      <c r="AD103" s="110">
        <v>14.299067000000001</v>
      </c>
      <c r="AE103" s="110">
        <v>14.312678</v>
      </c>
      <c r="AF103" s="104">
        <v>1.9708E-2</v>
      </c>
      <c r="AG103" s="65"/>
    </row>
    <row r="104" spans="1:33" ht="72.75">
      <c r="A104" s="58" t="s">
        <v>757</v>
      </c>
      <c r="B104" s="108" t="s">
        <v>1309</v>
      </c>
      <c r="C104" s="110">
        <v>10.037065</v>
      </c>
      <c r="D104" s="110">
        <v>10.03825</v>
      </c>
      <c r="E104" s="110">
        <v>10.039481</v>
      </c>
      <c r="F104" s="110">
        <v>10.040760000000001</v>
      </c>
      <c r="G104" s="110">
        <v>10.04208</v>
      </c>
      <c r="H104" s="110">
        <v>10.043437000000001</v>
      </c>
      <c r="I104" s="110">
        <v>10.044827</v>
      </c>
      <c r="J104" s="110">
        <v>10.046251</v>
      </c>
      <c r="K104" s="110">
        <v>10.047701</v>
      </c>
      <c r="L104" s="110">
        <v>10.049175999999999</v>
      </c>
      <c r="M104" s="110">
        <v>10.050672</v>
      </c>
      <c r="N104" s="110">
        <v>10.057157</v>
      </c>
      <c r="O104" s="110">
        <v>10.073521</v>
      </c>
      <c r="P104" s="110">
        <v>10.105247</v>
      </c>
      <c r="Q104" s="110">
        <v>10.140972</v>
      </c>
      <c r="R104" s="110">
        <v>10.185604</v>
      </c>
      <c r="S104" s="110">
        <v>10.231821</v>
      </c>
      <c r="T104" s="110">
        <v>10.265867999999999</v>
      </c>
      <c r="U104" s="110">
        <v>10.275093</v>
      </c>
      <c r="V104" s="110">
        <v>10.25789</v>
      </c>
      <c r="W104" s="110">
        <v>10.216537000000001</v>
      </c>
      <c r="X104" s="110">
        <v>10.161300000000001</v>
      </c>
      <c r="Y104" s="110">
        <v>10.092753999999999</v>
      </c>
      <c r="Z104" s="110">
        <v>10.027177</v>
      </c>
      <c r="AA104" s="110">
        <v>9.99404</v>
      </c>
      <c r="AB104" s="110">
        <v>10.014455</v>
      </c>
      <c r="AC104" s="110">
        <v>10.061934000000001</v>
      </c>
      <c r="AD104" s="110">
        <v>10.114001</v>
      </c>
      <c r="AE104" s="110">
        <v>10.188727</v>
      </c>
      <c r="AF104" s="104">
        <v>5.3600000000000002E-4</v>
      </c>
      <c r="AG104" s="65"/>
    </row>
    <row r="105" spans="1:33" ht="36.75">
      <c r="A105" s="58" t="s">
        <v>758</v>
      </c>
      <c r="B105" s="108" t="s">
        <v>1310</v>
      </c>
      <c r="C105" s="110">
        <v>10.321225</v>
      </c>
      <c r="D105" s="110">
        <v>10.468386000000001</v>
      </c>
      <c r="E105" s="110">
        <v>10.641707</v>
      </c>
      <c r="F105" s="110">
        <v>10.829888</v>
      </c>
      <c r="G105" s="110">
        <v>11.019978999999999</v>
      </c>
      <c r="H105" s="110">
        <v>11.213248</v>
      </c>
      <c r="I105" s="110">
        <v>11.394366</v>
      </c>
      <c r="J105" s="110">
        <v>11.570538000000001</v>
      </c>
      <c r="K105" s="110">
        <v>11.740290999999999</v>
      </c>
      <c r="L105" s="110">
        <v>11.905053000000001</v>
      </c>
      <c r="M105" s="110">
        <v>12.059313</v>
      </c>
      <c r="N105" s="110">
        <v>12.213480000000001</v>
      </c>
      <c r="O105" s="110">
        <v>12.379014</v>
      </c>
      <c r="P105" s="110">
        <v>12.555837</v>
      </c>
      <c r="Q105" s="110">
        <v>12.744346</v>
      </c>
      <c r="R105" s="110">
        <v>12.939107999999999</v>
      </c>
      <c r="S105" s="110">
        <v>13.149075</v>
      </c>
      <c r="T105" s="110">
        <v>13.363464</v>
      </c>
      <c r="U105" s="110">
        <v>13.576193</v>
      </c>
      <c r="V105" s="110">
        <v>13.772496</v>
      </c>
      <c r="W105" s="110">
        <v>13.949099</v>
      </c>
      <c r="X105" s="110">
        <v>14.098661999999999</v>
      </c>
      <c r="Y105" s="110">
        <v>14.220824</v>
      </c>
      <c r="Z105" s="110">
        <v>14.323482</v>
      </c>
      <c r="AA105" s="110">
        <v>14.410444</v>
      </c>
      <c r="AB105" s="110">
        <v>14.483241</v>
      </c>
      <c r="AC105" s="110">
        <v>14.544046</v>
      </c>
      <c r="AD105" s="110">
        <v>14.60201</v>
      </c>
      <c r="AE105" s="110">
        <v>14.655778</v>
      </c>
      <c r="AF105" s="104">
        <v>1.2600999999999999E-2</v>
      </c>
      <c r="AG105" s="65"/>
    </row>
    <row r="106" spans="1:33">
      <c r="A106" s="58" t="s">
        <v>759</v>
      </c>
      <c r="B106" s="108" t="s">
        <v>1311</v>
      </c>
      <c r="C106" s="110">
        <v>24.120543999999999</v>
      </c>
      <c r="D106" s="110">
        <v>24.120650999999999</v>
      </c>
      <c r="E106" s="110">
        <v>24.120832</v>
      </c>
      <c r="F106" s="110">
        <v>24.121077</v>
      </c>
      <c r="G106" s="110">
        <v>24.121357</v>
      </c>
      <c r="H106" s="110">
        <v>24.121646999999999</v>
      </c>
      <c r="I106" s="110">
        <v>24.121905999999999</v>
      </c>
      <c r="J106" s="110">
        <v>24.1206</v>
      </c>
      <c r="K106" s="110">
        <v>24.120342000000001</v>
      </c>
      <c r="L106" s="110">
        <v>24.120311999999998</v>
      </c>
      <c r="M106" s="110">
        <v>24.120283000000001</v>
      </c>
      <c r="N106" s="110">
        <v>24.116168999999999</v>
      </c>
      <c r="O106" s="110">
        <v>24.116142</v>
      </c>
      <c r="P106" s="110">
        <v>24.116114</v>
      </c>
      <c r="Q106" s="110">
        <v>24.116087</v>
      </c>
      <c r="R106" s="110">
        <v>24.116057999999999</v>
      </c>
      <c r="S106" s="110">
        <v>24.116029999999999</v>
      </c>
      <c r="T106" s="110">
        <v>24.116002999999999</v>
      </c>
      <c r="U106" s="110">
        <v>24.121919999999999</v>
      </c>
      <c r="V106" s="110">
        <v>24.121894999999999</v>
      </c>
      <c r="W106" s="110">
        <v>24.121872</v>
      </c>
      <c r="X106" s="110">
        <v>24.121846999999999</v>
      </c>
      <c r="Y106" s="110">
        <v>24.121846999999999</v>
      </c>
      <c r="Z106" s="110">
        <v>24.121846999999999</v>
      </c>
      <c r="AA106" s="110">
        <v>24.121846999999999</v>
      </c>
      <c r="AB106" s="110">
        <v>24.121846999999999</v>
      </c>
      <c r="AC106" s="110">
        <v>24.121846999999999</v>
      </c>
      <c r="AD106" s="110">
        <v>24.121846999999999</v>
      </c>
      <c r="AE106" s="110">
        <v>24.121849000000001</v>
      </c>
      <c r="AF106" s="104">
        <v>1.9999999999999999E-6</v>
      </c>
      <c r="AG106" s="65"/>
    </row>
    <row r="107" spans="1:33" ht="36.75">
      <c r="A107" s="58" t="s">
        <v>760</v>
      </c>
      <c r="B107" s="108" t="s">
        <v>1312</v>
      </c>
      <c r="C107" s="110">
        <v>0</v>
      </c>
      <c r="D107" s="110">
        <v>23.149469</v>
      </c>
      <c r="E107" s="110">
        <v>23.472180999999999</v>
      </c>
      <c r="F107" s="110">
        <v>23.713379</v>
      </c>
      <c r="G107" s="110">
        <v>23.934065</v>
      </c>
      <c r="H107" s="110">
        <v>24.180558999999999</v>
      </c>
      <c r="I107" s="110">
        <v>24.434350999999999</v>
      </c>
      <c r="J107" s="110">
        <v>24.733726999999998</v>
      </c>
      <c r="K107" s="110">
        <v>25.076927000000001</v>
      </c>
      <c r="L107" s="110">
        <v>25.458096999999999</v>
      </c>
      <c r="M107" s="110">
        <v>25.866046999999998</v>
      </c>
      <c r="N107" s="110">
        <v>26.263549999999999</v>
      </c>
      <c r="O107" s="110">
        <v>26.635529999999999</v>
      </c>
      <c r="P107" s="110">
        <v>26.971720000000001</v>
      </c>
      <c r="Q107" s="110">
        <v>27.273852999999999</v>
      </c>
      <c r="R107" s="110">
        <v>27.540438000000002</v>
      </c>
      <c r="S107" s="110">
        <v>27.771664000000001</v>
      </c>
      <c r="T107" s="110">
        <v>27.968972999999998</v>
      </c>
      <c r="U107" s="110">
        <v>28.134948999999999</v>
      </c>
      <c r="V107" s="110">
        <v>28.272074</v>
      </c>
      <c r="W107" s="110">
        <v>28.389306999999999</v>
      </c>
      <c r="X107" s="110">
        <v>28.489751999999999</v>
      </c>
      <c r="Y107" s="110">
        <v>28.575668</v>
      </c>
      <c r="Z107" s="110">
        <v>28.649501999999998</v>
      </c>
      <c r="AA107" s="110">
        <v>28.719356999999999</v>
      </c>
      <c r="AB107" s="110">
        <v>28.78302</v>
      </c>
      <c r="AC107" s="110">
        <v>28.839659000000001</v>
      </c>
      <c r="AD107" s="110">
        <v>28.888365</v>
      </c>
      <c r="AE107" s="110">
        <v>28.930430999999999</v>
      </c>
      <c r="AF107" s="104" t="s">
        <v>560</v>
      </c>
      <c r="AG107" s="65"/>
    </row>
    <row r="108" spans="1:33" ht="36.75">
      <c r="A108" s="58" t="s">
        <v>761</v>
      </c>
      <c r="B108" s="108" t="s">
        <v>1313</v>
      </c>
      <c r="C108" s="110">
        <v>0</v>
      </c>
      <c r="D108" s="110">
        <v>18.959842999999999</v>
      </c>
      <c r="E108" s="110">
        <v>19.097798999999998</v>
      </c>
      <c r="F108" s="110">
        <v>19.221861000000001</v>
      </c>
      <c r="G108" s="110">
        <v>19.306705000000001</v>
      </c>
      <c r="H108" s="110">
        <v>19.394665</v>
      </c>
      <c r="I108" s="110">
        <v>19.477266</v>
      </c>
      <c r="J108" s="110">
        <v>19.57037</v>
      </c>
      <c r="K108" s="110">
        <v>19.676134000000001</v>
      </c>
      <c r="L108" s="110">
        <v>19.793496999999999</v>
      </c>
      <c r="M108" s="110">
        <v>19.919716000000001</v>
      </c>
      <c r="N108" s="110">
        <v>20.047338</v>
      </c>
      <c r="O108" s="110">
        <v>20.172951000000001</v>
      </c>
      <c r="P108" s="110">
        <v>20.289746999999998</v>
      </c>
      <c r="Q108" s="110">
        <v>20.399184999999999</v>
      </c>
      <c r="R108" s="110">
        <v>20.498297000000001</v>
      </c>
      <c r="S108" s="110">
        <v>20.584267000000001</v>
      </c>
      <c r="T108" s="110">
        <v>20.657764</v>
      </c>
      <c r="U108" s="110">
        <v>20.719555</v>
      </c>
      <c r="V108" s="110">
        <v>20.770308</v>
      </c>
      <c r="W108" s="110">
        <v>20.813773999999999</v>
      </c>
      <c r="X108" s="110">
        <v>20.851306999999998</v>
      </c>
      <c r="Y108" s="110">
        <v>20.877443</v>
      </c>
      <c r="Z108" s="110">
        <v>20.902785999999999</v>
      </c>
      <c r="AA108" s="110">
        <v>20.928736000000001</v>
      </c>
      <c r="AB108" s="110">
        <v>20.955839000000001</v>
      </c>
      <c r="AC108" s="110">
        <v>20.984338999999999</v>
      </c>
      <c r="AD108" s="110">
        <v>21.014859999999999</v>
      </c>
      <c r="AE108" s="110">
        <v>21.047606999999999</v>
      </c>
      <c r="AF108" s="104" t="s">
        <v>560</v>
      </c>
      <c r="AG108" s="65"/>
    </row>
    <row r="109" spans="1:33" ht="24.75">
      <c r="A109" s="58" t="s">
        <v>762</v>
      </c>
      <c r="B109" s="108" t="s">
        <v>1314</v>
      </c>
      <c r="C109" s="110">
        <v>0</v>
      </c>
      <c r="D109" s="110">
        <v>0</v>
      </c>
      <c r="E109" s="110">
        <v>18.589186000000002</v>
      </c>
      <c r="F109" s="110">
        <v>17.317968</v>
      </c>
      <c r="G109" s="110">
        <v>16.950768</v>
      </c>
      <c r="H109" s="110">
        <v>16.763815000000001</v>
      </c>
      <c r="I109" s="110">
        <v>16.648444999999999</v>
      </c>
      <c r="J109" s="110">
        <v>16.569084</v>
      </c>
      <c r="K109" s="110">
        <v>16.510998000000001</v>
      </c>
      <c r="L109" s="110">
        <v>16.466656</v>
      </c>
      <c r="M109" s="110">
        <v>16.431818</v>
      </c>
      <c r="N109" s="110">
        <v>16.404015000000001</v>
      </c>
      <c r="O109" s="110">
        <v>16.381551999999999</v>
      </c>
      <c r="P109" s="110">
        <v>16.363289000000002</v>
      </c>
      <c r="Q109" s="110">
        <v>16.348462999999999</v>
      </c>
      <c r="R109" s="110">
        <v>16.336552000000001</v>
      </c>
      <c r="S109" s="110">
        <v>16.327078</v>
      </c>
      <c r="T109" s="110">
        <v>16.319696</v>
      </c>
      <c r="U109" s="110">
        <v>16.314050999999999</v>
      </c>
      <c r="V109" s="110">
        <v>16.30987</v>
      </c>
      <c r="W109" s="110">
        <v>16.306847000000001</v>
      </c>
      <c r="X109" s="110">
        <v>16.301434</v>
      </c>
      <c r="Y109" s="110">
        <v>16.296316000000001</v>
      </c>
      <c r="Z109" s="110">
        <v>16.291889000000001</v>
      </c>
      <c r="AA109" s="110">
        <v>16.288053999999999</v>
      </c>
      <c r="AB109" s="110">
        <v>16.279157999999999</v>
      </c>
      <c r="AC109" s="110">
        <v>16.272285</v>
      </c>
      <c r="AD109" s="110">
        <v>16.266923999999999</v>
      </c>
      <c r="AE109" s="110">
        <v>16.262709000000001</v>
      </c>
      <c r="AF109" s="104" t="s">
        <v>560</v>
      </c>
      <c r="AG109" s="65"/>
    </row>
    <row r="110" spans="1:33" ht="36.75">
      <c r="A110" s="58" t="s">
        <v>763</v>
      </c>
      <c r="B110" s="108" t="s">
        <v>1322</v>
      </c>
      <c r="C110" s="110">
        <v>13.701998</v>
      </c>
      <c r="D110" s="110">
        <v>13.894455000000001</v>
      </c>
      <c r="E110" s="110">
        <v>14.1332</v>
      </c>
      <c r="F110" s="110">
        <v>14.411139</v>
      </c>
      <c r="G110" s="110">
        <v>14.696726999999999</v>
      </c>
      <c r="H110" s="110">
        <v>14.984973999999999</v>
      </c>
      <c r="I110" s="110">
        <v>15.258081000000001</v>
      </c>
      <c r="J110" s="110">
        <v>15.520238000000001</v>
      </c>
      <c r="K110" s="110">
        <v>15.762815</v>
      </c>
      <c r="L110" s="110">
        <v>15.987064999999999</v>
      </c>
      <c r="M110" s="110">
        <v>16.188490000000002</v>
      </c>
      <c r="N110" s="110">
        <v>16.371717</v>
      </c>
      <c r="O110" s="110">
        <v>16.538298000000001</v>
      </c>
      <c r="P110" s="110">
        <v>16.691216000000001</v>
      </c>
      <c r="Q110" s="110">
        <v>16.830991999999998</v>
      </c>
      <c r="R110" s="110">
        <v>16.958241999999998</v>
      </c>
      <c r="S110" s="110">
        <v>17.075382000000001</v>
      </c>
      <c r="T110" s="110">
        <v>17.182625000000002</v>
      </c>
      <c r="U110" s="110">
        <v>17.279478000000001</v>
      </c>
      <c r="V110" s="110">
        <v>17.364405000000001</v>
      </c>
      <c r="W110" s="110">
        <v>17.440176000000001</v>
      </c>
      <c r="X110" s="110">
        <v>17.507937999999999</v>
      </c>
      <c r="Y110" s="110">
        <v>17.564014</v>
      </c>
      <c r="Z110" s="110">
        <v>17.611903999999999</v>
      </c>
      <c r="AA110" s="110">
        <v>17.652002</v>
      </c>
      <c r="AB110" s="110">
        <v>17.684301000000001</v>
      </c>
      <c r="AC110" s="110">
        <v>17.708280999999999</v>
      </c>
      <c r="AD110" s="110">
        <v>17.728021999999999</v>
      </c>
      <c r="AE110" s="110">
        <v>17.743794999999999</v>
      </c>
      <c r="AF110" s="104">
        <v>9.2750000000000003E-3</v>
      </c>
      <c r="AG110" s="65"/>
    </row>
    <row r="111" spans="1:33">
      <c r="A111" s="55"/>
      <c r="B111" s="115" t="s">
        <v>1316</v>
      </c>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65"/>
      <c r="AG111" s="65"/>
    </row>
    <row r="112" spans="1:33">
      <c r="A112" s="58" t="s">
        <v>765</v>
      </c>
      <c r="B112" s="108" t="s">
        <v>1306</v>
      </c>
      <c r="C112" s="110">
        <v>9.1936929999999997</v>
      </c>
      <c r="D112" s="110">
        <v>9.3656079999999999</v>
      </c>
      <c r="E112" s="110">
        <v>9.5537709999999993</v>
      </c>
      <c r="F112" s="110">
        <v>9.7580460000000002</v>
      </c>
      <c r="G112" s="110">
        <v>9.9795289999999994</v>
      </c>
      <c r="H112" s="110">
        <v>10.217642</v>
      </c>
      <c r="I112" s="110">
        <v>10.452211999999999</v>
      </c>
      <c r="J112" s="110">
        <v>10.691178000000001</v>
      </c>
      <c r="K112" s="110">
        <v>10.928903</v>
      </c>
      <c r="L112" s="110">
        <v>11.165851</v>
      </c>
      <c r="M112" s="110">
        <v>11.396546000000001</v>
      </c>
      <c r="N112" s="110">
        <v>11.615690000000001</v>
      </c>
      <c r="O112" s="110">
        <v>11.822267999999999</v>
      </c>
      <c r="P112" s="110">
        <v>12.013245</v>
      </c>
      <c r="Q112" s="110">
        <v>12.188295</v>
      </c>
      <c r="R112" s="110">
        <v>12.348012000000001</v>
      </c>
      <c r="S112" s="110">
        <v>12.494664999999999</v>
      </c>
      <c r="T112" s="110">
        <v>12.629422999999999</v>
      </c>
      <c r="U112" s="110">
        <v>12.753945</v>
      </c>
      <c r="V112" s="110">
        <v>12.869916999999999</v>
      </c>
      <c r="W112" s="110">
        <v>12.975726</v>
      </c>
      <c r="X112" s="110">
        <v>13.066599</v>
      </c>
      <c r="Y112" s="110">
        <v>13.143876000000001</v>
      </c>
      <c r="Z112" s="110">
        <v>13.212106</v>
      </c>
      <c r="AA112" s="110">
        <v>13.275549</v>
      </c>
      <c r="AB112" s="110">
        <v>13.33305</v>
      </c>
      <c r="AC112" s="110">
        <v>13.385566000000001</v>
      </c>
      <c r="AD112" s="110">
        <v>13.435430999999999</v>
      </c>
      <c r="AE112" s="110">
        <v>13.483851</v>
      </c>
      <c r="AF112" s="104">
        <v>1.3772E-2</v>
      </c>
      <c r="AG112" s="65"/>
    </row>
    <row r="113" spans="1:33" ht="24.75">
      <c r="A113" s="58" t="s">
        <v>766</v>
      </c>
      <c r="B113" s="108" t="s">
        <v>1307</v>
      </c>
      <c r="C113" s="110">
        <v>6.749625</v>
      </c>
      <c r="D113" s="110">
        <v>6.8187819999999997</v>
      </c>
      <c r="E113" s="110">
        <v>6.8968119999999997</v>
      </c>
      <c r="F113" s="110">
        <v>6.9867109999999997</v>
      </c>
      <c r="G113" s="110">
        <v>7.0877090000000003</v>
      </c>
      <c r="H113" s="110">
        <v>7.2009949999999998</v>
      </c>
      <c r="I113" s="110">
        <v>7.3132250000000001</v>
      </c>
      <c r="J113" s="110">
        <v>7.4300740000000003</v>
      </c>
      <c r="K113" s="110">
        <v>7.5496179999999997</v>
      </c>
      <c r="L113" s="110">
        <v>7.6721680000000001</v>
      </c>
      <c r="M113" s="110">
        <v>7.7944769999999997</v>
      </c>
      <c r="N113" s="110">
        <v>7.9165010000000002</v>
      </c>
      <c r="O113" s="110">
        <v>8.0336940000000006</v>
      </c>
      <c r="P113" s="110">
        <v>8.1469880000000003</v>
      </c>
      <c r="Q113" s="110">
        <v>8.2555569999999996</v>
      </c>
      <c r="R113" s="110">
        <v>8.3564089999999993</v>
      </c>
      <c r="S113" s="110">
        <v>8.4546189999999992</v>
      </c>
      <c r="T113" s="110">
        <v>8.5432349999999992</v>
      </c>
      <c r="U113" s="110">
        <v>8.6293539999999993</v>
      </c>
      <c r="V113" s="110">
        <v>8.708888</v>
      </c>
      <c r="W113" s="110">
        <v>8.7825589999999991</v>
      </c>
      <c r="X113" s="110">
        <v>8.8479890000000001</v>
      </c>
      <c r="Y113" s="110">
        <v>8.9059849999999994</v>
      </c>
      <c r="Z113" s="110">
        <v>8.9598390000000006</v>
      </c>
      <c r="AA113" s="110">
        <v>9.0106319999999993</v>
      </c>
      <c r="AB113" s="110">
        <v>9.0589600000000008</v>
      </c>
      <c r="AC113" s="110">
        <v>9.1032890000000002</v>
      </c>
      <c r="AD113" s="110">
        <v>9.1440789999999996</v>
      </c>
      <c r="AE113" s="110">
        <v>9.1836179999999992</v>
      </c>
      <c r="AF113" s="104">
        <v>1.1058E-2</v>
      </c>
      <c r="AG113" s="65"/>
    </row>
    <row r="114" spans="1:33" ht="24.75">
      <c r="A114" s="58" t="s">
        <v>767</v>
      </c>
      <c r="B114" s="108" t="s">
        <v>1308</v>
      </c>
      <c r="C114" s="110">
        <v>6.6743629999999996</v>
      </c>
      <c r="D114" s="110">
        <v>6.7503399999999996</v>
      </c>
      <c r="E114" s="110">
        <v>6.8347340000000001</v>
      </c>
      <c r="F114" s="110">
        <v>6.9285519999999998</v>
      </c>
      <c r="G114" s="110">
        <v>7.0375389999999998</v>
      </c>
      <c r="H114" s="110">
        <v>7.1648250000000004</v>
      </c>
      <c r="I114" s="110">
        <v>7.2973169999999996</v>
      </c>
      <c r="J114" s="110">
        <v>7.4426379999999996</v>
      </c>
      <c r="K114" s="110">
        <v>7.595675</v>
      </c>
      <c r="L114" s="110">
        <v>7.7572469999999996</v>
      </c>
      <c r="M114" s="110">
        <v>7.9236519999999997</v>
      </c>
      <c r="N114" s="110">
        <v>8.0880279999999996</v>
      </c>
      <c r="O114" s="110">
        <v>8.2448350000000001</v>
      </c>
      <c r="P114" s="110">
        <v>8.4022679999999994</v>
      </c>
      <c r="Q114" s="110">
        <v>8.5486609999999992</v>
      </c>
      <c r="R114" s="110">
        <v>8.6811869999999995</v>
      </c>
      <c r="S114" s="110">
        <v>8.7986620000000002</v>
      </c>
      <c r="T114" s="110">
        <v>8.9005259999999993</v>
      </c>
      <c r="U114" s="110">
        <v>8.9864390000000007</v>
      </c>
      <c r="V114" s="110">
        <v>9.0566899999999997</v>
      </c>
      <c r="W114" s="110">
        <v>9.1138080000000006</v>
      </c>
      <c r="X114" s="110">
        <v>9.1601370000000006</v>
      </c>
      <c r="Y114" s="110">
        <v>9.1973389999999995</v>
      </c>
      <c r="Z114" s="110">
        <v>9.2269989999999993</v>
      </c>
      <c r="AA114" s="110">
        <v>9.2508189999999999</v>
      </c>
      <c r="AB114" s="110">
        <v>9.2702109999999998</v>
      </c>
      <c r="AC114" s="110">
        <v>9.2862960000000001</v>
      </c>
      <c r="AD114" s="110">
        <v>9.3103250000000006</v>
      </c>
      <c r="AE114" s="110">
        <v>9.3297629999999998</v>
      </c>
      <c r="AF114" s="104">
        <v>1.2034E-2</v>
      </c>
      <c r="AG114" s="65"/>
    </row>
    <row r="115" spans="1:33" ht="72.75">
      <c r="A115" s="58" t="s">
        <v>768</v>
      </c>
      <c r="B115" s="108" t="s">
        <v>1309</v>
      </c>
      <c r="C115" s="110">
        <v>6.6825780000000004</v>
      </c>
      <c r="D115" s="110">
        <v>6.7423450000000003</v>
      </c>
      <c r="E115" s="110">
        <v>6.8055500000000002</v>
      </c>
      <c r="F115" s="110">
        <v>6.8709239999999996</v>
      </c>
      <c r="G115" s="110">
        <v>6.936928</v>
      </c>
      <c r="H115" s="110">
        <v>7.0035639999999999</v>
      </c>
      <c r="I115" s="110">
        <v>7.0627769999999996</v>
      </c>
      <c r="J115" s="110">
        <v>7.1203580000000004</v>
      </c>
      <c r="K115" s="110">
        <v>7.1764029999999996</v>
      </c>
      <c r="L115" s="110">
        <v>7.227449</v>
      </c>
      <c r="M115" s="110">
        <v>7.2715829999999997</v>
      </c>
      <c r="N115" s="110">
        <v>7.310689</v>
      </c>
      <c r="O115" s="110">
        <v>7.3482479999999999</v>
      </c>
      <c r="P115" s="110">
        <v>7.3825830000000003</v>
      </c>
      <c r="Q115" s="110">
        <v>7.4144519999999998</v>
      </c>
      <c r="R115" s="110">
        <v>7.4396360000000001</v>
      </c>
      <c r="S115" s="110">
        <v>7.4596830000000001</v>
      </c>
      <c r="T115" s="110">
        <v>7.4693519999999998</v>
      </c>
      <c r="U115" s="110">
        <v>7.4733830000000001</v>
      </c>
      <c r="V115" s="110">
        <v>7.4823339999999998</v>
      </c>
      <c r="W115" s="110">
        <v>7.4853820000000004</v>
      </c>
      <c r="X115" s="110">
        <v>7.5116059999999996</v>
      </c>
      <c r="Y115" s="110">
        <v>7.5539040000000002</v>
      </c>
      <c r="Z115" s="110">
        <v>7.5841479999999999</v>
      </c>
      <c r="AA115" s="110">
        <v>7.6054649999999997</v>
      </c>
      <c r="AB115" s="110">
        <v>7.643802</v>
      </c>
      <c r="AC115" s="110">
        <v>7.6943020000000004</v>
      </c>
      <c r="AD115" s="110">
        <v>7.7469619999999999</v>
      </c>
      <c r="AE115" s="110">
        <v>7.7930609999999998</v>
      </c>
      <c r="AF115" s="104">
        <v>5.5050000000000003E-3</v>
      </c>
      <c r="AG115" s="65"/>
    </row>
    <row r="116" spans="1:33" ht="36.75">
      <c r="A116" s="58" t="s">
        <v>769</v>
      </c>
      <c r="B116" s="108" t="s">
        <v>1310</v>
      </c>
      <c r="C116" s="110">
        <v>6.8756690000000003</v>
      </c>
      <c r="D116" s="110">
        <v>6.9501460000000002</v>
      </c>
      <c r="E116" s="110">
        <v>7.0454549999999996</v>
      </c>
      <c r="F116" s="110">
        <v>7.1580300000000001</v>
      </c>
      <c r="G116" s="110">
        <v>7.2911039999999998</v>
      </c>
      <c r="H116" s="110">
        <v>7.4430180000000004</v>
      </c>
      <c r="I116" s="110">
        <v>7.5863610000000001</v>
      </c>
      <c r="J116" s="110">
        <v>7.7349189999999997</v>
      </c>
      <c r="K116" s="110">
        <v>7.8826219999999996</v>
      </c>
      <c r="L116" s="110">
        <v>8.0331209999999995</v>
      </c>
      <c r="M116" s="110">
        <v>8.1807379999999998</v>
      </c>
      <c r="N116" s="110">
        <v>8.3228650000000002</v>
      </c>
      <c r="O116" s="110">
        <v>8.4456779999999991</v>
      </c>
      <c r="P116" s="110">
        <v>8.5560939999999999</v>
      </c>
      <c r="Q116" s="110">
        <v>8.6529340000000001</v>
      </c>
      <c r="R116" s="110">
        <v>8.7339490000000009</v>
      </c>
      <c r="S116" s="110">
        <v>8.803032</v>
      </c>
      <c r="T116" s="110">
        <v>8.8629239999999996</v>
      </c>
      <c r="U116" s="110">
        <v>8.910183</v>
      </c>
      <c r="V116" s="110">
        <v>8.9528590000000001</v>
      </c>
      <c r="W116" s="110">
        <v>8.9892479999999999</v>
      </c>
      <c r="X116" s="110">
        <v>9.0205870000000008</v>
      </c>
      <c r="Y116" s="110">
        <v>9.0477559999999997</v>
      </c>
      <c r="Z116" s="110">
        <v>9.0712449999999993</v>
      </c>
      <c r="AA116" s="110">
        <v>9.0923820000000006</v>
      </c>
      <c r="AB116" s="110">
        <v>9.1120409999999996</v>
      </c>
      <c r="AC116" s="110">
        <v>9.1306829999999994</v>
      </c>
      <c r="AD116" s="110">
        <v>9.1470629999999993</v>
      </c>
      <c r="AE116" s="110">
        <v>9.1612849999999995</v>
      </c>
      <c r="AF116" s="104">
        <v>1.0303E-2</v>
      </c>
      <c r="AG116" s="65"/>
    </row>
    <row r="117" spans="1:33">
      <c r="A117" s="58" t="s">
        <v>770</v>
      </c>
      <c r="B117" s="249" t="s">
        <v>1311</v>
      </c>
      <c r="C117" s="253">
        <v>17.406853000000002</v>
      </c>
      <c r="D117" s="253">
        <v>17.424419</v>
      </c>
      <c r="E117" s="253">
        <v>17.492840000000001</v>
      </c>
      <c r="F117" s="253">
        <v>17.594168</v>
      </c>
      <c r="G117" s="253">
        <v>17.723022</v>
      </c>
      <c r="H117" s="253">
        <v>17.870365</v>
      </c>
      <c r="I117" s="253">
        <v>18.006972999999999</v>
      </c>
      <c r="J117" s="253">
        <v>18.150782</v>
      </c>
      <c r="K117" s="253">
        <v>18.295826000000002</v>
      </c>
      <c r="L117" s="253">
        <v>18.440176000000001</v>
      </c>
      <c r="M117" s="253">
        <v>18.580342999999999</v>
      </c>
      <c r="N117" s="253">
        <v>18.711387999999999</v>
      </c>
      <c r="O117" s="253">
        <v>18.795469000000001</v>
      </c>
      <c r="P117" s="253">
        <v>18.886208</v>
      </c>
      <c r="Q117" s="253">
        <v>18.994534999999999</v>
      </c>
      <c r="R117" s="253">
        <v>19.086106999999998</v>
      </c>
      <c r="S117" s="253">
        <v>19.144750999999999</v>
      </c>
      <c r="T117" s="253">
        <v>19.193377999999999</v>
      </c>
      <c r="U117" s="253">
        <v>19.256512000000001</v>
      </c>
      <c r="V117" s="253">
        <v>19.306592999999999</v>
      </c>
      <c r="W117" s="253">
        <v>19.347332000000002</v>
      </c>
      <c r="X117" s="253">
        <v>19.379252999999999</v>
      </c>
      <c r="Y117" s="253">
        <v>19.403368</v>
      </c>
      <c r="Z117" s="253">
        <v>19.420500000000001</v>
      </c>
      <c r="AA117" s="253">
        <v>19.432022</v>
      </c>
      <c r="AB117" s="253">
        <v>19.441696</v>
      </c>
      <c r="AC117" s="253">
        <v>19.448132999999999</v>
      </c>
      <c r="AD117" s="253">
        <v>19.409203000000002</v>
      </c>
      <c r="AE117" s="253">
        <v>19.409485</v>
      </c>
      <c r="AF117" s="251">
        <v>3.8969999999999999E-3</v>
      </c>
      <c r="AG117" s="65"/>
    </row>
    <row r="118" spans="1:33" ht="36.75">
      <c r="A118" s="58" t="s">
        <v>771</v>
      </c>
      <c r="B118" s="108" t="s">
        <v>1312</v>
      </c>
      <c r="C118" s="110">
        <v>0</v>
      </c>
      <c r="D118" s="110">
        <v>0</v>
      </c>
      <c r="E118" s="110">
        <v>14.553951</v>
      </c>
      <c r="F118" s="110">
        <v>14.815011999999999</v>
      </c>
      <c r="G118" s="110">
        <v>14.998927999999999</v>
      </c>
      <c r="H118" s="110">
        <v>15.192572</v>
      </c>
      <c r="I118" s="110">
        <v>15.368869</v>
      </c>
      <c r="J118" s="110">
        <v>15.555434</v>
      </c>
      <c r="K118" s="110">
        <v>15.744630000000001</v>
      </c>
      <c r="L118" s="110">
        <v>15.944782999999999</v>
      </c>
      <c r="M118" s="110">
        <v>16.161604000000001</v>
      </c>
      <c r="N118" s="110">
        <v>16.394955</v>
      </c>
      <c r="O118" s="110">
        <v>16.63316</v>
      </c>
      <c r="P118" s="110">
        <v>16.849796000000001</v>
      </c>
      <c r="Q118" s="110">
        <v>17.064274000000001</v>
      </c>
      <c r="R118" s="110">
        <v>17.266493000000001</v>
      </c>
      <c r="S118" s="110">
        <v>17.445629</v>
      </c>
      <c r="T118" s="110">
        <v>17.603285</v>
      </c>
      <c r="U118" s="110">
        <v>17.74091</v>
      </c>
      <c r="V118" s="110">
        <v>17.859545000000001</v>
      </c>
      <c r="W118" s="110">
        <v>17.959697999999999</v>
      </c>
      <c r="X118" s="110">
        <v>18.056013</v>
      </c>
      <c r="Y118" s="110">
        <v>18.136147000000001</v>
      </c>
      <c r="Z118" s="110">
        <v>18.203022000000001</v>
      </c>
      <c r="AA118" s="110">
        <v>18.258938000000001</v>
      </c>
      <c r="AB118" s="110">
        <v>18.306379</v>
      </c>
      <c r="AC118" s="110">
        <v>18.346488999999998</v>
      </c>
      <c r="AD118" s="110">
        <v>18.380383999999999</v>
      </c>
      <c r="AE118" s="110">
        <v>18.409164000000001</v>
      </c>
      <c r="AF118" s="104" t="s">
        <v>560</v>
      </c>
      <c r="AG118" s="65"/>
    </row>
    <row r="119" spans="1:33" ht="36.75">
      <c r="A119" s="58" t="s">
        <v>772</v>
      </c>
      <c r="B119" s="108" t="s">
        <v>1313</v>
      </c>
      <c r="C119" s="110">
        <v>0</v>
      </c>
      <c r="D119" s="110">
        <v>0</v>
      </c>
      <c r="E119" s="110">
        <v>10.500607</v>
      </c>
      <c r="F119" s="110">
        <v>10.659801</v>
      </c>
      <c r="G119" s="110">
        <v>10.764203999999999</v>
      </c>
      <c r="H119" s="110">
        <v>10.869498999999999</v>
      </c>
      <c r="I119" s="110">
        <v>10.965210000000001</v>
      </c>
      <c r="J119" s="110">
        <v>11.076699</v>
      </c>
      <c r="K119" s="110">
        <v>11.197986</v>
      </c>
      <c r="L119" s="110">
        <v>11.333318999999999</v>
      </c>
      <c r="M119" s="110">
        <v>11.486076000000001</v>
      </c>
      <c r="N119" s="110">
        <v>11.655321000000001</v>
      </c>
      <c r="O119" s="110">
        <v>11.834339</v>
      </c>
      <c r="P119" s="110">
        <v>11.997350000000001</v>
      </c>
      <c r="Q119" s="110">
        <v>12.160628000000001</v>
      </c>
      <c r="R119" s="110">
        <v>12.31541</v>
      </c>
      <c r="S119" s="110">
        <v>12.45102</v>
      </c>
      <c r="T119" s="110">
        <v>12.568764</v>
      </c>
      <c r="U119" s="110">
        <v>12.669667</v>
      </c>
      <c r="V119" s="110">
        <v>12.754915</v>
      </c>
      <c r="W119" s="110">
        <v>12.825293</v>
      </c>
      <c r="X119" s="110">
        <v>12.890333999999999</v>
      </c>
      <c r="Y119" s="110">
        <v>12.942886</v>
      </c>
      <c r="Z119" s="110">
        <v>12.985455</v>
      </c>
      <c r="AA119" s="110">
        <v>13.019958000000001</v>
      </c>
      <c r="AB119" s="110">
        <v>13.048401999999999</v>
      </c>
      <c r="AC119" s="110">
        <v>13.071823999999999</v>
      </c>
      <c r="AD119" s="110">
        <v>13.091234999999999</v>
      </c>
      <c r="AE119" s="110">
        <v>13.10303</v>
      </c>
      <c r="AF119" s="104" t="s">
        <v>560</v>
      </c>
      <c r="AG119" s="65"/>
    </row>
    <row r="120" spans="1:33" ht="24.75">
      <c r="A120" s="58" t="s">
        <v>773</v>
      </c>
      <c r="B120" s="108" t="s">
        <v>1314</v>
      </c>
      <c r="C120" s="110">
        <v>0</v>
      </c>
      <c r="D120" s="110">
        <v>0</v>
      </c>
      <c r="E120" s="110">
        <v>11.516576000000001</v>
      </c>
      <c r="F120" s="110">
        <v>11.516745</v>
      </c>
      <c r="G120" s="110">
        <v>11.516781999999999</v>
      </c>
      <c r="H120" s="110">
        <v>11.516798</v>
      </c>
      <c r="I120" s="110">
        <v>11.516812</v>
      </c>
      <c r="J120" s="110">
        <v>11.516826</v>
      </c>
      <c r="K120" s="110">
        <v>11.51684</v>
      </c>
      <c r="L120" s="110">
        <v>11.516855</v>
      </c>
      <c r="M120" s="110">
        <v>11.516871999999999</v>
      </c>
      <c r="N120" s="110">
        <v>11.516886</v>
      </c>
      <c r="O120" s="110">
        <v>11.516901000000001</v>
      </c>
      <c r="P120" s="110">
        <v>11.516908000000001</v>
      </c>
      <c r="Q120" s="110">
        <v>11.516905</v>
      </c>
      <c r="R120" s="110">
        <v>11.516907</v>
      </c>
      <c r="S120" s="110">
        <v>11.516909</v>
      </c>
      <c r="T120" s="110">
        <v>11.516912</v>
      </c>
      <c r="U120" s="110">
        <v>11.516919</v>
      </c>
      <c r="V120" s="110">
        <v>11.516923999999999</v>
      </c>
      <c r="W120" s="110">
        <v>11.516925000000001</v>
      </c>
      <c r="X120" s="110">
        <v>11.516932000000001</v>
      </c>
      <c r="Y120" s="110">
        <v>11.516935999999999</v>
      </c>
      <c r="Z120" s="110">
        <v>11.516940999999999</v>
      </c>
      <c r="AA120" s="110">
        <v>11.516942999999999</v>
      </c>
      <c r="AB120" s="110">
        <v>11.516949</v>
      </c>
      <c r="AC120" s="110">
        <v>11.516953000000001</v>
      </c>
      <c r="AD120" s="110">
        <v>11.516953000000001</v>
      </c>
      <c r="AE120" s="110">
        <v>11.516959</v>
      </c>
      <c r="AF120" s="104" t="s">
        <v>560</v>
      </c>
      <c r="AG120" s="65"/>
    </row>
    <row r="121" spans="1:33" ht="36.75">
      <c r="A121" s="58" t="s">
        <v>774</v>
      </c>
      <c r="B121" s="108" t="s">
        <v>1323</v>
      </c>
      <c r="C121" s="110">
        <v>8.2098399999999998</v>
      </c>
      <c r="D121" s="110">
        <v>8.3404410000000002</v>
      </c>
      <c r="E121" s="110">
        <v>8.4829690000000006</v>
      </c>
      <c r="F121" s="110">
        <v>8.6408909999999999</v>
      </c>
      <c r="G121" s="110">
        <v>8.8129430000000006</v>
      </c>
      <c r="H121" s="110">
        <v>9.0002259999999996</v>
      </c>
      <c r="I121" s="110">
        <v>9.1844359999999998</v>
      </c>
      <c r="J121" s="110">
        <v>9.3722469999999998</v>
      </c>
      <c r="K121" s="110">
        <v>9.5603230000000003</v>
      </c>
      <c r="L121" s="110">
        <v>9.7494200000000006</v>
      </c>
      <c r="M121" s="110">
        <v>9.9342159999999993</v>
      </c>
      <c r="N121" s="110">
        <v>10.112831999999999</v>
      </c>
      <c r="O121" s="110">
        <v>10.281893999999999</v>
      </c>
      <c r="P121" s="110">
        <v>10.441013999999999</v>
      </c>
      <c r="Q121" s="110">
        <v>10.590353</v>
      </c>
      <c r="R121" s="110">
        <v>10.726647</v>
      </c>
      <c r="S121" s="110">
        <v>10.856488000000001</v>
      </c>
      <c r="T121" s="110">
        <v>10.972559</v>
      </c>
      <c r="U121" s="110">
        <v>11.083036</v>
      </c>
      <c r="V121" s="110">
        <v>11.184754999999999</v>
      </c>
      <c r="W121" s="110">
        <v>11.277801999999999</v>
      </c>
      <c r="X121" s="110">
        <v>11.358744</v>
      </c>
      <c r="Y121" s="110">
        <v>11.428658</v>
      </c>
      <c r="Z121" s="110">
        <v>11.491809999999999</v>
      </c>
      <c r="AA121" s="110">
        <v>11.55086</v>
      </c>
      <c r="AB121" s="110">
        <v>11.605866000000001</v>
      </c>
      <c r="AC121" s="110">
        <v>11.656457</v>
      </c>
      <c r="AD121" s="110">
        <v>11.703754999999999</v>
      </c>
      <c r="AE121" s="110">
        <v>11.750068000000001</v>
      </c>
      <c r="AF121" s="104">
        <v>1.2886999999999999E-2</v>
      </c>
      <c r="AG121" s="65"/>
    </row>
    <row r="122" spans="1:33">
      <c r="A122" s="55"/>
      <c r="B122" s="115" t="s">
        <v>1318</v>
      </c>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row>
    <row r="123" spans="1:33">
      <c r="A123" s="58" t="s">
        <v>776</v>
      </c>
      <c r="B123" s="108" t="s">
        <v>1306</v>
      </c>
      <c r="C123" s="110">
        <v>6.174798</v>
      </c>
      <c r="D123" s="110">
        <v>6.2630949999999999</v>
      </c>
      <c r="E123" s="110">
        <v>6.3645230000000002</v>
      </c>
      <c r="F123" s="110">
        <v>6.4755140000000004</v>
      </c>
      <c r="G123" s="110">
        <v>6.5947199999999997</v>
      </c>
      <c r="H123" s="110">
        <v>6.7204090000000001</v>
      </c>
      <c r="I123" s="110">
        <v>6.8422190000000001</v>
      </c>
      <c r="J123" s="110">
        <v>6.9609690000000004</v>
      </c>
      <c r="K123" s="110">
        <v>7.0752560000000004</v>
      </c>
      <c r="L123" s="110">
        <v>7.1852980000000004</v>
      </c>
      <c r="M123" s="110">
        <v>7.2900910000000003</v>
      </c>
      <c r="N123" s="110">
        <v>7.3855190000000004</v>
      </c>
      <c r="O123" s="110">
        <v>7.4707850000000002</v>
      </c>
      <c r="P123" s="110">
        <v>7.5460839999999996</v>
      </c>
      <c r="Q123" s="110">
        <v>7.6121340000000002</v>
      </c>
      <c r="R123" s="110">
        <v>7.6693059999999997</v>
      </c>
      <c r="S123" s="110">
        <v>7.7178800000000001</v>
      </c>
      <c r="T123" s="110">
        <v>7.7600699999999998</v>
      </c>
      <c r="U123" s="110">
        <v>7.7969379999999999</v>
      </c>
      <c r="V123" s="110">
        <v>7.8299960000000004</v>
      </c>
      <c r="W123" s="110">
        <v>7.8573079999999997</v>
      </c>
      <c r="X123" s="110">
        <v>7.880395</v>
      </c>
      <c r="Y123" s="110">
        <v>7.8999480000000002</v>
      </c>
      <c r="Z123" s="110">
        <v>7.9169460000000003</v>
      </c>
      <c r="AA123" s="110">
        <v>7.9330990000000003</v>
      </c>
      <c r="AB123" s="110">
        <v>7.9487300000000003</v>
      </c>
      <c r="AC123" s="110">
        <v>7.9641529999999996</v>
      </c>
      <c r="AD123" s="110">
        <v>7.9801409999999997</v>
      </c>
      <c r="AE123" s="110">
        <v>7.9969340000000004</v>
      </c>
      <c r="AF123" s="104">
        <v>9.2779999999999998E-3</v>
      </c>
      <c r="AG123" s="65"/>
    </row>
    <row r="124" spans="1:33" ht="24.75">
      <c r="A124" s="58" t="s">
        <v>777</v>
      </c>
      <c r="B124" s="108" t="s">
        <v>1307</v>
      </c>
      <c r="C124" s="110">
        <v>5.6053519999999999</v>
      </c>
      <c r="D124" s="110">
        <v>5.6851630000000002</v>
      </c>
      <c r="E124" s="110">
        <v>5.7620750000000003</v>
      </c>
      <c r="F124" s="110">
        <v>5.8372330000000003</v>
      </c>
      <c r="G124" s="110">
        <v>5.9050890000000003</v>
      </c>
      <c r="H124" s="110">
        <v>5.9668659999999996</v>
      </c>
      <c r="I124" s="110">
        <v>6.0218819999999997</v>
      </c>
      <c r="J124" s="110">
        <v>6.0750270000000004</v>
      </c>
      <c r="K124" s="110">
        <v>6.1221620000000003</v>
      </c>
      <c r="L124" s="110">
        <v>6.1683779999999997</v>
      </c>
      <c r="M124" s="110">
        <v>6.2146990000000004</v>
      </c>
      <c r="N124" s="110">
        <v>6.2603840000000002</v>
      </c>
      <c r="O124" s="110">
        <v>6.3023579999999999</v>
      </c>
      <c r="P124" s="110">
        <v>6.3409950000000004</v>
      </c>
      <c r="Q124" s="110">
        <v>6.3776359999999999</v>
      </c>
      <c r="R124" s="110">
        <v>6.4116439999999999</v>
      </c>
      <c r="S124" s="110">
        <v>6.4439479999999998</v>
      </c>
      <c r="T124" s="110">
        <v>6.4750249999999996</v>
      </c>
      <c r="U124" s="110">
        <v>6.5043160000000002</v>
      </c>
      <c r="V124" s="110">
        <v>6.5290499999999998</v>
      </c>
      <c r="W124" s="110">
        <v>6.5526530000000003</v>
      </c>
      <c r="X124" s="110">
        <v>6.5760810000000003</v>
      </c>
      <c r="Y124" s="110">
        <v>6.5977519999999998</v>
      </c>
      <c r="Z124" s="110">
        <v>6.6134740000000001</v>
      </c>
      <c r="AA124" s="110">
        <v>6.6265970000000003</v>
      </c>
      <c r="AB124" s="110">
        <v>6.6380759999999999</v>
      </c>
      <c r="AC124" s="110">
        <v>6.6483280000000002</v>
      </c>
      <c r="AD124" s="110">
        <v>6.6579069999999998</v>
      </c>
      <c r="AE124" s="110">
        <v>6.6670059999999998</v>
      </c>
      <c r="AF124" s="104">
        <v>6.2139999999999999E-3</v>
      </c>
      <c r="AG124" s="65"/>
    </row>
    <row r="125" spans="1:33" ht="24.75">
      <c r="A125" s="58" t="s">
        <v>778</v>
      </c>
      <c r="B125" s="108" t="s">
        <v>1308</v>
      </c>
      <c r="C125" s="110">
        <v>6.0561619999999996</v>
      </c>
      <c r="D125" s="110">
        <v>6.0490139999999997</v>
      </c>
      <c r="E125" s="110">
        <v>6.0413300000000003</v>
      </c>
      <c r="F125" s="110">
        <v>6.0397550000000004</v>
      </c>
      <c r="G125" s="110">
        <v>6.0466559999999996</v>
      </c>
      <c r="H125" s="110">
        <v>6.0661889999999996</v>
      </c>
      <c r="I125" s="110">
        <v>6.0933279999999996</v>
      </c>
      <c r="J125" s="110">
        <v>6.1323319999999999</v>
      </c>
      <c r="K125" s="110">
        <v>6.1810369999999999</v>
      </c>
      <c r="L125" s="110">
        <v>6.2393669999999997</v>
      </c>
      <c r="M125" s="110">
        <v>6.3051560000000002</v>
      </c>
      <c r="N125" s="110">
        <v>6.3731140000000002</v>
      </c>
      <c r="O125" s="110">
        <v>6.4338220000000002</v>
      </c>
      <c r="P125" s="110">
        <v>6.4864230000000003</v>
      </c>
      <c r="Q125" s="110">
        <v>6.5340740000000004</v>
      </c>
      <c r="R125" s="110">
        <v>6.5780960000000004</v>
      </c>
      <c r="S125" s="110">
        <v>6.6189390000000001</v>
      </c>
      <c r="T125" s="110">
        <v>6.656015</v>
      </c>
      <c r="U125" s="110">
        <v>6.6907750000000004</v>
      </c>
      <c r="V125" s="110">
        <v>6.7222429999999997</v>
      </c>
      <c r="W125" s="110">
        <v>6.7477010000000002</v>
      </c>
      <c r="X125" s="110">
        <v>6.7691860000000004</v>
      </c>
      <c r="Y125" s="110">
        <v>6.7874949999999998</v>
      </c>
      <c r="Z125" s="110">
        <v>6.802632</v>
      </c>
      <c r="AA125" s="110">
        <v>6.8150360000000001</v>
      </c>
      <c r="AB125" s="110">
        <v>6.8253909999999998</v>
      </c>
      <c r="AC125" s="110">
        <v>6.8345450000000003</v>
      </c>
      <c r="AD125" s="110">
        <v>6.8446889999999998</v>
      </c>
      <c r="AE125" s="110">
        <v>6.8567840000000002</v>
      </c>
      <c r="AF125" s="104">
        <v>4.444E-3</v>
      </c>
      <c r="AG125" s="65"/>
    </row>
    <row r="126" spans="1:33" ht="72.75">
      <c r="A126" s="58" t="s">
        <v>779</v>
      </c>
      <c r="B126" s="108" t="s">
        <v>1309</v>
      </c>
      <c r="C126" s="110">
        <v>5.905322</v>
      </c>
      <c r="D126" s="110">
        <v>5.9830639999999997</v>
      </c>
      <c r="E126" s="110">
        <v>6.0729699999999998</v>
      </c>
      <c r="F126" s="110">
        <v>6.1697509999999998</v>
      </c>
      <c r="G126" s="110">
        <v>6.2701130000000003</v>
      </c>
      <c r="H126" s="110">
        <v>6.3741599999999998</v>
      </c>
      <c r="I126" s="110">
        <v>6.4715020000000001</v>
      </c>
      <c r="J126" s="110">
        <v>6.5653430000000004</v>
      </c>
      <c r="K126" s="110">
        <v>6.6557139999999997</v>
      </c>
      <c r="L126" s="110">
        <v>6.7455530000000001</v>
      </c>
      <c r="M126" s="110">
        <v>6.8333729999999999</v>
      </c>
      <c r="N126" s="110">
        <v>6.9156950000000004</v>
      </c>
      <c r="O126" s="110">
        <v>6.9910300000000003</v>
      </c>
      <c r="P126" s="110">
        <v>7.0602270000000003</v>
      </c>
      <c r="Q126" s="110">
        <v>7.1236040000000003</v>
      </c>
      <c r="R126" s="110">
        <v>7.1804309999999996</v>
      </c>
      <c r="S126" s="110">
        <v>7.2303940000000004</v>
      </c>
      <c r="T126" s="110">
        <v>7.2732939999999999</v>
      </c>
      <c r="U126" s="110">
        <v>7.3093329999999996</v>
      </c>
      <c r="V126" s="110">
        <v>7.3391260000000003</v>
      </c>
      <c r="W126" s="110">
        <v>7.3641690000000004</v>
      </c>
      <c r="X126" s="110">
        <v>7.3857489999999997</v>
      </c>
      <c r="Y126" s="110">
        <v>7.4047210000000003</v>
      </c>
      <c r="Z126" s="110">
        <v>7.4218250000000001</v>
      </c>
      <c r="AA126" s="110">
        <v>7.4367340000000004</v>
      </c>
      <c r="AB126" s="110">
        <v>7.451314</v>
      </c>
      <c r="AC126" s="110">
        <v>7.4666230000000002</v>
      </c>
      <c r="AD126" s="110">
        <v>7.4822319999999998</v>
      </c>
      <c r="AE126" s="110">
        <v>7.498291</v>
      </c>
      <c r="AF126" s="104">
        <v>8.5660000000000007E-3</v>
      </c>
      <c r="AG126" s="65"/>
    </row>
    <row r="127" spans="1:33" ht="36.75">
      <c r="A127" s="58" t="s">
        <v>780</v>
      </c>
      <c r="B127" s="108" t="s">
        <v>1310</v>
      </c>
      <c r="C127" s="110">
        <v>0</v>
      </c>
      <c r="D127" s="110">
        <v>0</v>
      </c>
      <c r="E127" s="110">
        <v>0</v>
      </c>
      <c r="F127" s="110">
        <v>0</v>
      </c>
      <c r="G127" s="110">
        <v>0</v>
      </c>
      <c r="H127" s="110">
        <v>0</v>
      </c>
      <c r="I127" s="110">
        <v>0</v>
      </c>
      <c r="J127" s="110">
        <v>0</v>
      </c>
      <c r="K127" s="110">
        <v>0</v>
      </c>
      <c r="L127" s="110">
        <v>0</v>
      </c>
      <c r="M127" s="110">
        <v>0</v>
      </c>
      <c r="N127" s="110">
        <v>0</v>
      </c>
      <c r="O127" s="110">
        <v>0</v>
      </c>
      <c r="P127" s="110">
        <v>0</v>
      </c>
      <c r="Q127" s="110">
        <v>0</v>
      </c>
      <c r="R127" s="110">
        <v>0</v>
      </c>
      <c r="S127" s="110">
        <v>0</v>
      </c>
      <c r="T127" s="110">
        <v>0</v>
      </c>
      <c r="U127" s="110">
        <v>0</v>
      </c>
      <c r="V127" s="110">
        <v>0</v>
      </c>
      <c r="W127" s="110">
        <v>0</v>
      </c>
      <c r="X127" s="110">
        <v>0</v>
      </c>
      <c r="Y127" s="110">
        <v>0</v>
      </c>
      <c r="Z127" s="110">
        <v>0</v>
      </c>
      <c r="AA127" s="110">
        <v>0</v>
      </c>
      <c r="AB127" s="110">
        <v>0</v>
      </c>
      <c r="AC127" s="110">
        <v>0</v>
      </c>
      <c r="AD127" s="110">
        <v>0</v>
      </c>
      <c r="AE127" s="110">
        <v>0</v>
      </c>
      <c r="AF127" s="104" t="s">
        <v>560</v>
      </c>
      <c r="AG127" s="65"/>
    </row>
    <row r="128" spans="1:33">
      <c r="A128" s="58" t="s">
        <v>781</v>
      </c>
      <c r="B128" s="108" t="s">
        <v>1311</v>
      </c>
      <c r="C128" s="110">
        <v>12.511471999999999</v>
      </c>
      <c r="D128" s="110">
        <v>12.210798</v>
      </c>
      <c r="E128" s="110">
        <v>12.035378</v>
      </c>
      <c r="F128" s="110">
        <v>11.922769000000001</v>
      </c>
      <c r="G128" s="110">
        <v>11.842131</v>
      </c>
      <c r="H128" s="110">
        <v>11.780157000000001</v>
      </c>
      <c r="I128" s="110">
        <v>11.726812000000001</v>
      </c>
      <c r="J128" s="110">
        <v>11.681986</v>
      </c>
      <c r="K128" s="110">
        <v>11.643143999999999</v>
      </c>
      <c r="L128" s="110">
        <v>11.608420000000001</v>
      </c>
      <c r="M128" s="110">
        <v>11.577750999999999</v>
      </c>
      <c r="N128" s="110">
        <v>11.55185</v>
      </c>
      <c r="O128" s="110">
        <v>11.532499</v>
      </c>
      <c r="P128" s="110">
        <v>11.522676000000001</v>
      </c>
      <c r="Q128" s="110">
        <v>11.51253</v>
      </c>
      <c r="R128" s="110">
        <v>11.507656000000001</v>
      </c>
      <c r="S128" s="110">
        <v>11.514357</v>
      </c>
      <c r="T128" s="110">
        <v>11.526049</v>
      </c>
      <c r="U128" s="110">
        <v>11.521922999999999</v>
      </c>
      <c r="V128" s="110">
        <v>11.528378</v>
      </c>
      <c r="W128" s="110">
        <v>11.553936999999999</v>
      </c>
      <c r="X128" s="110">
        <v>11.578481999999999</v>
      </c>
      <c r="Y128" s="110">
        <v>11.590909</v>
      </c>
      <c r="Z128" s="110">
        <v>11.599613</v>
      </c>
      <c r="AA128" s="110">
        <v>11.605518999999999</v>
      </c>
      <c r="AB128" s="110">
        <v>11.609627</v>
      </c>
      <c r="AC128" s="110">
        <v>11.612548</v>
      </c>
      <c r="AD128" s="110">
        <v>11.614598000000001</v>
      </c>
      <c r="AE128" s="110">
        <v>11.615857</v>
      </c>
      <c r="AF128" s="104">
        <v>-2.6489999999999999E-3</v>
      </c>
      <c r="AG128" s="65"/>
    </row>
    <row r="129" spans="1:33" ht="36.75">
      <c r="A129" s="58" t="s">
        <v>782</v>
      </c>
      <c r="B129" s="108" t="s">
        <v>1312</v>
      </c>
      <c r="C129" s="110">
        <v>0</v>
      </c>
      <c r="D129" s="110">
        <v>0</v>
      </c>
      <c r="E129" s="110">
        <v>1.546108</v>
      </c>
      <c r="F129" s="110">
        <v>2.664183</v>
      </c>
      <c r="G129" s="110">
        <v>3.4990290000000002</v>
      </c>
      <c r="H129" s="110">
        <v>4.1596690000000001</v>
      </c>
      <c r="I129" s="110">
        <v>4.6990999999999996</v>
      </c>
      <c r="J129" s="110">
        <v>5.1562080000000003</v>
      </c>
      <c r="K129" s="110">
        <v>5.5611940000000004</v>
      </c>
      <c r="L129" s="110">
        <v>5.9406049999999997</v>
      </c>
      <c r="M129" s="110">
        <v>6.3162120000000002</v>
      </c>
      <c r="N129" s="110">
        <v>6.6977019999999996</v>
      </c>
      <c r="O129" s="110">
        <v>7.0859899999999998</v>
      </c>
      <c r="P129" s="110">
        <v>7.4756780000000003</v>
      </c>
      <c r="Q129" s="110">
        <v>7.8704789999999996</v>
      </c>
      <c r="R129" s="110">
        <v>8.2631910000000008</v>
      </c>
      <c r="S129" s="110">
        <v>8.6400120000000005</v>
      </c>
      <c r="T129" s="110">
        <v>8.9883590000000009</v>
      </c>
      <c r="U129" s="110">
        <v>9.2928049999999995</v>
      </c>
      <c r="V129" s="110">
        <v>9.5358350000000005</v>
      </c>
      <c r="W129" s="110">
        <v>9.700844</v>
      </c>
      <c r="X129" s="110">
        <v>9.9268219999999996</v>
      </c>
      <c r="Y129" s="110">
        <v>10.164901</v>
      </c>
      <c r="Z129" s="110">
        <v>10.319011</v>
      </c>
      <c r="AA129" s="110">
        <v>10.344773</v>
      </c>
      <c r="AB129" s="110">
        <v>10.42065</v>
      </c>
      <c r="AC129" s="110">
        <v>10.488389</v>
      </c>
      <c r="AD129" s="110">
        <v>10.548454</v>
      </c>
      <c r="AE129" s="110">
        <v>10.601648000000001</v>
      </c>
      <c r="AF129" s="104" t="s">
        <v>560</v>
      </c>
      <c r="AG129" s="65"/>
    </row>
    <row r="130" spans="1:33" ht="36.75">
      <c r="A130" s="58" t="s">
        <v>783</v>
      </c>
      <c r="B130" s="108" t="s">
        <v>1313</v>
      </c>
      <c r="C130" s="110">
        <v>0</v>
      </c>
      <c r="D130" s="110">
        <v>0</v>
      </c>
      <c r="E130" s="110">
        <v>1.475894</v>
      </c>
      <c r="F130" s="110">
        <v>2.5423819999999999</v>
      </c>
      <c r="G130" s="110">
        <v>3.3420420000000002</v>
      </c>
      <c r="H130" s="110">
        <v>3.9731420000000002</v>
      </c>
      <c r="I130" s="110">
        <v>4.4840580000000001</v>
      </c>
      <c r="J130" s="110">
        <v>4.9145440000000002</v>
      </c>
      <c r="K130" s="110">
        <v>5.2951240000000004</v>
      </c>
      <c r="L130" s="110">
        <v>5.6530180000000003</v>
      </c>
      <c r="M130" s="110">
        <v>6.0081530000000001</v>
      </c>
      <c r="N130" s="110">
        <v>6.3713059999999997</v>
      </c>
      <c r="O130" s="110">
        <v>6.7437389999999997</v>
      </c>
      <c r="P130" s="110">
        <v>7.1219239999999999</v>
      </c>
      <c r="Q130" s="110">
        <v>7.5077629999999997</v>
      </c>
      <c r="R130" s="110">
        <v>7.8949509999999998</v>
      </c>
      <c r="S130" s="110">
        <v>8.2699909999999992</v>
      </c>
      <c r="T130" s="110">
        <v>8.6198800000000002</v>
      </c>
      <c r="U130" s="110">
        <v>8.9274210000000007</v>
      </c>
      <c r="V130" s="110">
        <v>9.1725209999999997</v>
      </c>
      <c r="W130" s="110">
        <v>9.3351539999999993</v>
      </c>
      <c r="X130" s="110">
        <v>9.5703130000000005</v>
      </c>
      <c r="Y130" s="110">
        <v>9.8242899999999995</v>
      </c>
      <c r="Z130" s="110">
        <v>9.9863700000000009</v>
      </c>
      <c r="AA130" s="110">
        <v>10.00128</v>
      </c>
      <c r="AB130" s="110">
        <v>10.076916000000001</v>
      </c>
      <c r="AC130" s="110">
        <v>10.144606</v>
      </c>
      <c r="AD130" s="110">
        <v>10.20481</v>
      </c>
      <c r="AE130" s="110">
        <v>10.258661</v>
      </c>
      <c r="AF130" s="104" t="s">
        <v>560</v>
      </c>
      <c r="AG130" s="65"/>
    </row>
    <row r="131" spans="1:33" ht="24.75">
      <c r="A131" s="58" t="s">
        <v>784</v>
      </c>
      <c r="B131" s="108" t="s">
        <v>1314</v>
      </c>
      <c r="C131" s="110">
        <v>0</v>
      </c>
      <c r="D131" s="110">
        <v>0</v>
      </c>
      <c r="E131" s="110">
        <v>7.1006340000000003</v>
      </c>
      <c r="F131" s="110">
        <v>7.1057309999999996</v>
      </c>
      <c r="G131" s="110">
        <v>7.1073639999999996</v>
      </c>
      <c r="H131" s="110">
        <v>7.1081630000000002</v>
      </c>
      <c r="I131" s="110">
        <v>7.1086039999999997</v>
      </c>
      <c r="J131" s="110">
        <v>7.1088789999999999</v>
      </c>
      <c r="K131" s="110">
        <v>7.1090270000000002</v>
      </c>
      <c r="L131" s="110">
        <v>7.1090970000000002</v>
      </c>
      <c r="M131" s="110">
        <v>7.1091550000000003</v>
      </c>
      <c r="N131" s="110">
        <v>7.1092209999999998</v>
      </c>
      <c r="O131" s="110">
        <v>7.1092950000000004</v>
      </c>
      <c r="P131" s="110">
        <v>7.1093820000000001</v>
      </c>
      <c r="Q131" s="110">
        <v>7.1094809999999997</v>
      </c>
      <c r="R131" s="110">
        <v>7.1095889999999997</v>
      </c>
      <c r="S131" s="110">
        <v>7.1097070000000002</v>
      </c>
      <c r="T131" s="110">
        <v>7.1098350000000003</v>
      </c>
      <c r="U131" s="110">
        <v>7.109972</v>
      </c>
      <c r="V131" s="110">
        <v>7.1101159999999997</v>
      </c>
      <c r="W131" s="110">
        <v>7.1102699999999999</v>
      </c>
      <c r="X131" s="110">
        <v>7.1104589999999996</v>
      </c>
      <c r="Y131" s="110">
        <v>7.110671</v>
      </c>
      <c r="Z131" s="110">
        <v>7.1108859999999998</v>
      </c>
      <c r="AA131" s="110">
        <v>7.1110879999999996</v>
      </c>
      <c r="AB131" s="110">
        <v>7.1113179999999998</v>
      </c>
      <c r="AC131" s="110">
        <v>7.1115579999999996</v>
      </c>
      <c r="AD131" s="110">
        <v>7.111809</v>
      </c>
      <c r="AE131" s="110">
        <v>7.1120650000000003</v>
      </c>
      <c r="AF131" s="104" t="s">
        <v>560</v>
      </c>
      <c r="AG131" s="65"/>
    </row>
    <row r="132" spans="1:33" ht="24.75">
      <c r="A132" s="58" t="s">
        <v>785</v>
      </c>
      <c r="B132" s="108" t="s">
        <v>1324</v>
      </c>
      <c r="C132" s="110">
        <v>6.1709569999999996</v>
      </c>
      <c r="D132" s="110">
        <v>6.2590110000000001</v>
      </c>
      <c r="E132" s="110">
        <v>6.3601650000000003</v>
      </c>
      <c r="F132" s="110">
        <v>6.4708430000000003</v>
      </c>
      <c r="G132" s="110">
        <v>6.589664</v>
      </c>
      <c r="H132" s="110">
        <v>6.7149279999999996</v>
      </c>
      <c r="I132" s="110">
        <v>6.8362869999999996</v>
      </c>
      <c r="J132" s="110">
        <v>6.9546010000000003</v>
      </c>
      <c r="K132" s="110">
        <v>7.068473</v>
      </c>
      <c r="L132" s="110">
        <v>7.1781480000000002</v>
      </c>
      <c r="M132" s="110">
        <v>7.282597</v>
      </c>
      <c r="N132" s="110">
        <v>7.3776999999999999</v>
      </c>
      <c r="O132" s="110">
        <v>7.4626390000000002</v>
      </c>
      <c r="P132" s="110">
        <v>7.5376300000000001</v>
      </c>
      <c r="Q132" s="110">
        <v>7.6034009999999999</v>
      </c>
      <c r="R132" s="110">
        <v>7.6603089999999998</v>
      </c>
      <c r="S132" s="110">
        <v>7.7086389999999998</v>
      </c>
      <c r="T132" s="110">
        <v>7.750559</v>
      </c>
      <c r="U132" s="110">
        <v>7.7871069999999998</v>
      </c>
      <c r="V132" s="110">
        <v>7.819769</v>
      </c>
      <c r="W132" s="110">
        <v>7.8466990000000001</v>
      </c>
      <c r="X132" s="110">
        <v>7.8693970000000002</v>
      </c>
      <c r="Y132" s="110">
        <v>7.8885500000000004</v>
      </c>
      <c r="Z132" s="110">
        <v>7.9051289999999996</v>
      </c>
      <c r="AA132" s="110">
        <v>7.9208100000000004</v>
      </c>
      <c r="AB132" s="110">
        <v>7.9359409999999997</v>
      </c>
      <c r="AC132" s="110">
        <v>7.9508619999999999</v>
      </c>
      <c r="AD132" s="110">
        <v>7.9663209999999998</v>
      </c>
      <c r="AE132" s="110">
        <v>7.9825520000000001</v>
      </c>
      <c r="AF132" s="104">
        <v>9.2350000000000002E-3</v>
      </c>
      <c r="AG132" s="65"/>
    </row>
    <row r="133" spans="1:33" ht="36.75">
      <c r="A133" s="58" t="s">
        <v>787</v>
      </c>
      <c r="B133" s="115" t="s">
        <v>788</v>
      </c>
      <c r="C133" s="120">
        <v>7.4724060000000003</v>
      </c>
      <c r="D133" s="120">
        <v>7.5785309999999999</v>
      </c>
      <c r="E133" s="120">
        <v>7.7053209999999996</v>
      </c>
      <c r="F133" s="120">
        <v>7.8485909999999999</v>
      </c>
      <c r="G133" s="120">
        <v>8.0023800000000005</v>
      </c>
      <c r="H133" s="120">
        <v>8.1636780000000009</v>
      </c>
      <c r="I133" s="120">
        <v>8.3212820000000001</v>
      </c>
      <c r="J133" s="120">
        <v>8.4797530000000005</v>
      </c>
      <c r="K133" s="120">
        <v>8.6382940000000001</v>
      </c>
      <c r="L133" s="120">
        <v>8.7959300000000002</v>
      </c>
      <c r="M133" s="120">
        <v>8.9485519999999994</v>
      </c>
      <c r="N133" s="120">
        <v>9.0909969999999998</v>
      </c>
      <c r="O133" s="120">
        <v>9.2225169999999999</v>
      </c>
      <c r="P133" s="120">
        <v>9.3430680000000006</v>
      </c>
      <c r="Q133" s="120">
        <v>9.4533190000000005</v>
      </c>
      <c r="R133" s="120">
        <v>9.5530659999999994</v>
      </c>
      <c r="S133" s="120">
        <v>9.6434460000000009</v>
      </c>
      <c r="T133" s="120">
        <v>9.7267150000000004</v>
      </c>
      <c r="U133" s="120">
        <v>9.8045980000000004</v>
      </c>
      <c r="V133" s="120">
        <v>9.8772749999999991</v>
      </c>
      <c r="W133" s="120">
        <v>9.9424340000000004</v>
      </c>
      <c r="X133" s="120">
        <v>10.001575000000001</v>
      </c>
      <c r="Y133" s="120">
        <v>10.055849</v>
      </c>
      <c r="Z133" s="120">
        <v>10.108461999999999</v>
      </c>
      <c r="AA133" s="120">
        <v>10.161237</v>
      </c>
      <c r="AB133" s="120">
        <v>10.213322</v>
      </c>
      <c r="AC133" s="120">
        <v>10.263771999999999</v>
      </c>
      <c r="AD133" s="120">
        <v>10.314520999999999</v>
      </c>
      <c r="AE133" s="120">
        <v>10.365862999999999</v>
      </c>
      <c r="AF133" s="116">
        <v>1.1757999999999999E-2</v>
      </c>
      <c r="AG133" s="65"/>
    </row>
    <row r="134" spans="1:33">
      <c r="A134" s="5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row>
    <row r="135" spans="1:33" ht="24.75">
      <c r="A135" s="55"/>
      <c r="B135" s="115" t="s">
        <v>789</v>
      </c>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row>
    <row r="136" spans="1:33" ht="24.75">
      <c r="A136" s="55"/>
      <c r="B136" s="115" t="s">
        <v>1305</v>
      </c>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row>
    <row r="137" spans="1:33">
      <c r="A137" s="58" t="s">
        <v>790</v>
      </c>
      <c r="B137" s="108" t="s">
        <v>1306</v>
      </c>
      <c r="C137" s="117">
        <v>3.0155479999999999</v>
      </c>
      <c r="D137" s="117">
        <v>3.0975450000000002</v>
      </c>
      <c r="E137" s="117">
        <v>3.1834560000000001</v>
      </c>
      <c r="F137" s="117">
        <v>3.2715930000000002</v>
      </c>
      <c r="G137" s="117">
        <v>3.3587579999999999</v>
      </c>
      <c r="H137" s="117">
        <v>3.4430320000000001</v>
      </c>
      <c r="I137" s="117">
        <v>3.5241380000000002</v>
      </c>
      <c r="J137" s="117">
        <v>3.6023369999999999</v>
      </c>
      <c r="K137" s="117">
        <v>3.6774779999999998</v>
      </c>
      <c r="L137" s="117">
        <v>3.7492040000000002</v>
      </c>
      <c r="M137" s="117">
        <v>3.8192210000000002</v>
      </c>
      <c r="N137" s="117">
        <v>3.8820770000000002</v>
      </c>
      <c r="O137" s="117">
        <v>3.9423219999999999</v>
      </c>
      <c r="P137" s="117">
        <v>4.0002969999999998</v>
      </c>
      <c r="Q137" s="117">
        <v>4.0587710000000001</v>
      </c>
      <c r="R137" s="117">
        <v>4.1174879999999998</v>
      </c>
      <c r="S137" s="117">
        <v>4.1771779999999996</v>
      </c>
      <c r="T137" s="117">
        <v>4.2348249999999998</v>
      </c>
      <c r="U137" s="117">
        <v>4.2897980000000002</v>
      </c>
      <c r="V137" s="117">
        <v>4.3460570000000001</v>
      </c>
      <c r="W137" s="117">
        <v>4.4020840000000003</v>
      </c>
      <c r="X137" s="117">
        <v>4.4646600000000003</v>
      </c>
      <c r="Y137" s="117">
        <v>4.531682</v>
      </c>
      <c r="Z137" s="117">
        <v>4.5975450000000002</v>
      </c>
      <c r="AA137" s="117">
        <v>4.6616299999999997</v>
      </c>
      <c r="AB137" s="117">
        <v>4.7283970000000002</v>
      </c>
      <c r="AC137" s="117">
        <v>4.796106</v>
      </c>
      <c r="AD137" s="117">
        <v>4.8608450000000003</v>
      </c>
      <c r="AE137" s="117">
        <v>4.9257439999999999</v>
      </c>
      <c r="AF137" s="104">
        <v>1.7679E-2</v>
      </c>
      <c r="AG137" s="65"/>
    </row>
    <row r="138" spans="1:33" ht="24.75">
      <c r="A138" s="58" t="s">
        <v>791</v>
      </c>
      <c r="B138" s="108" t="s">
        <v>1307</v>
      </c>
      <c r="C138" s="117">
        <v>1.3121959999999999</v>
      </c>
      <c r="D138" s="117">
        <v>1.390077</v>
      </c>
      <c r="E138" s="117">
        <v>1.475538</v>
      </c>
      <c r="F138" s="117">
        <v>1.5668089999999999</v>
      </c>
      <c r="G138" s="117">
        <v>1.6607769999999999</v>
      </c>
      <c r="H138" s="117">
        <v>1.755242</v>
      </c>
      <c r="I138" s="117">
        <v>1.8484970000000001</v>
      </c>
      <c r="J138" s="117">
        <v>1.9400980000000001</v>
      </c>
      <c r="K138" s="117">
        <v>2.0310440000000001</v>
      </c>
      <c r="L138" s="117">
        <v>2.1199050000000002</v>
      </c>
      <c r="M138" s="117">
        <v>2.2087729999999999</v>
      </c>
      <c r="N138" s="117">
        <v>2.2942230000000001</v>
      </c>
      <c r="O138" s="117">
        <v>2.378069</v>
      </c>
      <c r="P138" s="117">
        <v>2.4599419999999999</v>
      </c>
      <c r="Q138" s="117">
        <v>2.5430779999999999</v>
      </c>
      <c r="R138" s="117">
        <v>2.6269550000000002</v>
      </c>
      <c r="S138" s="117">
        <v>2.7103890000000002</v>
      </c>
      <c r="T138" s="117">
        <v>2.793024</v>
      </c>
      <c r="U138" s="117">
        <v>2.8754759999999999</v>
      </c>
      <c r="V138" s="117">
        <v>2.9603380000000001</v>
      </c>
      <c r="W138" s="117">
        <v>3.0429689999999998</v>
      </c>
      <c r="X138" s="117">
        <v>3.128209</v>
      </c>
      <c r="Y138" s="117">
        <v>3.2178049999999998</v>
      </c>
      <c r="Z138" s="117">
        <v>3.3088250000000001</v>
      </c>
      <c r="AA138" s="117">
        <v>3.3999440000000001</v>
      </c>
      <c r="AB138" s="117">
        <v>3.492642</v>
      </c>
      <c r="AC138" s="117">
        <v>3.5847199999999999</v>
      </c>
      <c r="AD138" s="117">
        <v>3.6734100000000001</v>
      </c>
      <c r="AE138" s="117">
        <v>3.7600479999999998</v>
      </c>
      <c r="AF138" s="104">
        <v>3.8313E-2</v>
      </c>
      <c r="AG138" s="65"/>
    </row>
    <row r="139" spans="1:33" ht="24.75">
      <c r="A139" s="58" t="s">
        <v>792</v>
      </c>
      <c r="B139" s="108" t="s">
        <v>1308</v>
      </c>
      <c r="C139" s="117">
        <v>1.18E-4</v>
      </c>
      <c r="D139" s="117">
        <v>3.9100000000000002E-4</v>
      </c>
      <c r="E139" s="117">
        <v>6.7400000000000001E-4</v>
      </c>
      <c r="F139" s="117">
        <v>9.5699999999999995E-4</v>
      </c>
      <c r="G139" s="117">
        <v>1.2470000000000001E-3</v>
      </c>
      <c r="H139" s="117">
        <v>1.542E-3</v>
      </c>
      <c r="I139" s="117">
        <v>1.843E-3</v>
      </c>
      <c r="J139" s="117">
        <v>2.1510000000000001E-3</v>
      </c>
      <c r="K139" s="117">
        <v>2.4689999999999998E-3</v>
      </c>
      <c r="L139" s="117">
        <v>2.7989999999999998E-3</v>
      </c>
      <c r="M139" s="117">
        <v>3.143E-3</v>
      </c>
      <c r="N139" s="117">
        <v>3.5010000000000002E-3</v>
      </c>
      <c r="O139" s="117">
        <v>3.859E-3</v>
      </c>
      <c r="P139" s="117">
        <v>4.2300000000000003E-3</v>
      </c>
      <c r="Q139" s="117">
        <v>4.6340000000000001E-3</v>
      </c>
      <c r="R139" s="117">
        <v>5.071E-3</v>
      </c>
      <c r="S139" s="117">
        <v>5.5459999999999997E-3</v>
      </c>
      <c r="T139" s="117">
        <v>6.0610000000000004E-3</v>
      </c>
      <c r="U139" s="117">
        <v>6.6210000000000001E-3</v>
      </c>
      <c r="V139" s="117">
        <v>7.228E-3</v>
      </c>
      <c r="W139" s="117">
        <v>7.8829999999999994E-3</v>
      </c>
      <c r="X139" s="117">
        <v>8.5920000000000007E-3</v>
      </c>
      <c r="Y139" s="117">
        <v>9.3589999999999993E-3</v>
      </c>
      <c r="Z139" s="117">
        <v>1.0192E-2</v>
      </c>
      <c r="AA139" s="117">
        <v>1.1091E-2</v>
      </c>
      <c r="AB139" s="117">
        <v>1.2054E-2</v>
      </c>
      <c r="AC139" s="117">
        <v>1.3077999999999999E-2</v>
      </c>
      <c r="AD139" s="117">
        <v>1.4161E-2</v>
      </c>
      <c r="AE139" s="117">
        <v>1.5303000000000001E-2</v>
      </c>
      <c r="AF139" s="104">
        <v>0.189804</v>
      </c>
      <c r="AG139" s="65"/>
    </row>
    <row r="140" spans="1:33" ht="72.75">
      <c r="A140" s="58" t="s">
        <v>793</v>
      </c>
      <c r="B140" s="108" t="s">
        <v>1309</v>
      </c>
      <c r="C140" s="117">
        <v>8.1099999999999998E-4</v>
      </c>
      <c r="D140" s="117">
        <v>8.0800000000000002E-4</v>
      </c>
      <c r="E140" s="117">
        <v>8.0500000000000005E-4</v>
      </c>
      <c r="F140" s="117">
        <v>8.0099999999999995E-4</v>
      </c>
      <c r="G140" s="117">
        <v>7.9600000000000005E-4</v>
      </c>
      <c r="H140" s="117">
        <v>7.9100000000000004E-4</v>
      </c>
      <c r="I140" s="117">
        <v>7.8399999999999997E-4</v>
      </c>
      <c r="J140" s="117">
        <v>7.7800000000000005E-4</v>
      </c>
      <c r="K140" s="117">
        <v>7.6999999999999996E-4</v>
      </c>
      <c r="L140" s="117">
        <v>7.6199999999999998E-4</v>
      </c>
      <c r="M140" s="117">
        <v>7.5299999999999998E-4</v>
      </c>
      <c r="N140" s="117">
        <v>7.4299999999999995E-4</v>
      </c>
      <c r="O140" s="117">
        <v>7.3300000000000004E-4</v>
      </c>
      <c r="P140" s="117">
        <v>7.2199999999999999E-4</v>
      </c>
      <c r="Q140" s="117">
        <v>7.1100000000000004E-4</v>
      </c>
      <c r="R140" s="117">
        <v>6.9899999999999997E-4</v>
      </c>
      <c r="S140" s="117">
        <v>6.8599999999999998E-4</v>
      </c>
      <c r="T140" s="117">
        <v>6.7299999999999999E-4</v>
      </c>
      <c r="U140" s="117">
        <v>6.6E-4</v>
      </c>
      <c r="V140" s="117">
        <v>6.4599999999999998E-4</v>
      </c>
      <c r="W140" s="117">
        <v>6.3199999999999997E-4</v>
      </c>
      <c r="X140" s="117">
        <v>6.1700000000000004E-4</v>
      </c>
      <c r="Y140" s="117">
        <v>6.02E-4</v>
      </c>
      <c r="Z140" s="117">
        <v>5.8699999999999996E-4</v>
      </c>
      <c r="AA140" s="117">
        <v>5.6400000000000005E-4</v>
      </c>
      <c r="AB140" s="117">
        <v>5.2999999999999998E-4</v>
      </c>
      <c r="AC140" s="117">
        <v>4.8200000000000001E-4</v>
      </c>
      <c r="AD140" s="117">
        <v>4.2700000000000002E-4</v>
      </c>
      <c r="AE140" s="117">
        <v>3.5799999999999997E-4</v>
      </c>
      <c r="AF140" s="104">
        <v>-2.8745E-2</v>
      </c>
      <c r="AG140" s="65"/>
    </row>
    <row r="141" spans="1:33" ht="36.75">
      <c r="A141" s="58" t="s">
        <v>794</v>
      </c>
      <c r="B141" s="108" t="s">
        <v>1310</v>
      </c>
      <c r="C141" s="117">
        <v>0.228495</v>
      </c>
      <c r="D141" s="117">
        <v>0.23946799999999999</v>
      </c>
      <c r="E141" s="117">
        <v>0.25094</v>
      </c>
      <c r="F141" s="117">
        <v>0.26208999999999999</v>
      </c>
      <c r="G141" s="117">
        <v>0.27283400000000002</v>
      </c>
      <c r="H141" s="117">
        <v>0.28325600000000001</v>
      </c>
      <c r="I141" s="117">
        <v>0.29306500000000002</v>
      </c>
      <c r="J141" s="117">
        <v>0.30256499999999997</v>
      </c>
      <c r="K141" s="117">
        <v>0.311807</v>
      </c>
      <c r="L141" s="117">
        <v>0.32098700000000002</v>
      </c>
      <c r="M141" s="117">
        <v>0.32999000000000001</v>
      </c>
      <c r="N141" s="117">
        <v>0.33899699999999999</v>
      </c>
      <c r="O141" s="117">
        <v>0.34797400000000001</v>
      </c>
      <c r="P141" s="117">
        <v>0.35700599999999999</v>
      </c>
      <c r="Q141" s="117">
        <v>0.36603000000000002</v>
      </c>
      <c r="R141" s="117">
        <v>0.37504999999999999</v>
      </c>
      <c r="S141" s="117">
        <v>0.38404199999999999</v>
      </c>
      <c r="T141" s="117">
        <v>0.39302700000000002</v>
      </c>
      <c r="U141" s="117">
        <v>0.402001</v>
      </c>
      <c r="V141" s="117">
        <v>0.41092400000000001</v>
      </c>
      <c r="W141" s="117">
        <v>0.419794</v>
      </c>
      <c r="X141" s="117">
        <v>0.42865399999999998</v>
      </c>
      <c r="Y141" s="117">
        <v>0.43625900000000001</v>
      </c>
      <c r="Z141" s="117">
        <v>0.44089800000000001</v>
      </c>
      <c r="AA141" s="117">
        <v>0.44327499999999997</v>
      </c>
      <c r="AB141" s="117">
        <v>0.44412699999999999</v>
      </c>
      <c r="AC141" s="117">
        <v>0.44450499999999998</v>
      </c>
      <c r="AD141" s="117">
        <v>0.44182100000000002</v>
      </c>
      <c r="AE141" s="117">
        <v>0.43831300000000001</v>
      </c>
      <c r="AF141" s="104">
        <v>2.3538E-2</v>
      </c>
      <c r="AG141" s="65"/>
    </row>
    <row r="142" spans="1:33">
      <c r="A142" s="58" t="s">
        <v>795</v>
      </c>
      <c r="B142" s="108" t="s">
        <v>1311</v>
      </c>
      <c r="C142" s="117">
        <v>6.7000000000000002E-5</v>
      </c>
      <c r="D142" s="117">
        <v>6.6000000000000005E-5</v>
      </c>
      <c r="E142" s="117">
        <v>6.4999999999999994E-5</v>
      </c>
      <c r="F142" s="117">
        <v>6.4999999999999994E-5</v>
      </c>
      <c r="G142" s="117">
        <v>6.3999999999999997E-5</v>
      </c>
      <c r="H142" s="117">
        <v>6.3E-5</v>
      </c>
      <c r="I142" s="117">
        <v>6.2000000000000003E-5</v>
      </c>
      <c r="J142" s="117">
        <v>6.0999999999999999E-5</v>
      </c>
      <c r="K142" s="117">
        <v>6.0000000000000002E-5</v>
      </c>
      <c r="L142" s="117">
        <v>5.8999999999999998E-5</v>
      </c>
      <c r="M142" s="117">
        <v>5.8E-5</v>
      </c>
      <c r="N142" s="117">
        <v>5.7000000000000003E-5</v>
      </c>
      <c r="O142" s="117">
        <v>5.5999999999999999E-5</v>
      </c>
      <c r="P142" s="117">
        <v>5.5000000000000002E-5</v>
      </c>
      <c r="Q142" s="117">
        <v>5.3999999999999998E-5</v>
      </c>
      <c r="R142" s="117">
        <v>5.3000000000000001E-5</v>
      </c>
      <c r="S142" s="117">
        <v>5.1E-5</v>
      </c>
      <c r="T142" s="117">
        <v>5.0000000000000002E-5</v>
      </c>
      <c r="U142" s="117">
        <v>4.8999999999999998E-5</v>
      </c>
      <c r="V142" s="117">
        <v>4.6999999999999997E-5</v>
      </c>
      <c r="W142" s="117">
        <v>4.6E-5</v>
      </c>
      <c r="X142" s="117">
        <v>4.5000000000000003E-5</v>
      </c>
      <c r="Y142" s="117">
        <v>3.6000000000000001E-5</v>
      </c>
      <c r="Z142" s="117">
        <v>2.5000000000000001E-5</v>
      </c>
      <c r="AA142" s="117">
        <v>1.8E-5</v>
      </c>
      <c r="AB142" s="117">
        <v>1.2E-5</v>
      </c>
      <c r="AC142" s="117">
        <v>9.0000000000000002E-6</v>
      </c>
      <c r="AD142" s="117">
        <v>6.0000000000000002E-6</v>
      </c>
      <c r="AE142" s="117">
        <v>3.9999999999999998E-6</v>
      </c>
      <c r="AF142" s="104">
        <v>-9.3524999999999997E-2</v>
      </c>
      <c r="AG142" s="65"/>
    </row>
    <row r="143" spans="1:33" ht="36.75">
      <c r="A143" s="58" t="s">
        <v>796</v>
      </c>
      <c r="B143" s="108" t="s">
        <v>1312</v>
      </c>
      <c r="C143" s="117">
        <v>0</v>
      </c>
      <c r="D143" s="117">
        <v>3.1599999999999998E-4</v>
      </c>
      <c r="E143" s="117">
        <v>6.4700000000000001E-4</v>
      </c>
      <c r="F143" s="117">
        <v>9.8799999999999995E-4</v>
      </c>
      <c r="G143" s="117">
        <v>1.3370000000000001E-3</v>
      </c>
      <c r="H143" s="117">
        <v>1.6949999999999999E-3</v>
      </c>
      <c r="I143" s="117">
        <v>2.0669999999999998E-3</v>
      </c>
      <c r="J143" s="117">
        <v>2.4559999999999998E-3</v>
      </c>
      <c r="K143" s="117">
        <v>2.8660000000000001E-3</v>
      </c>
      <c r="L143" s="117">
        <v>3.3E-3</v>
      </c>
      <c r="M143" s="117">
        <v>3.7629999999999999E-3</v>
      </c>
      <c r="N143" s="117">
        <v>4.2560000000000002E-3</v>
      </c>
      <c r="O143" s="117">
        <v>4.7840000000000001E-3</v>
      </c>
      <c r="P143" s="117">
        <v>5.3569999999999998E-3</v>
      </c>
      <c r="Q143" s="117">
        <v>5.9829999999999996E-3</v>
      </c>
      <c r="R143" s="117">
        <v>6.6709999999999998E-3</v>
      </c>
      <c r="S143" s="117">
        <v>7.4289999999999998E-3</v>
      </c>
      <c r="T143" s="117">
        <v>8.2660000000000008E-3</v>
      </c>
      <c r="U143" s="117">
        <v>9.1909999999999995E-3</v>
      </c>
      <c r="V143" s="117">
        <v>1.0203E-2</v>
      </c>
      <c r="W143" s="117">
        <v>1.1304E-2</v>
      </c>
      <c r="X143" s="117">
        <v>1.2494999999999999E-2</v>
      </c>
      <c r="Y143" s="117">
        <v>1.3772E-2</v>
      </c>
      <c r="Z143" s="117">
        <v>1.5141E-2</v>
      </c>
      <c r="AA143" s="117">
        <v>1.6594999999999999E-2</v>
      </c>
      <c r="AB143" s="117">
        <v>1.8123E-2</v>
      </c>
      <c r="AC143" s="117">
        <v>1.9715E-2</v>
      </c>
      <c r="AD143" s="117">
        <v>2.1368000000000002E-2</v>
      </c>
      <c r="AE143" s="117">
        <v>2.308E-2</v>
      </c>
      <c r="AF143" s="104" t="s">
        <v>560</v>
      </c>
      <c r="AG143" s="65"/>
    </row>
    <row r="144" spans="1:33" ht="36.75">
      <c r="A144" s="58" t="s">
        <v>797</v>
      </c>
      <c r="B144" s="108" t="s">
        <v>1313</v>
      </c>
      <c r="C144" s="117">
        <v>0</v>
      </c>
      <c r="D144" s="117">
        <v>3.2899999999999997E-4</v>
      </c>
      <c r="E144" s="117">
        <v>6.7400000000000001E-4</v>
      </c>
      <c r="F144" s="117">
        <v>1.024E-3</v>
      </c>
      <c r="G144" s="117">
        <v>1.377E-3</v>
      </c>
      <c r="H144" s="117">
        <v>1.7340000000000001E-3</v>
      </c>
      <c r="I144" s="117">
        <v>2.0950000000000001E-3</v>
      </c>
      <c r="J144" s="117">
        <v>2.467E-3</v>
      </c>
      <c r="K144" s="117">
        <v>2.856E-3</v>
      </c>
      <c r="L144" s="117">
        <v>3.2680000000000001E-3</v>
      </c>
      <c r="M144" s="117">
        <v>3.7100000000000002E-3</v>
      </c>
      <c r="N144" s="117">
        <v>4.1869999999999997E-3</v>
      </c>
      <c r="O144" s="117">
        <v>4.705E-3</v>
      </c>
      <c r="P144" s="117">
        <v>5.2760000000000003E-3</v>
      </c>
      <c r="Q144" s="117">
        <v>5.9090000000000002E-3</v>
      </c>
      <c r="R144" s="117">
        <v>6.6140000000000001E-3</v>
      </c>
      <c r="S144" s="117">
        <v>7.4009999999999996E-3</v>
      </c>
      <c r="T144" s="117">
        <v>8.2810000000000002E-3</v>
      </c>
      <c r="U144" s="117">
        <v>9.2630000000000004E-3</v>
      </c>
      <c r="V144" s="117">
        <v>1.0349000000000001E-2</v>
      </c>
      <c r="W144" s="117">
        <v>1.1542999999999999E-2</v>
      </c>
      <c r="X144" s="117">
        <v>1.2847000000000001E-2</v>
      </c>
      <c r="Y144" s="117">
        <v>1.4251E-2</v>
      </c>
      <c r="Z144" s="117">
        <v>1.5765000000000001E-2</v>
      </c>
      <c r="AA144" s="117">
        <v>1.7374000000000001E-2</v>
      </c>
      <c r="AB144" s="117">
        <v>1.9071000000000001E-2</v>
      </c>
      <c r="AC144" s="117">
        <v>2.0840999999999998E-2</v>
      </c>
      <c r="AD144" s="117">
        <v>2.2685E-2</v>
      </c>
      <c r="AE144" s="117">
        <v>2.4594000000000001E-2</v>
      </c>
      <c r="AF144" s="104" t="s">
        <v>560</v>
      </c>
      <c r="AG144" s="65"/>
    </row>
    <row r="145" spans="1:33" ht="24.75">
      <c r="A145" s="58" t="s">
        <v>798</v>
      </c>
      <c r="B145" s="108" t="s">
        <v>1314</v>
      </c>
      <c r="C145" s="117">
        <v>0</v>
      </c>
      <c r="D145" s="117">
        <v>0</v>
      </c>
      <c r="E145" s="117">
        <v>0</v>
      </c>
      <c r="F145" s="117">
        <v>0</v>
      </c>
      <c r="G145" s="117">
        <v>0</v>
      </c>
      <c r="H145" s="117">
        <v>0</v>
      </c>
      <c r="I145" s="117">
        <v>9.9999999999999995E-7</v>
      </c>
      <c r="J145" s="117">
        <v>9.9999999999999995E-7</v>
      </c>
      <c r="K145" s="117">
        <v>9.9999999999999995E-7</v>
      </c>
      <c r="L145" s="117">
        <v>9.9999999999999995E-7</v>
      </c>
      <c r="M145" s="117">
        <v>9.9999999999999995E-7</v>
      </c>
      <c r="N145" s="117">
        <v>9.9999999999999995E-7</v>
      </c>
      <c r="O145" s="117">
        <v>9.9999999999999995E-7</v>
      </c>
      <c r="P145" s="117">
        <v>9.9999999999999995E-7</v>
      </c>
      <c r="Q145" s="117">
        <v>9.9999999999999995E-7</v>
      </c>
      <c r="R145" s="117">
        <v>9.9999999999999995E-7</v>
      </c>
      <c r="S145" s="117">
        <v>1.9999999999999999E-6</v>
      </c>
      <c r="T145" s="117">
        <v>1.9999999999999999E-6</v>
      </c>
      <c r="U145" s="117">
        <v>1.9999999999999999E-6</v>
      </c>
      <c r="V145" s="117">
        <v>1.9999999999999999E-6</v>
      </c>
      <c r="W145" s="117">
        <v>1.9999999999999999E-6</v>
      </c>
      <c r="X145" s="117">
        <v>1.9999999999999999E-6</v>
      </c>
      <c r="Y145" s="117">
        <v>1.9999999999999999E-6</v>
      </c>
      <c r="Z145" s="117">
        <v>1.9999999999999999E-6</v>
      </c>
      <c r="AA145" s="117">
        <v>1.9999999999999999E-6</v>
      </c>
      <c r="AB145" s="117">
        <v>1.9999999999999999E-6</v>
      </c>
      <c r="AC145" s="117">
        <v>1.9999999999999999E-6</v>
      </c>
      <c r="AD145" s="117">
        <v>1.9999999999999999E-6</v>
      </c>
      <c r="AE145" s="117">
        <v>1.9999999999999999E-6</v>
      </c>
      <c r="AF145" s="104" t="s">
        <v>560</v>
      </c>
      <c r="AG145" s="65"/>
    </row>
    <row r="146" spans="1:33" ht="36.75">
      <c r="A146" s="58" t="s">
        <v>799</v>
      </c>
      <c r="B146" s="108" t="s">
        <v>1315</v>
      </c>
      <c r="C146" s="117">
        <v>4.5572350000000004</v>
      </c>
      <c r="D146" s="117">
        <v>4.7290020000000004</v>
      </c>
      <c r="E146" s="117">
        <v>4.9127999999999998</v>
      </c>
      <c r="F146" s="117">
        <v>5.1043260000000004</v>
      </c>
      <c r="G146" s="117">
        <v>5.2971899999999996</v>
      </c>
      <c r="H146" s="117">
        <v>5.487355</v>
      </c>
      <c r="I146" s="117">
        <v>5.6725500000000002</v>
      </c>
      <c r="J146" s="117">
        <v>5.8529099999999996</v>
      </c>
      <c r="K146" s="117">
        <v>6.02935</v>
      </c>
      <c r="L146" s="117">
        <v>6.2002790000000001</v>
      </c>
      <c r="M146" s="117">
        <v>6.3694100000000002</v>
      </c>
      <c r="N146" s="117">
        <v>6.5280370000000003</v>
      </c>
      <c r="O146" s="117">
        <v>6.6825029999999996</v>
      </c>
      <c r="P146" s="117">
        <v>6.8328829999999998</v>
      </c>
      <c r="Q146" s="117">
        <v>6.9851679999999998</v>
      </c>
      <c r="R146" s="117">
        <v>7.1385949999999996</v>
      </c>
      <c r="S146" s="117">
        <v>7.2927179999999998</v>
      </c>
      <c r="T146" s="117">
        <v>7.444204</v>
      </c>
      <c r="U146" s="117">
        <v>7.5930559999999998</v>
      </c>
      <c r="V146" s="117">
        <v>7.7457929999999999</v>
      </c>
      <c r="W146" s="117">
        <v>7.8962500000000002</v>
      </c>
      <c r="X146" s="117">
        <v>8.0561190000000007</v>
      </c>
      <c r="Y146" s="117">
        <v>8.2237679999999997</v>
      </c>
      <c r="Z146" s="117">
        <v>8.3889849999999999</v>
      </c>
      <c r="AA146" s="117">
        <v>8.5504960000000008</v>
      </c>
      <c r="AB146" s="117">
        <v>8.7149520000000003</v>
      </c>
      <c r="AC146" s="117">
        <v>8.8794520000000006</v>
      </c>
      <c r="AD146" s="117">
        <v>9.0347190000000008</v>
      </c>
      <c r="AE146" s="117">
        <v>9.1874509999999994</v>
      </c>
      <c r="AF146" s="104">
        <v>2.5356E-2</v>
      </c>
      <c r="AG146" s="65"/>
    </row>
    <row r="147" spans="1:33">
      <c r="A147" s="55"/>
      <c r="B147" s="115" t="s">
        <v>1316</v>
      </c>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row>
    <row r="148" spans="1:33">
      <c r="A148" s="58" t="s">
        <v>800</v>
      </c>
      <c r="B148" s="108" t="s">
        <v>1306</v>
      </c>
      <c r="C148" s="117">
        <v>2.2437369999999999</v>
      </c>
      <c r="D148" s="117">
        <v>2.286295</v>
      </c>
      <c r="E148" s="117">
        <v>2.3282590000000001</v>
      </c>
      <c r="F148" s="117">
        <v>2.3705020000000001</v>
      </c>
      <c r="G148" s="117">
        <v>2.414231</v>
      </c>
      <c r="H148" s="117">
        <v>2.4601289999999998</v>
      </c>
      <c r="I148" s="117">
        <v>2.5065369999999998</v>
      </c>
      <c r="J148" s="117">
        <v>2.5488789999999999</v>
      </c>
      <c r="K148" s="117">
        <v>2.5876809999999999</v>
      </c>
      <c r="L148" s="117">
        <v>2.6220119999999998</v>
      </c>
      <c r="M148" s="117">
        <v>2.655789</v>
      </c>
      <c r="N148" s="117">
        <v>2.685311</v>
      </c>
      <c r="O148" s="117">
        <v>2.7116950000000002</v>
      </c>
      <c r="P148" s="117">
        <v>2.7389969999999999</v>
      </c>
      <c r="Q148" s="117">
        <v>2.7686130000000002</v>
      </c>
      <c r="R148" s="117">
        <v>2.7995800000000002</v>
      </c>
      <c r="S148" s="117">
        <v>2.8301050000000001</v>
      </c>
      <c r="T148" s="117">
        <v>2.8587389999999999</v>
      </c>
      <c r="U148" s="117">
        <v>2.8855249999999999</v>
      </c>
      <c r="V148" s="117">
        <v>2.9108130000000001</v>
      </c>
      <c r="W148" s="117">
        <v>2.9366029999999999</v>
      </c>
      <c r="X148" s="117">
        <v>2.96862</v>
      </c>
      <c r="Y148" s="117">
        <v>3.0048659999999998</v>
      </c>
      <c r="Z148" s="117">
        <v>3.0403660000000001</v>
      </c>
      <c r="AA148" s="117">
        <v>3.0729690000000001</v>
      </c>
      <c r="AB148" s="117">
        <v>3.1057389999999998</v>
      </c>
      <c r="AC148" s="117">
        <v>3.1385649999999998</v>
      </c>
      <c r="AD148" s="117">
        <v>3.1691940000000001</v>
      </c>
      <c r="AE148" s="117">
        <v>3.1979829999999998</v>
      </c>
      <c r="AF148" s="104">
        <v>1.2737E-2</v>
      </c>
      <c r="AG148" s="65"/>
    </row>
    <row r="149" spans="1:33" ht="24.75">
      <c r="A149" s="58" t="s">
        <v>801</v>
      </c>
      <c r="B149" s="108" t="s">
        <v>1307</v>
      </c>
      <c r="C149" s="117">
        <v>1.5028010000000001</v>
      </c>
      <c r="D149" s="117">
        <v>1.5106599999999999</v>
      </c>
      <c r="E149" s="117">
        <v>1.521682</v>
      </c>
      <c r="F149" s="117">
        <v>1.536027</v>
      </c>
      <c r="G149" s="117">
        <v>1.553299</v>
      </c>
      <c r="H149" s="117">
        <v>1.5740670000000001</v>
      </c>
      <c r="I149" s="117">
        <v>1.595553</v>
      </c>
      <c r="J149" s="117">
        <v>1.615586</v>
      </c>
      <c r="K149" s="117">
        <v>1.634533</v>
      </c>
      <c r="L149" s="117">
        <v>1.6496409999999999</v>
      </c>
      <c r="M149" s="117">
        <v>1.6660779999999999</v>
      </c>
      <c r="N149" s="117">
        <v>1.679308</v>
      </c>
      <c r="O149" s="117">
        <v>1.691457</v>
      </c>
      <c r="P149" s="117">
        <v>1.7060569999999999</v>
      </c>
      <c r="Q149" s="117">
        <v>1.72157</v>
      </c>
      <c r="R149" s="117">
        <v>1.7378290000000001</v>
      </c>
      <c r="S149" s="117">
        <v>1.753844</v>
      </c>
      <c r="T149" s="117">
        <v>1.770923</v>
      </c>
      <c r="U149" s="117">
        <v>1.786276</v>
      </c>
      <c r="V149" s="117">
        <v>1.802689</v>
      </c>
      <c r="W149" s="117">
        <v>1.8201099999999999</v>
      </c>
      <c r="X149" s="117">
        <v>1.840473</v>
      </c>
      <c r="Y149" s="117">
        <v>1.862393</v>
      </c>
      <c r="Z149" s="117">
        <v>1.8824430000000001</v>
      </c>
      <c r="AA149" s="117">
        <v>1.900587</v>
      </c>
      <c r="AB149" s="117">
        <v>1.9178740000000001</v>
      </c>
      <c r="AC149" s="117">
        <v>1.9347449999999999</v>
      </c>
      <c r="AD149" s="117">
        <v>1.9508810000000001</v>
      </c>
      <c r="AE149" s="117">
        <v>1.9650270000000001</v>
      </c>
      <c r="AF149" s="104">
        <v>9.6240000000000006E-3</v>
      </c>
      <c r="AG149" s="65"/>
    </row>
    <row r="150" spans="1:33" ht="24.75">
      <c r="A150" s="58" t="s">
        <v>802</v>
      </c>
      <c r="B150" s="108" t="s">
        <v>1308</v>
      </c>
      <c r="C150" s="117">
        <v>2.4919999999999999E-3</v>
      </c>
      <c r="D150" s="117">
        <v>2.5119999999999999E-3</v>
      </c>
      <c r="E150" s="117">
        <v>2.565E-3</v>
      </c>
      <c r="F150" s="117">
        <v>2.6389999999999999E-3</v>
      </c>
      <c r="G150" s="117">
        <v>2.7409999999999999E-3</v>
      </c>
      <c r="H150" s="117">
        <v>2.8609999999999998E-3</v>
      </c>
      <c r="I150" s="117">
        <v>2.9970000000000001E-3</v>
      </c>
      <c r="J150" s="117">
        <v>3.1280000000000001E-3</v>
      </c>
      <c r="K150" s="117">
        <v>3.2650000000000001E-3</v>
      </c>
      <c r="L150" s="117">
        <v>3.4060000000000002E-3</v>
      </c>
      <c r="M150" s="117">
        <v>3.5660000000000002E-3</v>
      </c>
      <c r="N150" s="117">
        <v>3.7569999999999999E-3</v>
      </c>
      <c r="O150" s="117">
        <v>3.9490000000000003E-3</v>
      </c>
      <c r="P150" s="117">
        <v>4.1520000000000003E-3</v>
      </c>
      <c r="Q150" s="117">
        <v>4.3949999999999996E-3</v>
      </c>
      <c r="R150" s="117">
        <v>4.6769999999999997E-3</v>
      </c>
      <c r="S150" s="117">
        <v>4.9950000000000003E-3</v>
      </c>
      <c r="T150" s="117">
        <v>5.3480000000000003E-3</v>
      </c>
      <c r="U150" s="117">
        <v>5.7359999999999998E-3</v>
      </c>
      <c r="V150" s="117">
        <v>6.1580000000000003E-3</v>
      </c>
      <c r="W150" s="117">
        <v>6.6080000000000002E-3</v>
      </c>
      <c r="X150" s="117">
        <v>7.0899999999999999E-3</v>
      </c>
      <c r="Y150" s="117">
        <v>7.5950000000000002E-3</v>
      </c>
      <c r="Z150" s="117">
        <v>8.116E-3</v>
      </c>
      <c r="AA150" s="117">
        <v>8.6529999999999992E-3</v>
      </c>
      <c r="AB150" s="117">
        <v>9.2040000000000004E-3</v>
      </c>
      <c r="AC150" s="117">
        <v>9.7710000000000002E-3</v>
      </c>
      <c r="AD150" s="117">
        <v>1.0267999999999999E-2</v>
      </c>
      <c r="AE150" s="117">
        <v>1.0788000000000001E-2</v>
      </c>
      <c r="AF150" s="104">
        <v>5.3726999999999997E-2</v>
      </c>
      <c r="AG150" s="65"/>
    </row>
    <row r="151" spans="1:33" ht="72.75">
      <c r="A151" s="58" t="s">
        <v>803</v>
      </c>
      <c r="B151" s="108" t="s">
        <v>1309</v>
      </c>
      <c r="C151" s="117">
        <v>2.4350000000000001E-3</v>
      </c>
      <c r="D151" s="117">
        <v>2.467E-3</v>
      </c>
      <c r="E151" s="117">
        <v>2.4859999999999999E-3</v>
      </c>
      <c r="F151" s="117">
        <v>2.493E-3</v>
      </c>
      <c r="G151" s="117">
        <v>2.4880000000000002E-3</v>
      </c>
      <c r="H151" s="117">
        <v>2.4729999999999999E-3</v>
      </c>
      <c r="I151" s="117">
        <v>2.4499999999999999E-3</v>
      </c>
      <c r="J151" s="117">
        <v>2.4160000000000002E-3</v>
      </c>
      <c r="K151" s="117">
        <v>2.3749999999999999E-3</v>
      </c>
      <c r="L151" s="117">
        <v>2.3249999999999998E-3</v>
      </c>
      <c r="M151" s="117">
        <v>2.2680000000000001E-3</v>
      </c>
      <c r="N151" s="117">
        <v>2.2060000000000001E-3</v>
      </c>
      <c r="O151" s="117">
        <v>2.137E-3</v>
      </c>
      <c r="P151" s="117">
        <v>2.062E-3</v>
      </c>
      <c r="Q151" s="117">
        <v>1.977E-3</v>
      </c>
      <c r="R151" s="117">
        <v>1.89E-3</v>
      </c>
      <c r="S151" s="117">
        <v>1.802E-3</v>
      </c>
      <c r="T151" s="117">
        <v>1.719E-3</v>
      </c>
      <c r="U151" s="117">
        <v>1.6410000000000001E-3</v>
      </c>
      <c r="V151" s="117">
        <v>1.5510000000000001E-3</v>
      </c>
      <c r="W151" s="117">
        <v>1.47E-3</v>
      </c>
      <c r="X151" s="117">
        <v>1.3649999999999999E-3</v>
      </c>
      <c r="Y151" s="117">
        <v>1.2509999999999999E-3</v>
      </c>
      <c r="Z151" s="117">
        <v>1.158E-3</v>
      </c>
      <c r="AA151" s="117">
        <v>1.077E-3</v>
      </c>
      <c r="AB151" s="117">
        <v>9.9200000000000004E-4</v>
      </c>
      <c r="AC151" s="117">
        <v>9.0200000000000002E-4</v>
      </c>
      <c r="AD151" s="117">
        <v>8.1999999999999998E-4</v>
      </c>
      <c r="AE151" s="117">
        <v>7.5000000000000002E-4</v>
      </c>
      <c r="AF151" s="104">
        <v>-4.1189000000000003E-2</v>
      </c>
      <c r="AG151" s="65"/>
    </row>
    <row r="152" spans="1:33" ht="36.75">
      <c r="A152" s="58" t="s">
        <v>804</v>
      </c>
      <c r="B152" s="108" t="s">
        <v>1310</v>
      </c>
      <c r="C152" s="117">
        <v>3.3721000000000001E-2</v>
      </c>
      <c r="D152" s="117">
        <v>3.7009E-2</v>
      </c>
      <c r="E152" s="117">
        <v>4.0771000000000002E-2</v>
      </c>
      <c r="F152" s="117">
        <v>4.4796000000000002E-2</v>
      </c>
      <c r="G152" s="117">
        <v>4.9252999999999998E-2</v>
      </c>
      <c r="H152" s="117">
        <v>5.4266000000000002E-2</v>
      </c>
      <c r="I152" s="117">
        <v>5.9671000000000002E-2</v>
      </c>
      <c r="J152" s="117">
        <v>6.5405000000000005E-2</v>
      </c>
      <c r="K152" s="117">
        <v>7.1421999999999999E-2</v>
      </c>
      <c r="L152" s="117">
        <v>7.7891000000000002E-2</v>
      </c>
      <c r="M152" s="117">
        <v>8.4977999999999998E-2</v>
      </c>
      <c r="N152" s="117">
        <v>9.2817999999999998E-2</v>
      </c>
      <c r="O152" s="117">
        <v>0.101296</v>
      </c>
      <c r="P152" s="117">
        <v>0.11043600000000001</v>
      </c>
      <c r="Q152" s="117">
        <v>0.120042</v>
      </c>
      <c r="R152" s="117">
        <v>0.13008800000000001</v>
      </c>
      <c r="S152" s="117">
        <v>0.140457</v>
      </c>
      <c r="T152" s="117">
        <v>0.15113299999999999</v>
      </c>
      <c r="U152" s="117">
        <v>0.16206599999999999</v>
      </c>
      <c r="V152" s="117">
        <v>0.17324300000000001</v>
      </c>
      <c r="W152" s="117">
        <v>0.184556</v>
      </c>
      <c r="X152" s="117">
        <v>0.19605900000000001</v>
      </c>
      <c r="Y152" s="117">
        <v>0.20741200000000001</v>
      </c>
      <c r="Z152" s="117">
        <v>0.21848600000000001</v>
      </c>
      <c r="AA152" s="117">
        <v>0.22906399999999999</v>
      </c>
      <c r="AB152" s="117">
        <v>0.239314</v>
      </c>
      <c r="AC152" s="117">
        <v>0.24909800000000001</v>
      </c>
      <c r="AD152" s="117">
        <v>0.25861600000000001</v>
      </c>
      <c r="AE152" s="117">
        <v>0.26780399999999999</v>
      </c>
      <c r="AF152" s="104">
        <v>7.6813000000000006E-2</v>
      </c>
      <c r="AG152" s="65"/>
    </row>
    <row r="153" spans="1:33">
      <c r="A153" s="58" t="s">
        <v>805</v>
      </c>
      <c r="B153" s="108" t="s">
        <v>1311</v>
      </c>
      <c r="C153" s="117">
        <v>2.4399999999999999E-4</v>
      </c>
      <c r="D153" s="117">
        <v>3.0200000000000002E-4</v>
      </c>
      <c r="E153" s="117">
        <v>3.5399999999999999E-4</v>
      </c>
      <c r="F153" s="117">
        <v>3.9800000000000002E-4</v>
      </c>
      <c r="G153" s="117">
        <v>4.3800000000000002E-4</v>
      </c>
      <c r="H153" s="117">
        <v>4.7199999999999998E-4</v>
      </c>
      <c r="I153" s="117">
        <v>5.0199999999999995E-4</v>
      </c>
      <c r="J153" s="117">
        <v>5.2599999999999999E-4</v>
      </c>
      <c r="K153" s="117">
        <v>5.4500000000000002E-4</v>
      </c>
      <c r="L153" s="117">
        <v>5.5900000000000004E-4</v>
      </c>
      <c r="M153" s="117">
        <v>5.6899999999999995E-4</v>
      </c>
      <c r="N153" s="117">
        <v>5.7600000000000001E-4</v>
      </c>
      <c r="O153" s="117">
        <v>5.7899999999999998E-4</v>
      </c>
      <c r="P153" s="117">
        <v>5.7899999999999998E-4</v>
      </c>
      <c r="Q153" s="117">
        <v>5.7700000000000004E-4</v>
      </c>
      <c r="R153" s="117">
        <v>5.71E-4</v>
      </c>
      <c r="S153" s="117">
        <v>5.6300000000000002E-4</v>
      </c>
      <c r="T153" s="117">
        <v>5.53E-4</v>
      </c>
      <c r="U153" s="117">
        <v>5.4100000000000003E-4</v>
      </c>
      <c r="V153" s="117">
        <v>5.2800000000000004E-4</v>
      </c>
      <c r="W153" s="117">
        <v>5.13E-4</v>
      </c>
      <c r="X153" s="117">
        <v>4.9700000000000005E-4</v>
      </c>
      <c r="Y153" s="117">
        <v>4.8000000000000001E-4</v>
      </c>
      <c r="Z153" s="117">
        <v>4.6200000000000001E-4</v>
      </c>
      <c r="AA153" s="117">
        <v>4.44E-4</v>
      </c>
      <c r="AB153" s="117">
        <v>4.26E-4</v>
      </c>
      <c r="AC153" s="117">
        <v>4.08E-4</v>
      </c>
      <c r="AD153" s="117">
        <v>3.8900000000000002E-4</v>
      </c>
      <c r="AE153" s="117">
        <v>3.7100000000000002E-4</v>
      </c>
      <c r="AF153" s="104">
        <v>1.5082E-2</v>
      </c>
      <c r="AG153" s="65"/>
    </row>
    <row r="154" spans="1:33" ht="36.75">
      <c r="A154" s="58" t="s">
        <v>806</v>
      </c>
      <c r="B154" s="108" t="s">
        <v>1312</v>
      </c>
      <c r="C154" s="117">
        <v>0</v>
      </c>
      <c r="D154" s="117">
        <v>0</v>
      </c>
      <c r="E154" s="117">
        <v>2.2499999999999999E-4</v>
      </c>
      <c r="F154" s="117">
        <v>4.5199999999999998E-4</v>
      </c>
      <c r="G154" s="117">
        <v>6.8199999999999999E-4</v>
      </c>
      <c r="H154" s="117">
        <v>9.2100000000000005E-4</v>
      </c>
      <c r="I154" s="117">
        <v>1.1659999999999999E-3</v>
      </c>
      <c r="J154" s="117">
        <v>1.413E-3</v>
      </c>
      <c r="K154" s="117">
        <v>1.6570000000000001E-3</v>
      </c>
      <c r="L154" s="117">
        <v>1.9009999999999999E-3</v>
      </c>
      <c r="M154" s="117">
        <v>2.1510000000000001E-3</v>
      </c>
      <c r="N154" s="117">
        <v>2.4130000000000002E-3</v>
      </c>
      <c r="O154" s="117">
        <v>2.6849999999999999E-3</v>
      </c>
      <c r="P154" s="117">
        <v>2.9680000000000002E-3</v>
      </c>
      <c r="Q154" s="117">
        <v>3.264E-3</v>
      </c>
      <c r="R154" s="117">
        <v>3.5739999999999999E-3</v>
      </c>
      <c r="S154" s="117">
        <v>3.8990000000000001E-3</v>
      </c>
      <c r="T154" s="117">
        <v>4.241E-3</v>
      </c>
      <c r="U154" s="117">
        <v>4.6030000000000003E-3</v>
      </c>
      <c r="V154" s="117">
        <v>4.9880000000000002E-3</v>
      </c>
      <c r="W154" s="117">
        <v>5.3949999999999996E-3</v>
      </c>
      <c r="X154" s="117">
        <v>5.8279999999999998E-3</v>
      </c>
      <c r="Y154" s="117">
        <v>6.2830000000000004E-3</v>
      </c>
      <c r="Z154" s="117">
        <v>6.7559999999999999E-3</v>
      </c>
      <c r="AA154" s="117">
        <v>7.2459999999999998E-3</v>
      </c>
      <c r="AB154" s="117">
        <v>7.757E-3</v>
      </c>
      <c r="AC154" s="117">
        <v>8.2869999999999992E-3</v>
      </c>
      <c r="AD154" s="117">
        <v>8.8350000000000008E-3</v>
      </c>
      <c r="AE154" s="117">
        <v>9.3989999999999994E-3</v>
      </c>
      <c r="AF154" s="104" t="s">
        <v>560</v>
      </c>
      <c r="AG154" s="65"/>
    </row>
    <row r="155" spans="1:33" ht="36.75">
      <c r="A155" s="58" t="s">
        <v>807</v>
      </c>
      <c r="B155" s="108" t="s">
        <v>1313</v>
      </c>
      <c r="C155" s="117">
        <v>0</v>
      </c>
      <c r="D155" s="117">
        <v>0</v>
      </c>
      <c r="E155" s="117">
        <v>2.1900000000000001E-4</v>
      </c>
      <c r="F155" s="117">
        <v>4.35E-4</v>
      </c>
      <c r="G155" s="117">
        <v>6.5200000000000002E-4</v>
      </c>
      <c r="H155" s="117">
        <v>8.7200000000000005E-4</v>
      </c>
      <c r="I155" s="117">
        <v>1.096E-3</v>
      </c>
      <c r="J155" s="117">
        <v>1.3179999999999999E-3</v>
      </c>
      <c r="K155" s="117">
        <v>1.539E-3</v>
      </c>
      <c r="L155" s="117">
        <v>1.7639999999999999E-3</v>
      </c>
      <c r="M155" s="117">
        <v>2.0010000000000002E-3</v>
      </c>
      <c r="N155" s="117">
        <v>2.2560000000000002E-3</v>
      </c>
      <c r="O155" s="117">
        <v>2.529E-3</v>
      </c>
      <c r="P155" s="117">
        <v>2.8219999999999999E-3</v>
      </c>
      <c r="Q155" s="117">
        <v>3.1380000000000002E-3</v>
      </c>
      <c r="R155" s="117">
        <v>3.48E-3</v>
      </c>
      <c r="S155" s="117">
        <v>3.8500000000000001E-3</v>
      </c>
      <c r="T155" s="117">
        <v>4.2529999999999998E-3</v>
      </c>
      <c r="U155" s="117">
        <v>4.6940000000000003E-3</v>
      </c>
      <c r="V155" s="117">
        <v>5.1770000000000002E-3</v>
      </c>
      <c r="W155" s="117">
        <v>5.7060000000000001E-3</v>
      </c>
      <c r="X155" s="117">
        <v>6.2849999999999998E-3</v>
      </c>
      <c r="Y155" s="117">
        <v>6.9100000000000003E-3</v>
      </c>
      <c r="Z155" s="117">
        <v>7.5719999999999997E-3</v>
      </c>
      <c r="AA155" s="117">
        <v>8.2699999999999996E-3</v>
      </c>
      <c r="AB155" s="117">
        <v>9.0060000000000001E-3</v>
      </c>
      <c r="AC155" s="117">
        <v>9.7789999999999995E-3</v>
      </c>
      <c r="AD155" s="117">
        <v>1.0584E-2</v>
      </c>
      <c r="AE155" s="117">
        <v>1.1415E-2</v>
      </c>
      <c r="AF155" s="104" t="s">
        <v>560</v>
      </c>
      <c r="AG155" s="65"/>
    </row>
    <row r="156" spans="1:33" ht="24.75">
      <c r="A156" s="58" t="s">
        <v>808</v>
      </c>
      <c r="B156" s="108" t="s">
        <v>1314</v>
      </c>
      <c r="C156" s="117">
        <v>0</v>
      </c>
      <c r="D156" s="117">
        <v>0</v>
      </c>
      <c r="E156" s="117">
        <v>3.7599999999999998E-4</v>
      </c>
      <c r="F156" s="117">
        <v>7.5799999999999999E-4</v>
      </c>
      <c r="G156" s="117">
        <v>1.1509999999999999E-3</v>
      </c>
      <c r="H156" s="117">
        <v>1.5610000000000001E-3</v>
      </c>
      <c r="I156" s="117">
        <v>1.9840000000000001E-3</v>
      </c>
      <c r="J156" s="117">
        <v>2.4109999999999999E-3</v>
      </c>
      <c r="K156" s="117">
        <v>2.8349999999999998E-3</v>
      </c>
      <c r="L156" s="117">
        <v>3.2590000000000002E-3</v>
      </c>
      <c r="M156" s="117">
        <v>3.692E-3</v>
      </c>
      <c r="N156" s="117">
        <v>4.1390000000000003E-3</v>
      </c>
      <c r="O156" s="117">
        <v>4.6020000000000002E-3</v>
      </c>
      <c r="P156" s="117">
        <v>5.084E-3</v>
      </c>
      <c r="Q156" s="117">
        <v>5.5890000000000002E-3</v>
      </c>
      <c r="R156" s="117">
        <v>6.1209999999999997E-3</v>
      </c>
      <c r="S156" s="117">
        <v>6.6839999999999998E-3</v>
      </c>
      <c r="T156" s="117">
        <v>7.2820000000000003E-3</v>
      </c>
      <c r="U156" s="117">
        <v>7.9209999999999992E-3</v>
      </c>
      <c r="V156" s="117">
        <v>8.6079999999999993E-3</v>
      </c>
      <c r="W156" s="117">
        <v>9.3430000000000006E-3</v>
      </c>
      <c r="X156" s="117">
        <v>1.0130999999999999E-2</v>
      </c>
      <c r="Y156" s="117">
        <v>1.0968E-2</v>
      </c>
      <c r="Z156" s="117">
        <v>1.1842999999999999E-2</v>
      </c>
      <c r="AA156" s="117">
        <v>1.2758E-2</v>
      </c>
      <c r="AB156" s="117">
        <v>1.3715E-2</v>
      </c>
      <c r="AC156" s="117">
        <v>1.4716E-2</v>
      </c>
      <c r="AD156" s="117">
        <v>1.5751999999999999E-2</v>
      </c>
      <c r="AE156" s="117">
        <v>1.6823000000000001E-2</v>
      </c>
      <c r="AF156" s="104" t="s">
        <v>560</v>
      </c>
      <c r="AG156" s="65"/>
    </row>
    <row r="157" spans="1:33" ht="36.75">
      <c r="A157" s="58" t="s">
        <v>809</v>
      </c>
      <c r="B157" s="108" t="s">
        <v>1317</v>
      </c>
      <c r="C157" s="117">
        <v>3.7854269999999999</v>
      </c>
      <c r="D157" s="117">
        <v>3.8392460000000002</v>
      </c>
      <c r="E157" s="117">
        <v>3.896935</v>
      </c>
      <c r="F157" s="117">
        <v>3.9585020000000002</v>
      </c>
      <c r="G157" s="117">
        <v>4.0249319999999997</v>
      </c>
      <c r="H157" s="117">
        <v>4.097626</v>
      </c>
      <c r="I157" s="117">
        <v>4.1719590000000002</v>
      </c>
      <c r="J157" s="117">
        <v>4.2410829999999997</v>
      </c>
      <c r="K157" s="117">
        <v>4.3058509999999997</v>
      </c>
      <c r="L157" s="117">
        <v>4.3627609999999999</v>
      </c>
      <c r="M157" s="117">
        <v>4.4210929999999999</v>
      </c>
      <c r="N157" s="117">
        <v>4.4727800000000002</v>
      </c>
      <c r="O157" s="117">
        <v>4.5209279999999996</v>
      </c>
      <c r="P157" s="117">
        <v>4.5731520000000003</v>
      </c>
      <c r="Q157" s="117">
        <v>4.6291640000000003</v>
      </c>
      <c r="R157" s="117">
        <v>4.6878130000000002</v>
      </c>
      <c r="S157" s="117">
        <v>4.7462020000000003</v>
      </c>
      <c r="T157" s="117">
        <v>4.8041939999999999</v>
      </c>
      <c r="U157" s="117">
        <v>4.8590020000000003</v>
      </c>
      <c r="V157" s="117">
        <v>4.9137469999999999</v>
      </c>
      <c r="W157" s="117">
        <v>4.9703020000000002</v>
      </c>
      <c r="X157" s="117">
        <v>5.0363410000000002</v>
      </c>
      <c r="Y157" s="117">
        <v>5.1081560000000001</v>
      </c>
      <c r="Z157" s="117">
        <v>5.1772010000000002</v>
      </c>
      <c r="AA157" s="117">
        <v>5.2410680000000003</v>
      </c>
      <c r="AB157" s="117">
        <v>5.3040250000000002</v>
      </c>
      <c r="AC157" s="117">
        <v>5.3662710000000002</v>
      </c>
      <c r="AD157" s="117">
        <v>5.4253349999999996</v>
      </c>
      <c r="AE157" s="117">
        <v>5.4803610000000003</v>
      </c>
      <c r="AF157" s="104">
        <v>1.3302E-2</v>
      </c>
      <c r="AG157" s="65"/>
    </row>
    <row r="158" spans="1:33">
      <c r="A158" s="55"/>
      <c r="B158" s="115" t="s">
        <v>1318</v>
      </c>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row>
    <row r="159" spans="1:33">
      <c r="A159" s="58" t="s">
        <v>810</v>
      </c>
      <c r="B159" s="108" t="s">
        <v>1306</v>
      </c>
      <c r="C159" s="117">
        <v>5.2064019999999998</v>
      </c>
      <c r="D159" s="117">
        <v>5.2888780000000004</v>
      </c>
      <c r="E159" s="117">
        <v>5.3703010000000004</v>
      </c>
      <c r="F159" s="117">
        <v>5.4525410000000001</v>
      </c>
      <c r="G159" s="117">
        <v>5.5382790000000002</v>
      </c>
      <c r="H159" s="117">
        <v>5.627815</v>
      </c>
      <c r="I159" s="117">
        <v>5.7139410000000002</v>
      </c>
      <c r="J159" s="117">
        <v>5.7869250000000001</v>
      </c>
      <c r="K159" s="117">
        <v>5.8481120000000004</v>
      </c>
      <c r="L159" s="117">
        <v>5.9006040000000004</v>
      </c>
      <c r="M159" s="117">
        <v>5.9465589999999997</v>
      </c>
      <c r="N159" s="117">
        <v>5.9845050000000004</v>
      </c>
      <c r="O159" s="117">
        <v>6.0113009999999996</v>
      </c>
      <c r="P159" s="117">
        <v>6.0395349999999999</v>
      </c>
      <c r="Q159" s="117">
        <v>6.0732929999999996</v>
      </c>
      <c r="R159" s="117">
        <v>6.1074250000000001</v>
      </c>
      <c r="S159" s="117">
        <v>6.1398859999999997</v>
      </c>
      <c r="T159" s="117">
        <v>6.1630339999999997</v>
      </c>
      <c r="U159" s="117">
        <v>6.179583</v>
      </c>
      <c r="V159" s="117">
        <v>6.1844590000000004</v>
      </c>
      <c r="W159" s="117">
        <v>6.1998239999999996</v>
      </c>
      <c r="X159" s="117">
        <v>6.2213029999999998</v>
      </c>
      <c r="Y159" s="117">
        <v>6.2479550000000001</v>
      </c>
      <c r="Z159" s="117">
        <v>6.2727950000000003</v>
      </c>
      <c r="AA159" s="117">
        <v>6.2884719999999996</v>
      </c>
      <c r="AB159" s="117">
        <v>6.2973910000000002</v>
      </c>
      <c r="AC159" s="117">
        <v>6.3017019999999997</v>
      </c>
      <c r="AD159" s="117">
        <v>6.2968999999999999</v>
      </c>
      <c r="AE159" s="117">
        <v>6.2831700000000001</v>
      </c>
      <c r="AF159" s="104">
        <v>6.7359999999999998E-3</v>
      </c>
      <c r="AG159" s="65"/>
    </row>
    <row r="160" spans="1:33" ht="24.75">
      <c r="A160" s="58" t="s">
        <v>811</v>
      </c>
      <c r="B160" s="108" t="s">
        <v>1307</v>
      </c>
      <c r="C160" s="117">
        <v>4.3720000000000002E-2</v>
      </c>
      <c r="D160" s="117">
        <v>3.9244000000000001E-2</v>
      </c>
      <c r="E160" s="117">
        <v>3.5563999999999998E-2</v>
      </c>
      <c r="F160" s="117">
        <v>3.2551999999999998E-2</v>
      </c>
      <c r="G160" s="117">
        <v>3.0339000000000001E-2</v>
      </c>
      <c r="H160" s="117">
        <v>2.8802999999999999E-2</v>
      </c>
      <c r="I160" s="117">
        <v>2.7737999999999999E-2</v>
      </c>
      <c r="J160" s="117">
        <v>2.6907E-2</v>
      </c>
      <c r="K160" s="117">
        <v>2.6339000000000001E-2</v>
      </c>
      <c r="L160" s="117">
        <v>2.5862E-2</v>
      </c>
      <c r="M160" s="117">
        <v>2.5571E-2</v>
      </c>
      <c r="N160" s="117">
        <v>2.5485000000000001E-2</v>
      </c>
      <c r="O160" s="117">
        <v>2.5562000000000001E-2</v>
      </c>
      <c r="P160" s="117">
        <v>2.5825000000000001E-2</v>
      </c>
      <c r="Q160" s="117">
        <v>2.6147E-2</v>
      </c>
      <c r="R160" s="117">
        <v>2.6608E-2</v>
      </c>
      <c r="S160" s="117">
        <v>2.7149E-2</v>
      </c>
      <c r="T160" s="117">
        <v>2.7682999999999999E-2</v>
      </c>
      <c r="U160" s="117">
        <v>2.8167000000000001E-2</v>
      </c>
      <c r="V160" s="117">
        <v>2.8698999999999999E-2</v>
      </c>
      <c r="W160" s="117">
        <v>2.913E-2</v>
      </c>
      <c r="X160" s="117">
        <v>2.9527000000000001E-2</v>
      </c>
      <c r="Y160" s="117">
        <v>2.9994E-2</v>
      </c>
      <c r="Z160" s="117">
        <v>3.0487E-2</v>
      </c>
      <c r="AA160" s="117">
        <v>3.0977000000000001E-2</v>
      </c>
      <c r="AB160" s="117">
        <v>3.1455999999999998E-2</v>
      </c>
      <c r="AC160" s="117">
        <v>3.1931000000000001E-2</v>
      </c>
      <c r="AD160" s="117">
        <v>3.2369000000000002E-2</v>
      </c>
      <c r="AE160" s="117">
        <v>3.2777000000000001E-2</v>
      </c>
      <c r="AF160" s="104">
        <v>-1.0236E-2</v>
      </c>
      <c r="AG160" s="65"/>
    </row>
    <row r="161" spans="1:33" ht="24.75">
      <c r="A161" s="58" t="s">
        <v>812</v>
      </c>
      <c r="B161" s="108" t="s">
        <v>1308</v>
      </c>
      <c r="C161" s="117">
        <v>3.2079999999999999E-3</v>
      </c>
      <c r="D161" s="117">
        <v>3.1340000000000001E-3</v>
      </c>
      <c r="E161" s="117">
        <v>3.0799999999999998E-3</v>
      </c>
      <c r="F161" s="117">
        <v>3.0439999999999998E-3</v>
      </c>
      <c r="G161" s="117">
        <v>3.052E-3</v>
      </c>
      <c r="H161" s="117">
        <v>3.0769999999999999E-3</v>
      </c>
      <c r="I161" s="117">
        <v>3.0990000000000002E-3</v>
      </c>
      <c r="J161" s="117">
        <v>3.0829999999999998E-3</v>
      </c>
      <c r="K161" s="117">
        <v>3.075E-3</v>
      </c>
      <c r="L161" s="117">
        <v>3.068E-3</v>
      </c>
      <c r="M161" s="117">
        <v>3.058E-3</v>
      </c>
      <c r="N161" s="117">
        <v>3.0829999999999998E-3</v>
      </c>
      <c r="O161" s="117">
        <v>3.1280000000000001E-3</v>
      </c>
      <c r="P161" s="117">
        <v>3.1879999999999999E-3</v>
      </c>
      <c r="Q161" s="117">
        <v>3.2569999999999999E-3</v>
      </c>
      <c r="R161" s="117">
        <v>3.3300000000000001E-3</v>
      </c>
      <c r="S161" s="117">
        <v>3.405E-3</v>
      </c>
      <c r="T161" s="117">
        <v>3.4789999999999999E-3</v>
      </c>
      <c r="U161" s="117">
        <v>3.5530000000000002E-3</v>
      </c>
      <c r="V161" s="117">
        <v>3.6229999999999999E-3</v>
      </c>
      <c r="W161" s="117">
        <v>3.6909999999999998E-3</v>
      </c>
      <c r="X161" s="117">
        <v>3.7550000000000001E-3</v>
      </c>
      <c r="Y161" s="117">
        <v>3.8159999999999999E-3</v>
      </c>
      <c r="Z161" s="117">
        <v>3.8709999999999999E-3</v>
      </c>
      <c r="AA161" s="117">
        <v>3.921E-3</v>
      </c>
      <c r="AB161" s="117">
        <v>3.967E-3</v>
      </c>
      <c r="AC161" s="117">
        <v>4.0090000000000004E-3</v>
      </c>
      <c r="AD161" s="117">
        <v>4.0270000000000002E-3</v>
      </c>
      <c r="AE161" s="117">
        <v>4.0179999999999999E-3</v>
      </c>
      <c r="AF161" s="104">
        <v>8.071E-3</v>
      </c>
      <c r="AG161" s="65"/>
    </row>
    <row r="162" spans="1:33" ht="72.75">
      <c r="A162" s="58" t="s">
        <v>813</v>
      </c>
      <c r="B162" s="108" t="s">
        <v>1309</v>
      </c>
      <c r="C162" s="117">
        <v>4.9806000000000003E-2</v>
      </c>
      <c r="D162" s="117">
        <v>5.3505999999999998E-2</v>
      </c>
      <c r="E162" s="117">
        <v>5.7007000000000002E-2</v>
      </c>
      <c r="F162" s="117">
        <v>6.0267000000000001E-2</v>
      </c>
      <c r="G162" s="117">
        <v>6.3335000000000002E-2</v>
      </c>
      <c r="H162" s="117">
        <v>6.6187999999999997E-2</v>
      </c>
      <c r="I162" s="117">
        <v>6.8793000000000007E-2</v>
      </c>
      <c r="J162" s="117">
        <v>7.1056999999999995E-2</v>
      </c>
      <c r="K162" s="117">
        <v>7.2950000000000001E-2</v>
      </c>
      <c r="L162" s="117">
        <v>7.4646000000000004E-2</v>
      </c>
      <c r="M162" s="117">
        <v>7.6287999999999995E-2</v>
      </c>
      <c r="N162" s="117">
        <v>7.7964000000000006E-2</v>
      </c>
      <c r="O162" s="117">
        <v>7.9705999999999999E-2</v>
      </c>
      <c r="P162" s="117">
        <v>8.1534999999999996E-2</v>
      </c>
      <c r="Q162" s="117">
        <v>8.3455000000000001E-2</v>
      </c>
      <c r="R162" s="117">
        <v>8.5483000000000003E-2</v>
      </c>
      <c r="S162" s="117">
        <v>8.7620000000000003E-2</v>
      </c>
      <c r="T162" s="117">
        <v>8.9883000000000005E-2</v>
      </c>
      <c r="U162" s="117">
        <v>9.2301999999999995E-2</v>
      </c>
      <c r="V162" s="117">
        <v>9.4889000000000001E-2</v>
      </c>
      <c r="W162" s="117">
        <v>9.7609000000000001E-2</v>
      </c>
      <c r="X162" s="117">
        <v>0.100438</v>
      </c>
      <c r="Y162" s="117">
        <v>0.103409</v>
      </c>
      <c r="Z162" s="117">
        <v>0.106421</v>
      </c>
      <c r="AA162" s="117">
        <v>0.109391</v>
      </c>
      <c r="AB162" s="117">
        <v>0.112428</v>
      </c>
      <c r="AC162" s="117">
        <v>0.11534700000000001</v>
      </c>
      <c r="AD162" s="117">
        <v>0.11822199999999999</v>
      </c>
      <c r="AE162" s="117">
        <v>0.12117</v>
      </c>
      <c r="AF162" s="104">
        <v>3.2260999999999998E-2</v>
      </c>
      <c r="AG162" s="65"/>
    </row>
    <row r="163" spans="1:33" ht="36.75">
      <c r="A163" s="58" t="s">
        <v>814</v>
      </c>
      <c r="B163" s="108" t="s">
        <v>1310</v>
      </c>
      <c r="C163" s="117">
        <v>0</v>
      </c>
      <c r="D163" s="117">
        <v>0</v>
      </c>
      <c r="E163" s="117">
        <v>0</v>
      </c>
      <c r="F163" s="117">
        <v>0</v>
      </c>
      <c r="G163" s="117">
        <v>0</v>
      </c>
      <c r="H163" s="117">
        <v>0</v>
      </c>
      <c r="I163" s="117">
        <v>0</v>
      </c>
      <c r="J163" s="117">
        <v>0</v>
      </c>
      <c r="K163" s="117">
        <v>0</v>
      </c>
      <c r="L163" s="117">
        <v>0</v>
      </c>
      <c r="M163" s="117">
        <v>0</v>
      </c>
      <c r="N163" s="117">
        <v>0</v>
      </c>
      <c r="O163" s="117">
        <v>0</v>
      </c>
      <c r="P163" s="117">
        <v>0</v>
      </c>
      <c r="Q163" s="117">
        <v>0</v>
      </c>
      <c r="R163" s="117">
        <v>0</v>
      </c>
      <c r="S163" s="117">
        <v>0</v>
      </c>
      <c r="T163" s="117">
        <v>0</v>
      </c>
      <c r="U163" s="117">
        <v>0</v>
      </c>
      <c r="V163" s="117">
        <v>0</v>
      </c>
      <c r="W163" s="117">
        <v>0</v>
      </c>
      <c r="X163" s="117">
        <v>0</v>
      </c>
      <c r="Y163" s="117">
        <v>0</v>
      </c>
      <c r="Z163" s="117">
        <v>0</v>
      </c>
      <c r="AA163" s="117">
        <v>0</v>
      </c>
      <c r="AB163" s="117">
        <v>0</v>
      </c>
      <c r="AC163" s="117">
        <v>0</v>
      </c>
      <c r="AD163" s="117">
        <v>0</v>
      </c>
      <c r="AE163" s="117">
        <v>0</v>
      </c>
      <c r="AF163" s="104" t="s">
        <v>560</v>
      </c>
      <c r="AG163" s="65"/>
    </row>
    <row r="164" spans="1:33">
      <c r="A164" s="58" t="s">
        <v>815</v>
      </c>
      <c r="B164" s="108" t="s">
        <v>1311</v>
      </c>
      <c r="C164" s="117">
        <v>2.13E-4</v>
      </c>
      <c r="D164" s="117">
        <v>2.5500000000000002E-4</v>
      </c>
      <c r="E164" s="117">
        <v>2.92E-4</v>
      </c>
      <c r="F164" s="117">
        <v>3.2400000000000001E-4</v>
      </c>
      <c r="G164" s="117">
        <v>3.5199999999999999E-4</v>
      </c>
      <c r="H164" s="117">
        <v>3.77E-4</v>
      </c>
      <c r="I164" s="117">
        <v>3.9899999999999999E-4</v>
      </c>
      <c r="J164" s="117">
        <v>4.17E-4</v>
      </c>
      <c r="K164" s="117">
        <v>4.3100000000000001E-4</v>
      </c>
      <c r="L164" s="117">
        <v>4.4200000000000001E-4</v>
      </c>
      <c r="M164" s="117">
        <v>4.5100000000000001E-4</v>
      </c>
      <c r="N164" s="117">
        <v>4.57E-4</v>
      </c>
      <c r="O164" s="117">
        <v>4.6200000000000001E-4</v>
      </c>
      <c r="P164" s="117">
        <v>4.64E-4</v>
      </c>
      <c r="Q164" s="117">
        <v>4.64E-4</v>
      </c>
      <c r="R164" s="117">
        <v>4.6299999999999998E-4</v>
      </c>
      <c r="S164" s="117">
        <v>4.5899999999999999E-4</v>
      </c>
      <c r="T164" s="117">
        <v>4.55E-4</v>
      </c>
      <c r="U164" s="117">
        <v>4.4900000000000002E-4</v>
      </c>
      <c r="V164" s="117">
        <v>4.4200000000000001E-4</v>
      </c>
      <c r="W164" s="117">
        <v>4.3399999999999998E-4</v>
      </c>
      <c r="X164" s="117">
        <v>4.2499999999999998E-4</v>
      </c>
      <c r="Y164" s="117">
        <v>4.15E-4</v>
      </c>
      <c r="Z164" s="117">
        <v>4.0400000000000001E-4</v>
      </c>
      <c r="AA164" s="117">
        <v>3.9300000000000001E-4</v>
      </c>
      <c r="AB164" s="117">
        <v>3.8200000000000002E-4</v>
      </c>
      <c r="AC164" s="117">
        <v>3.6999999999999999E-4</v>
      </c>
      <c r="AD164" s="117">
        <v>3.5799999999999997E-4</v>
      </c>
      <c r="AE164" s="117">
        <v>3.4600000000000001E-4</v>
      </c>
      <c r="AF164" s="104">
        <v>1.7475000000000001E-2</v>
      </c>
      <c r="AG164" s="65"/>
    </row>
    <row r="165" spans="1:33" ht="36.75">
      <c r="A165" s="58" t="s">
        <v>816</v>
      </c>
      <c r="B165" s="108" t="s">
        <v>1312</v>
      </c>
      <c r="C165" s="117">
        <v>0</v>
      </c>
      <c r="D165" s="117">
        <v>0</v>
      </c>
      <c r="E165" s="117">
        <v>1.2400000000000001E-4</v>
      </c>
      <c r="F165" s="117">
        <v>2.4699999999999999E-4</v>
      </c>
      <c r="G165" s="117">
        <v>3.7100000000000002E-4</v>
      </c>
      <c r="H165" s="117">
        <v>4.9700000000000005E-4</v>
      </c>
      <c r="I165" s="117">
        <v>6.2600000000000004E-4</v>
      </c>
      <c r="J165" s="117">
        <v>7.54E-4</v>
      </c>
      <c r="K165" s="117">
        <v>8.8099999999999995E-4</v>
      </c>
      <c r="L165" s="117">
        <v>1.0059999999999999E-3</v>
      </c>
      <c r="M165" s="117">
        <v>1.134E-3</v>
      </c>
      <c r="N165" s="117">
        <v>1.266E-3</v>
      </c>
      <c r="O165" s="117">
        <v>1.403E-3</v>
      </c>
      <c r="P165" s="117">
        <v>1.5430000000000001E-3</v>
      </c>
      <c r="Q165" s="117">
        <v>1.689E-3</v>
      </c>
      <c r="R165" s="117">
        <v>1.8400000000000001E-3</v>
      </c>
      <c r="S165" s="117">
        <v>1.9970000000000001E-3</v>
      </c>
      <c r="T165" s="117">
        <v>2.1589999999999999E-3</v>
      </c>
      <c r="U165" s="117">
        <v>2.33E-3</v>
      </c>
      <c r="V165" s="117">
        <v>2.5089999999999999E-3</v>
      </c>
      <c r="W165" s="117">
        <v>2.6970000000000002E-3</v>
      </c>
      <c r="X165" s="117">
        <v>2.8969999999999998E-3</v>
      </c>
      <c r="Y165" s="117">
        <v>3.1080000000000001E-3</v>
      </c>
      <c r="Z165" s="117">
        <v>3.3279999999999998E-3</v>
      </c>
      <c r="AA165" s="117">
        <v>3.5590000000000001E-3</v>
      </c>
      <c r="AB165" s="117">
        <v>3.803E-3</v>
      </c>
      <c r="AC165" s="117">
        <v>4.0629999999999998E-3</v>
      </c>
      <c r="AD165" s="117">
        <v>4.3379999999999998E-3</v>
      </c>
      <c r="AE165" s="117">
        <v>4.6299999999999996E-3</v>
      </c>
      <c r="AF165" s="104" t="s">
        <v>560</v>
      </c>
      <c r="AG165" s="65"/>
    </row>
    <row r="166" spans="1:33" ht="36.75">
      <c r="A166" s="58" t="s">
        <v>817</v>
      </c>
      <c r="B166" s="108" t="s">
        <v>1313</v>
      </c>
      <c r="C166" s="117">
        <v>0</v>
      </c>
      <c r="D166" s="117">
        <v>0</v>
      </c>
      <c r="E166" s="117">
        <v>2.7500000000000002E-4</v>
      </c>
      <c r="F166" s="117">
        <v>5.44E-4</v>
      </c>
      <c r="G166" s="117">
        <v>8.0999999999999996E-4</v>
      </c>
      <c r="H166" s="117">
        <v>1.0790000000000001E-3</v>
      </c>
      <c r="I166" s="117">
        <v>1.348E-3</v>
      </c>
      <c r="J166" s="117">
        <v>1.6100000000000001E-3</v>
      </c>
      <c r="K166" s="117">
        <v>1.866E-3</v>
      </c>
      <c r="L166" s="117">
        <v>2.117E-3</v>
      </c>
      <c r="M166" s="117">
        <v>2.3709999999999998E-3</v>
      </c>
      <c r="N166" s="117">
        <v>2.6310000000000001E-3</v>
      </c>
      <c r="O166" s="117">
        <v>2.8960000000000001E-3</v>
      </c>
      <c r="P166" s="117">
        <v>3.166E-3</v>
      </c>
      <c r="Q166" s="117">
        <v>3.4429999999999999E-3</v>
      </c>
      <c r="R166" s="117">
        <v>3.7269999999999998E-3</v>
      </c>
      <c r="S166" s="117">
        <v>4.0179999999999999E-3</v>
      </c>
      <c r="T166" s="117">
        <v>4.3169999999999997E-3</v>
      </c>
      <c r="U166" s="117">
        <v>4.6259999999999999E-3</v>
      </c>
      <c r="V166" s="117">
        <v>4.9480000000000001E-3</v>
      </c>
      <c r="W166" s="117">
        <v>5.2830000000000004E-3</v>
      </c>
      <c r="X166" s="117">
        <v>5.6319999999999999E-3</v>
      </c>
      <c r="Y166" s="117">
        <v>5.9940000000000002E-3</v>
      </c>
      <c r="Z166" s="117">
        <v>6.3629999999999997E-3</v>
      </c>
      <c r="AA166" s="117">
        <v>6.7409999999999996E-3</v>
      </c>
      <c r="AB166" s="117">
        <v>7.1279999999999998E-3</v>
      </c>
      <c r="AC166" s="117">
        <v>7.5269999999999998E-3</v>
      </c>
      <c r="AD166" s="117">
        <v>7.9330000000000008E-3</v>
      </c>
      <c r="AE166" s="117">
        <v>8.3479999999999995E-3</v>
      </c>
      <c r="AF166" s="104" t="s">
        <v>560</v>
      </c>
      <c r="AG166" s="65"/>
    </row>
    <row r="167" spans="1:33" ht="24.75">
      <c r="A167" s="58" t="s">
        <v>818</v>
      </c>
      <c r="B167" s="108" t="s">
        <v>1314</v>
      </c>
      <c r="C167" s="117">
        <v>0</v>
      </c>
      <c r="D167" s="117">
        <v>0</v>
      </c>
      <c r="E167" s="117">
        <v>4.0999999999999999E-4</v>
      </c>
      <c r="F167" s="117">
        <v>8.1999999999999998E-4</v>
      </c>
      <c r="G167" s="117">
        <v>1.2359999999999999E-3</v>
      </c>
      <c r="H167" s="117">
        <v>1.6659999999999999E-3</v>
      </c>
      <c r="I167" s="117">
        <v>2.1020000000000001E-3</v>
      </c>
      <c r="J167" s="117">
        <v>2.5360000000000001E-3</v>
      </c>
      <c r="K167" s="117">
        <v>2.9610000000000001E-3</v>
      </c>
      <c r="L167" s="117">
        <v>3.3800000000000002E-3</v>
      </c>
      <c r="M167" s="117">
        <v>3.7989999999999999E-3</v>
      </c>
      <c r="N167" s="117">
        <v>4.2220000000000001E-3</v>
      </c>
      <c r="O167" s="117">
        <v>4.6490000000000004E-3</v>
      </c>
      <c r="P167" s="117">
        <v>5.0800000000000003E-3</v>
      </c>
      <c r="Q167" s="117">
        <v>5.5160000000000001E-3</v>
      </c>
      <c r="R167" s="117">
        <v>5.9569999999999996E-3</v>
      </c>
      <c r="S167" s="117">
        <v>6.404E-3</v>
      </c>
      <c r="T167" s="117">
        <v>6.8560000000000001E-3</v>
      </c>
      <c r="U167" s="117">
        <v>7.3169999999999997E-3</v>
      </c>
      <c r="V167" s="117">
        <v>7.7889999999999999E-3</v>
      </c>
      <c r="W167" s="117">
        <v>8.2699999999999996E-3</v>
      </c>
      <c r="X167" s="117">
        <v>8.7650000000000002E-3</v>
      </c>
      <c r="Y167" s="117">
        <v>9.2700000000000005E-3</v>
      </c>
      <c r="Z167" s="117">
        <v>9.783E-3</v>
      </c>
      <c r="AA167" s="117">
        <v>1.0307E-2</v>
      </c>
      <c r="AB167" s="117">
        <v>1.0848999999999999E-2</v>
      </c>
      <c r="AC167" s="117">
        <v>1.1415E-2</v>
      </c>
      <c r="AD167" s="117">
        <v>1.2005E-2</v>
      </c>
      <c r="AE167" s="117">
        <v>1.2626E-2</v>
      </c>
      <c r="AF167" s="104" t="s">
        <v>560</v>
      </c>
      <c r="AG167" s="65"/>
    </row>
    <row r="168" spans="1:33" ht="24.75">
      <c r="A168" s="58" t="s">
        <v>819</v>
      </c>
      <c r="B168" s="108" t="s">
        <v>1319</v>
      </c>
      <c r="C168" s="117">
        <v>5.3033510000000001</v>
      </c>
      <c r="D168" s="117">
        <v>5.3850160000000002</v>
      </c>
      <c r="E168" s="117">
        <v>5.4670500000000004</v>
      </c>
      <c r="F168" s="117">
        <v>5.5503419999999997</v>
      </c>
      <c r="G168" s="117">
        <v>5.6377740000000003</v>
      </c>
      <c r="H168" s="117">
        <v>5.7295040000000004</v>
      </c>
      <c r="I168" s="117">
        <v>5.8180490000000002</v>
      </c>
      <c r="J168" s="117">
        <v>5.8932869999999999</v>
      </c>
      <c r="K168" s="117">
        <v>5.9566129999999999</v>
      </c>
      <c r="L168" s="117">
        <v>6.011126</v>
      </c>
      <c r="M168" s="117">
        <v>6.0592329999999999</v>
      </c>
      <c r="N168" s="117">
        <v>6.0996160000000001</v>
      </c>
      <c r="O168" s="117">
        <v>6.1291029999999997</v>
      </c>
      <c r="P168" s="117">
        <v>6.1603370000000002</v>
      </c>
      <c r="Q168" s="117">
        <v>6.1972659999999999</v>
      </c>
      <c r="R168" s="117">
        <v>6.2348379999999999</v>
      </c>
      <c r="S168" s="117">
        <v>6.2709359999999998</v>
      </c>
      <c r="T168" s="117">
        <v>6.2978690000000004</v>
      </c>
      <c r="U168" s="117">
        <v>6.318327</v>
      </c>
      <c r="V168" s="117">
        <v>6.3273599999999997</v>
      </c>
      <c r="W168" s="117">
        <v>6.3469429999999996</v>
      </c>
      <c r="X168" s="117">
        <v>6.3727369999999999</v>
      </c>
      <c r="Y168" s="117">
        <v>6.4039590000000004</v>
      </c>
      <c r="Z168" s="117">
        <v>6.4334600000000002</v>
      </c>
      <c r="AA168" s="117">
        <v>6.4537589999999998</v>
      </c>
      <c r="AB168" s="117">
        <v>6.4674019999999999</v>
      </c>
      <c r="AC168" s="117">
        <v>6.4763640000000002</v>
      </c>
      <c r="AD168" s="117">
        <v>6.476153</v>
      </c>
      <c r="AE168" s="117">
        <v>6.4670829999999997</v>
      </c>
      <c r="AF168" s="104">
        <v>7.11E-3</v>
      </c>
      <c r="AG168" s="65"/>
    </row>
    <row r="169" spans="1:33" ht="24.75">
      <c r="A169" s="58" t="s">
        <v>820</v>
      </c>
      <c r="B169" s="115" t="s">
        <v>821</v>
      </c>
      <c r="C169" s="118">
        <v>13.646018</v>
      </c>
      <c r="D169" s="118">
        <v>13.95327</v>
      </c>
      <c r="E169" s="118">
        <v>14.276797999999999</v>
      </c>
      <c r="F169" s="118">
        <v>14.613163</v>
      </c>
      <c r="G169" s="118">
        <v>14.959908</v>
      </c>
      <c r="H169" s="118">
        <v>15.314479</v>
      </c>
      <c r="I169" s="118">
        <v>15.662544</v>
      </c>
      <c r="J169" s="118">
        <v>15.987280999999999</v>
      </c>
      <c r="K169" s="118">
        <v>16.291819</v>
      </c>
      <c r="L169" s="118">
        <v>16.574141999999998</v>
      </c>
      <c r="M169" s="118">
        <v>16.849737000000001</v>
      </c>
      <c r="N169" s="118">
        <v>17.100439000000001</v>
      </c>
      <c r="O169" s="118">
        <v>17.332543999999999</v>
      </c>
      <c r="P169" s="118">
        <v>17.566399000000001</v>
      </c>
      <c r="Q169" s="118">
        <v>17.811584</v>
      </c>
      <c r="R169" s="118">
        <v>18.061226000000001</v>
      </c>
      <c r="S169" s="118">
        <v>18.309864000000001</v>
      </c>
      <c r="T169" s="118">
        <v>18.546267</v>
      </c>
      <c r="U169" s="118">
        <v>18.770368999999999</v>
      </c>
      <c r="V169" s="118">
        <v>18.986908</v>
      </c>
      <c r="W169" s="118">
        <v>19.213488000000002</v>
      </c>
      <c r="X169" s="118">
        <v>19.465219000000001</v>
      </c>
      <c r="Y169" s="118">
        <v>19.735880000000002</v>
      </c>
      <c r="Z169" s="118">
        <v>19.999655000000001</v>
      </c>
      <c r="AA169" s="118">
        <v>20.24531</v>
      </c>
      <c r="AB169" s="118">
        <v>20.486383</v>
      </c>
      <c r="AC169" s="118">
        <v>20.722092</v>
      </c>
      <c r="AD169" s="118">
        <v>20.936222000000001</v>
      </c>
      <c r="AE169" s="118">
        <v>21.134900999999999</v>
      </c>
      <c r="AF169" s="116">
        <v>1.5747000000000001E-2</v>
      </c>
      <c r="AG169" s="65"/>
    </row>
    <row r="170" spans="1:33">
      <c r="A170" s="5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row>
    <row r="171" spans="1:33" ht="36.75">
      <c r="A171" s="55"/>
      <c r="B171" s="115" t="s">
        <v>200</v>
      </c>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row>
    <row r="172" spans="1:33">
      <c r="A172" s="5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row>
    <row r="173" spans="1:33" ht="48.75">
      <c r="A173" s="55"/>
      <c r="B173" s="115" t="s">
        <v>753</v>
      </c>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row>
    <row r="174" spans="1:33" ht="24.75">
      <c r="A174" s="55"/>
      <c r="B174" s="115" t="s">
        <v>1305</v>
      </c>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row>
    <row r="175" spans="1:33">
      <c r="A175" s="58" t="s">
        <v>822</v>
      </c>
      <c r="B175" s="108" t="s">
        <v>1306</v>
      </c>
      <c r="C175" s="110">
        <v>17.217651</v>
      </c>
      <c r="D175" s="110">
        <v>17.743234999999999</v>
      </c>
      <c r="E175" s="110">
        <v>18.596025000000001</v>
      </c>
      <c r="F175" s="110">
        <v>19.408501000000001</v>
      </c>
      <c r="G175" s="110">
        <v>19.821732999999998</v>
      </c>
      <c r="H175" s="110">
        <v>20.081854</v>
      </c>
      <c r="I175" s="110">
        <v>20.115541</v>
      </c>
      <c r="J175" s="110">
        <v>20.175732</v>
      </c>
      <c r="K175" s="110">
        <v>20.175187999999999</v>
      </c>
      <c r="L175" s="110">
        <v>20.160620000000002</v>
      </c>
      <c r="M175" s="110">
        <v>20.126877</v>
      </c>
      <c r="N175" s="110">
        <v>20.083185</v>
      </c>
      <c r="O175" s="110">
        <v>20.045784000000001</v>
      </c>
      <c r="P175" s="110">
        <v>20.013750000000002</v>
      </c>
      <c r="Q175" s="110">
        <v>19.985996</v>
      </c>
      <c r="R175" s="110">
        <v>19.962015000000001</v>
      </c>
      <c r="S175" s="110">
        <v>19.941241999999999</v>
      </c>
      <c r="T175" s="110">
        <v>19.923152999999999</v>
      </c>
      <c r="U175" s="110">
        <v>19.907523999999999</v>
      </c>
      <c r="V175" s="110">
        <v>19.893719000000001</v>
      </c>
      <c r="W175" s="110">
        <v>19.881819</v>
      </c>
      <c r="X175" s="110">
        <v>19.871511000000002</v>
      </c>
      <c r="Y175" s="110">
        <v>19.862354</v>
      </c>
      <c r="Z175" s="110">
        <v>19.854208</v>
      </c>
      <c r="AA175" s="110">
        <v>19.847239999999999</v>
      </c>
      <c r="AB175" s="110">
        <v>19.841653999999998</v>
      </c>
      <c r="AC175" s="110">
        <v>19.799841000000001</v>
      </c>
      <c r="AD175" s="110">
        <v>19.799527999999999</v>
      </c>
      <c r="AE175" s="110">
        <v>19.801586</v>
      </c>
      <c r="AF175" s="104">
        <v>5.006E-3</v>
      </c>
      <c r="AG175" s="65"/>
    </row>
    <row r="176" spans="1:33" ht="24.75">
      <c r="A176" s="58" t="s">
        <v>823</v>
      </c>
      <c r="B176" s="108" t="s">
        <v>1307</v>
      </c>
      <c r="C176" s="110">
        <v>12.59516</v>
      </c>
      <c r="D176" s="110">
        <v>13.424738</v>
      </c>
      <c r="E176" s="110">
        <v>13.843267000000001</v>
      </c>
      <c r="F176" s="110">
        <v>14.275459</v>
      </c>
      <c r="G176" s="110">
        <v>14.428558000000001</v>
      </c>
      <c r="H176" s="110">
        <v>14.685053</v>
      </c>
      <c r="I176" s="110">
        <v>14.690815000000001</v>
      </c>
      <c r="J176" s="110">
        <v>14.856868</v>
      </c>
      <c r="K176" s="110">
        <v>14.931994</v>
      </c>
      <c r="L176" s="110">
        <v>14.986435</v>
      </c>
      <c r="M176" s="110">
        <v>14.919237000000001</v>
      </c>
      <c r="N176" s="110">
        <v>15.001118999999999</v>
      </c>
      <c r="O176" s="110">
        <v>15.069096999999999</v>
      </c>
      <c r="P176" s="110">
        <v>15.113496</v>
      </c>
      <c r="Q176" s="110">
        <v>15.145144</v>
      </c>
      <c r="R176" s="110">
        <v>15.166649</v>
      </c>
      <c r="S176" s="110">
        <v>15.177457</v>
      </c>
      <c r="T176" s="110">
        <v>15.176923</v>
      </c>
      <c r="U176" s="110">
        <v>15.17581</v>
      </c>
      <c r="V176" s="110">
        <v>15.174847</v>
      </c>
      <c r="W176" s="110">
        <v>15.174041000000001</v>
      </c>
      <c r="X176" s="110">
        <v>15.173346</v>
      </c>
      <c r="Y176" s="110">
        <v>15.172763</v>
      </c>
      <c r="Z176" s="110">
        <v>15.172198</v>
      </c>
      <c r="AA176" s="110">
        <v>15.171754</v>
      </c>
      <c r="AB176" s="110">
        <v>15.171353999999999</v>
      </c>
      <c r="AC176" s="110">
        <v>15.171044</v>
      </c>
      <c r="AD176" s="110">
        <v>15.170722</v>
      </c>
      <c r="AE176" s="110">
        <v>15.170489999999999</v>
      </c>
      <c r="AF176" s="104">
        <v>6.6660000000000001E-3</v>
      </c>
      <c r="AG176" s="65"/>
    </row>
    <row r="177" spans="1:33" ht="24.75">
      <c r="A177" s="58" t="s">
        <v>824</v>
      </c>
      <c r="B177" s="108" t="s">
        <v>1308</v>
      </c>
      <c r="C177" s="110">
        <v>12.370099</v>
      </c>
      <c r="D177" s="110">
        <v>12.423861</v>
      </c>
      <c r="E177" s="110">
        <v>12.630001999999999</v>
      </c>
      <c r="F177" s="110">
        <v>12.778555000000001</v>
      </c>
      <c r="G177" s="110">
        <v>12.863218</v>
      </c>
      <c r="H177" s="110">
        <v>13.019094000000001</v>
      </c>
      <c r="I177" s="110">
        <v>13.145066</v>
      </c>
      <c r="J177" s="110">
        <v>13.360619</v>
      </c>
      <c r="K177" s="110">
        <v>13.615053</v>
      </c>
      <c r="L177" s="110">
        <v>13.851718</v>
      </c>
      <c r="M177" s="110">
        <v>14.074310000000001</v>
      </c>
      <c r="N177" s="110">
        <v>14.236444000000001</v>
      </c>
      <c r="O177" s="110">
        <v>14.328803000000001</v>
      </c>
      <c r="P177" s="110">
        <v>14.355442</v>
      </c>
      <c r="Q177" s="110">
        <v>14.372279000000001</v>
      </c>
      <c r="R177" s="110">
        <v>14.372299</v>
      </c>
      <c r="S177" s="110">
        <v>14.369871</v>
      </c>
      <c r="T177" s="110">
        <v>14.368024999999999</v>
      </c>
      <c r="U177" s="110">
        <v>14.366300000000001</v>
      </c>
      <c r="V177" s="110">
        <v>14.365119999999999</v>
      </c>
      <c r="W177" s="110">
        <v>14.364024000000001</v>
      </c>
      <c r="X177" s="110">
        <v>14.363379999999999</v>
      </c>
      <c r="Y177" s="110">
        <v>14.362422</v>
      </c>
      <c r="Z177" s="110">
        <v>14.361484000000001</v>
      </c>
      <c r="AA177" s="110">
        <v>14.3536</v>
      </c>
      <c r="AB177" s="110">
        <v>14.353339</v>
      </c>
      <c r="AC177" s="110">
        <v>14.353724</v>
      </c>
      <c r="AD177" s="110">
        <v>14.355268000000001</v>
      </c>
      <c r="AE177" s="110">
        <v>14.357434</v>
      </c>
      <c r="AF177" s="104">
        <v>5.3350000000000003E-3</v>
      </c>
      <c r="AG177" s="65"/>
    </row>
    <row r="178" spans="1:33" ht="72.75">
      <c r="A178" s="58" t="s">
        <v>825</v>
      </c>
      <c r="B178" s="108" t="s">
        <v>1309</v>
      </c>
      <c r="C178" s="110">
        <v>12.486860999999999</v>
      </c>
      <c r="D178" s="110">
        <v>12.486863</v>
      </c>
      <c r="E178" s="110">
        <v>12.48686</v>
      </c>
      <c r="F178" s="110">
        <v>12.486863</v>
      </c>
      <c r="G178" s="110">
        <v>12.486863</v>
      </c>
      <c r="H178" s="110">
        <v>12.486863</v>
      </c>
      <c r="I178" s="110">
        <v>12.486860999999999</v>
      </c>
      <c r="J178" s="110">
        <v>12.486864000000001</v>
      </c>
      <c r="K178" s="110">
        <v>12.486863</v>
      </c>
      <c r="L178" s="110">
        <v>12.486863</v>
      </c>
      <c r="M178" s="110">
        <v>12.486863</v>
      </c>
      <c r="N178" s="110">
        <v>12.486863</v>
      </c>
      <c r="O178" s="110">
        <v>12.486860999999999</v>
      </c>
      <c r="P178" s="110">
        <v>12.486860999999999</v>
      </c>
      <c r="Q178" s="110">
        <v>12.486860999999999</v>
      </c>
      <c r="R178" s="110">
        <v>12.486863</v>
      </c>
      <c r="S178" s="110">
        <v>12.48686</v>
      </c>
      <c r="T178" s="110">
        <v>12.48686</v>
      </c>
      <c r="U178" s="110">
        <v>12.486860999999999</v>
      </c>
      <c r="V178" s="110">
        <v>12.48686</v>
      </c>
      <c r="W178" s="110">
        <v>12.486863</v>
      </c>
      <c r="X178" s="110">
        <v>12.486863</v>
      </c>
      <c r="Y178" s="110">
        <v>12.486860999999999</v>
      </c>
      <c r="Z178" s="110">
        <v>12.486863</v>
      </c>
      <c r="AA178" s="110">
        <v>12.48686</v>
      </c>
      <c r="AB178" s="110">
        <v>12.486863</v>
      </c>
      <c r="AC178" s="110">
        <v>12.486860999999999</v>
      </c>
      <c r="AD178" s="110">
        <v>12.486863</v>
      </c>
      <c r="AE178" s="110">
        <v>12.486863</v>
      </c>
      <c r="AF178" s="104">
        <v>0</v>
      </c>
      <c r="AG178" s="65"/>
    </row>
    <row r="179" spans="1:33" ht="36.75">
      <c r="A179" s="58" t="s">
        <v>826</v>
      </c>
      <c r="B179" s="108" t="s">
        <v>1310</v>
      </c>
      <c r="C179" s="110">
        <v>12.846411</v>
      </c>
      <c r="D179" s="110">
        <v>13.218121999999999</v>
      </c>
      <c r="E179" s="110">
        <v>13.627822999999999</v>
      </c>
      <c r="F179" s="110">
        <v>14.042638999999999</v>
      </c>
      <c r="G179" s="110">
        <v>14.186604000000001</v>
      </c>
      <c r="H179" s="110">
        <v>14.434004</v>
      </c>
      <c r="I179" s="110">
        <v>14.442583000000001</v>
      </c>
      <c r="J179" s="110">
        <v>14.608980000000001</v>
      </c>
      <c r="K179" s="110">
        <v>14.684302000000001</v>
      </c>
      <c r="L179" s="110">
        <v>14.735426</v>
      </c>
      <c r="M179" s="110">
        <v>14.661357000000001</v>
      </c>
      <c r="N179" s="110">
        <v>14.739395</v>
      </c>
      <c r="O179" s="110">
        <v>14.804073000000001</v>
      </c>
      <c r="P179" s="110">
        <v>14.848421</v>
      </c>
      <c r="Q179" s="110">
        <v>14.881249</v>
      </c>
      <c r="R179" s="110">
        <v>14.904825000000001</v>
      </c>
      <c r="S179" s="110">
        <v>14.916617</v>
      </c>
      <c r="T179" s="110">
        <v>14.917142</v>
      </c>
      <c r="U179" s="110">
        <v>14.915953</v>
      </c>
      <c r="V179" s="110">
        <v>14.915247000000001</v>
      </c>
      <c r="W179" s="110">
        <v>14.914173</v>
      </c>
      <c r="X179" s="110">
        <v>14.913214999999999</v>
      </c>
      <c r="Y179" s="110">
        <v>14.911542000000001</v>
      </c>
      <c r="Z179" s="110">
        <v>14.911346999999999</v>
      </c>
      <c r="AA179" s="110">
        <v>14.910938</v>
      </c>
      <c r="AB179" s="110">
        <v>14.912041</v>
      </c>
      <c r="AC179" s="110">
        <v>14.912226</v>
      </c>
      <c r="AD179" s="110">
        <v>14.913921999999999</v>
      </c>
      <c r="AE179" s="110">
        <v>14.914241000000001</v>
      </c>
      <c r="AF179" s="104">
        <v>5.3449999999999999E-3</v>
      </c>
      <c r="AG179" s="65"/>
    </row>
    <row r="180" spans="1:33">
      <c r="A180" s="58" t="s">
        <v>827</v>
      </c>
      <c r="B180" s="108" t="s">
        <v>1311</v>
      </c>
      <c r="C180" s="110">
        <v>27.219131000000001</v>
      </c>
      <c r="D180" s="110">
        <v>27.246206000000001</v>
      </c>
      <c r="E180" s="110">
        <v>27.281466000000002</v>
      </c>
      <c r="F180" s="110">
        <v>27.325966000000001</v>
      </c>
      <c r="G180" s="110">
        <v>27.380199000000001</v>
      </c>
      <c r="H180" s="110">
        <v>27.443327</v>
      </c>
      <c r="I180" s="110">
        <v>27.474117</v>
      </c>
      <c r="J180" s="110">
        <v>27.529731999999999</v>
      </c>
      <c r="K180" s="110">
        <v>27.583223</v>
      </c>
      <c r="L180" s="110">
        <v>27.632815999999998</v>
      </c>
      <c r="M180" s="110">
        <v>27.676708000000001</v>
      </c>
      <c r="N180" s="110">
        <v>27.703455000000002</v>
      </c>
      <c r="O180" s="110">
        <v>27.712814000000002</v>
      </c>
      <c r="P180" s="110">
        <v>27.721041</v>
      </c>
      <c r="Q180" s="110">
        <v>27.722708000000001</v>
      </c>
      <c r="R180" s="110">
        <v>27.722674999999999</v>
      </c>
      <c r="S180" s="110">
        <v>27.722640999999999</v>
      </c>
      <c r="T180" s="110">
        <v>27.722618000000001</v>
      </c>
      <c r="U180" s="110">
        <v>27.722601000000001</v>
      </c>
      <c r="V180" s="110">
        <v>27.722587999999998</v>
      </c>
      <c r="W180" s="110">
        <v>27.722577999999999</v>
      </c>
      <c r="X180" s="110">
        <v>27.722570000000001</v>
      </c>
      <c r="Y180" s="110">
        <v>27.722560999999999</v>
      </c>
      <c r="Z180" s="110">
        <v>27.722559</v>
      </c>
      <c r="AA180" s="110">
        <v>27.722549000000001</v>
      </c>
      <c r="AB180" s="110">
        <v>27.722548</v>
      </c>
      <c r="AC180" s="110">
        <v>27.722542000000001</v>
      </c>
      <c r="AD180" s="110">
        <v>27.722543999999999</v>
      </c>
      <c r="AE180" s="110">
        <v>27.722542000000001</v>
      </c>
      <c r="AF180" s="104">
        <v>6.5499999999999998E-4</v>
      </c>
      <c r="AG180" s="65"/>
    </row>
    <row r="181" spans="1:33" ht="36.75">
      <c r="A181" s="58" t="s">
        <v>828</v>
      </c>
      <c r="B181" s="108" t="s">
        <v>1312</v>
      </c>
      <c r="C181" s="110">
        <v>0</v>
      </c>
      <c r="D181" s="110">
        <v>23.149469</v>
      </c>
      <c r="E181" s="110">
        <v>23.788757</v>
      </c>
      <c r="F181" s="110">
        <v>24.201412000000001</v>
      </c>
      <c r="G181" s="110">
        <v>24.593264000000001</v>
      </c>
      <c r="H181" s="110">
        <v>25.140753</v>
      </c>
      <c r="I181" s="110">
        <v>25.620788999999998</v>
      </c>
      <c r="J181" s="110">
        <v>26.339625999999999</v>
      </c>
      <c r="K181" s="110">
        <v>27.120087000000002</v>
      </c>
      <c r="L181" s="110">
        <v>27.894962</v>
      </c>
      <c r="M181" s="110">
        <v>28.583632999999999</v>
      </c>
      <c r="N181" s="110">
        <v>28.93169</v>
      </c>
      <c r="O181" s="110">
        <v>29.087039999999998</v>
      </c>
      <c r="P181" s="110">
        <v>29.106612999999999</v>
      </c>
      <c r="Q181" s="110">
        <v>29.125404</v>
      </c>
      <c r="R181" s="110">
        <v>29.129776</v>
      </c>
      <c r="S181" s="110">
        <v>29.124500000000001</v>
      </c>
      <c r="T181" s="110">
        <v>29.119802</v>
      </c>
      <c r="U181" s="110">
        <v>29.115503</v>
      </c>
      <c r="V181" s="110">
        <v>29.111118000000001</v>
      </c>
      <c r="W181" s="110">
        <v>29.106992999999999</v>
      </c>
      <c r="X181" s="110">
        <v>29.103442999999999</v>
      </c>
      <c r="Y181" s="110">
        <v>29.100300000000001</v>
      </c>
      <c r="Z181" s="110">
        <v>29.097477000000001</v>
      </c>
      <c r="AA181" s="110">
        <v>29.095098</v>
      </c>
      <c r="AB181" s="110">
        <v>29.093209999999999</v>
      </c>
      <c r="AC181" s="110">
        <v>29.091781999999998</v>
      </c>
      <c r="AD181" s="110">
        <v>29.083096000000001</v>
      </c>
      <c r="AE181" s="110">
        <v>29.086570999999999</v>
      </c>
      <c r="AF181" s="104" t="s">
        <v>560</v>
      </c>
      <c r="AG181" s="65"/>
    </row>
    <row r="182" spans="1:33" ht="36.75">
      <c r="A182" s="58" t="s">
        <v>829</v>
      </c>
      <c r="B182" s="108" t="s">
        <v>1313</v>
      </c>
      <c r="C182" s="110">
        <v>0</v>
      </c>
      <c r="D182" s="110">
        <v>18.959845000000001</v>
      </c>
      <c r="E182" s="110">
        <v>19.230974</v>
      </c>
      <c r="F182" s="110">
        <v>19.473016999999999</v>
      </c>
      <c r="G182" s="110">
        <v>19.562275</v>
      </c>
      <c r="H182" s="110">
        <v>19.736988</v>
      </c>
      <c r="I182" s="110">
        <v>19.864495999999999</v>
      </c>
      <c r="J182" s="110">
        <v>20.069866000000001</v>
      </c>
      <c r="K182" s="110">
        <v>20.301096000000001</v>
      </c>
      <c r="L182" s="110">
        <v>20.525687999999999</v>
      </c>
      <c r="M182" s="110">
        <v>20.728285</v>
      </c>
      <c r="N182" s="110">
        <v>20.866682000000001</v>
      </c>
      <c r="O182" s="110">
        <v>20.968336000000001</v>
      </c>
      <c r="P182" s="110">
        <v>21.002409</v>
      </c>
      <c r="Q182" s="110">
        <v>21.046901999999999</v>
      </c>
      <c r="R182" s="110">
        <v>21.067965999999998</v>
      </c>
      <c r="S182" s="110">
        <v>21.064533000000001</v>
      </c>
      <c r="T182" s="110">
        <v>21.062408000000001</v>
      </c>
      <c r="U182" s="110">
        <v>21.060576999999999</v>
      </c>
      <c r="V182" s="110">
        <v>21.057089000000001</v>
      </c>
      <c r="W182" s="110">
        <v>21.059256000000001</v>
      </c>
      <c r="X182" s="110">
        <v>21.063654</v>
      </c>
      <c r="Y182" s="110">
        <v>21.017776000000001</v>
      </c>
      <c r="Z182" s="110">
        <v>21.046399999999998</v>
      </c>
      <c r="AA182" s="110">
        <v>21.070132999999998</v>
      </c>
      <c r="AB182" s="110">
        <v>21.104872</v>
      </c>
      <c r="AC182" s="110">
        <v>21.148212000000001</v>
      </c>
      <c r="AD182" s="110">
        <v>21.199916999999999</v>
      </c>
      <c r="AE182" s="110">
        <v>21.257977</v>
      </c>
      <c r="AF182" s="104" t="s">
        <v>560</v>
      </c>
      <c r="AG182" s="65"/>
    </row>
    <row r="183" spans="1:33" ht="24.75">
      <c r="A183" s="58" t="s">
        <v>830</v>
      </c>
      <c r="B183" s="108" t="s">
        <v>1314</v>
      </c>
      <c r="C183" s="110">
        <v>0</v>
      </c>
      <c r="D183" s="110">
        <v>0</v>
      </c>
      <c r="E183" s="110">
        <v>18.589186000000002</v>
      </c>
      <c r="F183" s="110">
        <v>16.244858000000001</v>
      </c>
      <c r="G183" s="110">
        <v>16.244858000000001</v>
      </c>
      <c r="H183" s="110">
        <v>16.244858000000001</v>
      </c>
      <c r="I183" s="110">
        <v>16.244858000000001</v>
      </c>
      <c r="J183" s="110">
        <v>16.244858000000001</v>
      </c>
      <c r="K183" s="110">
        <v>16.244858000000001</v>
      </c>
      <c r="L183" s="110">
        <v>16.244858000000001</v>
      </c>
      <c r="M183" s="110">
        <v>16.244858000000001</v>
      </c>
      <c r="N183" s="110">
        <v>16.244858000000001</v>
      </c>
      <c r="O183" s="110">
        <v>16.244858000000001</v>
      </c>
      <c r="P183" s="110">
        <v>16.244858000000001</v>
      </c>
      <c r="Q183" s="110">
        <v>16.244858000000001</v>
      </c>
      <c r="R183" s="110">
        <v>16.244858000000001</v>
      </c>
      <c r="S183" s="110">
        <v>16.244858000000001</v>
      </c>
      <c r="T183" s="110">
        <v>16.244858000000001</v>
      </c>
      <c r="U183" s="110">
        <v>16.244858000000001</v>
      </c>
      <c r="V183" s="110">
        <v>16.244858000000001</v>
      </c>
      <c r="W183" s="110">
        <v>16.244858000000001</v>
      </c>
      <c r="X183" s="110">
        <v>16.244858000000001</v>
      </c>
      <c r="Y183" s="110">
        <v>16.244858000000001</v>
      </c>
      <c r="Z183" s="110">
        <v>16.244858000000001</v>
      </c>
      <c r="AA183" s="110">
        <v>16.244858000000001</v>
      </c>
      <c r="AB183" s="110">
        <v>16.244858000000001</v>
      </c>
      <c r="AC183" s="110">
        <v>16.244858000000001</v>
      </c>
      <c r="AD183" s="110">
        <v>16.244858000000001</v>
      </c>
      <c r="AE183" s="110">
        <v>16.244858000000001</v>
      </c>
      <c r="AF183" s="104" t="s">
        <v>560</v>
      </c>
      <c r="AG183" s="65"/>
    </row>
    <row r="184" spans="1:33" ht="36.75">
      <c r="A184" s="58" t="s">
        <v>831</v>
      </c>
      <c r="B184" s="108" t="s">
        <v>1322</v>
      </c>
      <c r="C184" s="110">
        <v>15.487391000000001</v>
      </c>
      <c r="D184" s="110">
        <v>16.165934</v>
      </c>
      <c r="E184" s="110">
        <v>16.852744999999999</v>
      </c>
      <c r="F184" s="110">
        <v>17.521813999999999</v>
      </c>
      <c r="G184" s="110">
        <v>17.836521000000001</v>
      </c>
      <c r="H184" s="110">
        <v>18.110120999999999</v>
      </c>
      <c r="I184" s="110">
        <v>18.140739</v>
      </c>
      <c r="J184" s="110">
        <v>18.257238000000001</v>
      </c>
      <c r="K184" s="110">
        <v>18.297186</v>
      </c>
      <c r="L184" s="110">
        <v>18.318868999999999</v>
      </c>
      <c r="M184" s="110">
        <v>18.275967000000001</v>
      </c>
      <c r="N184" s="110">
        <v>18.290842000000001</v>
      </c>
      <c r="O184" s="110">
        <v>18.302257999999998</v>
      </c>
      <c r="P184" s="110">
        <v>18.305890999999999</v>
      </c>
      <c r="Q184" s="110">
        <v>18.306034</v>
      </c>
      <c r="R184" s="110">
        <v>18.303612000000001</v>
      </c>
      <c r="S184" s="110">
        <v>18.298258000000001</v>
      </c>
      <c r="T184" s="110">
        <v>18.289453999999999</v>
      </c>
      <c r="U184" s="110">
        <v>18.281590000000001</v>
      </c>
      <c r="V184" s="110">
        <v>18.27459</v>
      </c>
      <c r="W184" s="110">
        <v>18.26857</v>
      </c>
      <c r="X184" s="110">
        <v>18.263286999999998</v>
      </c>
      <c r="Y184" s="110">
        <v>18.258537</v>
      </c>
      <c r="Z184" s="110">
        <v>18.25423</v>
      </c>
      <c r="AA184" s="110">
        <v>18.250519000000001</v>
      </c>
      <c r="AB184" s="110">
        <v>18.247578000000001</v>
      </c>
      <c r="AC184" s="110">
        <v>18.222587999999998</v>
      </c>
      <c r="AD184" s="110">
        <v>18.222778000000002</v>
      </c>
      <c r="AE184" s="110">
        <v>18.224402999999999</v>
      </c>
      <c r="AF184" s="104">
        <v>5.829E-3</v>
      </c>
      <c r="AG184" s="65"/>
    </row>
    <row r="185" spans="1:33">
      <c r="A185" s="55"/>
      <c r="B185" s="115" t="s">
        <v>1316</v>
      </c>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row>
    <row r="186" spans="1:33">
      <c r="A186" s="58" t="s">
        <v>832</v>
      </c>
      <c r="B186" s="108" t="s">
        <v>1306</v>
      </c>
      <c r="C186" s="110">
        <v>10.573097000000001</v>
      </c>
      <c r="D186" s="110">
        <v>11.142485000000001</v>
      </c>
      <c r="E186" s="110">
        <v>11.550504999999999</v>
      </c>
      <c r="F186" s="110">
        <v>11.977176</v>
      </c>
      <c r="G186" s="110">
        <v>12.42301</v>
      </c>
      <c r="H186" s="110">
        <v>12.830263</v>
      </c>
      <c r="I186" s="110">
        <v>12.987424000000001</v>
      </c>
      <c r="J186" s="110">
        <v>13.305011</v>
      </c>
      <c r="K186" s="110">
        <v>13.589658</v>
      </c>
      <c r="L186" s="110">
        <v>13.852079</v>
      </c>
      <c r="M186" s="110">
        <v>13.977544999999999</v>
      </c>
      <c r="N186" s="110">
        <v>13.952327</v>
      </c>
      <c r="O186" s="110">
        <v>13.932137000000001</v>
      </c>
      <c r="P186" s="110">
        <v>13.905892</v>
      </c>
      <c r="Q186" s="110">
        <v>13.899329</v>
      </c>
      <c r="R186" s="110">
        <v>13.892861</v>
      </c>
      <c r="S186" s="110">
        <v>13.886645</v>
      </c>
      <c r="T186" s="110">
        <v>13.880846999999999</v>
      </c>
      <c r="U186" s="110">
        <v>13.875050999999999</v>
      </c>
      <c r="V186" s="110">
        <v>13.869313</v>
      </c>
      <c r="W186" s="110">
        <v>13.864424</v>
      </c>
      <c r="X186" s="110">
        <v>13.860239</v>
      </c>
      <c r="Y186" s="110">
        <v>13.8566</v>
      </c>
      <c r="Z186" s="110">
        <v>13.853432</v>
      </c>
      <c r="AA186" s="110">
        <v>13.850702</v>
      </c>
      <c r="AB186" s="110">
        <v>13.848376999999999</v>
      </c>
      <c r="AC186" s="110">
        <v>13.846394</v>
      </c>
      <c r="AD186" s="110">
        <v>13.844652999999999</v>
      </c>
      <c r="AE186" s="110">
        <v>13.843116999999999</v>
      </c>
      <c r="AF186" s="104">
        <v>9.6710000000000008E-3</v>
      </c>
      <c r="AG186" s="65"/>
    </row>
    <row r="187" spans="1:33" ht="24.75">
      <c r="A187" s="58" t="s">
        <v>833</v>
      </c>
      <c r="B187" s="108" t="s">
        <v>1307</v>
      </c>
      <c r="C187" s="110">
        <v>7.5911910000000002</v>
      </c>
      <c r="D187" s="110">
        <v>7.6611630000000002</v>
      </c>
      <c r="E187" s="110">
        <v>7.8782069999999997</v>
      </c>
      <c r="F187" s="110">
        <v>8.1282580000000006</v>
      </c>
      <c r="G187" s="110">
        <v>8.4002669999999995</v>
      </c>
      <c r="H187" s="110">
        <v>8.6649030000000007</v>
      </c>
      <c r="I187" s="110">
        <v>8.7525060000000003</v>
      </c>
      <c r="J187" s="110">
        <v>8.9603819999999992</v>
      </c>
      <c r="K187" s="110">
        <v>9.1422589999999992</v>
      </c>
      <c r="L187" s="110">
        <v>9.3097940000000001</v>
      </c>
      <c r="M187" s="110">
        <v>9.4206289999999999</v>
      </c>
      <c r="N187" s="110">
        <v>9.4643309999999996</v>
      </c>
      <c r="O187" s="110">
        <v>9.4966589999999993</v>
      </c>
      <c r="P187" s="110">
        <v>9.5174789999999998</v>
      </c>
      <c r="Q187" s="110">
        <v>9.5179650000000002</v>
      </c>
      <c r="R187" s="110">
        <v>9.5173430000000003</v>
      </c>
      <c r="S187" s="110">
        <v>9.5168689999999998</v>
      </c>
      <c r="T187" s="110">
        <v>9.5165019999999991</v>
      </c>
      <c r="U187" s="110">
        <v>9.5162209999999998</v>
      </c>
      <c r="V187" s="110">
        <v>9.516</v>
      </c>
      <c r="W187" s="110">
        <v>9.5158260000000006</v>
      </c>
      <c r="X187" s="110">
        <v>9.5156919999999996</v>
      </c>
      <c r="Y187" s="110">
        <v>9.5155860000000008</v>
      </c>
      <c r="Z187" s="110">
        <v>9.5155010000000004</v>
      </c>
      <c r="AA187" s="110">
        <v>9.5154379999999996</v>
      </c>
      <c r="AB187" s="110">
        <v>9.51539</v>
      </c>
      <c r="AC187" s="110">
        <v>9.5153510000000008</v>
      </c>
      <c r="AD187" s="110">
        <v>9.5153219999999994</v>
      </c>
      <c r="AE187" s="110">
        <v>9.5152990000000006</v>
      </c>
      <c r="AF187" s="104">
        <v>8.1010000000000006E-3</v>
      </c>
      <c r="AG187" s="65"/>
    </row>
    <row r="188" spans="1:33" ht="24.75">
      <c r="A188" s="58" t="s">
        <v>834</v>
      </c>
      <c r="B188" s="108" t="s">
        <v>1308</v>
      </c>
      <c r="C188" s="110">
        <v>7.1242470000000004</v>
      </c>
      <c r="D188" s="110">
        <v>7.2168130000000001</v>
      </c>
      <c r="E188" s="110">
        <v>7.3563900000000002</v>
      </c>
      <c r="F188" s="110">
        <v>7.5275650000000001</v>
      </c>
      <c r="G188" s="110">
        <v>7.7367249999999999</v>
      </c>
      <c r="H188" s="110">
        <v>7.9800310000000003</v>
      </c>
      <c r="I188" s="110">
        <v>8.1323980000000002</v>
      </c>
      <c r="J188" s="110">
        <v>8.3864009999999993</v>
      </c>
      <c r="K188" s="110">
        <v>8.6378269999999997</v>
      </c>
      <c r="L188" s="110">
        <v>8.8904259999999997</v>
      </c>
      <c r="M188" s="110">
        <v>9.1115209999999998</v>
      </c>
      <c r="N188" s="110">
        <v>9.2799289999999992</v>
      </c>
      <c r="O188" s="110">
        <v>9.3770019999999992</v>
      </c>
      <c r="P188" s="110">
        <v>9.4107590000000005</v>
      </c>
      <c r="Q188" s="110">
        <v>9.4246560000000006</v>
      </c>
      <c r="R188" s="110">
        <v>9.4245020000000004</v>
      </c>
      <c r="S188" s="110">
        <v>9.4241159999999997</v>
      </c>
      <c r="T188" s="110">
        <v>9.4238</v>
      </c>
      <c r="U188" s="110">
        <v>9.4235679999999995</v>
      </c>
      <c r="V188" s="110">
        <v>9.4233779999999996</v>
      </c>
      <c r="W188" s="110">
        <v>9.4232479999999992</v>
      </c>
      <c r="X188" s="110">
        <v>9.4231280000000002</v>
      </c>
      <c r="Y188" s="110">
        <v>9.4230619999999998</v>
      </c>
      <c r="Z188" s="110">
        <v>9.423019</v>
      </c>
      <c r="AA188" s="110">
        <v>9.4229979999999998</v>
      </c>
      <c r="AB188" s="110">
        <v>9.4229979999999998</v>
      </c>
      <c r="AC188" s="110">
        <v>9.4230040000000006</v>
      </c>
      <c r="AD188" s="110">
        <v>9.4230070000000001</v>
      </c>
      <c r="AE188" s="110">
        <v>9.4230029999999996</v>
      </c>
      <c r="AF188" s="104">
        <v>1.0038E-2</v>
      </c>
      <c r="AG188" s="65"/>
    </row>
    <row r="189" spans="1:33" ht="72.75">
      <c r="A189" s="58" t="s">
        <v>835</v>
      </c>
      <c r="B189" s="108" t="s">
        <v>1309</v>
      </c>
      <c r="C189" s="110">
        <v>7.292211</v>
      </c>
      <c r="D189" s="110">
        <v>7.4884079999999997</v>
      </c>
      <c r="E189" s="110">
        <v>7.6983680000000003</v>
      </c>
      <c r="F189" s="110">
        <v>7.9397979999999997</v>
      </c>
      <c r="G189" s="110">
        <v>8.1937759999999997</v>
      </c>
      <c r="H189" s="110">
        <v>8.4428420000000006</v>
      </c>
      <c r="I189" s="110">
        <v>8.5494730000000008</v>
      </c>
      <c r="J189" s="110">
        <v>8.7347490000000008</v>
      </c>
      <c r="K189" s="110">
        <v>8.8995069999999998</v>
      </c>
      <c r="L189" s="110">
        <v>9.0537989999999997</v>
      </c>
      <c r="M189" s="110">
        <v>9.1548890000000007</v>
      </c>
      <c r="N189" s="110">
        <v>9.1676400000000005</v>
      </c>
      <c r="O189" s="110">
        <v>9.1625399999999999</v>
      </c>
      <c r="P189" s="110">
        <v>9.1586540000000003</v>
      </c>
      <c r="Q189" s="110">
        <v>9.1556639999999998</v>
      </c>
      <c r="R189" s="110">
        <v>9.1533379999999998</v>
      </c>
      <c r="S189" s="110">
        <v>9.1515199999999997</v>
      </c>
      <c r="T189" s="110">
        <v>9.1500839999999997</v>
      </c>
      <c r="U189" s="110">
        <v>9.1489410000000007</v>
      </c>
      <c r="V189" s="110">
        <v>9.1480250000000005</v>
      </c>
      <c r="W189" s="110">
        <v>9.1472890000000007</v>
      </c>
      <c r="X189" s="110">
        <v>9.1466879999999993</v>
      </c>
      <c r="Y189" s="110">
        <v>9.1461900000000007</v>
      </c>
      <c r="Z189" s="110">
        <v>9.1457750000000004</v>
      </c>
      <c r="AA189" s="110">
        <v>9.1454409999999999</v>
      </c>
      <c r="AB189" s="110">
        <v>9.1451709999999995</v>
      </c>
      <c r="AC189" s="110">
        <v>9.1449479999999994</v>
      </c>
      <c r="AD189" s="110">
        <v>9.1447570000000002</v>
      </c>
      <c r="AE189" s="110">
        <v>9.1445919999999994</v>
      </c>
      <c r="AF189" s="104">
        <v>8.1169999999999992E-3</v>
      </c>
      <c r="AG189" s="65"/>
    </row>
    <row r="190" spans="1:33" ht="36.75">
      <c r="A190" s="58" t="s">
        <v>836</v>
      </c>
      <c r="B190" s="108" t="s">
        <v>1310</v>
      </c>
      <c r="C190" s="110">
        <v>7.268243</v>
      </c>
      <c r="D190" s="110">
        <v>7.4635480000000003</v>
      </c>
      <c r="E190" s="110">
        <v>7.6750480000000003</v>
      </c>
      <c r="F190" s="110">
        <v>7.9198219999999999</v>
      </c>
      <c r="G190" s="110">
        <v>8.185416</v>
      </c>
      <c r="H190" s="110">
        <v>8.4430309999999995</v>
      </c>
      <c r="I190" s="110">
        <v>8.5276650000000007</v>
      </c>
      <c r="J190" s="110">
        <v>8.7294079999999994</v>
      </c>
      <c r="K190" s="110">
        <v>8.9058630000000001</v>
      </c>
      <c r="L190" s="110">
        <v>9.0684369999999994</v>
      </c>
      <c r="M190" s="110">
        <v>9.1760070000000002</v>
      </c>
      <c r="N190" s="110">
        <v>9.2184139999999992</v>
      </c>
      <c r="O190" s="110">
        <v>9.2498050000000003</v>
      </c>
      <c r="P190" s="110">
        <v>9.2703319999999998</v>
      </c>
      <c r="Q190" s="110">
        <v>9.2718019999999992</v>
      </c>
      <c r="R190" s="110">
        <v>9.2710109999999997</v>
      </c>
      <c r="S190" s="110">
        <v>9.2704079999999998</v>
      </c>
      <c r="T190" s="110">
        <v>9.269933</v>
      </c>
      <c r="U190" s="110">
        <v>9.2696070000000006</v>
      </c>
      <c r="V190" s="110">
        <v>9.2693589999999997</v>
      </c>
      <c r="W190" s="110">
        <v>9.2692110000000003</v>
      </c>
      <c r="X190" s="110">
        <v>9.2690979999999996</v>
      </c>
      <c r="Y190" s="110">
        <v>9.2690529999999995</v>
      </c>
      <c r="Z190" s="110">
        <v>9.2689599999999999</v>
      </c>
      <c r="AA190" s="110">
        <v>9.2688970000000008</v>
      </c>
      <c r="AB190" s="110">
        <v>9.2687869999999997</v>
      </c>
      <c r="AC190" s="110">
        <v>9.2687290000000004</v>
      </c>
      <c r="AD190" s="110">
        <v>9.2686460000000004</v>
      </c>
      <c r="AE190" s="110">
        <v>9.2686039999999998</v>
      </c>
      <c r="AF190" s="104">
        <v>8.7209999999999996E-3</v>
      </c>
      <c r="AG190" s="65"/>
    </row>
    <row r="191" spans="1:33">
      <c r="A191" s="58" t="s">
        <v>837</v>
      </c>
      <c r="B191" s="108" t="s">
        <v>1311</v>
      </c>
      <c r="C191" s="110">
        <v>17.261649999999999</v>
      </c>
      <c r="D191" s="110">
        <v>17.508261000000001</v>
      </c>
      <c r="E191" s="110">
        <v>17.854417999999999</v>
      </c>
      <c r="F191" s="110">
        <v>18.277363000000001</v>
      </c>
      <c r="G191" s="110">
        <v>18.790918000000001</v>
      </c>
      <c r="H191" s="110">
        <v>19.316697999999999</v>
      </c>
      <c r="I191" s="110">
        <v>19.565182</v>
      </c>
      <c r="J191" s="110">
        <v>20.084275999999999</v>
      </c>
      <c r="K191" s="110">
        <v>20.588906999999999</v>
      </c>
      <c r="L191" s="110">
        <v>21.061657</v>
      </c>
      <c r="M191" s="110">
        <v>21.391763999999998</v>
      </c>
      <c r="N191" s="110">
        <v>21.534663999999999</v>
      </c>
      <c r="O191" s="110">
        <v>21.618568</v>
      </c>
      <c r="P191" s="110">
        <v>21.688912999999999</v>
      </c>
      <c r="Q191" s="110">
        <v>21.743261</v>
      </c>
      <c r="R191" s="110">
        <v>21.778696</v>
      </c>
      <c r="S191" s="110">
        <v>21.801825000000001</v>
      </c>
      <c r="T191" s="110">
        <v>21.804839999999999</v>
      </c>
      <c r="U191" s="110">
        <v>21.806774000000001</v>
      </c>
      <c r="V191" s="110">
        <v>21.808716</v>
      </c>
      <c r="W191" s="110">
        <v>21.810666999999999</v>
      </c>
      <c r="X191" s="110">
        <v>21.812643000000001</v>
      </c>
      <c r="Y191" s="110">
        <v>21.814662999999999</v>
      </c>
      <c r="Z191" s="110">
        <v>21.816706</v>
      </c>
      <c r="AA191" s="110">
        <v>21.818787</v>
      </c>
      <c r="AB191" s="110">
        <v>21.821026</v>
      </c>
      <c r="AC191" s="110">
        <v>21.823440999999999</v>
      </c>
      <c r="AD191" s="110">
        <v>21.825979</v>
      </c>
      <c r="AE191" s="110">
        <v>21.828533</v>
      </c>
      <c r="AF191" s="104">
        <v>8.4180000000000001E-3</v>
      </c>
      <c r="AG191" s="65"/>
    </row>
    <row r="192" spans="1:33" ht="36.75">
      <c r="A192" s="58" t="s">
        <v>838</v>
      </c>
      <c r="B192" s="108" t="s">
        <v>1312</v>
      </c>
      <c r="C192" s="110">
        <v>0</v>
      </c>
      <c r="D192" s="110">
        <v>0</v>
      </c>
      <c r="E192" s="110">
        <v>14.553951</v>
      </c>
      <c r="F192" s="110">
        <v>15.06725</v>
      </c>
      <c r="G192" s="110">
        <v>15.341901</v>
      </c>
      <c r="H192" s="110">
        <v>15.710222999999999</v>
      </c>
      <c r="I192" s="110">
        <v>15.970879</v>
      </c>
      <c r="J192" s="110">
        <v>16.342666999999999</v>
      </c>
      <c r="K192" s="110">
        <v>16.697527000000001</v>
      </c>
      <c r="L192" s="110">
        <v>17.096664000000001</v>
      </c>
      <c r="M192" s="110">
        <v>17.514284</v>
      </c>
      <c r="N192" s="110">
        <v>17.923280999999999</v>
      </c>
      <c r="O192" s="110">
        <v>18.248905000000001</v>
      </c>
      <c r="P192" s="110">
        <v>18.335930000000001</v>
      </c>
      <c r="Q192" s="110">
        <v>18.547796000000002</v>
      </c>
      <c r="R192" s="110">
        <v>18.661673</v>
      </c>
      <c r="S192" s="110">
        <v>18.668140000000001</v>
      </c>
      <c r="T192" s="110">
        <v>18.668623</v>
      </c>
      <c r="U192" s="110">
        <v>18.665022</v>
      </c>
      <c r="V192" s="110">
        <v>18.661655</v>
      </c>
      <c r="W192" s="110">
        <v>18.658579</v>
      </c>
      <c r="X192" s="110">
        <v>18.654143999999999</v>
      </c>
      <c r="Y192" s="110">
        <v>18.648935000000002</v>
      </c>
      <c r="Z192" s="110">
        <v>18.644413</v>
      </c>
      <c r="AA192" s="110">
        <v>18.640536999999998</v>
      </c>
      <c r="AB192" s="110">
        <v>18.637250999999999</v>
      </c>
      <c r="AC192" s="110">
        <v>18.63447</v>
      </c>
      <c r="AD192" s="110">
        <v>18.632059000000002</v>
      </c>
      <c r="AE192" s="110">
        <v>18.629958999999999</v>
      </c>
      <c r="AF192" s="104" t="s">
        <v>560</v>
      </c>
      <c r="AG192" s="65"/>
    </row>
    <row r="193" spans="1:33" ht="36.75">
      <c r="A193" s="58" t="s">
        <v>839</v>
      </c>
      <c r="B193" s="108" t="s">
        <v>1313</v>
      </c>
      <c r="C193" s="110">
        <v>0</v>
      </c>
      <c r="D193" s="110">
        <v>0</v>
      </c>
      <c r="E193" s="110">
        <v>10.500607</v>
      </c>
      <c r="F193" s="110">
        <v>10.816065</v>
      </c>
      <c r="G193" s="110">
        <v>10.962262000000001</v>
      </c>
      <c r="H193" s="110">
        <v>11.156472000000001</v>
      </c>
      <c r="I193" s="110">
        <v>11.301285999999999</v>
      </c>
      <c r="J193" s="110">
        <v>11.561089000000001</v>
      </c>
      <c r="K193" s="110">
        <v>11.822108999999999</v>
      </c>
      <c r="L193" s="110">
        <v>12.112679</v>
      </c>
      <c r="M193" s="110">
        <v>12.419242000000001</v>
      </c>
      <c r="N193" s="110">
        <v>12.713984999999999</v>
      </c>
      <c r="O193" s="110">
        <v>12.972481999999999</v>
      </c>
      <c r="P193" s="110">
        <v>13.026942</v>
      </c>
      <c r="Q193" s="110">
        <v>13.184941</v>
      </c>
      <c r="R193" s="110">
        <v>13.26976</v>
      </c>
      <c r="S193" s="110">
        <v>13.268578</v>
      </c>
      <c r="T193" s="110">
        <v>13.262771000000001</v>
      </c>
      <c r="U193" s="110">
        <v>13.254457</v>
      </c>
      <c r="V193" s="110">
        <v>13.247040999999999</v>
      </c>
      <c r="W193" s="110">
        <v>13.24062</v>
      </c>
      <c r="X193" s="110">
        <v>13.234921999999999</v>
      </c>
      <c r="Y193" s="110">
        <v>13.230038</v>
      </c>
      <c r="Z193" s="110">
        <v>13.225935</v>
      </c>
      <c r="AA193" s="110">
        <v>13.222815000000001</v>
      </c>
      <c r="AB193" s="110">
        <v>13.220615</v>
      </c>
      <c r="AC193" s="110">
        <v>13.219594000000001</v>
      </c>
      <c r="AD193" s="110">
        <v>13.219208999999999</v>
      </c>
      <c r="AE193" s="110">
        <v>13.183807</v>
      </c>
      <c r="AF193" s="104" t="s">
        <v>560</v>
      </c>
      <c r="AG193" s="65"/>
    </row>
    <row r="194" spans="1:33" ht="24.75">
      <c r="A194" s="58" t="s">
        <v>840</v>
      </c>
      <c r="B194" s="108" t="s">
        <v>1314</v>
      </c>
      <c r="C194" s="110">
        <v>0</v>
      </c>
      <c r="D194" s="110">
        <v>0</v>
      </c>
      <c r="E194" s="110">
        <v>11.516576000000001</v>
      </c>
      <c r="F194" s="110">
        <v>11.5169</v>
      </c>
      <c r="G194" s="110">
        <v>11.51685</v>
      </c>
      <c r="H194" s="110">
        <v>11.516837000000001</v>
      </c>
      <c r="I194" s="110">
        <v>11.516859</v>
      </c>
      <c r="J194" s="110">
        <v>11.51688</v>
      </c>
      <c r="K194" s="110">
        <v>11.516907</v>
      </c>
      <c r="L194" s="110">
        <v>11.516935</v>
      </c>
      <c r="M194" s="110">
        <v>11.516961999999999</v>
      </c>
      <c r="N194" s="110">
        <v>11.516977000000001</v>
      </c>
      <c r="O194" s="110">
        <v>11.516978999999999</v>
      </c>
      <c r="P194" s="110">
        <v>11.51695</v>
      </c>
      <c r="Q194" s="110">
        <v>11.51689</v>
      </c>
      <c r="R194" s="110">
        <v>11.516907</v>
      </c>
      <c r="S194" s="110">
        <v>11.516923999999999</v>
      </c>
      <c r="T194" s="110">
        <v>11.516938</v>
      </c>
      <c r="U194" s="110">
        <v>11.516947999999999</v>
      </c>
      <c r="V194" s="110">
        <v>11.516954999999999</v>
      </c>
      <c r="W194" s="110">
        <v>11.516959999999999</v>
      </c>
      <c r="X194" s="110">
        <v>11.516964</v>
      </c>
      <c r="Y194" s="110">
        <v>11.516964</v>
      </c>
      <c r="Z194" s="110">
        <v>11.516968</v>
      </c>
      <c r="AA194" s="110">
        <v>11.516969</v>
      </c>
      <c r="AB194" s="110">
        <v>11.516973</v>
      </c>
      <c r="AC194" s="110">
        <v>11.516973999999999</v>
      </c>
      <c r="AD194" s="110">
        <v>11.516978</v>
      </c>
      <c r="AE194" s="110">
        <v>11.516980999999999</v>
      </c>
      <c r="AF194" s="104" t="s">
        <v>560</v>
      </c>
      <c r="AG194" s="65"/>
    </row>
    <row r="195" spans="1:33" ht="36.75">
      <c r="A195" s="58" t="s">
        <v>841</v>
      </c>
      <c r="B195" s="108" t="s">
        <v>1323</v>
      </c>
      <c r="C195" s="110">
        <v>9.5247820000000001</v>
      </c>
      <c r="D195" s="110">
        <v>9.8885430000000003</v>
      </c>
      <c r="E195" s="110">
        <v>10.224921</v>
      </c>
      <c r="F195" s="110">
        <v>10.587244999999999</v>
      </c>
      <c r="G195" s="110">
        <v>10.97054</v>
      </c>
      <c r="H195" s="110">
        <v>11.328587000000001</v>
      </c>
      <c r="I195" s="110">
        <v>11.461983</v>
      </c>
      <c r="J195" s="110">
        <v>11.742497999999999</v>
      </c>
      <c r="K195" s="110">
        <v>11.992036000000001</v>
      </c>
      <c r="L195" s="110">
        <v>12.222080999999999</v>
      </c>
      <c r="M195" s="110">
        <v>12.347753000000001</v>
      </c>
      <c r="N195" s="110">
        <v>12.356037000000001</v>
      </c>
      <c r="O195" s="110">
        <v>12.361373</v>
      </c>
      <c r="P195" s="110">
        <v>12.357457</v>
      </c>
      <c r="Q195" s="110">
        <v>12.355285</v>
      </c>
      <c r="R195" s="110">
        <v>12.352421</v>
      </c>
      <c r="S195" s="110">
        <v>12.349617</v>
      </c>
      <c r="T195" s="110">
        <v>12.34694</v>
      </c>
      <c r="U195" s="110">
        <v>12.344196</v>
      </c>
      <c r="V195" s="110">
        <v>12.341397000000001</v>
      </c>
      <c r="W195" s="110">
        <v>12.33905</v>
      </c>
      <c r="X195" s="110">
        <v>12.337028</v>
      </c>
      <c r="Y195" s="110">
        <v>12.335281999999999</v>
      </c>
      <c r="Z195" s="110">
        <v>12.333774</v>
      </c>
      <c r="AA195" s="110">
        <v>12.332497999999999</v>
      </c>
      <c r="AB195" s="110">
        <v>12.33145</v>
      </c>
      <c r="AC195" s="110">
        <v>12.330605</v>
      </c>
      <c r="AD195" s="110">
        <v>12.329912999999999</v>
      </c>
      <c r="AE195" s="110">
        <v>12.329328</v>
      </c>
      <c r="AF195" s="104">
        <v>9.2599999999999991E-3</v>
      </c>
      <c r="AG195" s="65"/>
    </row>
    <row r="196" spans="1:33">
      <c r="A196" s="55"/>
      <c r="B196" s="115" t="s">
        <v>1318</v>
      </c>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row>
    <row r="197" spans="1:33">
      <c r="A197" s="58" t="s">
        <v>842</v>
      </c>
      <c r="B197" s="108" t="s">
        <v>1306</v>
      </c>
      <c r="C197" s="110">
        <v>6.6741390000000003</v>
      </c>
      <c r="D197" s="110">
        <v>6.8852849999999997</v>
      </c>
      <c r="E197" s="110">
        <v>7.1006530000000003</v>
      </c>
      <c r="F197" s="110">
        <v>7.3028760000000004</v>
      </c>
      <c r="G197" s="110">
        <v>7.4948119999999996</v>
      </c>
      <c r="H197" s="110">
        <v>7.663227</v>
      </c>
      <c r="I197" s="110">
        <v>7.7350300000000001</v>
      </c>
      <c r="J197" s="110">
        <v>7.8437489999999999</v>
      </c>
      <c r="K197" s="110">
        <v>7.9559100000000003</v>
      </c>
      <c r="L197" s="110">
        <v>8.0614980000000003</v>
      </c>
      <c r="M197" s="110">
        <v>8.1245209999999997</v>
      </c>
      <c r="N197" s="110">
        <v>8.1302219999999998</v>
      </c>
      <c r="O197" s="110">
        <v>8.1312309999999997</v>
      </c>
      <c r="P197" s="110">
        <v>8.1314919999999997</v>
      </c>
      <c r="Q197" s="110">
        <v>8.1320390000000007</v>
      </c>
      <c r="R197" s="110">
        <v>8.132225</v>
      </c>
      <c r="S197" s="110">
        <v>8.1321949999999994</v>
      </c>
      <c r="T197" s="110">
        <v>8.1307700000000001</v>
      </c>
      <c r="U197" s="110">
        <v>8.1306799999999999</v>
      </c>
      <c r="V197" s="110">
        <v>8.1299430000000008</v>
      </c>
      <c r="W197" s="110">
        <v>8.1248360000000002</v>
      </c>
      <c r="X197" s="110">
        <v>8.1218679999999992</v>
      </c>
      <c r="Y197" s="110">
        <v>8.1227850000000004</v>
      </c>
      <c r="Z197" s="110">
        <v>8.1243200000000009</v>
      </c>
      <c r="AA197" s="110">
        <v>8.1272590000000005</v>
      </c>
      <c r="AB197" s="110">
        <v>8.1302529999999997</v>
      </c>
      <c r="AC197" s="110">
        <v>8.1340679999999992</v>
      </c>
      <c r="AD197" s="110">
        <v>8.1372649999999993</v>
      </c>
      <c r="AE197" s="110">
        <v>8.1407100000000003</v>
      </c>
      <c r="AF197" s="104">
        <v>7.1190000000000003E-3</v>
      </c>
      <c r="AG197" s="65"/>
    </row>
    <row r="198" spans="1:33" ht="24.75">
      <c r="A198" s="58" t="s">
        <v>843</v>
      </c>
      <c r="B198" s="108" t="s">
        <v>1307</v>
      </c>
      <c r="C198" s="110">
        <v>6.9596289999999996</v>
      </c>
      <c r="D198" s="110">
        <v>5.9529370000000004</v>
      </c>
      <c r="E198" s="110">
        <v>6.0073610000000004</v>
      </c>
      <c r="F198" s="110">
        <v>6.0720479999999997</v>
      </c>
      <c r="G198" s="110">
        <v>6.1373980000000001</v>
      </c>
      <c r="H198" s="110">
        <v>6.2228519999999996</v>
      </c>
      <c r="I198" s="110">
        <v>6.2788729999999999</v>
      </c>
      <c r="J198" s="110">
        <v>6.3708169999999997</v>
      </c>
      <c r="K198" s="110">
        <v>6.4585290000000004</v>
      </c>
      <c r="L198" s="110">
        <v>6.5475839999999996</v>
      </c>
      <c r="M198" s="110">
        <v>6.6296109999999997</v>
      </c>
      <c r="N198" s="110">
        <v>6.6995250000000004</v>
      </c>
      <c r="O198" s="110">
        <v>6.7108980000000003</v>
      </c>
      <c r="P198" s="110">
        <v>6.7106630000000003</v>
      </c>
      <c r="Q198" s="110">
        <v>6.7066330000000001</v>
      </c>
      <c r="R198" s="110">
        <v>6.7053219999999998</v>
      </c>
      <c r="S198" s="110">
        <v>6.7082680000000003</v>
      </c>
      <c r="T198" s="110">
        <v>6.711773</v>
      </c>
      <c r="U198" s="110">
        <v>6.7035689999999999</v>
      </c>
      <c r="V198" s="110">
        <v>6.7096999999999998</v>
      </c>
      <c r="W198" s="110">
        <v>6.7159459999999997</v>
      </c>
      <c r="X198" s="110">
        <v>6.7233270000000003</v>
      </c>
      <c r="Y198" s="110">
        <v>6.7327940000000002</v>
      </c>
      <c r="Z198" s="110">
        <v>6.7314930000000004</v>
      </c>
      <c r="AA198" s="110">
        <v>6.7413860000000003</v>
      </c>
      <c r="AB198" s="110">
        <v>6.7536569999999996</v>
      </c>
      <c r="AC198" s="110">
        <v>6.7673569999999996</v>
      </c>
      <c r="AD198" s="110">
        <v>6.7780480000000001</v>
      </c>
      <c r="AE198" s="110">
        <v>6.7935040000000004</v>
      </c>
      <c r="AF198" s="104">
        <v>-8.6200000000000003E-4</v>
      </c>
      <c r="AG198" s="65"/>
    </row>
    <row r="199" spans="1:33" ht="24.75">
      <c r="A199" s="58" t="s">
        <v>844</v>
      </c>
      <c r="B199" s="108" t="s">
        <v>1308</v>
      </c>
      <c r="C199" s="110">
        <v>6.8185469999999997</v>
      </c>
      <c r="D199" s="110">
        <v>5.9032249999999999</v>
      </c>
      <c r="E199" s="110">
        <v>5.9652900000000004</v>
      </c>
      <c r="F199" s="110">
        <v>6.0359860000000003</v>
      </c>
      <c r="G199" s="110">
        <v>6.1126189999999996</v>
      </c>
      <c r="H199" s="110">
        <v>6.2137469999999997</v>
      </c>
      <c r="I199" s="110">
        <v>6.279903</v>
      </c>
      <c r="J199" s="110">
        <v>6.3897709999999996</v>
      </c>
      <c r="K199" s="110">
        <v>6.5028079999999999</v>
      </c>
      <c r="L199" s="110">
        <v>6.6191000000000004</v>
      </c>
      <c r="M199" s="110">
        <v>6.7335399999999996</v>
      </c>
      <c r="N199" s="110">
        <v>6.8337839999999996</v>
      </c>
      <c r="O199" s="110">
        <v>6.8738299999999999</v>
      </c>
      <c r="P199" s="110">
        <v>6.8977680000000001</v>
      </c>
      <c r="Q199" s="110">
        <v>6.9141079999999997</v>
      </c>
      <c r="R199" s="110">
        <v>6.9316990000000001</v>
      </c>
      <c r="S199" s="110">
        <v>6.9468240000000003</v>
      </c>
      <c r="T199" s="110">
        <v>6.9481419999999998</v>
      </c>
      <c r="U199" s="110">
        <v>6.9544230000000002</v>
      </c>
      <c r="V199" s="110">
        <v>6.9588419999999998</v>
      </c>
      <c r="W199" s="110">
        <v>6.9626419999999998</v>
      </c>
      <c r="X199" s="110">
        <v>6.9627559999999997</v>
      </c>
      <c r="Y199" s="110">
        <v>6.967187</v>
      </c>
      <c r="Z199" s="110">
        <v>6.9683719999999996</v>
      </c>
      <c r="AA199" s="110">
        <v>6.9689730000000001</v>
      </c>
      <c r="AB199" s="110">
        <v>6.9715740000000004</v>
      </c>
      <c r="AC199" s="110">
        <v>6.9744000000000002</v>
      </c>
      <c r="AD199" s="110">
        <v>6.9764480000000004</v>
      </c>
      <c r="AE199" s="110">
        <v>6.9796610000000001</v>
      </c>
      <c r="AF199" s="104">
        <v>8.34E-4</v>
      </c>
      <c r="AG199" s="65"/>
    </row>
    <row r="200" spans="1:33" ht="72.75">
      <c r="A200" s="58" t="s">
        <v>845</v>
      </c>
      <c r="B200" s="108" t="s">
        <v>1309</v>
      </c>
      <c r="C200" s="110">
        <v>6.2555990000000001</v>
      </c>
      <c r="D200" s="110">
        <v>6.4593990000000003</v>
      </c>
      <c r="E200" s="110">
        <v>6.6792319999999998</v>
      </c>
      <c r="F200" s="110">
        <v>6.8722630000000002</v>
      </c>
      <c r="G200" s="110">
        <v>7.0303750000000003</v>
      </c>
      <c r="H200" s="110">
        <v>7.197673</v>
      </c>
      <c r="I200" s="110">
        <v>7.2429790000000001</v>
      </c>
      <c r="J200" s="110">
        <v>7.3378269999999999</v>
      </c>
      <c r="K200" s="110">
        <v>7.4347209999999997</v>
      </c>
      <c r="L200" s="110">
        <v>7.5286330000000001</v>
      </c>
      <c r="M200" s="110">
        <v>7.5792349999999997</v>
      </c>
      <c r="N200" s="110">
        <v>7.5904689999999997</v>
      </c>
      <c r="O200" s="110">
        <v>7.592085</v>
      </c>
      <c r="P200" s="110">
        <v>7.5954969999999999</v>
      </c>
      <c r="Q200" s="110">
        <v>7.5945070000000001</v>
      </c>
      <c r="R200" s="110">
        <v>7.5939490000000003</v>
      </c>
      <c r="S200" s="110">
        <v>7.5919169999999996</v>
      </c>
      <c r="T200" s="110">
        <v>7.5879479999999999</v>
      </c>
      <c r="U200" s="110">
        <v>7.5832319999999998</v>
      </c>
      <c r="V200" s="110">
        <v>7.5789249999999999</v>
      </c>
      <c r="W200" s="110">
        <v>7.5766530000000003</v>
      </c>
      <c r="X200" s="110">
        <v>7.5721049999999996</v>
      </c>
      <c r="Y200" s="110">
        <v>7.5735400000000004</v>
      </c>
      <c r="Z200" s="110">
        <v>7.5757190000000003</v>
      </c>
      <c r="AA200" s="110">
        <v>7.5675840000000001</v>
      </c>
      <c r="AB200" s="110">
        <v>7.5741889999999996</v>
      </c>
      <c r="AC200" s="110">
        <v>7.5766689999999999</v>
      </c>
      <c r="AD200" s="110">
        <v>7.5783950000000004</v>
      </c>
      <c r="AE200" s="110">
        <v>7.5872270000000004</v>
      </c>
      <c r="AF200" s="104">
        <v>6.9160000000000003E-3</v>
      </c>
      <c r="AG200" s="65"/>
    </row>
    <row r="201" spans="1:33" ht="36.75">
      <c r="A201" s="58" t="s">
        <v>846</v>
      </c>
      <c r="B201" s="108" t="s">
        <v>1310</v>
      </c>
      <c r="C201" s="110">
        <v>0</v>
      </c>
      <c r="D201" s="110">
        <v>0</v>
      </c>
      <c r="E201" s="110">
        <v>0</v>
      </c>
      <c r="F201" s="110">
        <v>0</v>
      </c>
      <c r="G201" s="110">
        <v>0</v>
      </c>
      <c r="H201" s="110">
        <v>0</v>
      </c>
      <c r="I201" s="110">
        <v>0</v>
      </c>
      <c r="J201" s="110">
        <v>0</v>
      </c>
      <c r="K201" s="110">
        <v>0</v>
      </c>
      <c r="L201" s="110">
        <v>0</v>
      </c>
      <c r="M201" s="110">
        <v>0</v>
      </c>
      <c r="N201" s="110">
        <v>0</v>
      </c>
      <c r="O201" s="110">
        <v>0</v>
      </c>
      <c r="P201" s="110">
        <v>0</v>
      </c>
      <c r="Q201" s="110">
        <v>0</v>
      </c>
      <c r="R201" s="110">
        <v>0</v>
      </c>
      <c r="S201" s="110">
        <v>0</v>
      </c>
      <c r="T201" s="110">
        <v>0</v>
      </c>
      <c r="U201" s="110">
        <v>0</v>
      </c>
      <c r="V201" s="110">
        <v>0</v>
      </c>
      <c r="W201" s="110">
        <v>0</v>
      </c>
      <c r="X201" s="110">
        <v>0</v>
      </c>
      <c r="Y201" s="110">
        <v>0</v>
      </c>
      <c r="Z201" s="110">
        <v>0</v>
      </c>
      <c r="AA201" s="110">
        <v>0</v>
      </c>
      <c r="AB201" s="110">
        <v>0</v>
      </c>
      <c r="AC201" s="110">
        <v>0</v>
      </c>
      <c r="AD201" s="110">
        <v>0</v>
      </c>
      <c r="AE201" s="110">
        <v>0</v>
      </c>
      <c r="AF201" s="104" t="s">
        <v>560</v>
      </c>
      <c r="AG201" s="65"/>
    </row>
    <row r="202" spans="1:33">
      <c r="A202" s="58" t="s">
        <v>847</v>
      </c>
      <c r="B202" s="108" t="s">
        <v>1311</v>
      </c>
      <c r="C202" s="110">
        <v>10.834061999999999</v>
      </c>
      <c r="D202" s="110">
        <v>10.882393</v>
      </c>
      <c r="E202" s="110">
        <v>10.964416999999999</v>
      </c>
      <c r="F202" s="110">
        <v>11.061455</v>
      </c>
      <c r="G202" s="110">
        <v>11.153900999999999</v>
      </c>
      <c r="H202" s="110">
        <v>11.253285</v>
      </c>
      <c r="I202" s="110">
        <v>11.296942</v>
      </c>
      <c r="J202" s="110">
        <v>11.379332</v>
      </c>
      <c r="K202" s="110">
        <v>11.454438</v>
      </c>
      <c r="L202" s="110">
        <v>11.507104</v>
      </c>
      <c r="M202" s="110">
        <v>11.546773</v>
      </c>
      <c r="N202" s="110">
        <v>11.565410999999999</v>
      </c>
      <c r="O202" s="110">
        <v>11.569518</v>
      </c>
      <c r="P202" s="110">
        <v>11.570686</v>
      </c>
      <c r="Q202" s="110">
        <v>11.571607</v>
      </c>
      <c r="R202" s="110">
        <v>11.572569</v>
      </c>
      <c r="S202" s="110">
        <v>11.573530999999999</v>
      </c>
      <c r="T202" s="110">
        <v>11.574866</v>
      </c>
      <c r="U202" s="110">
        <v>11.57612</v>
      </c>
      <c r="V202" s="110">
        <v>11.575917</v>
      </c>
      <c r="W202" s="110">
        <v>11.578455</v>
      </c>
      <c r="X202" s="110">
        <v>11.581327</v>
      </c>
      <c r="Y202" s="110">
        <v>11.584543</v>
      </c>
      <c r="Z202" s="110">
        <v>11.58811</v>
      </c>
      <c r="AA202" s="110">
        <v>11.592025</v>
      </c>
      <c r="AB202" s="110">
        <v>11.596264</v>
      </c>
      <c r="AC202" s="110">
        <v>11.600784000000001</v>
      </c>
      <c r="AD202" s="110">
        <v>11.605504</v>
      </c>
      <c r="AE202" s="110">
        <v>11.610388</v>
      </c>
      <c r="AF202" s="104">
        <v>2.4750000000000002E-3</v>
      </c>
      <c r="AG202" s="65"/>
    </row>
    <row r="203" spans="1:33" ht="36.75">
      <c r="A203" s="58" t="s">
        <v>848</v>
      </c>
      <c r="B203" s="108" t="s">
        <v>1312</v>
      </c>
      <c r="C203" s="110">
        <v>0</v>
      </c>
      <c r="D203" s="110">
        <v>0</v>
      </c>
      <c r="E203" s="110">
        <v>1.546108</v>
      </c>
      <c r="F203" s="110">
        <v>9.1605530000000002</v>
      </c>
      <c r="G203" s="110">
        <v>9.3005800000000001</v>
      </c>
      <c r="H203" s="110">
        <v>9.4671909999999997</v>
      </c>
      <c r="I203" s="110">
        <v>9.5727759999999993</v>
      </c>
      <c r="J203" s="110">
        <v>9.7524759999999997</v>
      </c>
      <c r="K203" s="110">
        <v>9.9656310000000001</v>
      </c>
      <c r="L203" s="110">
        <v>10.195888999999999</v>
      </c>
      <c r="M203" s="110">
        <v>10.426992</v>
      </c>
      <c r="N203" s="110">
        <v>10.635256999999999</v>
      </c>
      <c r="O203" s="110">
        <v>10.808609000000001</v>
      </c>
      <c r="P203" s="110">
        <v>10.854663</v>
      </c>
      <c r="Q203" s="110">
        <v>10.974729</v>
      </c>
      <c r="R203" s="110">
        <v>11.053928000000001</v>
      </c>
      <c r="S203" s="110">
        <v>11.057185</v>
      </c>
      <c r="T203" s="110">
        <v>11.058393000000001</v>
      </c>
      <c r="U203" s="110">
        <v>11.058843</v>
      </c>
      <c r="V203" s="110">
        <v>11.059227999999999</v>
      </c>
      <c r="W203" s="110">
        <v>11.059545999999999</v>
      </c>
      <c r="X203" s="110">
        <v>11.059043000000001</v>
      </c>
      <c r="Y203" s="110">
        <v>11.057752000000001</v>
      </c>
      <c r="Z203" s="110">
        <v>11.056799</v>
      </c>
      <c r="AA203" s="110">
        <v>11.056058999999999</v>
      </c>
      <c r="AB203" s="110">
        <v>11.055630000000001</v>
      </c>
      <c r="AC203" s="110">
        <v>11.055448999999999</v>
      </c>
      <c r="AD203" s="110">
        <v>11.055422999999999</v>
      </c>
      <c r="AE203" s="110">
        <v>11.055533</v>
      </c>
      <c r="AF203" s="104" t="s">
        <v>560</v>
      </c>
      <c r="AG203" s="65"/>
    </row>
    <row r="204" spans="1:33" ht="36.75">
      <c r="A204" s="58" t="s">
        <v>849</v>
      </c>
      <c r="B204" s="108" t="s">
        <v>1313</v>
      </c>
      <c r="C204" s="110">
        <v>0</v>
      </c>
      <c r="D204" s="110">
        <v>0</v>
      </c>
      <c r="E204" s="110">
        <v>1.475894</v>
      </c>
      <c r="F204" s="110">
        <v>9.1378389999999996</v>
      </c>
      <c r="G204" s="110">
        <v>9.2392439999999993</v>
      </c>
      <c r="H204" s="110">
        <v>9.3649430000000002</v>
      </c>
      <c r="I204" s="110">
        <v>9.4529390000000006</v>
      </c>
      <c r="J204" s="110">
        <v>9.6037499999999998</v>
      </c>
      <c r="K204" s="110">
        <v>9.7867789999999992</v>
      </c>
      <c r="L204" s="110">
        <v>9.9874130000000001</v>
      </c>
      <c r="M204" s="110">
        <v>10.191250999999999</v>
      </c>
      <c r="N204" s="110">
        <v>10.398272</v>
      </c>
      <c r="O204" s="110">
        <v>10.578143000000001</v>
      </c>
      <c r="P204" s="110">
        <v>10.638639</v>
      </c>
      <c r="Q204" s="110">
        <v>10.754894</v>
      </c>
      <c r="R204" s="110">
        <v>10.829401000000001</v>
      </c>
      <c r="S204" s="110">
        <v>10.826708999999999</v>
      </c>
      <c r="T204" s="110">
        <v>10.823515</v>
      </c>
      <c r="U204" s="110">
        <v>10.820962</v>
      </c>
      <c r="V204" s="110">
        <v>10.818721999999999</v>
      </c>
      <c r="W204" s="110">
        <v>10.816976</v>
      </c>
      <c r="X204" s="110">
        <v>10.815467999999999</v>
      </c>
      <c r="Y204" s="110">
        <v>10.814412000000001</v>
      </c>
      <c r="Z204" s="110">
        <v>10.81321</v>
      </c>
      <c r="AA204" s="110">
        <v>10.812366000000001</v>
      </c>
      <c r="AB204" s="110">
        <v>10.811446</v>
      </c>
      <c r="AC204" s="110">
        <v>10.811028</v>
      </c>
      <c r="AD204" s="110">
        <v>10.810542</v>
      </c>
      <c r="AE204" s="110">
        <v>10.81532</v>
      </c>
      <c r="AF204" s="104" t="s">
        <v>560</v>
      </c>
      <c r="AG204" s="65"/>
    </row>
    <row r="205" spans="1:33" ht="24.75">
      <c r="A205" s="58" t="s">
        <v>850</v>
      </c>
      <c r="B205" s="108" t="s">
        <v>1314</v>
      </c>
      <c r="C205" s="110">
        <v>0</v>
      </c>
      <c r="D205" s="110">
        <v>0</v>
      </c>
      <c r="E205" s="110">
        <v>7.1006340000000003</v>
      </c>
      <c r="F205" s="110">
        <v>7.1107129999999996</v>
      </c>
      <c r="G205" s="110">
        <v>7.1105650000000002</v>
      </c>
      <c r="H205" s="110">
        <v>7.1104979999999998</v>
      </c>
      <c r="I205" s="110">
        <v>7.1103259999999997</v>
      </c>
      <c r="J205" s="110">
        <v>7.1101960000000002</v>
      </c>
      <c r="K205" s="110">
        <v>7.1098470000000002</v>
      </c>
      <c r="L205" s="110">
        <v>7.1094480000000004</v>
      </c>
      <c r="M205" s="110">
        <v>7.1093760000000001</v>
      </c>
      <c r="N205" s="110">
        <v>7.1094819999999999</v>
      </c>
      <c r="O205" s="110">
        <v>7.1096539999999999</v>
      </c>
      <c r="P205" s="110">
        <v>7.1098749999999997</v>
      </c>
      <c r="Q205" s="110">
        <v>7.1101169999999998</v>
      </c>
      <c r="R205" s="110">
        <v>7.110366</v>
      </c>
      <c r="S205" s="110">
        <v>7.110633</v>
      </c>
      <c r="T205" s="110">
        <v>7.1109080000000002</v>
      </c>
      <c r="U205" s="110">
        <v>7.1111890000000004</v>
      </c>
      <c r="V205" s="110">
        <v>7.1114670000000002</v>
      </c>
      <c r="W205" s="110">
        <v>7.1117710000000001</v>
      </c>
      <c r="X205" s="110">
        <v>7.112063</v>
      </c>
      <c r="Y205" s="110">
        <v>7.1123690000000002</v>
      </c>
      <c r="Z205" s="110">
        <v>7.1126670000000001</v>
      </c>
      <c r="AA205" s="110">
        <v>7.1129499999999997</v>
      </c>
      <c r="AB205" s="110">
        <v>7.1132410000000004</v>
      </c>
      <c r="AC205" s="110">
        <v>7.113537</v>
      </c>
      <c r="AD205" s="110">
        <v>7.1138349999999999</v>
      </c>
      <c r="AE205" s="110">
        <v>7.1141290000000001</v>
      </c>
      <c r="AF205" s="104" t="s">
        <v>560</v>
      </c>
      <c r="AG205" s="65"/>
    </row>
    <row r="206" spans="1:33" ht="24.75">
      <c r="A206" s="58" t="s">
        <v>851</v>
      </c>
      <c r="B206" s="108" t="s">
        <v>1324</v>
      </c>
      <c r="C206" s="110">
        <v>6.6682579999999998</v>
      </c>
      <c r="D206" s="110">
        <v>6.8778709999999998</v>
      </c>
      <c r="E206" s="110">
        <v>7.093121</v>
      </c>
      <c r="F206" s="110">
        <v>7.29514</v>
      </c>
      <c r="G206" s="110">
        <v>7.4865729999999999</v>
      </c>
      <c r="H206" s="110">
        <v>7.6551429999999998</v>
      </c>
      <c r="I206" s="110">
        <v>7.7268739999999996</v>
      </c>
      <c r="J206" s="110">
        <v>7.8356810000000001</v>
      </c>
      <c r="K206" s="110">
        <v>7.9478730000000004</v>
      </c>
      <c r="L206" s="110">
        <v>8.0532990000000009</v>
      </c>
      <c r="M206" s="110">
        <v>8.1160700000000006</v>
      </c>
      <c r="N206" s="110">
        <v>8.1216530000000002</v>
      </c>
      <c r="O206" s="110">
        <v>8.1223130000000001</v>
      </c>
      <c r="P206" s="110">
        <v>8.1222189999999994</v>
      </c>
      <c r="Q206" s="110">
        <v>8.1223200000000002</v>
      </c>
      <c r="R206" s="110">
        <v>8.1220510000000008</v>
      </c>
      <c r="S206" s="110">
        <v>8.1215309999999992</v>
      </c>
      <c r="T206" s="110">
        <v>8.1195880000000002</v>
      </c>
      <c r="U206" s="110">
        <v>8.1188830000000003</v>
      </c>
      <c r="V206" s="110">
        <v>8.1175420000000003</v>
      </c>
      <c r="W206" s="110">
        <v>8.1119409999999998</v>
      </c>
      <c r="X206" s="110">
        <v>8.1083350000000003</v>
      </c>
      <c r="Y206" s="110">
        <v>8.1086290000000005</v>
      </c>
      <c r="Z206" s="110">
        <v>8.1095199999999998</v>
      </c>
      <c r="AA206" s="110">
        <v>8.1115200000000005</v>
      </c>
      <c r="AB206" s="110">
        <v>8.1139039999999998</v>
      </c>
      <c r="AC206" s="110">
        <v>8.1169639999999994</v>
      </c>
      <c r="AD206" s="110">
        <v>8.1193819999999999</v>
      </c>
      <c r="AE206" s="110">
        <v>8.1222469999999998</v>
      </c>
      <c r="AF206" s="104">
        <v>7.0689999999999998E-3</v>
      </c>
      <c r="AG206" s="65"/>
    </row>
    <row r="207" spans="1:33" ht="36.75">
      <c r="A207" s="58" t="s">
        <v>852</v>
      </c>
      <c r="B207" s="115" t="s">
        <v>788</v>
      </c>
      <c r="C207" s="120">
        <v>7.9143220000000003</v>
      </c>
      <c r="D207" s="120">
        <v>8.2052589999999999</v>
      </c>
      <c r="E207" s="120">
        <v>8.5296900000000004</v>
      </c>
      <c r="F207" s="120">
        <v>8.8359380000000005</v>
      </c>
      <c r="G207" s="120">
        <v>9.0870700000000006</v>
      </c>
      <c r="H207" s="120">
        <v>9.2903500000000001</v>
      </c>
      <c r="I207" s="120">
        <v>9.3778360000000003</v>
      </c>
      <c r="J207" s="120">
        <v>9.5450739999999996</v>
      </c>
      <c r="K207" s="120">
        <v>9.7218040000000006</v>
      </c>
      <c r="L207" s="120">
        <v>9.8842239999999997</v>
      </c>
      <c r="M207" s="120">
        <v>9.9741850000000003</v>
      </c>
      <c r="N207" s="120">
        <v>9.9937349999999991</v>
      </c>
      <c r="O207" s="120">
        <v>10.014434</v>
      </c>
      <c r="P207" s="120">
        <v>10.036740999999999</v>
      </c>
      <c r="Q207" s="120">
        <v>10.062286</v>
      </c>
      <c r="R207" s="120">
        <v>10.086017</v>
      </c>
      <c r="S207" s="120">
        <v>10.112781999999999</v>
      </c>
      <c r="T207" s="120">
        <v>10.137606</v>
      </c>
      <c r="U207" s="120">
        <v>10.162179999999999</v>
      </c>
      <c r="V207" s="120">
        <v>10.179931</v>
      </c>
      <c r="W207" s="120">
        <v>10.198067999999999</v>
      </c>
      <c r="X207" s="120">
        <v>10.214041</v>
      </c>
      <c r="Y207" s="120">
        <v>10.242611</v>
      </c>
      <c r="Z207" s="120">
        <v>10.288869</v>
      </c>
      <c r="AA207" s="120">
        <v>10.332796999999999</v>
      </c>
      <c r="AB207" s="120">
        <v>10.365648999999999</v>
      </c>
      <c r="AC207" s="120">
        <v>10.388572999999999</v>
      </c>
      <c r="AD207" s="120">
        <v>10.421341999999999</v>
      </c>
      <c r="AE207" s="120">
        <v>10.451606999999999</v>
      </c>
      <c r="AF207" s="116">
        <v>9.9810000000000003E-3</v>
      </c>
      <c r="AG207" s="65"/>
    </row>
    <row r="208" spans="1:33">
      <c r="A208" s="5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row>
    <row r="209" spans="1:33" ht="36.75">
      <c r="A209" s="55"/>
      <c r="B209" s="115" t="s">
        <v>853</v>
      </c>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row>
    <row r="210" spans="1:33" ht="24.75">
      <c r="A210" s="55"/>
      <c r="B210" s="115" t="s">
        <v>1305</v>
      </c>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row>
    <row r="211" spans="1:33">
      <c r="A211" s="58" t="s">
        <v>854</v>
      </c>
      <c r="B211" s="108" t="s">
        <v>1306</v>
      </c>
      <c r="C211" s="110">
        <v>136.77049299999999</v>
      </c>
      <c r="D211" s="110">
        <v>142.56779499999999</v>
      </c>
      <c r="E211" s="110">
        <v>150.771683</v>
      </c>
      <c r="F211" s="110">
        <v>157.08109999999999</v>
      </c>
      <c r="G211" s="110">
        <v>160.30355800000001</v>
      </c>
      <c r="H211" s="110">
        <v>162.00412</v>
      </c>
      <c r="I211" s="110">
        <v>163.38394199999999</v>
      </c>
      <c r="J211" s="110">
        <v>165.319534</v>
      </c>
      <c r="K211" s="110">
        <v>166.83865399999999</v>
      </c>
      <c r="L211" s="110">
        <v>168.393936</v>
      </c>
      <c r="M211" s="110">
        <v>170.32385300000001</v>
      </c>
      <c r="N211" s="110">
        <v>171.88102699999999</v>
      </c>
      <c r="O211" s="110">
        <v>174.06727599999999</v>
      </c>
      <c r="P211" s="110">
        <v>177.34086600000001</v>
      </c>
      <c r="Q211" s="110">
        <v>181.10180700000001</v>
      </c>
      <c r="R211" s="110">
        <v>184.59545900000001</v>
      </c>
      <c r="S211" s="110">
        <v>188.38859600000001</v>
      </c>
      <c r="T211" s="110">
        <v>191.97610499999999</v>
      </c>
      <c r="U211" s="110">
        <v>195.80365</v>
      </c>
      <c r="V211" s="110">
        <v>198.572205</v>
      </c>
      <c r="W211" s="110">
        <v>201.28009</v>
      </c>
      <c r="X211" s="110">
        <v>203.783401</v>
      </c>
      <c r="Y211" s="110">
        <v>206.34025600000001</v>
      </c>
      <c r="Z211" s="110">
        <v>210.204849</v>
      </c>
      <c r="AA211" s="110">
        <v>213.990906</v>
      </c>
      <c r="AB211" s="110">
        <v>217.19418300000001</v>
      </c>
      <c r="AC211" s="110">
        <v>219.837097</v>
      </c>
      <c r="AD211" s="110">
        <v>223.46331799999999</v>
      </c>
      <c r="AE211" s="110">
        <v>227.60270700000001</v>
      </c>
      <c r="AF211" s="104">
        <v>1.8356000000000001E-2</v>
      </c>
      <c r="AG211" s="65"/>
    </row>
    <row r="212" spans="1:33" ht="24.75">
      <c r="A212" s="58" t="s">
        <v>855</v>
      </c>
      <c r="B212" s="108" t="s">
        <v>1307</v>
      </c>
      <c r="C212" s="110">
        <v>103.59671</v>
      </c>
      <c r="D212" s="110">
        <v>106.848747</v>
      </c>
      <c r="E212" s="110">
        <v>111.904686</v>
      </c>
      <c r="F212" s="110">
        <v>115.554222</v>
      </c>
      <c r="G212" s="110">
        <v>116.96676600000001</v>
      </c>
      <c r="H212" s="110">
        <v>117.32727800000001</v>
      </c>
      <c r="I212" s="110">
        <v>117.518852</v>
      </c>
      <c r="J212" s="110">
        <v>118.16703</v>
      </c>
      <c r="K212" s="110">
        <v>118.568787</v>
      </c>
      <c r="L212" s="110">
        <v>119.044769</v>
      </c>
      <c r="M212" s="110">
        <v>119.82862900000001</v>
      </c>
      <c r="N212" s="110">
        <v>120.389702</v>
      </c>
      <c r="O212" s="110">
        <v>121.42692599999999</v>
      </c>
      <c r="P212" s="110">
        <v>123.25087000000001</v>
      </c>
      <c r="Q212" s="110">
        <v>125.43590500000001</v>
      </c>
      <c r="R212" s="110">
        <v>127.456306</v>
      </c>
      <c r="S212" s="110">
        <v>129.702652</v>
      </c>
      <c r="T212" s="110">
        <v>131.82530199999999</v>
      </c>
      <c r="U212" s="110">
        <v>134.129547</v>
      </c>
      <c r="V212" s="110">
        <v>135.72537199999999</v>
      </c>
      <c r="W212" s="110">
        <v>137.29719499999999</v>
      </c>
      <c r="X212" s="110">
        <v>138.74612400000001</v>
      </c>
      <c r="Y212" s="110">
        <v>140.24710099999999</v>
      </c>
      <c r="Z212" s="110">
        <v>142.65003999999999</v>
      </c>
      <c r="AA212" s="110">
        <v>145.01057399999999</v>
      </c>
      <c r="AB212" s="110">
        <v>146.987076</v>
      </c>
      <c r="AC212" s="110">
        <v>148.59549000000001</v>
      </c>
      <c r="AD212" s="110">
        <v>150.87861599999999</v>
      </c>
      <c r="AE212" s="110">
        <v>153.516571</v>
      </c>
      <c r="AF212" s="104">
        <v>1.4146000000000001E-2</v>
      </c>
      <c r="AG212" s="65"/>
    </row>
    <row r="213" spans="1:33" ht="24.75">
      <c r="A213" s="58" t="s">
        <v>856</v>
      </c>
      <c r="B213" s="108" t="s">
        <v>1308</v>
      </c>
      <c r="C213" s="110">
        <v>0</v>
      </c>
      <c r="D213" s="110">
        <v>0.27569399999999999</v>
      </c>
      <c r="E213" s="110">
        <v>0.28487499999999999</v>
      </c>
      <c r="F213" s="110">
        <v>0.28564000000000001</v>
      </c>
      <c r="G213" s="110">
        <v>0.29235</v>
      </c>
      <c r="H213" s="110">
        <v>0.29807899999999998</v>
      </c>
      <c r="I213" s="110">
        <v>0.303676</v>
      </c>
      <c r="J213" s="110">
        <v>0.31213600000000002</v>
      </c>
      <c r="K213" s="110">
        <v>0.32277899999999998</v>
      </c>
      <c r="L213" s="110">
        <v>0.33666600000000002</v>
      </c>
      <c r="M213" s="110">
        <v>0.35173100000000002</v>
      </c>
      <c r="N213" s="110">
        <v>0.36679499999999998</v>
      </c>
      <c r="O213" s="110">
        <v>0.38325999999999999</v>
      </c>
      <c r="P213" s="110">
        <v>0.40495500000000001</v>
      </c>
      <c r="Q213" s="110">
        <v>0.43248700000000001</v>
      </c>
      <c r="R213" s="110">
        <v>0.46502100000000002</v>
      </c>
      <c r="S213" s="110">
        <v>0.50168199999999996</v>
      </c>
      <c r="T213" s="110">
        <v>0.54403000000000001</v>
      </c>
      <c r="U213" s="110">
        <v>0.59080999999999995</v>
      </c>
      <c r="V213" s="110">
        <v>0.64069900000000002</v>
      </c>
      <c r="W213" s="110">
        <v>0.693214</v>
      </c>
      <c r="X213" s="110">
        <v>0.75207100000000005</v>
      </c>
      <c r="Y213" s="110">
        <v>0.81472999999999995</v>
      </c>
      <c r="Z213" s="110">
        <v>0.88600299999999999</v>
      </c>
      <c r="AA213" s="110">
        <v>0.95893600000000001</v>
      </c>
      <c r="AB213" s="110">
        <v>1.030097</v>
      </c>
      <c r="AC213" s="110">
        <v>1.0986610000000001</v>
      </c>
      <c r="AD213" s="110">
        <v>1.166161</v>
      </c>
      <c r="AE213" s="110">
        <v>1.234235</v>
      </c>
      <c r="AF213" s="104" t="s">
        <v>560</v>
      </c>
      <c r="AG213" s="65"/>
    </row>
    <row r="214" spans="1:33" ht="72.75">
      <c r="A214" s="58" t="s">
        <v>857</v>
      </c>
      <c r="B214" s="108" t="s">
        <v>1309</v>
      </c>
      <c r="C214" s="110">
        <v>0</v>
      </c>
      <c r="D214" s="110">
        <v>0</v>
      </c>
      <c r="E214" s="110">
        <v>0</v>
      </c>
      <c r="F214" s="110">
        <v>0</v>
      </c>
      <c r="G214" s="110">
        <v>0</v>
      </c>
      <c r="H214" s="110">
        <v>0</v>
      </c>
      <c r="I214" s="110">
        <v>0</v>
      </c>
      <c r="J214" s="110">
        <v>0</v>
      </c>
      <c r="K214" s="110">
        <v>0</v>
      </c>
      <c r="L214" s="110">
        <v>0</v>
      </c>
      <c r="M214" s="110">
        <v>0</v>
      </c>
      <c r="N214" s="110">
        <v>0</v>
      </c>
      <c r="O214" s="110">
        <v>0</v>
      </c>
      <c r="P214" s="110">
        <v>0</v>
      </c>
      <c r="Q214" s="110">
        <v>0</v>
      </c>
      <c r="R214" s="110">
        <v>0</v>
      </c>
      <c r="S214" s="110">
        <v>0</v>
      </c>
      <c r="T214" s="110">
        <v>0</v>
      </c>
      <c r="U214" s="110">
        <v>0</v>
      </c>
      <c r="V214" s="110">
        <v>0</v>
      </c>
      <c r="W214" s="110">
        <v>0</v>
      </c>
      <c r="X214" s="110">
        <v>0</v>
      </c>
      <c r="Y214" s="110">
        <v>0</v>
      </c>
      <c r="Z214" s="110">
        <v>0</v>
      </c>
      <c r="AA214" s="110">
        <v>0</v>
      </c>
      <c r="AB214" s="110">
        <v>0</v>
      </c>
      <c r="AC214" s="110">
        <v>0</v>
      </c>
      <c r="AD214" s="110">
        <v>0</v>
      </c>
      <c r="AE214" s="110">
        <v>0</v>
      </c>
      <c r="AF214" s="104" t="s">
        <v>560</v>
      </c>
      <c r="AG214" s="65"/>
    </row>
    <row r="215" spans="1:33" ht="36.75">
      <c r="A215" s="58" t="s">
        <v>858</v>
      </c>
      <c r="B215" s="108" t="s">
        <v>1310</v>
      </c>
      <c r="C215" s="110">
        <v>11.755768</v>
      </c>
      <c r="D215" s="110">
        <v>11.862360000000001</v>
      </c>
      <c r="E215" s="110">
        <v>12.543434</v>
      </c>
      <c r="F215" s="110">
        <v>12.408045</v>
      </c>
      <c r="G215" s="110">
        <v>12.201530999999999</v>
      </c>
      <c r="H215" s="110">
        <v>12.086430999999999</v>
      </c>
      <c r="I215" s="110">
        <v>11.693008000000001</v>
      </c>
      <c r="J215" s="110">
        <v>11.609571000000001</v>
      </c>
      <c r="K215" s="110">
        <v>11.587203000000001</v>
      </c>
      <c r="L215" s="110">
        <v>11.766098</v>
      </c>
      <c r="M215" s="110">
        <v>11.835867</v>
      </c>
      <c r="N215" s="110">
        <v>12.092966000000001</v>
      </c>
      <c r="O215" s="110">
        <v>12.317826999999999</v>
      </c>
      <c r="P215" s="110">
        <v>12.631629</v>
      </c>
      <c r="Q215" s="110">
        <v>12.885059999999999</v>
      </c>
      <c r="R215" s="110">
        <v>13.143001999999999</v>
      </c>
      <c r="S215" s="110">
        <v>13.377981</v>
      </c>
      <c r="T215" s="110">
        <v>13.633929999999999</v>
      </c>
      <c r="U215" s="110">
        <v>13.884437</v>
      </c>
      <c r="V215" s="110">
        <v>14.094258</v>
      </c>
      <c r="W215" s="110">
        <v>14.300129999999999</v>
      </c>
      <c r="X215" s="110">
        <v>14.546765000000001</v>
      </c>
      <c r="Y215" s="110">
        <v>14.697861</v>
      </c>
      <c r="Z215" s="110">
        <v>14.965305000000001</v>
      </c>
      <c r="AA215" s="110">
        <v>15.107173</v>
      </c>
      <c r="AB215" s="110">
        <v>15.276312000000001</v>
      </c>
      <c r="AC215" s="110">
        <v>15.38072</v>
      </c>
      <c r="AD215" s="110">
        <v>15.579879</v>
      </c>
      <c r="AE215" s="110">
        <v>15.731930999999999</v>
      </c>
      <c r="AF215" s="104">
        <v>1.0460000000000001E-2</v>
      </c>
      <c r="AG215" s="65"/>
    </row>
    <row r="216" spans="1:33">
      <c r="A216" s="58" t="s">
        <v>859</v>
      </c>
      <c r="B216" s="108" t="s">
        <v>1311</v>
      </c>
      <c r="C216" s="110">
        <v>0</v>
      </c>
      <c r="D216" s="110">
        <v>0</v>
      </c>
      <c r="E216" s="110">
        <v>0</v>
      </c>
      <c r="F216" s="110">
        <v>0</v>
      </c>
      <c r="G216" s="110">
        <v>0</v>
      </c>
      <c r="H216" s="110">
        <v>0</v>
      </c>
      <c r="I216" s="110">
        <v>0</v>
      </c>
      <c r="J216" s="110">
        <v>0</v>
      </c>
      <c r="K216" s="110">
        <v>0</v>
      </c>
      <c r="L216" s="110">
        <v>0</v>
      </c>
      <c r="M216" s="110">
        <v>0</v>
      </c>
      <c r="N216" s="110">
        <v>0</v>
      </c>
      <c r="O216" s="110">
        <v>0</v>
      </c>
      <c r="P216" s="110">
        <v>0</v>
      </c>
      <c r="Q216" s="110">
        <v>0</v>
      </c>
      <c r="R216" s="110">
        <v>0</v>
      </c>
      <c r="S216" s="110">
        <v>0</v>
      </c>
      <c r="T216" s="110">
        <v>0</v>
      </c>
      <c r="U216" s="110">
        <v>0</v>
      </c>
      <c r="V216" s="110">
        <v>0</v>
      </c>
      <c r="W216" s="110">
        <v>0</v>
      </c>
      <c r="X216" s="110">
        <v>0</v>
      </c>
      <c r="Y216" s="110">
        <v>0</v>
      </c>
      <c r="Z216" s="110">
        <v>0</v>
      </c>
      <c r="AA216" s="110">
        <v>0</v>
      </c>
      <c r="AB216" s="110">
        <v>0</v>
      </c>
      <c r="AC216" s="110">
        <v>0</v>
      </c>
      <c r="AD216" s="110">
        <v>0</v>
      </c>
      <c r="AE216" s="110">
        <v>0</v>
      </c>
      <c r="AF216" s="104" t="s">
        <v>560</v>
      </c>
      <c r="AG216" s="65"/>
    </row>
    <row r="217" spans="1:33" ht="36.75">
      <c r="A217" s="58" t="s">
        <v>860</v>
      </c>
      <c r="B217" s="108" t="s">
        <v>1312</v>
      </c>
      <c r="C217" s="110">
        <v>0</v>
      </c>
      <c r="D217" s="110">
        <v>0.31605299999999997</v>
      </c>
      <c r="E217" s="110">
        <v>0.33107700000000001</v>
      </c>
      <c r="F217" s="110">
        <v>0.34040199999999998</v>
      </c>
      <c r="G217" s="110">
        <v>0.349107</v>
      </c>
      <c r="H217" s="110">
        <v>0.35911599999999999</v>
      </c>
      <c r="I217" s="110">
        <v>0.37227199999999999</v>
      </c>
      <c r="J217" s="110">
        <v>0.39096999999999998</v>
      </c>
      <c r="K217" s="110">
        <v>0.41283500000000001</v>
      </c>
      <c r="L217" s="110">
        <v>0.43845699999999999</v>
      </c>
      <c r="M217" s="110">
        <v>0.46888299999999999</v>
      </c>
      <c r="N217" s="110">
        <v>0.50065899999999997</v>
      </c>
      <c r="O217" s="110">
        <v>0.53854100000000005</v>
      </c>
      <c r="P217" s="110">
        <v>0.585642</v>
      </c>
      <c r="Q217" s="110">
        <v>0.64264399999999999</v>
      </c>
      <c r="R217" s="110">
        <v>0.70755999999999997</v>
      </c>
      <c r="S217" s="110">
        <v>0.78264699999999998</v>
      </c>
      <c r="T217" s="110">
        <v>0.86579399999999995</v>
      </c>
      <c r="U217" s="110">
        <v>0.95799100000000004</v>
      </c>
      <c r="V217" s="110">
        <v>1.0510919999999999</v>
      </c>
      <c r="W217" s="110">
        <v>1.1473150000000001</v>
      </c>
      <c r="X217" s="110">
        <v>1.243325</v>
      </c>
      <c r="Y217" s="110">
        <v>1.3379430000000001</v>
      </c>
      <c r="Z217" s="110">
        <v>1.437713</v>
      </c>
      <c r="AA217" s="110">
        <v>1.532467</v>
      </c>
      <c r="AB217" s="110">
        <v>1.6170869999999999</v>
      </c>
      <c r="AC217" s="110">
        <v>1.6923090000000001</v>
      </c>
      <c r="AD217" s="110">
        <v>1.7661230000000001</v>
      </c>
      <c r="AE217" s="110">
        <v>1.8381050000000001</v>
      </c>
      <c r="AF217" s="104" t="s">
        <v>560</v>
      </c>
      <c r="AG217" s="65"/>
    </row>
    <row r="218" spans="1:33" ht="36.75">
      <c r="A218" s="58" t="s">
        <v>861</v>
      </c>
      <c r="B218" s="108" t="s">
        <v>1313</v>
      </c>
      <c r="C218" s="110">
        <v>0</v>
      </c>
      <c r="D218" s="110">
        <v>0.32879999999999998</v>
      </c>
      <c r="E218" s="110">
        <v>0.34547</v>
      </c>
      <c r="F218" s="110">
        <v>0.34941499999999998</v>
      </c>
      <c r="G218" s="110">
        <v>0.35311300000000001</v>
      </c>
      <c r="H218" s="110">
        <v>0.35725600000000002</v>
      </c>
      <c r="I218" s="110">
        <v>0.36241400000000001</v>
      </c>
      <c r="J218" s="110">
        <v>0.37389899999999998</v>
      </c>
      <c r="K218" s="110">
        <v>0.391291</v>
      </c>
      <c r="L218" s="110">
        <v>0.41677700000000001</v>
      </c>
      <c r="M218" s="110">
        <v>0.44823800000000003</v>
      </c>
      <c r="N218" s="110">
        <v>0.48479499999999998</v>
      </c>
      <c r="O218" s="110">
        <v>0.52864800000000001</v>
      </c>
      <c r="P218" s="110">
        <v>0.58403799999999995</v>
      </c>
      <c r="Q218" s="110">
        <v>0.64941700000000002</v>
      </c>
      <c r="R218" s="110">
        <v>0.72499999999999998</v>
      </c>
      <c r="S218" s="110">
        <v>0.81109100000000001</v>
      </c>
      <c r="T218" s="110">
        <v>0.90827100000000005</v>
      </c>
      <c r="U218" s="110">
        <v>1.0153730000000001</v>
      </c>
      <c r="V218" s="110">
        <v>1.125429</v>
      </c>
      <c r="W218" s="110">
        <v>1.239638</v>
      </c>
      <c r="X218" s="110">
        <v>1.3565320000000001</v>
      </c>
      <c r="Y218" s="110">
        <v>1.4644839999999999</v>
      </c>
      <c r="Z218" s="110">
        <v>1.5821670000000001</v>
      </c>
      <c r="AA218" s="110">
        <v>1.6880930000000001</v>
      </c>
      <c r="AB218" s="110">
        <v>1.7864690000000001</v>
      </c>
      <c r="AC218" s="110">
        <v>1.8713010000000001</v>
      </c>
      <c r="AD218" s="110">
        <v>1.9580740000000001</v>
      </c>
      <c r="AE218" s="110">
        <v>2.0376029999999998</v>
      </c>
      <c r="AF218" s="104" t="s">
        <v>560</v>
      </c>
      <c r="AG218" s="65"/>
    </row>
    <row r="219" spans="1:33" ht="24.75">
      <c r="A219" s="58" t="s">
        <v>862</v>
      </c>
      <c r="B219" s="108" t="s">
        <v>1314</v>
      </c>
      <c r="C219" s="110">
        <v>0</v>
      </c>
      <c r="D219" s="110">
        <v>0</v>
      </c>
      <c r="E219" s="110">
        <v>1.0399999999999999E-4</v>
      </c>
      <c r="F219" s="110">
        <v>1.07E-4</v>
      </c>
      <c r="G219" s="110">
        <v>1.0900000000000001E-4</v>
      </c>
      <c r="H219" s="110">
        <v>1.0900000000000001E-4</v>
      </c>
      <c r="I219" s="110">
        <v>1.0900000000000001E-4</v>
      </c>
      <c r="J219" s="110">
        <v>1.1E-4</v>
      </c>
      <c r="K219" s="110">
        <v>1.1E-4</v>
      </c>
      <c r="L219" s="110">
        <v>1.1E-4</v>
      </c>
      <c r="M219" s="110">
        <v>1.1E-4</v>
      </c>
      <c r="N219" s="110">
        <v>1.0900000000000001E-4</v>
      </c>
      <c r="O219" s="110">
        <v>1.0900000000000001E-4</v>
      </c>
      <c r="P219" s="110">
        <v>1.0900000000000001E-4</v>
      </c>
      <c r="Q219" s="110">
        <v>1.08E-4</v>
      </c>
      <c r="R219" s="110">
        <v>1.07E-4</v>
      </c>
      <c r="S219" s="110">
        <v>1.06E-4</v>
      </c>
      <c r="T219" s="110">
        <v>1.0399999999999999E-4</v>
      </c>
      <c r="U219" s="110">
        <v>1.01E-4</v>
      </c>
      <c r="V219" s="110">
        <v>9.7E-5</v>
      </c>
      <c r="W219" s="110">
        <v>9.2E-5</v>
      </c>
      <c r="X219" s="110">
        <v>8.6000000000000003E-5</v>
      </c>
      <c r="Y219" s="110">
        <v>8.0000000000000007E-5</v>
      </c>
      <c r="Z219" s="110">
        <v>7.3999999999999996E-5</v>
      </c>
      <c r="AA219" s="110">
        <v>6.7999999999999999E-5</v>
      </c>
      <c r="AB219" s="110">
        <v>6.0999999999999999E-5</v>
      </c>
      <c r="AC219" s="110">
        <v>5.3999999999999998E-5</v>
      </c>
      <c r="AD219" s="110">
        <v>4.8000000000000001E-5</v>
      </c>
      <c r="AE219" s="110">
        <v>4.1999999999999998E-5</v>
      </c>
      <c r="AF219" s="104" t="s">
        <v>560</v>
      </c>
      <c r="AG219" s="65"/>
    </row>
    <row r="220" spans="1:33" ht="36.75">
      <c r="A220" s="58" t="s">
        <v>863</v>
      </c>
      <c r="B220" s="108" t="s">
        <v>1315</v>
      </c>
      <c r="C220" s="110">
        <v>252.12297100000001</v>
      </c>
      <c r="D220" s="110">
        <v>262.199432</v>
      </c>
      <c r="E220" s="110">
        <v>276.18127399999997</v>
      </c>
      <c r="F220" s="110">
        <v>286.01892099999998</v>
      </c>
      <c r="G220" s="110">
        <v>290.46655299999998</v>
      </c>
      <c r="H220" s="110">
        <v>292.43240400000002</v>
      </c>
      <c r="I220" s="110">
        <v>293.63424700000002</v>
      </c>
      <c r="J220" s="110">
        <v>296.173248</v>
      </c>
      <c r="K220" s="110">
        <v>298.12170400000002</v>
      </c>
      <c r="L220" s="110">
        <v>300.39685100000003</v>
      </c>
      <c r="M220" s="110">
        <v>303.257294</v>
      </c>
      <c r="N220" s="110">
        <v>305.71603399999998</v>
      </c>
      <c r="O220" s="110">
        <v>309.26257299999997</v>
      </c>
      <c r="P220" s="110">
        <v>314.79812600000002</v>
      </c>
      <c r="Q220" s="110">
        <v>321.14746100000002</v>
      </c>
      <c r="R220" s="110">
        <v>327.09249899999998</v>
      </c>
      <c r="S220" s="110">
        <v>333.56478900000002</v>
      </c>
      <c r="T220" s="110">
        <v>339.75351000000001</v>
      </c>
      <c r="U220" s="110">
        <v>346.38189699999998</v>
      </c>
      <c r="V220" s="110">
        <v>351.209137</v>
      </c>
      <c r="W220" s="110">
        <v>355.95761099999999</v>
      </c>
      <c r="X220" s="110">
        <v>360.42837500000002</v>
      </c>
      <c r="Y220" s="110">
        <v>364.902466</v>
      </c>
      <c r="Z220" s="110">
        <v>371.72610500000002</v>
      </c>
      <c r="AA220" s="110">
        <v>378.28823899999998</v>
      </c>
      <c r="AB220" s="110">
        <v>383.89129600000001</v>
      </c>
      <c r="AC220" s="110">
        <v>388.47567700000002</v>
      </c>
      <c r="AD220" s="110">
        <v>394.81222500000001</v>
      </c>
      <c r="AE220" s="110">
        <v>401.96115099999997</v>
      </c>
      <c r="AF220" s="104">
        <v>1.6798E-2</v>
      </c>
      <c r="AG220" s="65"/>
    </row>
    <row r="221" spans="1:33">
      <c r="A221" s="55"/>
      <c r="B221" s="115" t="s">
        <v>1316</v>
      </c>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row>
    <row r="222" spans="1:33">
      <c r="A222" s="58" t="s">
        <v>864</v>
      </c>
      <c r="B222" s="108" t="s">
        <v>1306</v>
      </c>
      <c r="C222" s="110">
        <v>108.315331</v>
      </c>
      <c r="D222" s="110">
        <v>111.86180899999999</v>
      </c>
      <c r="E222" s="110">
        <v>112.663895</v>
      </c>
      <c r="F222" s="110">
        <v>113.75501300000001</v>
      </c>
      <c r="G222" s="110">
        <v>116.360794</v>
      </c>
      <c r="H222" s="110">
        <v>120.664314</v>
      </c>
      <c r="I222" s="110">
        <v>123.277176</v>
      </c>
      <c r="J222" s="110">
        <v>123.222191</v>
      </c>
      <c r="K222" s="110">
        <v>121.07485200000001</v>
      </c>
      <c r="L222" s="110">
        <v>119.570702</v>
      </c>
      <c r="M222" s="110">
        <v>120.336288</v>
      </c>
      <c r="N222" s="110">
        <v>121.886032</v>
      </c>
      <c r="O222" s="110">
        <v>123.167618</v>
      </c>
      <c r="P222" s="110">
        <v>124.72809599999999</v>
      </c>
      <c r="Q222" s="110">
        <v>126.319824</v>
      </c>
      <c r="R222" s="110">
        <v>127.848488</v>
      </c>
      <c r="S222" s="110">
        <v>129.178223</v>
      </c>
      <c r="T222" s="110">
        <v>130.386765</v>
      </c>
      <c r="U222" s="110">
        <v>131.92759699999999</v>
      </c>
      <c r="V222" s="110">
        <v>133.48138399999999</v>
      </c>
      <c r="W222" s="110">
        <v>134.51525899999999</v>
      </c>
      <c r="X222" s="110">
        <v>135.85908499999999</v>
      </c>
      <c r="Y222" s="110">
        <v>136.21057099999999</v>
      </c>
      <c r="Z222" s="110">
        <v>135.419983</v>
      </c>
      <c r="AA222" s="110">
        <v>135.072632</v>
      </c>
      <c r="AB222" s="110">
        <v>135.62127699999999</v>
      </c>
      <c r="AC222" s="110">
        <v>136.81350699999999</v>
      </c>
      <c r="AD222" s="110">
        <v>137.64428699999999</v>
      </c>
      <c r="AE222" s="110">
        <v>139.15571600000001</v>
      </c>
      <c r="AF222" s="104">
        <v>8.9879999999999995E-3</v>
      </c>
      <c r="AG222" s="65"/>
    </row>
    <row r="223" spans="1:33" ht="24.75">
      <c r="A223" s="58" t="s">
        <v>865</v>
      </c>
      <c r="B223" s="108" t="s">
        <v>1307</v>
      </c>
      <c r="C223" s="110">
        <v>68.839256000000006</v>
      </c>
      <c r="D223" s="110">
        <v>70.735229000000004</v>
      </c>
      <c r="E223" s="110">
        <v>70.912659000000005</v>
      </c>
      <c r="F223" s="110">
        <v>71.294334000000006</v>
      </c>
      <c r="G223" s="110">
        <v>72.641609000000003</v>
      </c>
      <c r="H223" s="110">
        <v>75.056540999999996</v>
      </c>
      <c r="I223" s="110">
        <v>76.427368000000001</v>
      </c>
      <c r="J223" s="110">
        <v>76.160088000000002</v>
      </c>
      <c r="K223" s="110">
        <v>74.622658000000001</v>
      </c>
      <c r="L223" s="110">
        <v>73.505134999999996</v>
      </c>
      <c r="M223" s="110">
        <v>73.799858</v>
      </c>
      <c r="N223" s="110">
        <v>74.586723000000006</v>
      </c>
      <c r="O223" s="110">
        <v>75.219261000000003</v>
      </c>
      <c r="P223" s="110">
        <v>76.031173999999993</v>
      </c>
      <c r="Q223" s="110">
        <v>76.870277000000002</v>
      </c>
      <c r="R223" s="110">
        <v>77.678650000000005</v>
      </c>
      <c r="S223" s="110">
        <v>78.373497</v>
      </c>
      <c r="T223" s="110">
        <v>79.001953</v>
      </c>
      <c r="U223" s="110">
        <v>79.838211000000001</v>
      </c>
      <c r="V223" s="110">
        <v>80.688086999999996</v>
      </c>
      <c r="W223" s="110">
        <v>81.229370000000003</v>
      </c>
      <c r="X223" s="110">
        <v>81.963241999999994</v>
      </c>
      <c r="Y223" s="110">
        <v>82.103797999999998</v>
      </c>
      <c r="Z223" s="110">
        <v>81.561913000000004</v>
      </c>
      <c r="AA223" s="110">
        <v>81.292777999999998</v>
      </c>
      <c r="AB223" s="110">
        <v>81.567595999999995</v>
      </c>
      <c r="AC223" s="110">
        <v>82.233161999999993</v>
      </c>
      <c r="AD223" s="110">
        <v>82.684783999999993</v>
      </c>
      <c r="AE223" s="110">
        <v>83.548218000000006</v>
      </c>
      <c r="AF223" s="104">
        <v>6.94E-3</v>
      </c>
      <c r="AG223" s="65"/>
    </row>
    <row r="224" spans="1:33" ht="24.75">
      <c r="A224" s="58" t="s">
        <v>866</v>
      </c>
      <c r="B224" s="108" t="s">
        <v>1308</v>
      </c>
      <c r="C224" s="110">
        <v>0.19042999999999999</v>
      </c>
      <c r="D224" s="110">
        <v>0.19422300000000001</v>
      </c>
      <c r="E224" s="110">
        <v>0.19656999999999999</v>
      </c>
      <c r="F224" s="110">
        <v>0.196077</v>
      </c>
      <c r="G224" s="110">
        <v>0.20480999999999999</v>
      </c>
      <c r="H224" s="110">
        <v>0.21737600000000001</v>
      </c>
      <c r="I224" s="110">
        <v>0.22798099999999999</v>
      </c>
      <c r="J224" s="110">
        <v>0.23441400000000001</v>
      </c>
      <c r="K224" s="110">
        <v>0.23872599999999999</v>
      </c>
      <c r="L224" s="110">
        <v>0.247721</v>
      </c>
      <c r="M224" s="110">
        <v>0.263905</v>
      </c>
      <c r="N224" s="110">
        <v>0.28577399999999997</v>
      </c>
      <c r="O224" s="110">
        <v>0.307006</v>
      </c>
      <c r="P224" s="110">
        <v>0.33141100000000001</v>
      </c>
      <c r="Q224" s="110">
        <v>0.35905500000000001</v>
      </c>
      <c r="R224" s="110">
        <v>0.39071699999999998</v>
      </c>
      <c r="S224" s="110">
        <v>0.42327700000000001</v>
      </c>
      <c r="T224" s="110">
        <v>0.45851599999999998</v>
      </c>
      <c r="U224" s="110">
        <v>0.49489499999999997</v>
      </c>
      <c r="V224" s="110">
        <v>0.53306299999999995</v>
      </c>
      <c r="W224" s="110">
        <v>0.56726100000000002</v>
      </c>
      <c r="X224" s="110">
        <v>0.60443800000000003</v>
      </c>
      <c r="Y224" s="110">
        <v>0.63577700000000004</v>
      </c>
      <c r="Z224" s="110">
        <v>0.65985499999999997</v>
      </c>
      <c r="AA224" s="110">
        <v>0.68360100000000001</v>
      </c>
      <c r="AB224" s="110">
        <v>0.70903000000000005</v>
      </c>
      <c r="AC224" s="110">
        <v>0.73458299999999999</v>
      </c>
      <c r="AD224" s="110">
        <v>0.75465000000000004</v>
      </c>
      <c r="AE224" s="110">
        <v>0.77672799999999997</v>
      </c>
      <c r="AF224" s="104">
        <v>5.1489E-2</v>
      </c>
      <c r="AG224" s="65"/>
    </row>
    <row r="225" spans="1:33" ht="72.75">
      <c r="A225" s="58" t="s">
        <v>867</v>
      </c>
      <c r="B225" s="108" t="s">
        <v>1309</v>
      </c>
      <c r="C225" s="110">
        <v>8.8756000000000002E-2</v>
      </c>
      <c r="D225" s="110">
        <v>8.0241000000000007E-2</v>
      </c>
      <c r="E225" s="110">
        <v>7.1048E-2</v>
      </c>
      <c r="F225" s="110">
        <v>6.2378000000000003E-2</v>
      </c>
      <c r="G225" s="110">
        <v>5.543E-2</v>
      </c>
      <c r="H225" s="110">
        <v>4.9847000000000002E-2</v>
      </c>
      <c r="I225" s="110">
        <v>4.4072E-2</v>
      </c>
      <c r="J225" s="110">
        <v>3.8059999999999997E-2</v>
      </c>
      <c r="K225" s="110">
        <v>3.2244000000000002E-2</v>
      </c>
      <c r="L225" s="110">
        <v>2.7390000000000001E-2</v>
      </c>
      <c r="M225" s="110">
        <v>2.3635E-2</v>
      </c>
      <c r="N225" s="110">
        <v>2.0455000000000001E-2</v>
      </c>
      <c r="O225" s="110">
        <v>1.7596000000000001E-2</v>
      </c>
      <c r="P225" s="110">
        <v>1.512E-2</v>
      </c>
      <c r="Q225" s="110">
        <v>1.2947999999999999E-2</v>
      </c>
      <c r="R225" s="110">
        <v>1.1051E-2</v>
      </c>
      <c r="S225" s="110">
        <v>9.3919999999999993E-3</v>
      </c>
      <c r="T225" s="110">
        <v>7.9559999999999995E-3</v>
      </c>
      <c r="U225" s="110">
        <v>6.7409999999999996E-3</v>
      </c>
      <c r="V225" s="110">
        <v>5.7010000000000003E-3</v>
      </c>
      <c r="W225" s="110">
        <v>4.7920000000000003E-3</v>
      </c>
      <c r="X225" s="110">
        <v>4.0299999999999997E-3</v>
      </c>
      <c r="Y225" s="110">
        <v>3.3570000000000002E-3</v>
      </c>
      <c r="Z225" s="110">
        <v>2.7699999999999999E-3</v>
      </c>
      <c r="AA225" s="110">
        <v>2.2889999999999998E-3</v>
      </c>
      <c r="AB225" s="110">
        <v>1.9040000000000001E-3</v>
      </c>
      <c r="AC225" s="110">
        <v>1.5900000000000001E-3</v>
      </c>
      <c r="AD225" s="110">
        <v>1.323E-3</v>
      </c>
      <c r="AE225" s="110">
        <v>1.106E-3</v>
      </c>
      <c r="AF225" s="104">
        <v>-0.144952</v>
      </c>
      <c r="AG225" s="65"/>
    </row>
    <row r="226" spans="1:33" ht="36.75">
      <c r="A226" s="58" t="s">
        <v>868</v>
      </c>
      <c r="B226" s="108" t="s">
        <v>1310</v>
      </c>
      <c r="C226" s="110">
        <v>3.1209169999999999</v>
      </c>
      <c r="D226" s="110">
        <v>3.562824</v>
      </c>
      <c r="E226" s="110">
        <v>4.1059590000000004</v>
      </c>
      <c r="F226" s="110">
        <v>4.4477089999999997</v>
      </c>
      <c r="G226" s="110">
        <v>4.9635889999999998</v>
      </c>
      <c r="H226" s="110">
        <v>5.6116510000000002</v>
      </c>
      <c r="I226" s="110">
        <v>6.101458</v>
      </c>
      <c r="J226" s="110">
        <v>6.5357409999999998</v>
      </c>
      <c r="K226" s="110">
        <v>6.9304500000000004</v>
      </c>
      <c r="L226" s="110">
        <v>7.5008939999999997</v>
      </c>
      <c r="M226" s="110">
        <v>8.2456250000000004</v>
      </c>
      <c r="N226" s="110">
        <v>9.1310850000000006</v>
      </c>
      <c r="O226" s="110">
        <v>9.9110980000000009</v>
      </c>
      <c r="P226" s="110">
        <v>10.721723000000001</v>
      </c>
      <c r="Q226" s="110">
        <v>11.346403</v>
      </c>
      <c r="R226" s="110">
        <v>11.955226</v>
      </c>
      <c r="S226" s="110">
        <v>12.458663</v>
      </c>
      <c r="T226" s="110">
        <v>12.958193</v>
      </c>
      <c r="U226" s="110">
        <v>13.419568999999999</v>
      </c>
      <c r="V226" s="110">
        <v>13.88363</v>
      </c>
      <c r="W226" s="110">
        <v>14.252980000000001</v>
      </c>
      <c r="X226" s="110">
        <v>14.691565000000001</v>
      </c>
      <c r="Y226" s="110">
        <v>14.861463000000001</v>
      </c>
      <c r="Z226" s="110">
        <v>14.905587000000001</v>
      </c>
      <c r="AA226" s="110">
        <v>14.814135</v>
      </c>
      <c r="AB226" s="110">
        <v>14.890703999999999</v>
      </c>
      <c r="AC226" s="110">
        <v>14.942218</v>
      </c>
      <c r="AD226" s="110">
        <v>15.033702999999999</v>
      </c>
      <c r="AE226" s="110">
        <v>15.088609</v>
      </c>
      <c r="AF226" s="104">
        <v>5.7893E-2</v>
      </c>
      <c r="AG226" s="65"/>
    </row>
    <row r="227" spans="1:33">
      <c r="A227" s="58" t="s">
        <v>869</v>
      </c>
      <c r="B227" s="108" t="s">
        <v>1311</v>
      </c>
      <c r="C227" s="110">
        <v>6.5137E-2</v>
      </c>
      <c r="D227" s="110">
        <v>5.9175999999999999E-2</v>
      </c>
      <c r="E227" s="110">
        <v>5.2366000000000003E-2</v>
      </c>
      <c r="F227" s="110">
        <v>4.6144999999999999E-2</v>
      </c>
      <c r="G227" s="110">
        <v>4.1158E-2</v>
      </c>
      <c r="H227" s="110">
        <v>3.7145999999999998E-2</v>
      </c>
      <c r="I227" s="110">
        <v>3.2967000000000003E-2</v>
      </c>
      <c r="J227" s="110">
        <v>2.8586E-2</v>
      </c>
      <c r="K227" s="110">
        <v>2.4323000000000001E-2</v>
      </c>
      <c r="L227" s="110">
        <v>2.0753000000000001E-2</v>
      </c>
      <c r="M227" s="110">
        <v>1.7988000000000001E-2</v>
      </c>
      <c r="N227" s="110">
        <v>1.5639E-2</v>
      </c>
      <c r="O227" s="110">
        <v>1.3513000000000001E-2</v>
      </c>
      <c r="P227" s="110">
        <v>1.1663E-2</v>
      </c>
      <c r="Q227" s="110">
        <v>1.0030000000000001E-2</v>
      </c>
      <c r="R227" s="110">
        <v>8.5970000000000005E-3</v>
      </c>
      <c r="S227" s="110">
        <v>7.3359999999999996E-3</v>
      </c>
      <c r="T227" s="110">
        <v>6.241E-3</v>
      </c>
      <c r="U227" s="110">
        <v>5.3090000000000004E-3</v>
      </c>
      <c r="V227" s="110">
        <v>4.5069999999999997E-3</v>
      </c>
      <c r="W227" s="110">
        <v>3.8040000000000001E-3</v>
      </c>
      <c r="X227" s="110">
        <v>3.212E-3</v>
      </c>
      <c r="Y227" s="110">
        <v>2.6870000000000002E-3</v>
      </c>
      <c r="Z227" s="110">
        <v>2.2260000000000001E-3</v>
      </c>
      <c r="AA227" s="110">
        <v>1.8489999999999999E-3</v>
      </c>
      <c r="AB227" s="110">
        <v>1.5460000000000001E-3</v>
      </c>
      <c r="AC227" s="110">
        <v>1.2979999999999999E-3</v>
      </c>
      <c r="AD227" s="110">
        <v>1.0870000000000001E-3</v>
      </c>
      <c r="AE227" s="110">
        <v>9.1399999999999999E-4</v>
      </c>
      <c r="AF227" s="104">
        <v>-0.141343</v>
      </c>
      <c r="AG227" s="65"/>
    </row>
    <row r="228" spans="1:33" ht="36.75">
      <c r="A228" s="58" t="s">
        <v>870</v>
      </c>
      <c r="B228" s="108" t="s">
        <v>1312</v>
      </c>
      <c r="C228" s="110">
        <v>0</v>
      </c>
      <c r="D228" s="110">
        <v>0</v>
      </c>
      <c r="E228" s="110">
        <v>0.22504299999999999</v>
      </c>
      <c r="F228" s="110">
        <v>0.22714799999999999</v>
      </c>
      <c r="G228" s="110">
        <v>0.23027900000000001</v>
      </c>
      <c r="H228" s="110">
        <v>0.23857500000000001</v>
      </c>
      <c r="I228" s="110">
        <v>0.24623999999999999</v>
      </c>
      <c r="J228" s="110">
        <v>0.24834500000000001</v>
      </c>
      <c r="K228" s="110">
        <v>0.247229</v>
      </c>
      <c r="L228" s="110">
        <v>0.249005</v>
      </c>
      <c r="M228" s="110">
        <v>0.25837700000000002</v>
      </c>
      <c r="N228" s="110">
        <v>0.27263700000000002</v>
      </c>
      <c r="O228" s="110">
        <v>0.28715600000000002</v>
      </c>
      <c r="P228" s="110">
        <v>0.30215799999999998</v>
      </c>
      <c r="Q228" s="110">
        <v>0.320687</v>
      </c>
      <c r="R228" s="110">
        <v>0.34081499999999998</v>
      </c>
      <c r="S228" s="110">
        <v>0.36212299999999997</v>
      </c>
      <c r="T228" s="110">
        <v>0.38599099999999997</v>
      </c>
      <c r="U228" s="110">
        <v>0.41384599999999999</v>
      </c>
      <c r="V228" s="110">
        <v>0.44478200000000001</v>
      </c>
      <c r="W228" s="110">
        <v>0.47659899999999999</v>
      </c>
      <c r="X228" s="110">
        <v>0.51157799999999998</v>
      </c>
      <c r="Y228" s="110">
        <v>0.54397300000000004</v>
      </c>
      <c r="Z228" s="110">
        <v>0.57172999999999996</v>
      </c>
      <c r="AA228" s="110">
        <v>0.60040700000000002</v>
      </c>
      <c r="AB228" s="110">
        <v>0.631637</v>
      </c>
      <c r="AC228" s="110">
        <v>0.66413</v>
      </c>
      <c r="AD228" s="110">
        <v>0.69267100000000004</v>
      </c>
      <c r="AE228" s="110">
        <v>0.72231699999999999</v>
      </c>
      <c r="AF228" s="104" t="s">
        <v>560</v>
      </c>
      <c r="AG228" s="65"/>
    </row>
    <row r="229" spans="1:33" ht="36.75">
      <c r="A229" s="58" t="s">
        <v>871</v>
      </c>
      <c r="B229" s="108" t="s">
        <v>1313</v>
      </c>
      <c r="C229" s="110">
        <v>0</v>
      </c>
      <c r="D229" s="110">
        <v>0</v>
      </c>
      <c r="E229" s="110">
        <v>0.21895000000000001</v>
      </c>
      <c r="F229" s="110">
        <v>0.21643299999999999</v>
      </c>
      <c r="G229" s="110">
        <v>0.21639600000000001</v>
      </c>
      <c r="H229" s="110">
        <v>0.22101599999999999</v>
      </c>
      <c r="I229" s="110">
        <v>0.22417100000000001</v>
      </c>
      <c r="J229" s="110">
        <v>0.224302</v>
      </c>
      <c r="K229" s="110">
        <v>0.22405600000000001</v>
      </c>
      <c r="L229" s="110">
        <v>0.22989499999999999</v>
      </c>
      <c r="M229" s="110">
        <v>0.244149</v>
      </c>
      <c r="N229" s="110">
        <v>0.265212</v>
      </c>
      <c r="O229" s="110">
        <v>0.28737600000000002</v>
      </c>
      <c r="P229" s="110">
        <v>0.31066100000000002</v>
      </c>
      <c r="Q229" s="110">
        <v>0.33900400000000003</v>
      </c>
      <c r="R229" s="110">
        <v>0.37101699999999999</v>
      </c>
      <c r="S229" s="110">
        <v>0.404947</v>
      </c>
      <c r="T229" s="110">
        <v>0.44428299999999998</v>
      </c>
      <c r="U229" s="110">
        <v>0.48955100000000001</v>
      </c>
      <c r="V229" s="110">
        <v>0.54082399999999997</v>
      </c>
      <c r="W229" s="110">
        <v>0.59456699999999996</v>
      </c>
      <c r="X229" s="110">
        <v>0.65479900000000002</v>
      </c>
      <c r="Y229" s="110">
        <v>0.70982199999999995</v>
      </c>
      <c r="Z229" s="110">
        <v>0.75931499999999996</v>
      </c>
      <c r="AA229" s="110">
        <v>0.80587200000000003</v>
      </c>
      <c r="AB229" s="110">
        <v>0.85718000000000005</v>
      </c>
      <c r="AC229" s="110">
        <v>0.90732199999999996</v>
      </c>
      <c r="AD229" s="110">
        <v>0.95350299999999999</v>
      </c>
      <c r="AE229" s="110">
        <v>0.99503299999999995</v>
      </c>
      <c r="AF229" s="104" t="s">
        <v>560</v>
      </c>
      <c r="AG229" s="65"/>
    </row>
    <row r="230" spans="1:33" ht="24.75">
      <c r="A230" s="58" t="s">
        <v>872</v>
      </c>
      <c r="B230" s="108" t="s">
        <v>1314</v>
      </c>
      <c r="C230" s="110">
        <v>0</v>
      </c>
      <c r="D230" s="110">
        <v>0</v>
      </c>
      <c r="E230" s="110">
        <v>0.37634600000000001</v>
      </c>
      <c r="F230" s="110">
        <v>0.38173499999999999</v>
      </c>
      <c r="G230" s="110">
        <v>0.39291799999999999</v>
      </c>
      <c r="H230" s="110">
        <v>0.410806</v>
      </c>
      <c r="I230" s="110">
        <v>0.42415799999999998</v>
      </c>
      <c r="J230" s="110">
        <v>0.42967499999999997</v>
      </c>
      <c r="K230" s="110">
        <v>0.42928899999999998</v>
      </c>
      <c r="L230" s="110">
        <v>0.43275599999999997</v>
      </c>
      <c r="M230" s="110">
        <v>0.44654500000000003</v>
      </c>
      <c r="N230" s="110">
        <v>0.46606599999999998</v>
      </c>
      <c r="O230" s="110">
        <v>0.487985</v>
      </c>
      <c r="P230" s="110">
        <v>0.515046</v>
      </c>
      <c r="Q230" s="110">
        <v>0.54696100000000003</v>
      </c>
      <c r="R230" s="110">
        <v>0.58394299999999999</v>
      </c>
      <c r="S230" s="110">
        <v>0.62582199999999999</v>
      </c>
      <c r="T230" s="110">
        <v>0.67317400000000005</v>
      </c>
      <c r="U230" s="110">
        <v>0.72845700000000002</v>
      </c>
      <c r="V230" s="110">
        <v>0.789906</v>
      </c>
      <c r="W230" s="110">
        <v>0.85352700000000004</v>
      </c>
      <c r="X230" s="110">
        <v>0.92321799999999998</v>
      </c>
      <c r="Y230" s="110">
        <v>0.98855099999999996</v>
      </c>
      <c r="Z230" s="110">
        <v>1.0453749999999999</v>
      </c>
      <c r="AA230" s="110">
        <v>1.1034539999999999</v>
      </c>
      <c r="AB230" s="110">
        <v>1.1658329999999999</v>
      </c>
      <c r="AC230" s="110">
        <v>1.2301740000000001</v>
      </c>
      <c r="AD230" s="110">
        <v>1.2869170000000001</v>
      </c>
      <c r="AE230" s="110">
        <v>1.345232</v>
      </c>
      <c r="AF230" s="104" t="s">
        <v>560</v>
      </c>
      <c r="AG230" s="65"/>
    </row>
    <row r="231" spans="1:33" ht="36.75">
      <c r="A231" s="58" t="s">
        <v>873</v>
      </c>
      <c r="B231" s="108" t="s">
        <v>1317</v>
      </c>
      <c r="C231" s="110">
        <v>180.61982699999999</v>
      </c>
      <c r="D231" s="110">
        <v>186.49350000000001</v>
      </c>
      <c r="E231" s="110">
        <v>188.82283000000001</v>
      </c>
      <c r="F231" s="110">
        <v>190.626938</v>
      </c>
      <c r="G231" s="110">
        <v>195.106979</v>
      </c>
      <c r="H231" s="110">
        <v>202.50727800000001</v>
      </c>
      <c r="I231" s="110">
        <v>207.005585</v>
      </c>
      <c r="J231" s="110">
        <v>207.12138400000001</v>
      </c>
      <c r="K231" s="110">
        <v>203.823837</v>
      </c>
      <c r="L231" s="110">
        <v>201.78428600000001</v>
      </c>
      <c r="M231" s="110">
        <v>203.63635300000001</v>
      </c>
      <c r="N231" s="110">
        <v>206.92961099999999</v>
      </c>
      <c r="O231" s="110">
        <v>209.69859299999999</v>
      </c>
      <c r="P231" s="110">
        <v>212.967072</v>
      </c>
      <c r="Q231" s="110">
        <v>216.125214</v>
      </c>
      <c r="R231" s="110">
        <v>219.188492</v>
      </c>
      <c r="S231" s="110">
        <v>221.84333799999999</v>
      </c>
      <c r="T231" s="110">
        <v>224.323059</v>
      </c>
      <c r="U231" s="110">
        <v>227.32418799999999</v>
      </c>
      <c r="V231" s="110">
        <v>230.371872</v>
      </c>
      <c r="W231" s="110">
        <v>232.498154</v>
      </c>
      <c r="X231" s="110">
        <v>235.21517900000001</v>
      </c>
      <c r="Y231" s="110">
        <v>236.05999800000001</v>
      </c>
      <c r="Z231" s="110">
        <v>234.92872600000001</v>
      </c>
      <c r="AA231" s="110">
        <v>234.37702899999999</v>
      </c>
      <c r="AB231" s="110">
        <v>235.44674699999999</v>
      </c>
      <c r="AC231" s="110">
        <v>237.52796900000001</v>
      </c>
      <c r="AD231" s="110">
        <v>239.052933</v>
      </c>
      <c r="AE231" s="110">
        <v>241.633881</v>
      </c>
      <c r="AF231" s="104">
        <v>1.0448000000000001E-2</v>
      </c>
      <c r="AG231" s="65"/>
    </row>
    <row r="232" spans="1:33">
      <c r="A232" s="55"/>
      <c r="B232" s="115" t="s">
        <v>1318</v>
      </c>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c r="AA232" s="65"/>
      <c r="AB232" s="65"/>
      <c r="AC232" s="65"/>
      <c r="AD232" s="65"/>
      <c r="AE232" s="65"/>
      <c r="AF232" s="65"/>
      <c r="AG232" s="65"/>
    </row>
    <row r="233" spans="1:33">
      <c r="A233" s="58" t="s">
        <v>874</v>
      </c>
      <c r="B233" s="108" t="s">
        <v>1306</v>
      </c>
      <c r="C233" s="110">
        <v>273.15377799999999</v>
      </c>
      <c r="D233" s="110">
        <v>277.07376099999999</v>
      </c>
      <c r="E233" s="110">
        <v>274.69210800000002</v>
      </c>
      <c r="F233" s="110">
        <v>272.49237099999999</v>
      </c>
      <c r="G233" s="110">
        <v>274.15902699999998</v>
      </c>
      <c r="H233" s="110">
        <v>279.90683000000001</v>
      </c>
      <c r="I233" s="110">
        <v>281.52694700000001</v>
      </c>
      <c r="J233" s="110">
        <v>277.27740499999999</v>
      </c>
      <c r="K233" s="110">
        <v>268.671448</v>
      </c>
      <c r="L233" s="110">
        <v>261.83212300000002</v>
      </c>
      <c r="M233" s="110">
        <v>260.10656699999998</v>
      </c>
      <c r="N233" s="110">
        <v>260.1875</v>
      </c>
      <c r="O233" s="110">
        <v>259.58990499999999</v>
      </c>
      <c r="P233" s="110">
        <v>259.61502100000001</v>
      </c>
      <c r="Q233" s="110">
        <v>259.50140399999998</v>
      </c>
      <c r="R233" s="110">
        <v>259.26907299999999</v>
      </c>
      <c r="S233" s="110">
        <v>258.56124899999998</v>
      </c>
      <c r="T233" s="110">
        <v>257.66332999999997</v>
      </c>
      <c r="U233" s="110">
        <v>257.36483800000002</v>
      </c>
      <c r="V233" s="110">
        <v>257.10897799999998</v>
      </c>
      <c r="W233" s="110">
        <v>255.83055100000001</v>
      </c>
      <c r="X233" s="110">
        <v>255.20024100000001</v>
      </c>
      <c r="Y233" s="110">
        <v>252.56401099999999</v>
      </c>
      <c r="Z233" s="110">
        <v>247.90344200000001</v>
      </c>
      <c r="AA233" s="110">
        <v>243.960342</v>
      </c>
      <c r="AB233" s="110">
        <v>241.76246599999999</v>
      </c>
      <c r="AC233" s="110">
        <v>240.633118</v>
      </c>
      <c r="AD233" s="110">
        <v>238.96373</v>
      </c>
      <c r="AE233" s="110">
        <v>238.36341899999999</v>
      </c>
      <c r="AF233" s="104">
        <v>-4.8539999999999998E-3</v>
      </c>
      <c r="AG233" s="65"/>
    </row>
    <row r="234" spans="1:33" ht="24.75">
      <c r="A234" s="58" t="s">
        <v>875</v>
      </c>
      <c r="B234" s="108" t="s">
        <v>1307</v>
      </c>
      <c r="C234" s="110">
        <v>1.4683170000000001</v>
      </c>
      <c r="D234" s="110">
        <v>1.4740150000000001</v>
      </c>
      <c r="E234" s="110">
        <v>1.4485300000000001</v>
      </c>
      <c r="F234" s="110">
        <v>1.4262159999999999</v>
      </c>
      <c r="G234" s="110">
        <v>1.425861</v>
      </c>
      <c r="H234" s="110">
        <v>1.447959</v>
      </c>
      <c r="I234" s="110">
        <v>1.44973</v>
      </c>
      <c r="J234" s="110">
        <v>1.4223749999999999</v>
      </c>
      <c r="K234" s="110">
        <v>1.373761</v>
      </c>
      <c r="L234" s="110">
        <v>1.3351310000000001</v>
      </c>
      <c r="M234" s="110">
        <v>1.323261</v>
      </c>
      <c r="N234" s="110">
        <v>1.3210850000000001</v>
      </c>
      <c r="O234" s="110">
        <v>1.315885</v>
      </c>
      <c r="P234" s="110">
        <v>1.314187</v>
      </c>
      <c r="Q234" s="110">
        <v>1.312079</v>
      </c>
      <c r="R234" s="110">
        <v>1.309604</v>
      </c>
      <c r="S234" s="110">
        <v>1.3049500000000001</v>
      </c>
      <c r="T234" s="110">
        <v>1.2995000000000001</v>
      </c>
      <c r="U234" s="110">
        <v>1.2972220000000001</v>
      </c>
      <c r="V234" s="110">
        <v>1.295293</v>
      </c>
      <c r="W234" s="110">
        <v>1.2883119999999999</v>
      </c>
      <c r="X234" s="110">
        <v>1.284683</v>
      </c>
      <c r="Y234" s="110">
        <v>1.2710330000000001</v>
      </c>
      <c r="Z234" s="110">
        <v>1.2472639999999999</v>
      </c>
      <c r="AA234" s="110">
        <v>1.227174</v>
      </c>
      <c r="AB234" s="110">
        <v>1.215902</v>
      </c>
      <c r="AC234" s="110">
        <v>1.2100420000000001</v>
      </c>
      <c r="AD234" s="110">
        <v>1.2014899999999999</v>
      </c>
      <c r="AE234" s="110">
        <v>1.198337</v>
      </c>
      <c r="AF234" s="104">
        <v>-7.2300000000000003E-3</v>
      </c>
      <c r="AG234" s="65"/>
    </row>
    <row r="235" spans="1:33" ht="24.75">
      <c r="A235" s="58" t="s">
        <v>876</v>
      </c>
      <c r="B235" s="108" t="s">
        <v>1308</v>
      </c>
      <c r="C235" s="110">
        <v>0.173008</v>
      </c>
      <c r="D235" s="110">
        <v>0.17172299999999999</v>
      </c>
      <c r="E235" s="110">
        <v>0.169068</v>
      </c>
      <c r="F235" s="110">
        <v>0.164576</v>
      </c>
      <c r="G235" s="110">
        <v>0.16542399999999999</v>
      </c>
      <c r="H235" s="110">
        <v>0.16841900000000001</v>
      </c>
      <c r="I235" s="110">
        <v>0.168487</v>
      </c>
      <c r="J235" s="110">
        <v>0.164966</v>
      </c>
      <c r="K235" s="110">
        <v>0.158774</v>
      </c>
      <c r="L235" s="110">
        <v>0.15432899999999999</v>
      </c>
      <c r="M235" s="110">
        <v>0.15285599999999999</v>
      </c>
      <c r="N235" s="110">
        <v>0.15282999999999999</v>
      </c>
      <c r="O235" s="110">
        <v>0.15127099999999999</v>
      </c>
      <c r="P235" s="110">
        <v>0.15037500000000001</v>
      </c>
      <c r="Q235" s="110">
        <v>0.14968300000000001</v>
      </c>
      <c r="R235" s="110">
        <v>0.149451</v>
      </c>
      <c r="S235" s="110">
        <v>0.14862800000000001</v>
      </c>
      <c r="T235" s="110">
        <v>0.14777999999999999</v>
      </c>
      <c r="U235" s="110">
        <v>0.14705699999999999</v>
      </c>
      <c r="V235" s="110">
        <v>0.14660300000000001</v>
      </c>
      <c r="W235" s="110">
        <v>0.14538499999999999</v>
      </c>
      <c r="X235" s="110">
        <v>0.14497399999999999</v>
      </c>
      <c r="Y235" s="110">
        <v>0.14352400000000001</v>
      </c>
      <c r="Z235" s="110">
        <v>0.14100499999999999</v>
      </c>
      <c r="AA235" s="110">
        <v>0.13896900000000001</v>
      </c>
      <c r="AB235" s="110">
        <v>0.13796600000000001</v>
      </c>
      <c r="AC235" s="110">
        <v>0.137487</v>
      </c>
      <c r="AD235" s="110">
        <v>0.13655200000000001</v>
      </c>
      <c r="AE235" s="110">
        <v>0.13630700000000001</v>
      </c>
      <c r="AF235" s="104">
        <v>-8.4790000000000004E-3</v>
      </c>
      <c r="AG235" s="65"/>
    </row>
    <row r="236" spans="1:33" ht="72.75">
      <c r="A236" s="58" t="s">
        <v>877</v>
      </c>
      <c r="B236" s="108" t="s">
        <v>1309</v>
      </c>
      <c r="C236" s="110">
        <v>4.3201349999999996</v>
      </c>
      <c r="D236" s="110">
        <v>4.0431869999999996</v>
      </c>
      <c r="E236" s="110">
        <v>3.9238460000000002</v>
      </c>
      <c r="F236" s="110">
        <v>3.769495</v>
      </c>
      <c r="G236" s="110">
        <v>3.6716500000000001</v>
      </c>
      <c r="H236" s="110">
        <v>3.5551919999999999</v>
      </c>
      <c r="I236" s="110">
        <v>3.410104</v>
      </c>
      <c r="J236" s="110">
        <v>3.1770309999999999</v>
      </c>
      <c r="K236" s="110">
        <v>2.9144230000000002</v>
      </c>
      <c r="L236" s="110">
        <v>2.829548</v>
      </c>
      <c r="M236" s="110">
        <v>2.8854839999999999</v>
      </c>
      <c r="N236" s="110">
        <v>3.0298370000000001</v>
      </c>
      <c r="O236" s="110">
        <v>3.2043180000000002</v>
      </c>
      <c r="P236" s="110">
        <v>3.3965519999999998</v>
      </c>
      <c r="Q236" s="110">
        <v>3.5950709999999999</v>
      </c>
      <c r="R236" s="110">
        <v>3.8028870000000001</v>
      </c>
      <c r="S236" s="110">
        <v>4.0112290000000002</v>
      </c>
      <c r="T236" s="110">
        <v>4.2221770000000003</v>
      </c>
      <c r="U236" s="110">
        <v>4.4554580000000001</v>
      </c>
      <c r="V236" s="110">
        <v>4.7012130000000001</v>
      </c>
      <c r="W236" s="110">
        <v>4.9360179999999998</v>
      </c>
      <c r="X236" s="110">
        <v>5.2028869999999996</v>
      </c>
      <c r="Y236" s="110">
        <v>5.4368910000000001</v>
      </c>
      <c r="Z236" s="110">
        <v>5.6219320000000002</v>
      </c>
      <c r="AA236" s="110">
        <v>5.8171609999999996</v>
      </c>
      <c r="AB236" s="110">
        <v>6.0639770000000004</v>
      </c>
      <c r="AC236" s="110">
        <v>6.339137</v>
      </c>
      <c r="AD236" s="110">
        <v>6.6010340000000003</v>
      </c>
      <c r="AE236" s="110">
        <v>6.8982409999999996</v>
      </c>
      <c r="AF236" s="104">
        <v>1.6854000000000001E-2</v>
      </c>
      <c r="AG236" s="65"/>
    </row>
    <row r="237" spans="1:33" ht="36.75">
      <c r="A237" s="58" t="s">
        <v>878</v>
      </c>
      <c r="B237" s="108" t="s">
        <v>1310</v>
      </c>
      <c r="C237" s="110">
        <v>0</v>
      </c>
      <c r="D237" s="110">
        <v>0</v>
      </c>
      <c r="E237" s="110">
        <v>0</v>
      </c>
      <c r="F237" s="110">
        <v>0</v>
      </c>
      <c r="G237" s="110">
        <v>0</v>
      </c>
      <c r="H237" s="110">
        <v>0</v>
      </c>
      <c r="I237" s="110">
        <v>0</v>
      </c>
      <c r="J237" s="110">
        <v>0</v>
      </c>
      <c r="K237" s="110">
        <v>0</v>
      </c>
      <c r="L237" s="110">
        <v>0</v>
      </c>
      <c r="M237" s="110">
        <v>0</v>
      </c>
      <c r="N237" s="110">
        <v>0</v>
      </c>
      <c r="O237" s="110">
        <v>0</v>
      </c>
      <c r="P237" s="110">
        <v>0</v>
      </c>
      <c r="Q237" s="110">
        <v>0</v>
      </c>
      <c r="R237" s="110">
        <v>0</v>
      </c>
      <c r="S237" s="110">
        <v>0</v>
      </c>
      <c r="T237" s="110">
        <v>0</v>
      </c>
      <c r="U237" s="110">
        <v>0</v>
      </c>
      <c r="V237" s="110">
        <v>0</v>
      </c>
      <c r="W237" s="110">
        <v>0</v>
      </c>
      <c r="X237" s="110">
        <v>0</v>
      </c>
      <c r="Y237" s="110">
        <v>0</v>
      </c>
      <c r="Z237" s="110">
        <v>0</v>
      </c>
      <c r="AA237" s="110">
        <v>0</v>
      </c>
      <c r="AB237" s="110">
        <v>0</v>
      </c>
      <c r="AC237" s="110">
        <v>0</v>
      </c>
      <c r="AD237" s="110">
        <v>0</v>
      </c>
      <c r="AE237" s="110">
        <v>0</v>
      </c>
      <c r="AF237" s="104" t="s">
        <v>560</v>
      </c>
      <c r="AG237" s="65"/>
    </row>
    <row r="238" spans="1:33">
      <c r="A238" s="58" t="s">
        <v>879</v>
      </c>
      <c r="B238" s="108" t="s">
        <v>1311</v>
      </c>
      <c r="C238" s="110">
        <v>4.6861E-2</v>
      </c>
      <c r="D238" s="110">
        <v>4.2104000000000003E-2</v>
      </c>
      <c r="E238" s="110">
        <v>3.7054999999999998E-2</v>
      </c>
      <c r="F238" s="110">
        <v>3.2542000000000001E-2</v>
      </c>
      <c r="G238" s="110">
        <v>2.8996999999999998E-2</v>
      </c>
      <c r="H238" s="110">
        <v>2.6221999999999999E-2</v>
      </c>
      <c r="I238" s="110">
        <v>2.3376999999999998E-2</v>
      </c>
      <c r="J238" s="110">
        <v>2.0413000000000001E-2</v>
      </c>
      <c r="K238" s="110">
        <v>1.7541000000000001E-2</v>
      </c>
      <c r="L238" s="110">
        <v>1.5166000000000001E-2</v>
      </c>
      <c r="M238" s="110">
        <v>1.3365999999999999E-2</v>
      </c>
      <c r="N238" s="110">
        <v>1.1858E-2</v>
      </c>
      <c r="O238" s="110">
        <v>1.0488000000000001E-2</v>
      </c>
      <c r="P238" s="110">
        <v>9.2910000000000006E-3</v>
      </c>
      <c r="Q238" s="110">
        <v>8.2199999999999999E-3</v>
      </c>
      <c r="R238" s="110">
        <v>7.2639999999999996E-3</v>
      </c>
      <c r="S238" s="110">
        <v>6.4009999999999996E-3</v>
      </c>
      <c r="T238" s="110">
        <v>5.6319999999999999E-3</v>
      </c>
      <c r="U238" s="110">
        <v>4.9620000000000003E-3</v>
      </c>
      <c r="V238" s="110">
        <v>4.3670000000000002E-3</v>
      </c>
      <c r="W238" s="110">
        <v>3.8249999999999998E-3</v>
      </c>
      <c r="X238" s="110">
        <v>3.3549999999999999E-3</v>
      </c>
      <c r="Y238" s="110">
        <v>2.9150000000000001E-3</v>
      </c>
      <c r="Z238" s="110">
        <v>2.5100000000000001E-3</v>
      </c>
      <c r="AA238" s="110">
        <v>2.1640000000000001E-3</v>
      </c>
      <c r="AB238" s="110">
        <v>1.8760000000000001E-3</v>
      </c>
      <c r="AC238" s="110">
        <v>1.6310000000000001E-3</v>
      </c>
      <c r="AD238" s="110">
        <v>1.413E-3</v>
      </c>
      <c r="AE238" s="110">
        <v>1.2279999999999999E-3</v>
      </c>
      <c r="AF238" s="104">
        <v>-0.121974</v>
      </c>
      <c r="AG238" s="65"/>
    </row>
    <row r="239" spans="1:33" ht="36.75">
      <c r="A239" s="58" t="s">
        <v>880</v>
      </c>
      <c r="B239" s="108" t="s">
        <v>1312</v>
      </c>
      <c r="C239" s="110">
        <v>0</v>
      </c>
      <c r="D239" s="110">
        <v>0</v>
      </c>
      <c r="E239" s="110">
        <v>0.124004</v>
      </c>
      <c r="F239" s="110">
        <v>0.12336999999999999</v>
      </c>
      <c r="G239" s="110">
        <v>0.123497</v>
      </c>
      <c r="H239" s="110">
        <v>0.12639400000000001</v>
      </c>
      <c r="I239" s="110">
        <v>0.12881799999999999</v>
      </c>
      <c r="J239" s="110">
        <v>0.12857199999999999</v>
      </c>
      <c r="K239" s="110">
        <v>0.12715799999999999</v>
      </c>
      <c r="L239" s="110">
        <v>0.127133</v>
      </c>
      <c r="M239" s="110">
        <v>0.13075700000000001</v>
      </c>
      <c r="N239" s="110">
        <v>0.13653799999999999</v>
      </c>
      <c r="O239" s="110">
        <v>0.14230000000000001</v>
      </c>
      <c r="P239" s="110">
        <v>0.14810699999999999</v>
      </c>
      <c r="Q239" s="110">
        <v>0.155443</v>
      </c>
      <c r="R239" s="110">
        <v>0.16337199999999999</v>
      </c>
      <c r="S239" s="110">
        <v>0.17139299999999999</v>
      </c>
      <c r="T239" s="110">
        <v>0.18044499999999999</v>
      </c>
      <c r="U239" s="110">
        <v>0.191217</v>
      </c>
      <c r="V239" s="110">
        <v>0.203458</v>
      </c>
      <c r="W239" s="110">
        <v>0.21637600000000001</v>
      </c>
      <c r="X239" s="110">
        <v>0.231353</v>
      </c>
      <c r="Y239" s="110">
        <v>0.24589900000000001</v>
      </c>
      <c r="Z239" s="110">
        <v>0.25953599999999999</v>
      </c>
      <c r="AA239" s="110">
        <v>0.27476200000000001</v>
      </c>
      <c r="AB239" s="110">
        <v>0.29278399999999999</v>
      </c>
      <c r="AC239" s="110">
        <v>0.31290899999999999</v>
      </c>
      <c r="AD239" s="110">
        <v>0.332872</v>
      </c>
      <c r="AE239" s="110">
        <v>0.35465200000000002</v>
      </c>
      <c r="AF239" s="104" t="s">
        <v>560</v>
      </c>
      <c r="AG239" s="65"/>
    </row>
    <row r="240" spans="1:33" ht="36.75">
      <c r="A240" s="58" t="s">
        <v>881</v>
      </c>
      <c r="B240" s="108" t="s">
        <v>1313</v>
      </c>
      <c r="C240" s="110">
        <v>0</v>
      </c>
      <c r="D240" s="110">
        <v>0</v>
      </c>
      <c r="E240" s="110">
        <v>0.27505000000000002</v>
      </c>
      <c r="F240" s="110">
        <v>0.26865899999999998</v>
      </c>
      <c r="G240" s="110">
        <v>0.26628800000000002</v>
      </c>
      <c r="H240" s="110">
        <v>0.268984</v>
      </c>
      <c r="I240" s="110">
        <v>0.26871</v>
      </c>
      <c r="J240" s="110">
        <v>0.26366499999999998</v>
      </c>
      <c r="K240" s="110">
        <v>0.257156</v>
      </c>
      <c r="L240" s="110">
        <v>0.255056</v>
      </c>
      <c r="M240" s="110">
        <v>0.25977699999999998</v>
      </c>
      <c r="N240" s="110">
        <v>0.26896799999999998</v>
      </c>
      <c r="O240" s="110">
        <v>0.27766999999999997</v>
      </c>
      <c r="P240" s="110">
        <v>0.28694399999999998</v>
      </c>
      <c r="Q240" s="110">
        <v>0.297906</v>
      </c>
      <c r="R240" s="110">
        <v>0.31016899999999997</v>
      </c>
      <c r="S240" s="110">
        <v>0.32225300000000001</v>
      </c>
      <c r="T240" s="110">
        <v>0.33644299999999999</v>
      </c>
      <c r="U240" s="110">
        <v>0.35324499999999998</v>
      </c>
      <c r="V240" s="110">
        <v>0.37246200000000002</v>
      </c>
      <c r="W240" s="110">
        <v>0.39206400000000002</v>
      </c>
      <c r="X240" s="110">
        <v>0.41481699999999999</v>
      </c>
      <c r="Y240" s="110">
        <v>0.43431999999999998</v>
      </c>
      <c r="Z240" s="110">
        <v>0.45070199999999999</v>
      </c>
      <c r="AA240" s="110">
        <v>0.46655400000000002</v>
      </c>
      <c r="AB240" s="110">
        <v>0.48563899999999999</v>
      </c>
      <c r="AC240" s="110">
        <v>0.504992</v>
      </c>
      <c r="AD240" s="110">
        <v>0.52243700000000004</v>
      </c>
      <c r="AE240" s="110">
        <v>0.53968000000000005</v>
      </c>
      <c r="AF240" s="104" t="s">
        <v>560</v>
      </c>
      <c r="AG240" s="65"/>
    </row>
    <row r="241" spans="1:33" ht="24.75">
      <c r="A241" s="58" t="s">
        <v>882</v>
      </c>
      <c r="B241" s="108" t="s">
        <v>1314</v>
      </c>
      <c r="C241" s="110">
        <v>0</v>
      </c>
      <c r="D241" s="110">
        <v>0</v>
      </c>
      <c r="E241" s="110">
        <v>0.41006300000000001</v>
      </c>
      <c r="F241" s="110">
        <v>0.41000599999999998</v>
      </c>
      <c r="G241" s="110">
        <v>0.41621000000000002</v>
      </c>
      <c r="H241" s="110">
        <v>0.42923</v>
      </c>
      <c r="I241" s="110">
        <v>0.43662499999999999</v>
      </c>
      <c r="J241" s="110">
        <v>0.435529</v>
      </c>
      <c r="K241" s="110">
        <v>0.42805599999999999</v>
      </c>
      <c r="L241" s="110">
        <v>0.42384300000000003</v>
      </c>
      <c r="M241" s="110">
        <v>0.42857499999999998</v>
      </c>
      <c r="N241" s="110">
        <v>0.43723400000000001</v>
      </c>
      <c r="O241" s="110">
        <v>0.445851</v>
      </c>
      <c r="P241" s="110">
        <v>0.45676800000000001</v>
      </c>
      <c r="Q241" s="110">
        <v>0.46883200000000003</v>
      </c>
      <c r="R241" s="110">
        <v>0.48222100000000001</v>
      </c>
      <c r="S241" s="110">
        <v>0.49639699999999998</v>
      </c>
      <c r="T241" s="110">
        <v>0.51200900000000005</v>
      </c>
      <c r="U241" s="110">
        <v>0.53081999999999996</v>
      </c>
      <c r="V241" s="110">
        <v>0.55196599999999996</v>
      </c>
      <c r="W241" s="110">
        <v>0.57327099999999998</v>
      </c>
      <c r="X241" s="110">
        <v>0.59853599999999996</v>
      </c>
      <c r="Y241" s="110">
        <v>0.62161699999999998</v>
      </c>
      <c r="Z241" s="110">
        <v>0.64187300000000003</v>
      </c>
      <c r="AA241" s="110">
        <v>0.66601399999999999</v>
      </c>
      <c r="AB241" s="110">
        <v>0.69730700000000001</v>
      </c>
      <c r="AC241" s="110">
        <v>0.73452300000000004</v>
      </c>
      <c r="AD241" s="110">
        <v>0.77302800000000005</v>
      </c>
      <c r="AE241" s="110">
        <v>0.81800399999999995</v>
      </c>
      <c r="AF241" s="104" t="s">
        <v>560</v>
      </c>
      <c r="AG241" s="65"/>
    </row>
    <row r="242" spans="1:33" ht="24.75">
      <c r="A242" s="58" t="s">
        <v>883</v>
      </c>
      <c r="B242" s="108" t="s">
        <v>1319</v>
      </c>
      <c r="C242" s="110">
        <v>279.16204800000003</v>
      </c>
      <c r="D242" s="110">
        <v>282.80480999999997</v>
      </c>
      <c r="E242" s="110">
        <v>281.07968099999999</v>
      </c>
      <c r="F242" s="110">
        <v>278.68725599999999</v>
      </c>
      <c r="G242" s="110">
        <v>280.256958</v>
      </c>
      <c r="H242" s="110">
        <v>285.92919899999998</v>
      </c>
      <c r="I242" s="110">
        <v>287.41281099999998</v>
      </c>
      <c r="J242" s="110">
        <v>282.88992300000001</v>
      </c>
      <c r="K242" s="110">
        <v>273.94830300000001</v>
      </c>
      <c r="L242" s="110">
        <v>266.97226000000001</v>
      </c>
      <c r="M242" s="110">
        <v>265.300659</v>
      </c>
      <c r="N242" s="110">
        <v>265.54583700000001</v>
      </c>
      <c r="O242" s="110">
        <v>265.13763399999999</v>
      </c>
      <c r="P242" s="110">
        <v>265.377228</v>
      </c>
      <c r="Q242" s="110">
        <v>265.48864700000001</v>
      </c>
      <c r="R242" s="110">
        <v>265.49408</v>
      </c>
      <c r="S242" s="110">
        <v>265.022491</v>
      </c>
      <c r="T242" s="110">
        <v>264.367279</v>
      </c>
      <c r="U242" s="110">
        <v>264.34481799999998</v>
      </c>
      <c r="V242" s="110">
        <v>264.38436899999999</v>
      </c>
      <c r="W242" s="110">
        <v>263.38577299999997</v>
      </c>
      <c r="X242" s="110">
        <v>263.080872</v>
      </c>
      <c r="Y242" s="110">
        <v>260.720215</v>
      </c>
      <c r="Z242" s="110">
        <v>256.26821899999999</v>
      </c>
      <c r="AA242" s="110">
        <v>252.55316199999999</v>
      </c>
      <c r="AB242" s="110">
        <v>250.65791300000001</v>
      </c>
      <c r="AC242" s="110">
        <v>249.87380999999999</v>
      </c>
      <c r="AD242" s="110">
        <v>248.53254699999999</v>
      </c>
      <c r="AE242" s="110">
        <v>248.30985999999999</v>
      </c>
      <c r="AF242" s="104">
        <v>-4.1739999999999998E-3</v>
      </c>
      <c r="AG242" s="65"/>
    </row>
    <row r="243" spans="1:33" ht="24.75">
      <c r="A243" s="58" t="s">
        <v>884</v>
      </c>
      <c r="B243" s="115" t="s">
        <v>885</v>
      </c>
      <c r="C243" s="120">
        <v>711.90508999999997</v>
      </c>
      <c r="D243" s="120">
        <v>731.49768100000006</v>
      </c>
      <c r="E243" s="120">
        <v>746.08410600000002</v>
      </c>
      <c r="F243" s="120">
        <v>755.33306900000002</v>
      </c>
      <c r="G243" s="120">
        <v>765.83038299999998</v>
      </c>
      <c r="H243" s="120">
        <v>780.86895800000002</v>
      </c>
      <c r="I243" s="120">
        <v>788.05279499999995</v>
      </c>
      <c r="J243" s="120">
        <v>786.18463099999997</v>
      </c>
      <c r="K243" s="120">
        <v>775.89386000000002</v>
      </c>
      <c r="L243" s="120">
        <v>769.153503</v>
      </c>
      <c r="M243" s="120">
        <v>772.19421399999999</v>
      </c>
      <c r="N243" s="120">
        <v>778.19146699999999</v>
      </c>
      <c r="O243" s="120">
        <v>784.09899900000005</v>
      </c>
      <c r="P243" s="120">
        <v>793.142517</v>
      </c>
      <c r="Q243" s="120">
        <v>802.76110800000004</v>
      </c>
      <c r="R243" s="120">
        <v>811.77514599999995</v>
      </c>
      <c r="S243" s="120">
        <v>820.43054199999995</v>
      </c>
      <c r="T243" s="120">
        <v>828.44409199999996</v>
      </c>
      <c r="U243" s="120">
        <v>838.05096400000002</v>
      </c>
      <c r="V243" s="120">
        <v>845.96551499999998</v>
      </c>
      <c r="W243" s="120">
        <v>851.84161400000005</v>
      </c>
      <c r="X243" s="120">
        <v>858.72430399999996</v>
      </c>
      <c r="Y243" s="120">
        <v>861.682861</v>
      </c>
      <c r="Z243" s="120">
        <v>862.92309599999999</v>
      </c>
      <c r="AA243" s="120">
        <v>865.21826199999998</v>
      </c>
      <c r="AB243" s="120">
        <v>869.99597200000005</v>
      </c>
      <c r="AC243" s="120">
        <v>875.87756300000001</v>
      </c>
      <c r="AD243" s="120">
        <v>882.39776600000005</v>
      </c>
      <c r="AE243" s="120">
        <v>891.90478499999995</v>
      </c>
      <c r="AF243" s="116">
        <v>8.0829999999999999E-3</v>
      </c>
      <c r="AG243" s="65"/>
    </row>
    <row r="244" spans="1:33">
      <c r="A244" s="5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65"/>
      <c r="AG244" s="65"/>
    </row>
    <row r="245" spans="1:33">
      <c r="A245" s="5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c r="AA245" s="65"/>
      <c r="AB245" s="65"/>
      <c r="AC245" s="65"/>
      <c r="AD245" s="65"/>
      <c r="AE245" s="65"/>
      <c r="AF245" s="65"/>
      <c r="AG245" s="65"/>
    </row>
    <row r="246" spans="1:33">
      <c r="A246" s="5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c r="AA246" s="65"/>
      <c r="AB246" s="65"/>
      <c r="AC246" s="65"/>
      <c r="AD246" s="65"/>
      <c r="AE246" s="65"/>
      <c r="AF246" s="65"/>
      <c r="AG246" s="65"/>
    </row>
    <row r="247" spans="1:33">
      <c r="A247" s="55"/>
      <c r="B247" s="115" t="s">
        <v>201</v>
      </c>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c r="AA247" s="65"/>
      <c r="AB247" s="65"/>
      <c r="AC247" s="65"/>
      <c r="AD247" s="65"/>
      <c r="AE247" s="65"/>
      <c r="AF247" s="65"/>
      <c r="AG247" s="65"/>
    </row>
    <row r="248" spans="1:33" ht="36.75">
      <c r="A248" s="58" t="s">
        <v>886</v>
      </c>
      <c r="B248" s="108" t="s">
        <v>887</v>
      </c>
      <c r="C248" s="85">
        <v>1620.4948730000001</v>
      </c>
      <c r="D248" s="85">
        <v>1600.1008300000001</v>
      </c>
      <c r="E248" s="85">
        <v>1666.9197999999999</v>
      </c>
      <c r="F248" s="85">
        <v>1628.408447</v>
      </c>
      <c r="G248" s="85">
        <v>1561.420654</v>
      </c>
      <c r="H248" s="85">
        <v>1509.649414</v>
      </c>
      <c r="I248" s="85">
        <v>1489.7312010000001</v>
      </c>
      <c r="J248" s="85">
        <v>1507.5151370000001</v>
      </c>
      <c r="K248" s="85">
        <v>1500.1649170000001</v>
      </c>
      <c r="L248" s="85">
        <v>1506.952393</v>
      </c>
      <c r="M248" s="85">
        <v>1522.1982419999999</v>
      </c>
      <c r="N248" s="85">
        <v>1534.73938</v>
      </c>
      <c r="O248" s="85">
        <v>1543.237427</v>
      </c>
      <c r="P248" s="85">
        <v>1554.590698</v>
      </c>
      <c r="Q248" s="85">
        <v>1557.5253909999999</v>
      </c>
      <c r="R248" s="85">
        <v>1562.481567</v>
      </c>
      <c r="S248" s="85">
        <v>1568.966064</v>
      </c>
      <c r="T248" s="85">
        <v>1568.3394780000001</v>
      </c>
      <c r="U248" s="85">
        <v>1571.777466</v>
      </c>
      <c r="V248" s="85">
        <v>1585.611206</v>
      </c>
      <c r="W248" s="85">
        <v>1597.3070070000001</v>
      </c>
      <c r="X248" s="85">
        <v>1600.190918</v>
      </c>
      <c r="Y248" s="85">
        <v>1601.832764</v>
      </c>
      <c r="Z248" s="85">
        <v>1602.998779</v>
      </c>
      <c r="AA248" s="85">
        <v>1608.1293949999999</v>
      </c>
      <c r="AB248" s="85">
        <v>1618.0823969999999</v>
      </c>
      <c r="AC248" s="85">
        <v>1630.8079829999999</v>
      </c>
      <c r="AD248" s="85">
        <v>1636.8905030000001</v>
      </c>
      <c r="AE248" s="85">
        <v>1649.469482</v>
      </c>
      <c r="AF248" s="104">
        <v>6.3299999999999999E-4</v>
      </c>
      <c r="AG248" s="65"/>
    </row>
    <row r="249" spans="1:33" ht="72.75">
      <c r="A249" s="58" t="s">
        <v>888</v>
      </c>
      <c r="B249" s="108" t="s">
        <v>889</v>
      </c>
      <c r="C249" s="110">
        <v>3.3663400000000001</v>
      </c>
      <c r="D249" s="110">
        <v>3.3698929999999998</v>
      </c>
      <c r="E249" s="110">
        <v>3.3734500000000001</v>
      </c>
      <c r="F249" s="110">
        <v>3.3770099999999998</v>
      </c>
      <c r="G249" s="110">
        <v>3.3805740000000002</v>
      </c>
      <c r="H249" s="110">
        <v>3.3841420000000002</v>
      </c>
      <c r="I249" s="110">
        <v>3.3877130000000002</v>
      </c>
      <c r="J249" s="110">
        <v>3.391289</v>
      </c>
      <c r="K249" s="110">
        <v>3.3948680000000002</v>
      </c>
      <c r="L249" s="110">
        <v>3.3984510000000001</v>
      </c>
      <c r="M249" s="110">
        <v>3.402037</v>
      </c>
      <c r="N249" s="110">
        <v>3.4056280000000001</v>
      </c>
      <c r="O249" s="110">
        <v>3.4092220000000002</v>
      </c>
      <c r="P249" s="110">
        <v>3.41282</v>
      </c>
      <c r="Q249" s="110">
        <v>3.4164219999999998</v>
      </c>
      <c r="R249" s="110">
        <v>3.4200270000000002</v>
      </c>
      <c r="S249" s="110">
        <v>3.4236369999999998</v>
      </c>
      <c r="T249" s="110">
        <v>3.4272499999999999</v>
      </c>
      <c r="U249" s="110">
        <v>3.4308670000000001</v>
      </c>
      <c r="V249" s="110">
        <v>3.434488</v>
      </c>
      <c r="W249" s="110">
        <v>3.438113</v>
      </c>
      <c r="X249" s="110">
        <v>3.4417409999999999</v>
      </c>
      <c r="Y249" s="110">
        <v>3.445373</v>
      </c>
      <c r="Z249" s="110">
        <v>3.4490099999999999</v>
      </c>
      <c r="AA249" s="110">
        <v>3.4526490000000001</v>
      </c>
      <c r="AB249" s="110">
        <v>3.4562930000000001</v>
      </c>
      <c r="AC249" s="110">
        <v>3.4599410000000002</v>
      </c>
      <c r="AD249" s="110">
        <v>3.4635929999999999</v>
      </c>
      <c r="AE249" s="110">
        <v>3.4672480000000001</v>
      </c>
      <c r="AF249" s="104">
        <v>1.0549999999999999E-3</v>
      </c>
      <c r="AG249" s="65"/>
    </row>
    <row r="250" spans="1:33" ht="48.75">
      <c r="A250" s="55"/>
      <c r="B250" s="115" t="s">
        <v>890</v>
      </c>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c r="AA250" s="65"/>
      <c r="AB250" s="65"/>
      <c r="AC250" s="65"/>
      <c r="AD250" s="65"/>
      <c r="AE250" s="65"/>
      <c r="AF250" s="65"/>
      <c r="AG250" s="65"/>
    </row>
    <row r="251" spans="1:33" ht="48.75">
      <c r="A251" s="58" t="s">
        <v>891</v>
      </c>
      <c r="B251" s="108" t="s">
        <v>1325</v>
      </c>
      <c r="C251" s="110">
        <v>480.86654700000003</v>
      </c>
      <c r="D251" s="110">
        <v>473.79251099999999</v>
      </c>
      <c r="E251" s="110">
        <v>492.51501500000001</v>
      </c>
      <c r="F251" s="110">
        <v>480.10034200000001</v>
      </c>
      <c r="G251" s="110">
        <v>459.17535400000003</v>
      </c>
      <c r="H251" s="110">
        <v>442.59573399999999</v>
      </c>
      <c r="I251" s="110">
        <v>435.204926</v>
      </c>
      <c r="J251" s="110">
        <v>438.61608899999999</v>
      </c>
      <c r="K251" s="110">
        <v>434.49127199999998</v>
      </c>
      <c r="L251" s="110">
        <v>434.25302099999999</v>
      </c>
      <c r="M251" s="110">
        <v>435.99301100000002</v>
      </c>
      <c r="N251" s="110">
        <v>436.48690800000003</v>
      </c>
      <c r="O251" s="110">
        <v>435.37204000000003</v>
      </c>
      <c r="P251" s="110">
        <v>434.60772700000001</v>
      </c>
      <c r="Q251" s="110">
        <v>431.05429099999998</v>
      </c>
      <c r="R251" s="110">
        <v>427.65039100000001</v>
      </c>
      <c r="S251" s="110">
        <v>424.25372299999998</v>
      </c>
      <c r="T251" s="110">
        <v>418.55365</v>
      </c>
      <c r="U251" s="110">
        <v>413.58151199999998</v>
      </c>
      <c r="V251" s="110">
        <v>410.946777</v>
      </c>
      <c r="W251" s="110">
        <v>407.33846999999997</v>
      </c>
      <c r="X251" s="110">
        <v>401.121399</v>
      </c>
      <c r="Y251" s="110">
        <v>394.29074100000003</v>
      </c>
      <c r="Z251" s="110">
        <v>387.06680299999999</v>
      </c>
      <c r="AA251" s="110">
        <v>380.52633700000001</v>
      </c>
      <c r="AB251" s="110">
        <v>373.70101899999997</v>
      </c>
      <c r="AC251" s="110">
        <v>367.609375</v>
      </c>
      <c r="AD251" s="110">
        <v>360.13336199999998</v>
      </c>
      <c r="AE251" s="110">
        <v>354.19946299999998</v>
      </c>
      <c r="AF251" s="104">
        <v>-1.0859000000000001E-2</v>
      </c>
      <c r="AG251" s="65"/>
    </row>
    <row r="252" spans="1:33" ht="36.75">
      <c r="A252" s="58" t="s">
        <v>892</v>
      </c>
      <c r="B252" s="108" t="s">
        <v>1326</v>
      </c>
      <c r="C252" s="110">
        <v>0</v>
      </c>
      <c r="D252" s="110">
        <v>0</v>
      </c>
      <c r="E252" s="110">
        <v>0</v>
      </c>
      <c r="F252" s="110">
        <v>0</v>
      </c>
      <c r="G252" s="110">
        <v>0</v>
      </c>
      <c r="H252" s="110">
        <v>0</v>
      </c>
      <c r="I252" s="110">
        <v>0</v>
      </c>
      <c r="J252" s="110">
        <v>0</v>
      </c>
      <c r="K252" s="110">
        <v>0</v>
      </c>
      <c r="L252" s="110">
        <v>0</v>
      </c>
      <c r="M252" s="110">
        <v>0</v>
      </c>
      <c r="N252" s="110">
        <v>0</v>
      </c>
      <c r="O252" s="110">
        <v>0</v>
      </c>
      <c r="P252" s="110">
        <v>0</v>
      </c>
      <c r="Q252" s="110">
        <v>0</v>
      </c>
      <c r="R252" s="110">
        <v>0</v>
      </c>
      <c r="S252" s="110">
        <v>0</v>
      </c>
      <c r="T252" s="110">
        <v>0</v>
      </c>
      <c r="U252" s="110">
        <v>0</v>
      </c>
      <c r="V252" s="110">
        <v>0</v>
      </c>
      <c r="W252" s="110">
        <v>0</v>
      </c>
      <c r="X252" s="110">
        <v>0</v>
      </c>
      <c r="Y252" s="110">
        <v>0</v>
      </c>
      <c r="Z252" s="110">
        <v>0</v>
      </c>
      <c r="AA252" s="110">
        <v>0</v>
      </c>
      <c r="AB252" s="110">
        <v>0</v>
      </c>
      <c r="AC252" s="110">
        <v>0</v>
      </c>
      <c r="AD252" s="110">
        <v>0</v>
      </c>
      <c r="AE252" s="110">
        <v>0</v>
      </c>
      <c r="AF252" s="104" t="s">
        <v>560</v>
      </c>
      <c r="AG252" s="65"/>
    </row>
    <row r="253" spans="1:33" ht="60.75">
      <c r="A253" s="58" t="s">
        <v>893</v>
      </c>
      <c r="B253" s="108" t="s">
        <v>1327</v>
      </c>
      <c r="C253" s="110">
        <v>0</v>
      </c>
      <c r="D253" s="110">
        <v>0</v>
      </c>
      <c r="E253" s="110">
        <v>0</v>
      </c>
      <c r="F253" s="110">
        <v>0</v>
      </c>
      <c r="G253" s="110">
        <v>0</v>
      </c>
      <c r="H253" s="110">
        <v>0</v>
      </c>
      <c r="I253" s="110">
        <v>0</v>
      </c>
      <c r="J253" s="110">
        <v>0</v>
      </c>
      <c r="K253" s="110">
        <v>0</v>
      </c>
      <c r="L253" s="110">
        <v>0</v>
      </c>
      <c r="M253" s="110">
        <v>0</v>
      </c>
      <c r="N253" s="110">
        <v>0</v>
      </c>
      <c r="O253" s="110">
        <v>0</v>
      </c>
      <c r="P253" s="110">
        <v>0</v>
      </c>
      <c r="Q253" s="110">
        <v>0</v>
      </c>
      <c r="R253" s="110">
        <v>0</v>
      </c>
      <c r="S253" s="110">
        <v>0</v>
      </c>
      <c r="T253" s="110">
        <v>0</v>
      </c>
      <c r="U253" s="110">
        <v>0</v>
      </c>
      <c r="V253" s="110">
        <v>0</v>
      </c>
      <c r="W253" s="110">
        <v>0</v>
      </c>
      <c r="X253" s="110">
        <v>0</v>
      </c>
      <c r="Y253" s="110">
        <v>0</v>
      </c>
      <c r="Z253" s="110">
        <v>0</v>
      </c>
      <c r="AA253" s="110">
        <v>0</v>
      </c>
      <c r="AB253" s="110">
        <v>0</v>
      </c>
      <c r="AC253" s="110">
        <v>0</v>
      </c>
      <c r="AD253" s="110">
        <v>0</v>
      </c>
      <c r="AE253" s="110">
        <v>0</v>
      </c>
      <c r="AF253" s="104" t="s">
        <v>560</v>
      </c>
      <c r="AG253" s="65"/>
    </row>
    <row r="254" spans="1:33" ht="48.75">
      <c r="A254" s="58" t="s">
        <v>894</v>
      </c>
      <c r="B254" s="108" t="s">
        <v>1328</v>
      </c>
      <c r="C254" s="110">
        <v>0.51516300000000004</v>
      </c>
      <c r="D254" s="110">
        <v>1.02989</v>
      </c>
      <c r="E254" s="110">
        <v>1.6141289999999999</v>
      </c>
      <c r="F254" s="110">
        <v>2.1038670000000002</v>
      </c>
      <c r="G254" s="110">
        <v>2.7049910000000001</v>
      </c>
      <c r="H254" s="110">
        <v>3.499511</v>
      </c>
      <c r="I254" s="110">
        <v>4.5404369999999998</v>
      </c>
      <c r="J254" s="110">
        <v>5.9096029999999997</v>
      </c>
      <c r="K254" s="110">
        <v>7.4006509999999999</v>
      </c>
      <c r="L254" s="110">
        <v>9.1702840000000005</v>
      </c>
      <c r="M254" s="110">
        <v>11.444215</v>
      </c>
      <c r="N254" s="110">
        <v>14.161068</v>
      </c>
      <c r="O254" s="110">
        <v>17.293554</v>
      </c>
      <c r="P254" s="110">
        <v>20.907318</v>
      </c>
      <c r="Q254" s="110">
        <v>24.839417000000001</v>
      </c>
      <c r="R254" s="110">
        <v>29.211893</v>
      </c>
      <c r="S254" s="110">
        <v>34.020896999999998</v>
      </c>
      <c r="T254" s="110">
        <v>39.055110999999997</v>
      </c>
      <c r="U254" s="110">
        <v>44.546832999999999</v>
      </c>
      <c r="V254" s="110">
        <v>50.726470999999997</v>
      </c>
      <c r="W254" s="110">
        <v>57.249889000000003</v>
      </c>
      <c r="X254" s="110">
        <v>63.815086000000001</v>
      </c>
      <c r="Y254" s="110">
        <v>70.632087999999996</v>
      </c>
      <c r="Z254" s="110">
        <v>77.703888000000006</v>
      </c>
      <c r="AA254" s="110">
        <v>85.240448000000001</v>
      </c>
      <c r="AB254" s="110">
        <v>94.454329999999999</v>
      </c>
      <c r="AC254" s="110">
        <v>103.730484</v>
      </c>
      <c r="AD254" s="110">
        <v>112.465706</v>
      </c>
      <c r="AE254" s="110">
        <v>121.52919799999999</v>
      </c>
      <c r="AF254" s="104">
        <v>0.21546000000000001</v>
      </c>
      <c r="AG254" s="65"/>
    </row>
    <row r="255" spans="1:33">
      <c r="A255" s="5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c r="AA255" s="65"/>
      <c r="AB255" s="65"/>
      <c r="AC255" s="65"/>
      <c r="AD255" s="65"/>
      <c r="AE255" s="65"/>
      <c r="AF255" s="65"/>
      <c r="AG255" s="65"/>
    </row>
    <row r="256" spans="1:33" ht="24.75">
      <c r="A256" s="55"/>
      <c r="B256" s="115" t="s">
        <v>202</v>
      </c>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c r="AA256" s="65"/>
      <c r="AB256" s="65"/>
      <c r="AC256" s="65"/>
      <c r="AD256" s="65"/>
      <c r="AE256" s="65"/>
      <c r="AF256" s="65"/>
      <c r="AG256" s="65"/>
    </row>
    <row r="257" spans="1:33" ht="36.75">
      <c r="A257" s="58" t="s">
        <v>895</v>
      </c>
      <c r="B257" s="108" t="s">
        <v>896</v>
      </c>
      <c r="C257" s="85">
        <v>444.898865</v>
      </c>
      <c r="D257" s="85">
        <v>450.42761200000001</v>
      </c>
      <c r="E257" s="85">
        <v>448.61004600000001</v>
      </c>
      <c r="F257" s="85">
        <v>446.74627700000002</v>
      </c>
      <c r="G257" s="85">
        <v>445.22772200000003</v>
      </c>
      <c r="H257" s="85">
        <v>442.84777800000001</v>
      </c>
      <c r="I257" s="85">
        <v>440.43005399999998</v>
      </c>
      <c r="J257" s="85">
        <v>437.02459700000003</v>
      </c>
      <c r="K257" s="85">
        <v>434.036407</v>
      </c>
      <c r="L257" s="85">
        <v>431.39211999999998</v>
      </c>
      <c r="M257" s="85">
        <v>429.99737499999998</v>
      </c>
      <c r="N257" s="85">
        <v>428.16067500000003</v>
      </c>
      <c r="O257" s="85">
        <v>426.27862499999998</v>
      </c>
      <c r="P257" s="85">
        <v>424.17816199999999</v>
      </c>
      <c r="Q257" s="85">
        <v>421.71697999999998</v>
      </c>
      <c r="R257" s="85">
        <v>419.81463600000001</v>
      </c>
      <c r="S257" s="85">
        <v>417.567047</v>
      </c>
      <c r="T257" s="85">
        <v>415.80767800000001</v>
      </c>
      <c r="U257" s="85">
        <v>414.04513500000002</v>
      </c>
      <c r="V257" s="85">
        <v>412.52209499999998</v>
      </c>
      <c r="W257" s="85">
        <v>411.24774200000002</v>
      </c>
      <c r="X257" s="85">
        <v>409.97735599999999</v>
      </c>
      <c r="Y257" s="85">
        <v>408.52224699999999</v>
      </c>
      <c r="Z257" s="85">
        <v>406.63034099999999</v>
      </c>
      <c r="AA257" s="85">
        <v>405.358521</v>
      </c>
      <c r="AB257" s="85">
        <v>403.865906</v>
      </c>
      <c r="AC257" s="85">
        <v>401.97906499999999</v>
      </c>
      <c r="AD257" s="85">
        <v>400.55664100000001</v>
      </c>
      <c r="AE257" s="85">
        <v>400.09832799999998</v>
      </c>
      <c r="AF257" s="104">
        <v>-3.7829999999999999E-3</v>
      </c>
      <c r="AG257" s="65"/>
    </row>
    <row r="258" spans="1:33" ht="72.75">
      <c r="A258" s="58" t="s">
        <v>897</v>
      </c>
      <c r="B258" s="108" t="s">
        <v>889</v>
      </c>
      <c r="C258" s="110">
        <v>4.8202259999999999</v>
      </c>
      <c r="D258" s="110">
        <v>4.8389660000000001</v>
      </c>
      <c r="E258" s="110">
        <v>4.8577789999999998</v>
      </c>
      <c r="F258" s="110">
        <v>4.876665</v>
      </c>
      <c r="G258" s="110">
        <v>4.8956239999999998</v>
      </c>
      <c r="H258" s="110">
        <v>4.9146570000000001</v>
      </c>
      <c r="I258" s="110">
        <v>4.933764</v>
      </c>
      <c r="J258" s="110">
        <v>4.9529449999999997</v>
      </c>
      <c r="K258" s="110">
        <v>4.9722</v>
      </c>
      <c r="L258" s="110">
        <v>4.9915310000000002</v>
      </c>
      <c r="M258" s="110">
        <v>5.0109370000000002</v>
      </c>
      <c r="N258" s="110">
        <v>5.0304180000000001</v>
      </c>
      <c r="O258" s="110">
        <v>5.0499749999999999</v>
      </c>
      <c r="P258" s="110">
        <v>5.0696079999999997</v>
      </c>
      <c r="Q258" s="110">
        <v>5.0893170000000003</v>
      </c>
      <c r="R258" s="110">
        <v>5.1091030000000002</v>
      </c>
      <c r="S258" s="110">
        <v>5.1289660000000001</v>
      </c>
      <c r="T258" s="110">
        <v>5.1489060000000002</v>
      </c>
      <c r="U258" s="110">
        <v>5.1689230000000004</v>
      </c>
      <c r="V258" s="110">
        <v>5.189019</v>
      </c>
      <c r="W258" s="110">
        <v>5.2091919999999998</v>
      </c>
      <c r="X258" s="110">
        <v>5.2294450000000001</v>
      </c>
      <c r="Y258" s="110">
        <v>5.2497749999999996</v>
      </c>
      <c r="Z258" s="110">
        <v>5.2701849999999997</v>
      </c>
      <c r="AA258" s="110">
        <v>5.2906740000000001</v>
      </c>
      <c r="AB258" s="110">
        <v>5.3112430000000002</v>
      </c>
      <c r="AC258" s="110">
        <v>5.3318919999999999</v>
      </c>
      <c r="AD258" s="110">
        <v>5.3526210000000001</v>
      </c>
      <c r="AE258" s="110">
        <v>5.3734299999999999</v>
      </c>
      <c r="AF258" s="104">
        <v>3.888E-3</v>
      </c>
      <c r="AG258" s="65"/>
    </row>
    <row r="259" spans="1:33">
      <c r="A259" s="55"/>
      <c r="B259" s="254" t="s">
        <v>890</v>
      </c>
      <c r="C259" s="245"/>
      <c r="D259" s="245"/>
      <c r="E259" s="245"/>
      <c r="F259" s="245"/>
      <c r="G259" s="245"/>
      <c r="H259" s="245"/>
      <c r="I259" s="245"/>
      <c r="J259" s="245"/>
      <c r="K259" s="245"/>
      <c r="L259" s="245"/>
      <c r="M259" s="245"/>
      <c r="N259" s="245"/>
      <c r="O259" s="245"/>
      <c r="P259" s="245"/>
      <c r="Q259" s="245"/>
      <c r="R259" s="245"/>
      <c r="S259" s="245"/>
      <c r="T259" s="245"/>
      <c r="U259" s="245"/>
      <c r="V259" s="245"/>
      <c r="W259" s="245"/>
      <c r="X259" s="245"/>
      <c r="Y259" s="245"/>
      <c r="Z259" s="245"/>
      <c r="AA259" s="245"/>
      <c r="AB259" s="245"/>
      <c r="AC259" s="245"/>
      <c r="AD259" s="245"/>
      <c r="AE259" s="245"/>
      <c r="AF259" s="245"/>
      <c r="AG259" s="65"/>
    </row>
    <row r="260" spans="1:33" ht="48.75">
      <c r="A260" s="58" t="s">
        <v>898</v>
      </c>
      <c r="B260" s="108" t="s">
        <v>1325</v>
      </c>
      <c r="C260" s="110">
        <v>95.724982999999995</v>
      </c>
      <c r="D260" s="110">
        <v>96.410872999999995</v>
      </c>
      <c r="E260" s="110">
        <v>95.648369000000002</v>
      </c>
      <c r="F260" s="110">
        <v>94.922400999999994</v>
      </c>
      <c r="G260" s="110">
        <v>94.299674999999993</v>
      </c>
      <c r="H260" s="110">
        <v>93.480141000000003</v>
      </c>
      <c r="I260" s="110">
        <v>92.663535999999993</v>
      </c>
      <c r="J260" s="110">
        <v>91.636002000000005</v>
      </c>
      <c r="K260" s="110">
        <v>90.709732000000002</v>
      </c>
      <c r="L260" s="110">
        <v>89.864052000000001</v>
      </c>
      <c r="M260" s="110">
        <v>89.271820000000005</v>
      </c>
      <c r="N260" s="110">
        <v>88.583907999999994</v>
      </c>
      <c r="O260" s="110">
        <v>87.881882000000004</v>
      </c>
      <c r="P260" s="110">
        <v>87.154610000000005</v>
      </c>
      <c r="Q260" s="110">
        <v>86.355025999999995</v>
      </c>
      <c r="R260" s="110">
        <v>85.672011999999995</v>
      </c>
      <c r="S260" s="110">
        <v>84.929305999999997</v>
      </c>
      <c r="T260" s="110">
        <v>84.290549999999996</v>
      </c>
      <c r="U260" s="110">
        <v>83.598647999999997</v>
      </c>
      <c r="V260" s="110">
        <v>82.885955999999993</v>
      </c>
      <c r="W260" s="110">
        <v>82.221778999999998</v>
      </c>
      <c r="X260" s="110">
        <v>81.555756000000002</v>
      </c>
      <c r="Y260" s="110">
        <v>80.850998000000004</v>
      </c>
      <c r="Z260" s="110">
        <v>80.058989999999994</v>
      </c>
      <c r="AA260" s="110">
        <v>79.380050999999995</v>
      </c>
      <c r="AB260" s="110">
        <v>78.650115999999997</v>
      </c>
      <c r="AC260" s="110">
        <v>77.846335999999994</v>
      </c>
      <c r="AD260" s="110">
        <v>77.124741</v>
      </c>
      <c r="AE260" s="110">
        <v>76.572761999999997</v>
      </c>
      <c r="AF260" s="104">
        <v>-7.9410000000000001E-3</v>
      </c>
      <c r="AG260" s="65"/>
    </row>
    <row r="261" spans="1:33" ht="36.75">
      <c r="A261" s="58" t="s">
        <v>899</v>
      </c>
      <c r="B261" s="108" t="s">
        <v>1326</v>
      </c>
      <c r="C261" s="110">
        <v>1.875904</v>
      </c>
      <c r="D261" s="110">
        <v>1.8078829999999999</v>
      </c>
      <c r="E261" s="110">
        <v>1.7136819999999999</v>
      </c>
      <c r="F261" s="110">
        <v>1.621937</v>
      </c>
      <c r="G261" s="110">
        <v>1.5413140000000001</v>
      </c>
      <c r="H261" s="110">
        <v>1.455168</v>
      </c>
      <c r="I261" s="110">
        <v>1.371278</v>
      </c>
      <c r="J261" s="110">
        <v>1.2863249999999999</v>
      </c>
      <c r="K261" s="110">
        <v>1.1999850000000001</v>
      </c>
      <c r="L261" s="110">
        <v>1.1125510000000001</v>
      </c>
      <c r="M261" s="110">
        <v>1.0315639999999999</v>
      </c>
      <c r="N261" s="110">
        <v>0.94839600000000002</v>
      </c>
      <c r="O261" s="110">
        <v>0.86860599999999999</v>
      </c>
      <c r="P261" s="110">
        <v>0.79182399999999997</v>
      </c>
      <c r="Q261" s="110">
        <v>0.72530600000000001</v>
      </c>
      <c r="R261" s="110">
        <v>0.65481</v>
      </c>
      <c r="S261" s="110">
        <v>0.57531900000000002</v>
      </c>
      <c r="T261" s="110">
        <v>0.49192999999999998</v>
      </c>
      <c r="U261" s="110">
        <v>0.417902</v>
      </c>
      <c r="V261" s="110">
        <v>0.41475499999999998</v>
      </c>
      <c r="W261" s="110">
        <v>0.41187499999999999</v>
      </c>
      <c r="X261" s="110">
        <v>0.40901599999999999</v>
      </c>
      <c r="Y261" s="110">
        <v>0.40599000000000002</v>
      </c>
      <c r="Z261" s="110">
        <v>0.40254800000000002</v>
      </c>
      <c r="AA261" s="110">
        <v>0.39974100000000001</v>
      </c>
      <c r="AB261" s="110">
        <v>0.396733</v>
      </c>
      <c r="AC261" s="110">
        <v>0.39335599999999998</v>
      </c>
      <c r="AD261" s="110">
        <v>0.39045299999999999</v>
      </c>
      <c r="AE261" s="110">
        <v>0.38850499999999999</v>
      </c>
      <c r="AF261" s="104">
        <v>-5.4682000000000001E-2</v>
      </c>
      <c r="AG261" s="65"/>
    </row>
    <row r="262" spans="1:33" ht="60.75">
      <c r="A262" s="58" t="s">
        <v>900</v>
      </c>
      <c r="B262" s="108" t="s">
        <v>1327</v>
      </c>
      <c r="C262" s="110">
        <v>0</v>
      </c>
      <c r="D262" s="110">
        <v>0</v>
      </c>
      <c r="E262" s="110">
        <v>0</v>
      </c>
      <c r="F262" s="110">
        <v>0</v>
      </c>
      <c r="G262" s="110">
        <v>0</v>
      </c>
      <c r="H262" s="110">
        <v>0</v>
      </c>
      <c r="I262" s="110">
        <v>0</v>
      </c>
      <c r="J262" s="110">
        <v>0</v>
      </c>
      <c r="K262" s="110">
        <v>0</v>
      </c>
      <c r="L262" s="110">
        <v>0</v>
      </c>
      <c r="M262" s="110">
        <v>0</v>
      </c>
      <c r="N262" s="110">
        <v>0</v>
      </c>
      <c r="O262" s="110">
        <v>0</v>
      </c>
      <c r="P262" s="110">
        <v>0</v>
      </c>
      <c r="Q262" s="110">
        <v>0</v>
      </c>
      <c r="R262" s="110">
        <v>0</v>
      </c>
      <c r="S262" s="110">
        <v>0</v>
      </c>
      <c r="T262" s="110">
        <v>0</v>
      </c>
      <c r="U262" s="110">
        <v>0</v>
      </c>
      <c r="V262" s="110">
        <v>0</v>
      </c>
      <c r="W262" s="110">
        <v>0</v>
      </c>
      <c r="X262" s="110">
        <v>0</v>
      </c>
      <c r="Y262" s="110">
        <v>0</v>
      </c>
      <c r="Z262" s="110">
        <v>0</v>
      </c>
      <c r="AA262" s="110">
        <v>0</v>
      </c>
      <c r="AB262" s="110">
        <v>0</v>
      </c>
      <c r="AC262" s="110">
        <v>0</v>
      </c>
      <c r="AD262" s="110">
        <v>0</v>
      </c>
      <c r="AE262" s="110">
        <v>0</v>
      </c>
      <c r="AF262" s="104" t="s">
        <v>560</v>
      </c>
      <c r="AG262" s="65"/>
    </row>
    <row r="263" spans="1:33" ht="48.75">
      <c r="A263" s="58" t="s">
        <v>901</v>
      </c>
      <c r="B263" s="108" t="s">
        <v>1328</v>
      </c>
      <c r="C263" s="110">
        <v>0.638131</v>
      </c>
      <c r="D263" s="110">
        <v>0.70199999999999996</v>
      </c>
      <c r="E263" s="110">
        <v>0.75260700000000003</v>
      </c>
      <c r="F263" s="110">
        <v>0.80172500000000002</v>
      </c>
      <c r="G263" s="110">
        <v>0.84487999999999996</v>
      </c>
      <c r="H263" s="110">
        <v>0.88815699999999997</v>
      </c>
      <c r="I263" s="110">
        <v>0.92988400000000004</v>
      </c>
      <c r="J263" s="110">
        <v>0.96818099999999996</v>
      </c>
      <c r="K263" s="110">
        <v>1.009477</v>
      </c>
      <c r="L263" s="110">
        <v>1.053212</v>
      </c>
      <c r="M263" s="110">
        <v>1.0977250000000001</v>
      </c>
      <c r="N263" s="110">
        <v>1.1419189999999999</v>
      </c>
      <c r="O263" s="110">
        <v>1.183538</v>
      </c>
      <c r="P263" s="110">
        <v>1.2224330000000001</v>
      </c>
      <c r="Q263" s="110">
        <v>1.252678</v>
      </c>
      <c r="R263" s="110">
        <v>1.2881480000000001</v>
      </c>
      <c r="S263" s="110">
        <v>1.3287279999999999</v>
      </c>
      <c r="T263" s="110">
        <v>1.374214</v>
      </c>
      <c r="U263" s="110">
        <v>1.4570460000000001</v>
      </c>
      <c r="V263" s="110">
        <v>1.54541</v>
      </c>
      <c r="W263" s="110">
        <v>1.640115</v>
      </c>
      <c r="X263" s="110">
        <v>1.7406269999999999</v>
      </c>
      <c r="Y263" s="110">
        <v>1.8464670000000001</v>
      </c>
      <c r="Z263" s="110">
        <v>1.956663</v>
      </c>
      <c r="AA263" s="110">
        <v>2.0764179999999999</v>
      </c>
      <c r="AB263" s="110">
        <v>2.2021730000000002</v>
      </c>
      <c r="AC263" s="110">
        <v>2.3334239999999999</v>
      </c>
      <c r="AD263" s="110">
        <v>2.4752070000000002</v>
      </c>
      <c r="AE263" s="110">
        <v>2.6315870000000001</v>
      </c>
      <c r="AF263" s="104">
        <v>5.1901999999999997E-2</v>
      </c>
      <c r="AG263" s="65"/>
    </row>
    <row r="264" spans="1:33">
      <c r="A264" s="5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row>
    <row r="265" spans="1:33" ht="24.75">
      <c r="A265" s="55"/>
      <c r="B265" s="115" t="s">
        <v>203</v>
      </c>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row>
    <row r="266" spans="1:33" ht="60.75">
      <c r="A266" s="58" t="s">
        <v>902</v>
      </c>
      <c r="B266" s="108" t="s">
        <v>903</v>
      </c>
      <c r="C266" s="85">
        <v>5234.1591799999997</v>
      </c>
      <c r="D266" s="85">
        <v>5273.296875</v>
      </c>
      <c r="E266" s="85">
        <v>5362.6445309999999</v>
      </c>
      <c r="F266" s="85">
        <v>5516.3344729999999</v>
      </c>
      <c r="G266" s="85">
        <v>5699.1494140000004</v>
      </c>
      <c r="H266" s="85">
        <v>5878.9716799999997</v>
      </c>
      <c r="I266" s="85">
        <v>6041.2578119999998</v>
      </c>
      <c r="J266" s="85">
        <v>6192.2470700000003</v>
      </c>
      <c r="K266" s="85">
        <v>6343.6660160000001</v>
      </c>
      <c r="L266" s="85">
        <v>6511.3486329999996</v>
      </c>
      <c r="M266" s="85">
        <v>6715.9096680000002</v>
      </c>
      <c r="N266" s="85">
        <v>6915.4399409999996</v>
      </c>
      <c r="O266" s="85">
        <v>7116.8901370000003</v>
      </c>
      <c r="P266" s="85">
        <v>7327.4184569999998</v>
      </c>
      <c r="Q266" s="85">
        <v>7523.0537109999996</v>
      </c>
      <c r="R266" s="85">
        <v>7718.1992190000001</v>
      </c>
      <c r="S266" s="85">
        <v>7912.0834960000002</v>
      </c>
      <c r="T266" s="85">
        <v>8137.939453</v>
      </c>
      <c r="U266" s="85">
        <v>8368.4814449999994</v>
      </c>
      <c r="V266" s="85">
        <v>8606.8613280000009</v>
      </c>
      <c r="W266" s="85">
        <v>8874.4423829999996</v>
      </c>
      <c r="X266" s="85">
        <v>9160.3457030000009</v>
      </c>
      <c r="Y266" s="85">
        <v>9472.5527340000008</v>
      </c>
      <c r="Z266" s="85">
        <v>9798.0292969999991</v>
      </c>
      <c r="AA266" s="85">
        <v>10143.948242</v>
      </c>
      <c r="AB266" s="85">
        <v>10485.746094</v>
      </c>
      <c r="AC266" s="85">
        <v>10850.213867</v>
      </c>
      <c r="AD266" s="85">
        <v>11224.771484000001</v>
      </c>
      <c r="AE266" s="85">
        <v>11635.883789</v>
      </c>
      <c r="AF266" s="104">
        <v>2.8943E-2</v>
      </c>
      <c r="AG266" s="65"/>
    </row>
    <row r="267" spans="1:33" ht="48.75">
      <c r="A267" s="58" t="s">
        <v>904</v>
      </c>
      <c r="B267" s="108" t="s">
        <v>905</v>
      </c>
      <c r="C267" s="85">
        <v>1831.682251</v>
      </c>
      <c r="D267" s="85">
        <v>1866.1319579999999</v>
      </c>
      <c r="E267" s="85">
        <v>1903.4384769999999</v>
      </c>
      <c r="F267" s="85">
        <v>1962.4832759999999</v>
      </c>
      <c r="G267" s="85">
        <v>2030.4210210000001</v>
      </c>
      <c r="H267" s="85">
        <v>2091.8476559999999</v>
      </c>
      <c r="I267" s="85">
        <v>2140.1359859999998</v>
      </c>
      <c r="J267" s="85">
        <v>2176.3395999999998</v>
      </c>
      <c r="K267" s="85">
        <v>2205.485107</v>
      </c>
      <c r="L267" s="85">
        <v>2234.9177249999998</v>
      </c>
      <c r="M267" s="85">
        <v>2273.3510740000002</v>
      </c>
      <c r="N267" s="85">
        <v>2317.189453</v>
      </c>
      <c r="O267" s="85">
        <v>2363.84375</v>
      </c>
      <c r="P267" s="85">
        <v>2415.5078119999998</v>
      </c>
      <c r="Q267" s="85">
        <v>2471.7585450000001</v>
      </c>
      <c r="R267" s="85">
        <v>2534.2473140000002</v>
      </c>
      <c r="S267" s="85">
        <v>2596.5371089999999</v>
      </c>
      <c r="T267" s="85">
        <v>2674.233643</v>
      </c>
      <c r="U267" s="85">
        <v>2759.7326659999999</v>
      </c>
      <c r="V267" s="85">
        <v>2843.7934570000002</v>
      </c>
      <c r="W267" s="85">
        <v>2937.530518</v>
      </c>
      <c r="X267" s="85">
        <v>3038.2260740000002</v>
      </c>
      <c r="Y267" s="85">
        <v>3149.4558109999998</v>
      </c>
      <c r="Z267" s="85">
        <v>3264.0588379999999</v>
      </c>
      <c r="AA267" s="85">
        <v>3390.117432</v>
      </c>
      <c r="AB267" s="85">
        <v>3513.3171390000002</v>
      </c>
      <c r="AC267" s="85">
        <v>3646.149414</v>
      </c>
      <c r="AD267" s="85">
        <v>3789.6210940000001</v>
      </c>
      <c r="AE267" s="85">
        <v>3944.2458499999998</v>
      </c>
      <c r="AF267" s="104">
        <v>2.7772000000000002E-2</v>
      </c>
      <c r="AG267" s="65"/>
    </row>
    <row r="268" spans="1:33" ht="48.75">
      <c r="A268" s="58" t="s">
        <v>906</v>
      </c>
      <c r="B268" s="108" t="s">
        <v>907</v>
      </c>
      <c r="C268" s="85">
        <v>3402.476807</v>
      </c>
      <c r="D268" s="85">
        <v>3407.165039</v>
      </c>
      <c r="E268" s="85">
        <v>3459.2060550000001</v>
      </c>
      <c r="F268" s="85">
        <v>3553.8510740000002</v>
      </c>
      <c r="G268" s="85">
        <v>3668.7282709999999</v>
      </c>
      <c r="H268" s="85">
        <v>3787.123779</v>
      </c>
      <c r="I268" s="85">
        <v>3901.1220699999999</v>
      </c>
      <c r="J268" s="85">
        <v>4015.9077149999998</v>
      </c>
      <c r="K268" s="85">
        <v>4138.1806640000004</v>
      </c>
      <c r="L268" s="85">
        <v>4276.4311520000001</v>
      </c>
      <c r="M268" s="85">
        <v>4442.5585940000001</v>
      </c>
      <c r="N268" s="85">
        <v>4598.2504879999997</v>
      </c>
      <c r="O268" s="85">
        <v>4753.0463870000003</v>
      </c>
      <c r="P268" s="85">
        <v>4911.9106449999999</v>
      </c>
      <c r="Q268" s="85">
        <v>5051.294922</v>
      </c>
      <c r="R268" s="85">
        <v>5183.9516599999997</v>
      </c>
      <c r="S268" s="85">
        <v>5315.5463870000003</v>
      </c>
      <c r="T268" s="85">
        <v>5463.7055659999996</v>
      </c>
      <c r="U268" s="85">
        <v>5608.7485349999997</v>
      </c>
      <c r="V268" s="85">
        <v>5763.0683589999999</v>
      </c>
      <c r="W268" s="85">
        <v>5936.9116210000002</v>
      </c>
      <c r="X268" s="85">
        <v>6122.1201170000004</v>
      </c>
      <c r="Y268" s="85">
        <v>6323.0971680000002</v>
      </c>
      <c r="Z268" s="85">
        <v>6533.9702150000003</v>
      </c>
      <c r="AA268" s="85">
        <v>6753.8305659999996</v>
      </c>
      <c r="AB268" s="85">
        <v>6972.4287109999996</v>
      </c>
      <c r="AC268" s="85">
        <v>7204.064453</v>
      </c>
      <c r="AD268" s="85">
        <v>7435.1499020000001</v>
      </c>
      <c r="AE268" s="85">
        <v>7691.6376950000003</v>
      </c>
      <c r="AF268" s="104">
        <v>2.9558000000000001E-2</v>
      </c>
      <c r="AG268" s="65"/>
    </row>
    <row r="269" spans="1:33" ht="48.75">
      <c r="A269" s="55"/>
      <c r="B269" s="115" t="s">
        <v>890</v>
      </c>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row>
    <row r="270" spans="1:33" ht="48.75">
      <c r="A270" s="58" t="s">
        <v>908</v>
      </c>
      <c r="B270" s="108" t="s">
        <v>1325</v>
      </c>
      <c r="C270" s="110">
        <v>222.93867499999999</v>
      </c>
      <c r="D270" s="110">
        <v>318.21374500000002</v>
      </c>
      <c r="E270" s="110">
        <v>318.50683600000002</v>
      </c>
      <c r="F270" s="110">
        <v>321.42748999999998</v>
      </c>
      <c r="G270" s="110">
        <v>326.40893599999998</v>
      </c>
      <c r="H270" s="110">
        <v>331.75039700000002</v>
      </c>
      <c r="I270" s="110">
        <v>339.13262900000001</v>
      </c>
      <c r="J270" s="110">
        <v>343.65380900000002</v>
      </c>
      <c r="K270" s="110">
        <v>348.44000199999999</v>
      </c>
      <c r="L270" s="110">
        <v>348.61184700000001</v>
      </c>
      <c r="M270" s="110">
        <v>349.93618800000002</v>
      </c>
      <c r="N270" s="110">
        <v>351.71850599999999</v>
      </c>
      <c r="O270" s="110">
        <v>354.40063500000002</v>
      </c>
      <c r="P270" s="110">
        <v>355.17700200000002</v>
      </c>
      <c r="Q270" s="110">
        <v>356.67022700000001</v>
      </c>
      <c r="R270" s="110">
        <v>356.87670900000001</v>
      </c>
      <c r="S270" s="110">
        <v>358.82894900000002</v>
      </c>
      <c r="T270" s="110">
        <v>358.93920900000001</v>
      </c>
      <c r="U270" s="110">
        <v>360.572205</v>
      </c>
      <c r="V270" s="110">
        <v>361.26196299999998</v>
      </c>
      <c r="W270" s="110">
        <v>361.28478999999999</v>
      </c>
      <c r="X270" s="110">
        <v>360.64623999999998</v>
      </c>
      <c r="Y270" s="110">
        <v>360.38775600000002</v>
      </c>
      <c r="Z270" s="110">
        <v>360.05560300000002</v>
      </c>
      <c r="AA270" s="110">
        <v>358.46176100000002</v>
      </c>
      <c r="AB270" s="110">
        <v>357.26376299999998</v>
      </c>
      <c r="AC270" s="110">
        <v>357.07412699999998</v>
      </c>
      <c r="AD270" s="110">
        <v>355.22808800000001</v>
      </c>
      <c r="AE270" s="110">
        <v>354.51147500000002</v>
      </c>
      <c r="AF270" s="104">
        <v>1.6704E-2</v>
      </c>
      <c r="AG270" s="65"/>
    </row>
    <row r="271" spans="1:33" ht="36.75">
      <c r="A271" s="58" t="s">
        <v>909</v>
      </c>
      <c r="B271" s="108" t="s">
        <v>1326</v>
      </c>
      <c r="C271" s="110">
        <v>685.66516100000001</v>
      </c>
      <c r="D271" s="110">
        <v>532.149719</v>
      </c>
      <c r="E271" s="110">
        <v>519.35320999999999</v>
      </c>
      <c r="F271" s="110">
        <v>520.34844999999996</v>
      </c>
      <c r="G271" s="110">
        <v>497.46441700000003</v>
      </c>
      <c r="H271" s="110">
        <v>487.75363199999998</v>
      </c>
      <c r="I271" s="110">
        <v>469.75631700000002</v>
      </c>
      <c r="J271" s="110">
        <v>458.26986699999998</v>
      </c>
      <c r="K271" s="110">
        <v>449.82733200000001</v>
      </c>
      <c r="L271" s="110">
        <v>449.95632899999998</v>
      </c>
      <c r="M271" s="110">
        <v>449.27517699999999</v>
      </c>
      <c r="N271" s="110">
        <v>449.44375600000001</v>
      </c>
      <c r="O271" s="110">
        <v>447.34497099999999</v>
      </c>
      <c r="P271" s="110">
        <v>447.23684700000001</v>
      </c>
      <c r="Q271" s="110">
        <v>444.02316300000001</v>
      </c>
      <c r="R271" s="110">
        <v>442.96899400000001</v>
      </c>
      <c r="S271" s="110">
        <v>441.815674</v>
      </c>
      <c r="T271" s="110">
        <v>439.63165300000003</v>
      </c>
      <c r="U271" s="110">
        <v>437.97662400000002</v>
      </c>
      <c r="V271" s="110">
        <v>436.76757800000001</v>
      </c>
      <c r="W271" s="110">
        <v>436.80938700000002</v>
      </c>
      <c r="X271" s="110">
        <v>435.24386600000003</v>
      </c>
      <c r="Y271" s="110">
        <v>434.29315200000002</v>
      </c>
      <c r="Z271" s="110">
        <v>432.733093</v>
      </c>
      <c r="AA271" s="110">
        <v>438.45755000000003</v>
      </c>
      <c r="AB271" s="110">
        <v>437.70047</v>
      </c>
      <c r="AC271" s="110">
        <v>432.92089800000002</v>
      </c>
      <c r="AD271" s="110">
        <v>429.24749800000001</v>
      </c>
      <c r="AE271" s="110">
        <v>424.56079099999999</v>
      </c>
      <c r="AF271" s="104">
        <v>-1.6972999999999999E-2</v>
      </c>
      <c r="AG271" s="65"/>
    </row>
    <row r="272" spans="1:33" ht="60.75">
      <c r="A272" s="58" t="s">
        <v>910</v>
      </c>
      <c r="B272" s="108" t="s">
        <v>1327</v>
      </c>
      <c r="C272" s="110">
        <v>0</v>
      </c>
      <c r="D272" s="110">
        <v>0</v>
      </c>
      <c r="E272" s="110">
        <v>0</v>
      </c>
      <c r="F272" s="110">
        <v>0</v>
      </c>
      <c r="G272" s="110">
        <v>0</v>
      </c>
      <c r="H272" s="110">
        <v>0</v>
      </c>
      <c r="I272" s="110">
        <v>0</v>
      </c>
      <c r="J272" s="110">
        <v>0</v>
      </c>
      <c r="K272" s="110">
        <v>0</v>
      </c>
      <c r="L272" s="110">
        <v>0</v>
      </c>
      <c r="M272" s="110">
        <v>0</v>
      </c>
      <c r="N272" s="110">
        <v>0</v>
      </c>
      <c r="O272" s="110">
        <v>0</v>
      </c>
      <c r="P272" s="110">
        <v>0</v>
      </c>
      <c r="Q272" s="110">
        <v>0</v>
      </c>
      <c r="R272" s="110">
        <v>0</v>
      </c>
      <c r="S272" s="110">
        <v>0</v>
      </c>
      <c r="T272" s="110">
        <v>0</v>
      </c>
      <c r="U272" s="110">
        <v>0</v>
      </c>
      <c r="V272" s="110">
        <v>0</v>
      </c>
      <c r="W272" s="110">
        <v>0</v>
      </c>
      <c r="X272" s="110">
        <v>0</v>
      </c>
      <c r="Y272" s="110">
        <v>0</v>
      </c>
      <c r="Z272" s="110">
        <v>0</v>
      </c>
      <c r="AA272" s="110">
        <v>0</v>
      </c>
      <c r="AB272" s="110">
        <v>0</v>
      </c>
      <c r="AC272" s="110">
        <v>0</v>
      </c>
      <c r="AD272" s="110">
        <v>0</v>
      </c>
      <c r="AE272" s="110">
        <v>0</v>
      </c>
      <c r="AF272" s="104" t="s">
        <v>560</v>
      </c>
      <c r="AG272" s="65"/>
    </row>
    <row r="273" spans="1:34" ht="48.75">
      <c r="A273" s="58" t="s">
        <v>911</v>
      </c>
      <c r="B273" s="108" t="s">
        <v>1328</v>
      </c>
      <c r="C273" s="110">
        <v>26.423862</v>
      </c>
      <c r="D273" s="110">
        <v>31.466925</v>
      </c>
      <c r="E273" s="110">
        <v>39.867241</v>
      </c>
      <c r="F273" s="110">
        <v>36.828189999999999</v>
      </c>
      <c r="G273" s="110">
        <v>47.376953</v>
      </c>
      <c r="H273" s="110">
        <v>48.944679000000001</v>
      </c>
      <c r="I273" s="110">
        <v>53.800423000000002</v>
      </c>
      <c r="J273" s="110">
        <v>57.218277</v>
      </c>
      <c r="K273" s="110">
        <v>58.367088000000003</v>
      </c>
      <c r="L273" s="110">
        <v>58.568268000000003</v>
      </c>
      <c r="M273" s="110">
        <v>58.225639000000001</v>
      </c>
      <c r="N273" s="110">
        <v>56.838042999999999</v>
      </c>
      <c r="O273" s="110">
        <v>56.014595</v>
      </c>
      <c r="P273" s="110">
        <v>55.804080999999996</v>
      </c>
      <c r="Q273" s="110">
        <v>56.853912000000001</v>
      </c>
      <c r="R273" s="110">
        <v>57.767783999999999</v>
      </c>
      <c r="S273" s="110">
        <v>56.989986000000002</v>
      </c>
      <c r="T273" s="110">
        <v>58.778945999999998</v>
      </c>
      <c r="U273" s="110">
        <v>58.696617000000003</v>
      </c>
      <c r="V273" s="110">
        <v>59.2714</v>
      </c>
      <c r="W273" s="110">
        <v>59.735518999999996</v>
      </c>
      <c r="X273" s="110">
        <v>61.929656999999999</v>
      </c>
      <c r="Y273" s="110">
        <v>63.367027</v>
      </c>
      <c r="Z273" s="110">
        <v>65.278946000000005</v>
      </c>
      <c r="AA273" s="110">
        <v>63.714081</v>
      </c>
      <c r="AB273" s="110">
        <v>65.960021999999995</v>
      </c>
      <c r="AC273" s="110">
        <v>69.839432000000002</v>
      </c>
      <c r="AD273" s="110">
        <v>74.646148999999994</v>
      </c>
      <c r="AE273" s="110">
        <v>79.022368999999998</v>
      </c>
      <c r="AF273" s="104">
        <v>3.9898999999999997E-2</v>
      </c>
      <c r="AG273" s="65"/>
      <c r="AH273" s="55"/>
    </row>
    <row r="274" spans="1:34" ht="15.75" thickBot="1">
      <c r="A274" s="5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55"/>
    </row>
    <row r="275" spans="1:34">
      <c r="A275" s="55"/>
      <c r="B275" s="246" t="s">
        <v>912</v>
      </c>
      <c r="C275" s="244"/>
      <c r="D275" s="244"/>
      <c r="E275" s="244"/>
      <c r="F275" s="244"/>
      <c r="G275" s="244"/>
      <c r="H275" s="244"/>
      <c r="I275" s="244"/>
      <c r="J275" s="244"/>
      <c r="K275" s="244"/>
      <c r="L275" s="244"/>
      <c r="M275" s="244"/>
      <c r="N275" s="244"/>
      <c r="O275" s="244"/>
      <c r="P275" s="244"/>
      <c r="Q275" s="244"/>
      <c r="R275" s="244"/>
      <c r="S275" s="244"/>
      <c r="T275" s="244"/>
      <c r="U275" s="244"/>
      <c r="V275" s="244"/>
      <c r="W275" s="244"/>
      <c r="X275" s="244"/>
      <c r="Y275" s="244"/>
      <c r="Z275" s="244"/>
      <c r="AA275" s="244"/>
      <c r="AB275" s="244"/>
      <c r="AC275" s="244"/>
      <c r="AD275" s="244"/>
      <c r="AE275" s="244"/>
      <c r="AF275" s="244"/>
      <c r="AG275" s="244"/>
      <c r="AH275" s="71"/>
    </row>
    <row r="276" spans="1:34">
      <c r="A276" s="55"/>
      <c r="B276" s="65" t="s">
        <v>913</v>
      </c>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55"/>
    </row>
    <row r="277" spans="1:34">
      <c r="A277" s="55"/>
      <c r="B277" s="65" t="s">
        <v>546</v>
      </c>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55"/>
    </row>
    <row r="278" spans="1:34">
      <c r="A278" s="55"/>
      <c r="B278" s="65" t="s">
        <v>638</v>
      </c>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55"/>
    </row>
    <row r="279" spans="1:34">
      <c r="A279" s="55"/>
      <c r="B279" s="65" t="s">
        <v>914</v>
      </c>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55"/>
    </row>
    <row r="280" spans="1:34">
      <c r="A280" s="55"/>
      <c r="B280" s="65" t="s">
        <v>1329</v>
      </c>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55"/>
    </row>
    <row r="281" spans="1:34">
      <c r="A281" s="55"/>
      <c r="B281" s="65" t="s">
        <v>1330</v>
      </c>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55"/>
    </row>
    <row r="282" spans="1:34">
      <c r="A282" s="55"/>
      <c r="B282" s="65" t="s">
        <v>1331</v>
      </c>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55"/>
    </row>
    <row r="283" spans="1:34">
      <c r="A283" s="5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55"/>
    </row>
    <row r="284" spans="1:34">
      <c r="A284" s="5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55"/>
    </row>
    <row r="285" spans="1:34">
      <c r="A285" s="5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55"/>
    </row>
    <row r="286" spans="1:34">
      <c r="A286" s="5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55"/>
    </row>
    <row r="287" spans="1:34">
      <c r="A287" s="5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55"/>
    </row>
    <row r="288" spans="1:34">
      <c r="A288" s="5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55"/>
    </row>
    <row r="289" spans="2:33">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row>
    <row r="290" spans="2:33">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row>
    <row r="291" spans="2:33">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row>
    <row r="292" spans="2:33">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row>
    <row r="293" spans="2:33">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row>
    <row r="294" spans="2:33">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row>
    <row r="295" spans="2:33">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row>
    <row r="296" spans="2:33">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c r="AA296" s="65"/>
      <c r="AB296" s="65"/>
      <c r="AC296" s="65"/>
      <c r="AD296" s="65"/>
      <c r="AE296" s="65"/>
      <c r="AF296" s="65"/>
      <c r="AG296" s="65"/>
    </row>
    <row r="297" spans="2:33">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c r="AA297" s="65"/>
      <c r="AB297" s="65"/>
      <c r="AC297" s="65"/>
      <c r="AD297" s="65"/>
      <c r="AE297" s="65"/>
      <c r="AF297" s="65"/>
      <c r="AG297" s="65"/>
    </row>
    <row r="298" spans="2:33">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c r="AA298" s="65"/>
      <c r="AB298" s="65"/>
      <c r="AC298" s="65"/>
      <c r="AD298" s="65"/>
      <c r="AE298" s="65"/>
      <c r="AF298" s="65"/>
      <c r="AG298" s="65"/>
    </row>
    <row r="299" spans="2:33">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c r="AA299" s="65"/>
      <c r="AB299" s="65"/>
      <c r="AC299" s="65"/>
      <c r="AD299" s="65"/>
      <c r="AE299" s="65"/>
      <c r="AF299" s="65"/>
      <c r="AG299" s="65"/>
    </row>
    <row r="300" spans="2:33">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c r="AA300" s="65"/>
      <c r="AB300" s="65"/>
      <c r="AC300" s="65"/>
      <c r="AD300" s="65"/>
      <c r="AE300" s="65"/>
      <c r="AF300" s="65"/>
      <c r="AG300" s="65"/>
    </row>
    <row r="301" spans="2:33">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c r="AA301" s="65"/>
      <c r="AB301" s="65"/>
      <c r="AC301" s="65"/>
      <c r="AD301" s="65"/>
      <c r="AE301" s="65"/>
      <c r="AF301" s="65"/>
      <c r="AG301" s="65"/>
    </row>
    <row r="302" spans="2:33">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c r="AA302" s="65"/>
      <c r="AB302" s="65"/>
      <c r="AC302" s="65"/>
      <c r="AD302" s="65"/>
      <c r="AE302" s="65"/>
      <c r="AF302" s="65"/>
      <c r="AG302" s="65"/>
    </row>
    <row r="303" spans="2:33">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c r="AA303" s="65"/>
      <c r="AB303" s="65"/>
      <c r="AC303" s="65"/>
      <c r="AD303" s="65"/>
      <c r="AE303" s="65"/>
      <c r="AF303" s="65"/>
      <c r="AG303" s="65"/>
    </row>
    <row r="304" spans="2:33">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c r="AA304" s="65"/>
      <c r="AB304" s="65"/>
      <c r="AC304" s="65"/>
      <c r="AD304" s="65"/>
      <c r="AE304" s="65"/>
      <c r="AF304" s="65"/>
      <c r="AG304" s="65"/>
    </row>
    <row r="305" spans="2:33">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c r="AA305" s="65"/>
      <c r="AB305" s="65"/>
      <c r="AC305" s="65"/>
      <c r="AD305" s="65"/>
      <c r="AE305" s="65"/>
      <c r="AF305" s="65"/>
      <c r="AG305" s="65"/>
    </row>
    <row r="306" spans="2:33">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c r="AA306" s="65"/>
      <c r="AB306" s="65"/>
      <c r="AC306" s="65"/>
      <c r="AD306" s="65"/>
      <c r="AE306" s="65"/>
      <c r="AF306" s="65"/>
      <c r="AG306" s="65"/>
    </row>
    <row r="307" spans="2:33">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c r="AA307" s="65"/>
      <c r="AB307" s="65"/>
      <c r="AC307" s="65"/>
      <c r="AD307" s="65"/>
      <c r="AE307" s="65"/>
      <c r="AF307" s="65"/>
      <c r="AG307" s="65"/>
    </row>
    <row r="308" spans="2:33">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c r="AA308" s="65"/>
      <c r="AB308" s="65"/>
      <c r="AC308" s="65"/>
      <c r="AD308" s="65"/>
      <c r="AE308" s="65"/>
      <c r="AF308" s="65"/>
      <c r="AG308" s="65"/>
    </row>
    <row r="309" spans="2:33">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c r="AA309" s="65"/>
      <c r="AB309" s="65"/>
      <c r="AC309" s="65"/>
      <c r="AD309" s="65"/>
      <c r="AE309" s="65"/>
      <c r="AF309" s="65"/>
      <c r="AG309" s="65"/>
    </row>
    <row r="310" spans="2:33">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c r="AA310" s="65"/>
      <c r="AB310" s="65"/>
      <c r="AC310" s="65"/>
      <c r="AD310" s="65"/>
      <c r="AE310" s="65"/>
      <c r="AF310" s="65"/>
      <c r="AG310" s="65"/>
    </row>
    <row r="311" spans="2:33">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c r="AA311" s="65"/>
      <c r="AB311" s="65"/>
      <c r="AC311" s="65"/>
      <c r="AD311" s="65"/>
      <c r="AE311" s="65"/>
      <c r="AF311" s="65"/>
      <c r="AG311" s="65"/>
    </row>
    <row r="312" spans="2:33">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c r="AA312" s="65"/>
      <c r="AB312" s="65"/>
      <c r="AC312" s="65"/>
      <c r="AD312" s="65"/>
      <c r="AE312" s="65"/>
      <c r="AF312" s="65"/>
      <c r="AG312" s="65"/>
    </row>
    <row r="313" spans="2:33">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c r="AA313" s="65"/>
      <c r="AB313" s="65"/>
      <c r="AC313" s="65"/>
      <c r="AD313" s="65"/>
      <c r="AE313" s="65"/>
      <c r="AF313" s="65"/>
      <c r="AG313" s="65"/>
    </row>
    <row r="314" spans="2:33">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c r="AA314" s="65"/>
      <c r="AB314" s="65"/>
      <c r="AC314" s="65"/>
      <c r="AD314" s="65"/>
      <c r="AE314" s="65"/>
      <c r="AF314" s="65"/>
      <c r="AG314" s="65"/>
    </row>
    <row r="315" spans="2:33">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c r="AA315" s="65"/>
      <c r="AB315" s="65"/>
      <c r="AC315" s="65"/>
      <c r="AD315" s="65"/>
      <c r="AE315" s="65"/>
      <c r="AF315" s="65"/>
      <c r="AG315" s="65"/>
    </row>
    <row r="316" spans="2:33">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c r="AA316" s="65"/>
      <c r="AB316" s="65"/>
      <c r="AC316" s="65"/>
      <c r="AD316" s="65"/>
      <c r="AE316" s="65"/>
      <c r="AF316" s="65"/>
      <c r="AG316" s="65"/>
    </row>
    <row r="317" spans="2:33">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c r="AA317" s="65"/>
      <c r="AB317" s="65"/>
      <c r="AC317" s="65"/>
      <c r="AD317" s="65"/>
      <c r="AE317" s="65"/>
      <c r="AF317" s="65"/>
      <c r="AG317" s="65"/>
    </row>
    <row r="318" spans="2:33">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c r="AA318" s="65"/>
      <c r="AB318" s="65"/>
      <c r="AC318" s="65"/>
      <c r="AD318" s="65"/>
      <c r="AE318" s="65"/>
      <c r="AF318" s="65"/>
      <c r="AG318" s="65"/>
    </row>
    <row r="319" spans="2:33">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c r="AA319" s="65"/>
      <c r="AB319" s="65"/>
      <c r="AC319" s="65"/>
      <c r="AD319" s="65"/>
      <c r="AE319" s="65"/>
      <c r="AF319" s="65"/>
      <c r="AG319" s="65"/>
    </row>
    <row r="320" spans="2:33">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c r="AA320" s="65"/>
      <c r="AB320" s="65"/>
      <c r="AC320" s="65"/>
      <c r="AD320" s="65"/>
      <c r="AE320" s="65"/>
      <c r="AF320" s="65"/>
      <c r="AG320" s="65"/>
    </row>
    <row r="321" spans="2:33">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c r="AA321" s="65"/>
      <c r="AB321" s="65"/>
      <c r="AC321" s="65"/>
      <c r="AD321" s="65"/>
      <c r="AE321" s="65"/>
      <c r="AF321" s="65"/>
      <c r="AG321" s="65"/>
    </row>
    <row r="322" spans="2:33">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c r="AA322" s="65"/>
      <c r="AB322" s="65"/>
      <c r="AC322" s="65"/>
      <c r="AD322" s="65"/>
      <c r="AE322" s="65"/>
      <c r="AF322" s="65"/>
      <c r="AG322" s="65"/>
    </row>
    <row r="323" spans="2:33">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c r="AA323" s="65"/>
      <c r="AB323" s="65"/>
      <c r="AC323" s="65"/>
      <c r="AD323" s="65"/>
      <c r="AE323" s="65"/>
      <c r="AF323" s="65"/>
      <c r="AG323" s="65"/>
    </row>
    <row r="324" spans="2:33">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c r="AA324" s="65"/>
      <c r="AB324" s="65"/>
      <c r="AC324" s="65"/>
      <c r="AD324" s="65"/>
      <c r="AE324" s="65"/>
      <c r="AF324" s="65"/>
      <c r="AG324" s="65"/>
    </row>
    <row r="325" spans="2:33">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c r="AA325" s="65"/>
      <c r="AB325" s="65"/>
      <c r="AC325" s="65"/>
      <c r="AD325" s="65"/>
      <c r="AE325" s="65"/>
      <c r="AF325" s="65"/>
      <c r="AG325" s="65"/>
    </row>
    <row r="326" spans="2:33">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c r="AA326" s="65"/>
      <c r="AB326" s="65"/>
      <c r="AC326" s="65"/>
      <c r="AD326" s="65"/>
      <c r="AE326" s="65"/>
      <c r="AF326" s="65"/>
      <c r="AG326" s="65"/>
    </row>
    <row r="327" spans="2:33">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c r="AA327" s="65"/>
      <c r="AB327" s="65"/>
      <c r="AC327" s="65"/>
      <c r="AD327" s="65"/>
      <c r="AE327" s="65"/>
      <c r="AF327" s="65"/>
      <c r="AG327" s="65"/>
    </row>
    <row r="328" spans="2:33">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c r="AA328" s="65"/>
      <c r="AB328" s="65"/>
      <c r="AC328" s="65"/>
      <c r="AD328" s="65"/>
      <c r="AE328" s="65"/>
      <c r="AF328" s="65"/>
      <c r="AG328" s="65"/>
    </row>
    <row r="329" spans="2:33">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c r="AA329" s="65"/>
      <c r="AB329" s="65"/>
      <c r="AC329" s="65"/>
      <c r="AD329" s="65"/>
      <c r="AE329" s="65"/>
      <c r="AF329" s="65"/>
      <c r="AG329" s="65"/>
    </row>
    <row r="330" spans="2:33">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c r="AA330" s="65"/>
      <c r="AB330" s="65"/>
      <c r="AC330" s="65"/>
      <c r="AD330" s="65"/>
      <c r="AE330" s="65"/>
      <c r="AF330" s="65"/>
      <c r="AG330" s="65"/>
    </row>
    <row r="331" spans="2:33">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c r="AA331" s="65"/>
      <c r="AB331" s="65"/>
      <c r="AC331" s="65"/>
      <c r="AD331" s="65"/>
      <c r="AE331" s="65"/>
      <c r="AF331" s="65"/>
      <c r="AG331" s="65"/>
    </row>
    <row r="332" spans="2:33">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c r="AA332" s="65"/>
      <c r="AB332" s="65"/>
      <c r="AC332" s="65"/>
      <c r="AD332" s="65"/>
      <c r="AE332" s="65"/>
      <c r="AF332" s="65"/>
      <c r="AG332" s="65"/>
    </row>
    <row r="333" spans="2:33">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c r="AA333" s="65"/>
      <c r="AB333" s="65"/>
      <c r="AC333" s="65"/>
      <c r="AD333" s="65"/>
      <c r="AE333" s="65"/>
      <c r="AF333" s="65"/>
      <c r="AG333" s="65"/>
    </row>
    <row r="334" spans="2:33">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c r="AA334" s="65"/>
      <c r="AB334" s="65"/>
      <c r="AC334" s="65"/>
      <c r="AD334" s="65"/>
      <c r="AE334" s="65"/>
      <c r="AF334" s="65" t="s">
        <v>924</v>
      </c>
      <c r="AG334" s="65"/>
    </row>
    <row r="338" spans="2:32">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row>
    <row r="339" spans="2:32">
      <c r="B339" s="242"/>
      <c r="C339" s="242"/>
      <c r="D339" s="242"/>
      <c r="E339" s="242"/>
      <c r="F339" s="242"/>
      <c r="G339" s="242"/>
      <c r="H339" s="242"/>
      <c r="I339" s="242"/>
      <c r="J339" s="242"/>
      <c r="K339" s="242"/>
      <c r="L339" s="242"/>
      <c r="M339" s="242"/>
      <c r="N339" s="242"/>
      <c r="O339" s="242"/>
      <c r="P339" s="242"/>
      <c r="Q339" s="242"/>
      <c r="R339" s="242"/>
      <c r="S339" s="242"/>
      <c r="T339" s="242"/>
      <c r="U339" s="242"/>
      <c r="V339" s="242"/>
      <c r="W339" s="242"/>
      <c r="X339" s="242"/>
      <c r="Y339" s="242"/>
      <c r="Z339" s="242"/>
      <c r="AA339" s="242"/>
      <c r="AB339" s="242"/>
      <c r="AC339" s="242"/>
      <c r="AD339" s="242"/>
      <c r="AE339" s="242"/>
      <c r="AF339" s="242"/>
    </row>
    <row r="348" spans="2:32">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row>
    <row r="349" spans="2:32">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row>
    <row r="350" spans="2:32">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row>
    <row r="351" spans="2:32">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row>
    <row r="352" spans="2:32">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row>
    <row r="449" spans="2:32">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row>
    <row r="451" spans="2:32">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row>
    <row r="452" spans="2:32">
      <c r="B452" s="242"/>
      <c r="C452" s="242"/>
      <c r="D452" s="242"/>
      <c r="E452" s="242"/>
      <c r="F452" s="242"/>
      <c r="G452" s="242"/>
      <c r="H452" s="242"/>
      <c r="I452" s="242"/>
      <c r="J452" s="242"/>
      <c r="K452" s="242"/>
      <c r="L452" s="242"/>
      <c r="M452" s="242"/>
      <c r="N452" s="242"/>
      <c r="O452" s="242"/>
      <c r="P452" s="242"/>
      <c r="Q452" s="242"/>
      <c r="R452" s="242"/>
      <c r="S452" s="242"/>
      <c r="T452" s="242"/>
      <c r="U452" s="242"/>
      <c r="V452" s="242"/>
      <c r="W452" s="242"/>
      <c r="X452" s="242"/>
      <c r="Y452" s="242"/>
      <c r="Z452" s="242"/>
      <c r="AA452" s="242"/>
      <c r="AB452" s="242"/>
      <c r="AC452" s="242"/>
      <c r="AD452" s="242"/>
      <c r="AE452" s="242"/>
      <c r="AF452" s="242"/>
    </row>
    <row r="461" spans="2:32">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row>
    <row r="462" spans="2:32">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row>
    <row r="463" spans="2:32">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row>
    <row r="464" spans="2:32">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row>
    <row r="564" spans="2:32">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row>
    <row r="565" spans="2:32">
      <c r="B565" s="242"/>
      <c r="C565" s="242"/>
      <c r="D565" s="242"/>
      <c r="E565" s="242"/>
      <c r="F565" s="242"/>
      <c r="G565" s="242"/>
      <c r="H565" s="242"/>
      <c r="I565" s="242"/>
      <c r="J565" s="242"/>
      <c r="K565" s="242"/>
      <c r="L565" s="242"/>
      <c r="M565" s="242"/>
      <c r="N565" s="242"/>
      <c r="O565" s="242"/>
      <c r="P565" s="242"/>
      <c r="Q565" s="242"/>
      <c r="R565" s="242"/>
      <c r="S565" s="242"/>
      <c r="T565" s="242"/>
      <c r="U565" s="242"/>
      <c r="V565" s="242"/>
      <c r="W565" s="242"/>
      <c r="X565" s="242"/>
      <c r="Y565" s="242"/>
      <c r="Z565" s="242"/>
      <c r="AA565" s="242"/>
      <c r="AB565" s="242"/>
      <c r="AC565" s="242"/>
      <c r="AD565" s="242"/>
      <c r="AE565" s="242"/>
      <c r="AF565" s="242"/>
    </row>
    <row r="571" spans="2:32">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row>
    <row r="572" spans="2:32">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row>
    <row r="573" spans="2:32">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row>
    <row r="574" spans="2:32">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c r="AE574" s="55"/>
      <c r="AF574" s="55"/>
    </row>
    <row r="575" spans="2:32">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c r="AE575" s="55"/>
      <c r="AF575" s="55"/>
    </row>
    <row r="576" spans="2:32">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c r="AE576" s="55"/>
      <c r="AF576" s="55"/>
    </row>
    <row r="657" spans="2:32">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c r="AE657" s="55"/>
      <c r="AF657" s="55"/>
    </row>
    <row r="658" spans="2:32">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row>
    <row r="660" spans="2:32">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55"/>
    </row>
    <row r="662" spans="2:32">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c r="AE662" s="55"/>
      <c r="AF662" s="55"/>
    </row>
    <row r="663" spans="2:32">
      <c r="B663" s="242"/>
      <c r="C663" s="242"/>
      <c r="D663" s="242"/>
      <c r="E663" s="242"/>
      <c r="F663" s="242"/>
      <c r="G663" s="242"/>
      <c r="H663" s="242"/>
      <c r="I663" s="242"/>
      <c r="J663" s="242"/>
      <c r="K663" s="242"/>
      <c r="L663" s="242"/>
      <c r="M663" s="242"/>
      <c r="N663" s="242"/>
      <c r="O663" s="242"/>
      <c r="P663" s="242"/>
      <c r="Q663" s="242"/>
      <c r="R663" s="242"/>
      <c r="S663" s="242"/>
      <c r="T663" s="242"/>
      <c r="U663" s="242"/>
      <c r="V663" s="242"/>
      <c r="W663" s="242"/>
      <c r="X663" s="242"/>
      <c r="Y663" s="242"/>
      <c r="Z663" s="242"/>
      <c r="AA663" s="242"/>
      <c r="AB663" s="242"/>
      <c r="AC663" s="242"/>
      <c r="AD663" s="242"/>
      <c r="AE663" s="242"/>
      <c r="AF663" s="242"/>
    </row>
    <row r="669" spans="2:32">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c r="AE669" s="55"/>
      <c r="AF669" s="55"/>
    </row>
    <row r="670" spans="2:32">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c r="AE670" s="55"/>
      <c r="AF670" s="55"/>
    </row>
    <row r="671" spans="2:32">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c r="AE671" s="55"/>
      <c r="AF671" s="55"/>
    </row>
    <row r="672" spans="2:32">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c r="AE672" s="55"/>
      <c r="AF672" s="55"/>
    </row>
    <row r="723" spans="2:32">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c r="AE723" s="55"/>
      <c r="AF723" s="55"/>
    </row>
    <row r="728" spans="2:32">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c r="AE728" s="55"/>
      <c r="AF728" s="55"/>
    </row>
    <row r="734" spans="2:32">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c r="AE734" s="55"/>
      <c r="AF734" s="55"/>
    </row>
    <row r="735" spans="2:32">
      <c r="B735" s="242"/>
      <c r="C735" s="242"/>
      <c r="D735" s="242"/>
      <c r="E735" s="242"/>
      <c r="F735" s="242"/>
      <c r="G735" s="242"/>
      <c r="H735" s="242"/>
      <c r="I735" s="242"/>
      <c r="J735" s="242"/>
      <c r="K735" s="242"/>
      <c r="L735" s="242"/>
      <c r="M735" s="242"/>
      <c r="N735" s="242"/>
      <c r="O735" s="242"/>
      <c r="P735" s="242"/>
      <c r="Q735" s="242"/>
      <c r="R735" s="242"/>
      <c r="S735" s="242"/>
      <c r="T735" s="242"/>
      <c r="U735" s="242"/>
      <c r="V735" s="242"/>
      <c r="W735" s="242"/>
      <c r="X735" s="242"/>
      <c r="Y735" s="242"/>
      <c r="Z735" s="242"/>
      <c r="AA735" s="242"/>
      <c r="AB735" s="242"/>
      <c r="AC735" s="242"/>
      <c r="AD735" s="242"/>
      <c r="AE735" s="242"/>
      <c r="AF735" s="242"/>
    </row>
    <row r="906" spans="2:32">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c r="AE906" s="55"/>
      <c r="AF906" s="55"/>
    </row>
    <row r="910" spans="2:32">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c r="AE910" s="55"/>
      <c r="AF910" s="55"/>
    </row>
    <row r="911" spans="2:32">
      <c r="B911" s="242"/>
      <c r="C911" s="242"/>
      <c r="D911" s="242"/>
      <c r="E911" s="242"/>
      <c r="F911" s="242"/>
      <c r="G911" s="242"/>
      <c r="H911" s="242"/>
      <c r="I911" s="242"/>
      <c r="J911" s="242"/>
      <c r="K911" s="242"/>
      <c r="L911" s="242"/>
      <c r="M911" s="242"/>
      <c r="N911" s="242"/>
      <c r="O911" s="242"/>
      <c r="P911" s="242"/>
      <c r="Q911" s="242"/>
      <c r="R911" s="242"/>
      <c r="S911" s="242"/>
      <c r="T911" s="242"/>
      <c r="U911" s="242"/>
      <c r="V911" s="242"/>
      <c r="W911" s="242"/>
      <c r="X911" s="242"/>
      <c r="Y911" s="242"/>
      <c r="Z911" s="242"/>
      <c r="AA911" s="242"/>
      <c r="AB911" s="242"/>
      <c r="AC911" s="242"/>
      <c r="AD911" s="242"/>
      <c r="AE911" s="242"/>
      <c r="AF911" s="242"/>
    </row>
    <row r="993" spans="2:32">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c r="AE993" s="55"/>
      <c r="AF993" s="55"/>
    </row>
    <row r="994" spans="2:32">
      <c r="B994" s="242"/>
      <c r="C994" s="242"/>
      <c r="D994" s="242"/>
      <c r="E994" s="242"/>
      <c r="F994" s="242"/>
      <c r="G994" s="242"/>
      <c r="H994" s="242"/>
      <c r="I994" s="242"/>
      <c r="J994" s="242"/>
      <c r="K994" s="242"/>
      <c r="L994" s="242"/>
      <c r="M994" s="242"/>
      <c r="N994" s="242"/>
      <c r="O994" s="242"/>
      <c r="P994" s="242"/>
      <c r="Q994" s="242"/>
      <c r="R994" s="242"/>
      <c r="S994" s="242"/>
      <c r="T994" s="242"/>
      <c r="U994" s="242"/>
      <c r="V994" s="242"/>
      <c r="W994" s="242"/>
      <c r="X994" s="242"/>
      <c r="Y994" s="242"/>
      <c r="Z994" s="242"/>
      <c r="AA994" s="242"/>
      <c r="AB994" s="242"/>
      <c r="AC994" s="242"/>
      <c r="AD994" s="242"/>
      <c r="AE994" s="242"/>
      <c r="AF994" s="242"/>
    </row>
    <row r="1001" spans="2:32">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c r="AA1001" s="55"/>
      <c r="AB1001" s="55"/>
      <c r="AC1001" s="55"/>
      <c r="AD1001" s="55"/>
      <c r="AE1001" s="55"/>
      <c r="AF1001" s="55"/>
    </row>
    <row r="1002" spans="2:32">
      <c r="B1002" s="55"/>
      <c r="C1002" s="55"/>
      <c r="D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c r="AA1002" s="55"/>
      <c r="AB1002" s="55"/>
      <c r="AC1002" s="55"/>
      <c r="AD1002" s="55"/>
      <c r="AE1002" s="55"/>
      <c r="AF1002" s="55"/>
    </row>
    <row r="1003" spans="2:32">
      <c r="B1003" s="55"/>
      <c r="C1003" s="55"/>
      <c r="D1003" s="55"/>
      <c r="E1003" s="55"/>
      <c r="F1003" s="55"/>
      <c r="G1003" s="55"/>
      <c r="H1003" s="55"/>
      <c r="I1003" s="55"/>
      <c r="J1003" s="55"/>
      <c r="K1003" s="55"/>
      <c r="L1003" s="55"/>
      <c r="M1003" s="55"/>
      <c r="N1003" s="55"/>
      <c r="O1003" s="55"/>
      <c r="P1003" s="55"/>
      <c r="Q1003" s="55"/>
      <c r="R1003" s="55"/>
      <c r="S1003" s="55"/>
      <c r="T1003" s="55"/>
      <c r="U1003" s="55"/>
      <c r="V1003" s="55"/>
      <c r="W1003" s="55"/>
      <c r="X1003" s="55"/>
      <c r="Y1003" s="55"/>
      <c r="Z1003" s="55"/>
      <c r="AA1003" s="55"/>
      <c r="AB1003" s="55"/>
      <c r="AC1003" s="55"/>
      <c r="AD1003" s="55"/>
      <c r="AE1003" s="55"/>
      <c r="AF1003" s="55"/>
    </row>
    <row r="1004" spans="2:32">
      <c r="B1004" s="55"/>
      <c r="C1004" s="55"/>
      <c r="D1004" s="55"/>
      <c r="E1004" s="55"/>
      <c r="F1004" s="55"/>
      <c r="G1004" s="55"/>
      <c r="H1004" s="55"/>
      <c r="I1004" s="55"/>
      <c r="J1004" s="55"/>
      <c r="K1004" s="55"/>
      <c r="L1004" s="55"/>
      <c r="M1004" s="55"/>
      <c r="N1004" s="55"/>
      <c r="O1004" s="55"/>
      <c r="P1004" s="55"/>
      <c r="Q1004" s="55"/>
      <c r="R1004" s="55"/>
      <c r="S1004" s="55"/>
      <c r="T1004" s="55"/>
      <c r="U1004" s="55"/>
      <c r="V1004" s="55"/>
      <c r="W1004" s="55"/>
      <c r="X1004" s="55"/>
      <c r="Y1004" s="55"/>
      <c r="Z1004" s="55"/>
      <c r="AA1004" s="55"/>
      <c r="AB1004" s="55"/>
      <c r="AC1004" s="55"/>
      <c r="AD1004" s="55"/>
      <c r="AE1004" s="55"/>
      <c r="AF1004" s="55"/>
    </row>
    <row r="1005" spans="2:32">
      <c r="B1005" s="55"/>
      <c r="C1005" s="55"/>
      <c r="D1005" s="55"/>
      <c r="E1005" s="55"/>
      <c r="F1005" s="55"/>
      <c r="G1005" s="55"/>
      <c r="H1005" s="55"/>
      <c r="I1005" s="55"/>
      <c r="J1005" s="55"/>
      <c r="K1005" s="55"/>
      <c r="L1005" s="55"/>
      <c r="M1005" s="55"/>
      <c r="N1005" s="55"/>
      <c r="O1005" s="55"/>
      <c r="P1005" s="55"/>
      <c r="Q1005" s="55"/>
      <c r="R1005" s="55"/>
      <c r="S1005" s="55"/>
      <c r="T1005" s="55"/>
      <c r="U1005" s="55"/>
      <c r="V1005" s="55"/>
      <c r="W1005" s="55"/>
      <c r="X1005" s="55"/>
      <c r="Y1005" s="55"/>
      <c r="Z1005" s="55"/>
      <c r="AA1005" s="55"/>
      <c r="AB1005" s="55"/>
      <c r="AC1005" s="55"/>
      <c r="AD1005" s="55"/>
      <c r="AE1005" s="55"/>
      <c r="AF1005" s="55"/>
    </row>
    <row r="1006" spans="2:32">
      <c r="B1006" s="55"/>
      <c r="C1006" s="55"/>
      <c r="D1006" s="55"/>
      <c r="E1006" s="55"/>
      <c r="F1006" s="55"/>
      <c r="G1006" s="55"/>
      <c r="H1006" s="55"/>
      <c r="I1006" s="55"/>
      <c r="J1006" s="55"/>
      <c r="K1006" s="55"/>
      <c r="L1006" s="55"/>
      <c r="M1006" s="55"/>
      <c r="N1006" s="55"/>
      <c r="O1006" s="55"/>
      <c r="P1006" s="55"/>
      <c r="Q1006" s="55"/>
      <c r="R1006" s="55"/>
      <c r="S1006" s="55"/>
      <c r="T1006" s="55"/>
      <c r="U1006" s="55"/>
      <c r="V1006" s="55"/>
      <c r="W1006" s="55"/>
      <c r="X1006" s="55"/>
      <c r="Y1006" s="55"/>
      <c r="Z1006" s="55"/>
      <c r="AA1006" s="55"/>
      <c r="AB1006" s="55"/>
      <c r="AC1006" s="55"/>
      <c r="AD1006" s="55"/>
      <c r="AE1006" s="55"/>
      <c r="AF1006" s="55"/>
    </row>
    <row r="1007" spans="2:32">
      <c r="B1007" s="55"/>
      <c r="C1007" s="55"/>
      <c r="D1007" s="55"/>
      <c r="E1007" s="55"/>
      <c r="F1007" s="55"/>
      <c r="G1007" s="55"/>
      <c r="H1007" s="55"/>
      <c r="I1007" s="55"/>
      <c r="J1007" s="55"/>
      <c r="K1007" s="55"/>
      <c r="L1007" s="55"/>
      <c r="M1007" s="55"/>
      <c r="N1007" s="55"/>
      <c r="O1007" s="55"/>
      <c r="P1007" s="55"/>
      <c r="Q1007" s="55"/>
      <c r="R1007" s="55"/>
      <c r="S1007" s="55"/>
      <c r="T1007" s="55"/>
      <c r="U1007" s="55"/>
      <c r="V1007" s="55"/>
      <c r="W1007" s="55"/>
      <c r="X1007" s="55"/>
      <c r="Y1007" s="55"/>
      <c r="Z1007" s="55"/>
      <c r="AA1007" s="55"/>
      <c r="AB1007" s="55"/>
      <c r="AC1007" s="55"/>
      <c r="AD1007" s="55"/>
      <c r="AE1007" s="55"/>
      <c r="AF1007" s="55"/>
    </row>
    <row r="1008" spans="2:32">
      <c r="B1008" s="55"/>
      <c r="C1008" s="55"/>
      <c r="D1008" s="55"/>
      <c r="E1008" s="55"/>
      <c r="F1008" s="55"/>
      <c r="G1008" s="55"/>
      <c r="H1008" s="55"/>
      <c r="I1008" s="55"/>
      <c r="J1008" s="55"/>
      <c r="K1008" s="55"/>
      <c r="L1008" s="55"/>
      <c r="M1008" s="55"/>
      <c r="N1008" s="55"/>
      <c r="O1008" s="55"/>
      <c r="P1008" s="55"/>
      <c r="Q1008" s="55"/>
      <c r="R1008" s="55"/>
      <c r="S1008" s="55"/>
      <c r="T1008" s="55"/>
      <c r="U1008" s="55"/>
      <c r="V1008" s="55"/>
      <c r="W1008" s="55"/>
      <c r="X1008" s="55"/>
      <c r="Y1008" s="55"/>
      <c r="Z1008" s="55"/>
      <c r="AA1008" s="55"/>
      <c r="AB1008" s="55"/>
      <c r="AC1008" s="55"/>
      <c r="AD1008" s="55"/>
      <c r="AE1008" s="55"/>
      <c r="AF1008" s="55"/>
    </row>
    <row r="1095" spans="2:32">
      <c r="B1095" s="55"/>
      <c r="C1095" s="55"/>
      <c r="D1095" s="55"/>
      <c r="E1095" s="55"/>
      <c r="F1095" s="55"/>
      <c r="G1095" s="55"/>
      <c r="H1095" s="55"/>
      <c r="I1095" s="55"/>
      <c r="J1095" s="55"/>
      <c r="K1095" s="55"/>
      <c r="L1095" s="55"/>
      <c r="M1095" s="55"/>
      <c r="N1095" s="55"/>
      <c r="O1095" s="55"/>
      <c r="P1095" s="55"/>
      <c r="Q1095" s="55"/>
      <c r="R1095" s="55"/>
      <c r="S1095" s="55"/>
      <c r="T1095" s="55"/>
      <c r="U1095" s="55"/>
      <c r="V1095" s="55"/>
      <c r="W1095" s="55"/>
      <c r="X1095" s="55"/>
      <c r="Y1095" s="55"/>
      <c r="Z1095" s="55"/>
      <c r="AA1095" s="55"/>
      <c r="AB1095" s="55"/>
      <c r="AC1095" s="55"/>
      <c r="AD1095" s="55"/>
      <c r="AE1095" s="55"/>
      <c r="AF1095" s="55"/>
    </row>
    <row r="1096" spans="2:32">
      <c r="B1096" s="242"/>
      <c r="C1096" s="242"/>
      <c r="D1096" s="242"/>
      <c r="E1096" s="242"/>
      <c r="F1096" s="242"/>
      <c r="G1096" s="242"/>
      <c r="H1096" s="242"/>
      <c r="I1096" s="242"/>
      <c r="J1096" s="242"/>
      <c r="K1096" s="242"/>
      <c r="L1096" s="242"/>
      <c r="M1096" s="242"/>
      <c r="N1096" s="242"/>
      <c r="O1096" s="242"/>
      <c r="P1096" s="242"/>
      <c r="Q1096" s="242"/>
      <c r="R1096" s="242"/>
      <c r="S1096" s="242"/>
      <c r="T1096" s="242"/>
      <c r="U1096" s="242"/>
      <c r="V1096" s="242"/>
      <c r="W1096" s="242"/>
      <c r="X1096" s="242"/>
      <c r="Y1096" s="242"/>
      <c r="Z1096" s="242"/>
      <c r="AA1096" s="242"/>
      <c r="AB1096" s="242"/>
      <c r="AC1096" s="242"/>
      <c r="AD1096" s="242"/>
      <c r="AE1096" s="242"/>
      <c r="AF1096" s="242"/>
    </row>
    <row r="1103" spans="2:32">
      <c r="B1103" s="55"/>
      <c r="C1103" s="55"/>
      <c r="D1103" s="55"/>
      <c r="E1103" s="55"/>
      <c r="F1103" s="55"/>
      <c r="G1103" s="55"/>
      <c r="H1103" s="55"/>
      <c r="I1103" s="55"/>
      <c r="J1103" s="55"/>
      <c r="K1103" s="55"/>
      <c r="L1103" s="55"/>
      <c r="M1103" s="55"/>
      <c r="N1103" s="55"/>
      <c r="O1103" s="55"/>
      <c r="P1103" s="55"/>
      <c r="Q1103" s="55"/>
      <c r="R1103" s="55"/>
      <c r="S1103" s="55"/>
      <c r="T1103" s="55"/>
      <c r="U1103" s="55"/>
      <c r="V1103" s="55"/>
      <c r="W1103" s="55"/>
      <c r="X1103" s="55"/>
      <c r="Y1103" s="55"/>
      <c r="Z1103" s="55"/>
      <c r="AA1103" s="55"/>
      <c r="AB1103" s="55"/>
      <c r="AC1103" s="55"/>
      <c r="AD1103" s="55"/>
      <c r="AE1103" s="55"/>
      <c r="AF1103" s="55"/>
    </row>
    <row r="1104" spans="2:32">
      <c r="B1104" s="55"/>
      <c r="C1104" s="55"/>
      <c r="D1104" s="55"/>
      <c r="E1104" s="55"/>
      <c r="F1104" s="55"/>
      <c r="G1104" s="55"/>
      <c r="H1104" s="55"/>
      <c r="I1104" s="55"/>
      <c r="J1104" s="55"/>
      <c r="K1104" s="55"/>
      <c r="L1104" s="55"/>
      <c r="M1104" s="55"/>
      <c r="N1104" s="55"/>
      <c r="O1104" s="55"/>
      <c r="P1104" s="55"/>
      <c r="Q1104" s="55"/>
      <c r="R1104" s="55"/>
      <c r="S1104" s="55"/>
      <c r="T1104" s="55"/>
      <c r="U1104" s="55"/>
      <c r="V1104" s="55"/>
      <c r="W1104" s="55"/>
      <c r="X1104" s="55"/>
      <c r="Y1104" s="55"/>
      <c r="Z1104" s="55"/>
      <c r="AA1104" s="55"/>
      <c r="AB1104" s="55"/>
      <c r="AC1104" s="55"/>
      <c r="AD1104" s="55"/>
      <c r="AE1104" s="55"/>
      <c r="AF1104" s="55"/>
    </row>
    <row r="1193" spans="2:32">
      <c r="B1193" s="55"/>
      <c r="C1193" s="55"/>
      <c r="D1193" s="55"/>
      <c r="E1193" s="55"/>
      <c r="F1193" s="55"/>
      <c r="G1193" s="55"/>
      <c r="H1193" s="55"/>
      <c r="I1193" s="55"/>
      <c r="J1193" s="55"/>
      <c r="K1193" s="55"/>
      <c r="L1193" s="55"/>
      <c r="M1193" s="55"/>
      <c r="N1193" s="55"/>
      <c r="O1193" s="55"/>
      <c r="P1193" s="55"/>
      <c r="Q1193" s="55"/>
      <c r="R1193" s="55"/>
      <c r="S1193" s="55"/>
      <c r="T1193" s="55"/>
      <c r="U1193" s="55"/>
      <c r="V1193" s="55"/>
      <c r="W1193" s="55"/>
      <c r="X1193" s="55"/>
      <c r="Y1193" s="55"/>
      <c r="Z1193" s="55"/>
      <c r="AA1193" s="55"/>
      <c r="AB1193" s="55"/>
      <c r="AC1193" s="55"/>
      <c r="AD1193" s="55"/>
      <c r="AE1193" s="55"/>
      <c r="AF1193" s="55"/>
    </row>
    <row r="1194" spans="2:32">
      <c r="B1194" s="242"/>
      <c r="C1194" s="242"/>
      <c r="D1194" s="242"/>
      <c r="E1194" s="242"/>
      <c r="F1194" s="242"/>
      <c r="G1194" s="242"/>
      <c r="H1194" s="242"/>
      <c r="I1194" s="242"/>
      <c r="J1194" s="242"/>
      <c r="K1194" s="242"/>
      <c r="L1194" s="242"/>
      <c r="M1194" s="242"/>
      <c r="N1194" s="242"/>
      <c r="O1194" s="242"/>
      <c r="P1194" s="242"/>
      <c r="Q1194" s="242"/>
      <c r="R1194" s="242"/>
      <c r="S1194" s="242"/>
      <c r="T1194" s="242"/>
      <c r="U1194" s="242"/>
      <c r="V1194" s="242"/>
      <c r="W1194" s="242"/>
      <c r="X1194" s="242"/>
      <c r="Y1194" s="242"/>
      <c r="Z1194" s="242"/>
      <c r="AA1194" s="242"/>
      <c r="AB1194" s="242"/>
      <c r="AC1194" s="242"/>
      <c r="AD1194" s="242"/>
      <c r="AE1194" s="242"/>
      <c r="AF1194" s="242"/>
    </row>
    <row r="1281" spans="2:32">
      <c r="B1281" s="55"/>
      <c r="C1281" s="55"/>
      <c r="D1281" s="55"/>
      <c r="E1281" s="55"/>
      <c r="F1281" s="55"/>
      <c r="G1281" s="55"/>
      <c r="H1281" s="55"/>
      <c r="I1281" s="55"/>
      <c r="J1281" s="55"/>
      <c r="K1281" s="55"/>
      <c r="L1281" s="55"/>
      <c r="M1281" s="55"/>
      <c r="N1281" s="55"/>
      <c r="O1281" s="55"/>
      <c r="P1281" s="55"/>
      <c r="Q1281" s="55"/>
      <c r="R1281" s="55"/>
      <c r="S1281" s="55"/>
      <c r="T1281" s="55"/>
      <c r="U1281" s="55"/>
      <c r="V1281" s="55"/>
      <c r="W1281" s="55"/>
      <c r="X1281" s="55"/>
      <c r="Y1281" s="55"/>
      <c r="Z1281" s="55"/>
      <c r="AA1281" s="55"/>
      <c r="AB1281" s="55"/>
      <c r="AC1281" s="55"/>
      <c r="AD1281" s="55"/>
      <c r="AE1281" s="55"/>
      <c r="AF1281" s="55"/>
    </row>
    <row r="1293" spans="2:32">
      <c r="B1293" s="55"/>
      <c r="C1293" s="55"/>
      <c r="D1293" s="55"/>
      <c r="E1293" s="55"/>
      <c r="F1293" s="55"/>
      <c r="G1293" s="55"/>
      <c r="H1293" s="55"/>
      <c r="I1293" s="55"/>
      <c r="J1293" s="55"/>
      <c r="K1293" s="55"/>
      <c r="L1293" s="55"/>
      <c r="M1293" s="55"/>
      <c r="N1293" s="55"/>
      <c r="O1293" s="55"/>
      <c r="P1293" s="55"/>
      <c r="Q1293" s="55"/>
      <c r="R1293" s="55"/>
      <c r="S1293" s="55"/>
      <c r="T1293" s="55"/>
      <c r="U1293" s="55"/>
      <c r="V1293" s="55"/>
      <c r="W1293" s="55"/>
      <c r="X1293" s="55"/>
      <c r="Y1293" s="55"/>
      <c r="Z1293" s="55"/>
      <c r="AA1293" s="55"/>
      <c r="AB1293" s="55"/>
      <c r="AC1293" s="55"/>
      <c r="AD1293" s="55"/>
      <c r="AE1293" s="55"/>
      <c r="AF1293" s="55"/>
    </row>
    <row r="1294" spans="2:32">
      <c r="B1294" s="242"/>
      <c r="C1294" s="242"/>
      <c r="D1294" s="242"/>
      <c r="E1294" s="242"/>
      <c r="F1294" s="242"/>
      <c r="G1294" s="242"/>
      <c r="H1294" s="242"/>
      <c r="I1294" s="242"/>
      <c r="J1294" s="242"/>
      <c r="K1294" s="242"/>
      <c r="L1294" s="242"/>
      <c r="M1294" s="242"/>
      <c r="N1294" s="242"/>
      <c r="O1294" s="242"/>
      <c r="P1294" s="242"/>
      <c r="Q1294" s="242"/>
      <c r="R1294" s="242"/>
      <c r="S1294" s="242"/>
      <c r="T1294" s="242"/>
      <c r="U1294" s="242"/>
      <c r="V1294" s="242"/>
      <c r="W1294" s="242"/>
      <c r="X1294" s="242"/>
      <c r="Y1294" s="242"/>
      <c r="Z1294" s="242"/>
      <c r="AA1294" s="242"/>
      <c r="AB1294" s="242"/>
      <c r="AC1294" s="242"/>
      <c r="AD1294" s="242"/>
      <c r="AE1294" s="242"/>
      <c r="AF1294" s="242"/>
    </row>
    <row r="1589" spans="2:32">
      <c r="B1589" s="55"/>
      <c r="C1589" s="55"/>
      <c r="D1589" s="55"/>
      <c r="E1589" s="55"/>
      <c r="F1589" s="55"/>
      <c r="G1589" s="55"/>
      <c r="H1589" s="55"/>
      <c r="I1589" s="55"/>
      <c r="J1589" s="55"/>
      <c r="K1589" s="55"/>
      <c r="L1589" s="55"/>
      <c r="M1589" s="55"/>
      <c r="N1589" s="55"/>
      <c r="O1589" s="55"/>
      <c r="P1589" s="55"/>
      <c r="Q1589" s="55"/>
      <c r="R1589" s="55"/>
      <c r="S1589" s="55"/>
      <c r="T1589" s="55"/>
      <c r="U1589" s="55"/>
      <c r="V1589" s="55"/>
      <c r="W1589" s="55"/>
      <c r="X1589" s="55"/>
      <c r="Y1589" s="55"/>
      <c r="Z1589" s="55"/>
      <c r="AA1589" s="55"/>
      <c r="AB1589" s="55"/>
      <c r="AC1589" s="55"/>
      <c r="AD1589" s="55"/>
      <c r="AE1589" s="55"/>
      <c r="AF1589" s="55"/>
    </row>
    <row r="1590" spans="2:32">
      <c r="B1590" s="242"/>
      <c r="C1590" s="242"/>
      <c r="D1590" s="242"/>
      <c r="E1590" s="242"/>
      <c r="F1590" s="242"/>
      <c r="G1590" s="242"/>
      <c r="H1590" s="242"/>
      <c r="I1590" s="242"/>
      <c r="J1590" s="242"/>
      <c r="K1590" s="242"/>
      <c r="L1590" s="242"/>
      <c r="M1590" s="242"/>
      <c r="N1590" s="242"/>
      <c r="O1590" s="242"/>
      <c r="P1590" s="242"/>
      <c r="Q1590" s="242"/>
      <c r="R1590" s="242"/>
      <c r="S1590" s="242"/>
      <c r="T1590" s="242"/>
      <c r="U1590" s="242"/>
      <c r="V1590" s="242"/>
      <c r="W1590" s="242"/>
      <c r="X1590" s="242"/>
      <c r="Y1590" s="242"/>
      <c r="Z1590" s="242"/>
      <c r="AA1590" s="242"/>
      <c r="AB1590" s="242"/>
      <c r="AC1590" s="242"/>
      <c r="AD1590" s="242"/>
      <c r="AE1590" s="242"/>
      <c r="AF1590" s="242"/>
    </row>
    <row r="1599" spans="2:32">
      <c r="B1599" s="55"/>
      <c r="C1599" s="55"/>
      <c r="D1599" s="55"/>
      <c r="E1599" s="55"/>
      <c r="F1599" s="55"/>
      <c r="G1599" s="55"/>
      <c r="H1599" s="55"/>
      <c r="I1599" s="55"/>
      <c r="J1599" s="55"/>
      <c r="K1599" s="55"/>
      <c r="L1599" s="55"/>
      <c r="M1599" s="55"/>
      <c r="N1599" s="55"/>
      <c r="O1599" s="55"/>
      <c r="P1599" s="55"/>
      <c r="Q1599" s="55"/>
      <c r="R1599" s="55"/>
      <c r="S1599" s="55"/>
      <c r="T1599" s="55"/>
      <c r="U1599" s="55"/>
      <c r="V1599" s="55"/>
      <c r="W1599" s="55"/>
      <c r="X1599" s="55"/>
      <c r="Y1599" s="55"/>
      <c r="Z1599" s="55"/>
      <c r="AA1599" s="55"/>
      <c r="AB1599" s="55"/>
      <c r="AC1599" s="55"/>
      <c r="AD1599" s="55"/>
      <c r="AE1599" s="55"/>
      <c r="AF1599" s="55"/>
    </row>
    <row r="1600" spans="2:32">
      <c r="B1600" s="55"/>
      <c r="C1600" s="55"/>
      <c r="D1600" s="55"/>
      <c r="E1600" s="55"/>
      <c r="F1600" s="55"/>
      <c r="G1600" s="55"/>
      <c r="H1600" s="55"/>
      <c r="I1600" s="55"/>
      <c r="J1600" s="55"/>
      <c r="K1600" s="55"/>
      <c r="L1600" s="55"/>
      <c r="M1600" s="55"/>
      <c r="N1600" s="55"/>
      <c r="O1600" s="55"/>
      <c r="P1600" s="55"/>
      <c r="Q1600" s="55"/>
      <c r="R1600" s="55"/>
      <c r="S1600" s="55"/>
      <c r="T1600" s="55"/>
      <c r="U1600" s="55"/>
      <c r="V1600" s="55"/>
      <c r="W1600" s="55"/>
      <c r="X1600" s="55"/>
      <c r="Y1600" s="55"/>
      <c r="Z1600" s="55"/>
      <c r="AA1600" s="55"/>
      <c r="AB1600" s="55"/>
      <c r="AC1600" s="55"/>
      <c r="AD1600" s="55"/>
      <c r="AE1600" s="55"/>
      <c r="AF1600" s="55"/>
    </row>
    <row r="1812" spans="2:32">
      <c r="B1812" s="55"/>
      <c r="C1812" s="55"/>
      <c r="D1812" s="55"/>
      <c r="E1812" s="55"/>
      <c r="F1812" s="55"/>
      <c r="G1812" s="55"/>
      <c r="H1812" s="55"/>
      <c r="I1812" s="55"/>
      <c r="J1812" s="55"/>
      <c r="K1812" s="55"/>
      <c r="L1812" s="55"/>
      <c r="M1812" s="55"/>
      <c r="N1812" s="55"/>
      <c r="O1812" s="55"/>
      <c r="P1812" s="55"/>
      <c r="Q1812" s="55"/>
      <c r="R1812" s="55"/>
      <c r="S1812" s="55"/>
      <c r="T1812" s="55"/>
      <c r="U1812" s="55"/>
      <c r="V1812" s="55"/>
      <c r="W1812" s="55"/>
      <c r="X1812" s="55"/>
      <c r="Y1812" s="55"/>
      <c r="Z1812" s="55"/>
      <c r="AA1812" s="55"/>
      <c r="AB1812" s="55"/>
      <c r="AC1812" s="55"/>
      <c r="AD1812" s="55"/>
      <c r="AE1812" s="55"/>
      <c r="AF1812" s="55"/>
    </row>
    <row r="1813" spans="2:32">
      <c r="B1813" s="242"/>
      <c r="C1813" s="242"/>
      <c r="D1813" s="242"/>
      <c r="E1813" s="242"/>
      <c r="F1813" s="242"/>
      <c r="G1813" s="242"/>
      <c r="H1813" s="242"/>
      <c r="I1813" s="242"/>
      <c r="J1813" s="242"/>
      <c r="K1813" s="242"/>
      <c r="L1813" s="242"/>
      <c r="M1813" s="242"/>
      <c r="N1813" s="242"/>
      <c r="O1813" s="242"/>
      <c r="P1813" s="242"/>
      <c r="Q1813" s="242"/>
      <c r="R1813" s="242"/>
      <c r="S1813" s="242"/>
      <c r="T1813" s="242"/>
      <c r="U1813" s="242"/>
      <c r="V1813" s="242"/>
      <c r="W1813" s="242"/>
      <c r="X1813" s="242"/>
      <c r="Y1813" s="242"/>
      <c r="Z1813" s="242"/>
      <c r="AA1813" s="242"/>
      <c r="AB1813" s="242"/>
      <c r="AC1813" s="242"/>
      <c r="AD1813" s="242"/>
      <c r="AE1813" s="242"/>
      <c r="AF1813" s="242"/>
    </row>
    <row r="1814" spans="2:32">
      <c r="B1814" s="55"/>
      <c r="C1814" s="55"/>
      <c r="D1814" s="55"/>
      <c r="E1814" s="55"/>
      <c r="F1814" s="55"/>
      <c r="G1814" s="55"/>
      <c r="H1814" s="55"/>
      <c r="I1814" s="55"/>
      <c r="J1814" s="55"/>
      <c r="K1814" s="55"/>
      <c r="L1814" s="55"/>
      <c r="M1814" s="55"/>
      <c r="N1814" s="55"/>
      <c r="O1814" s="55"/>
      <c r="P1814" s="55"/>
      <c r="Q1814" s="55"/>
      <c r="R1814" s="55"/>
      <c r="S1814" s="55"/>
      <c r="T1814" s="55"/>
      <c r="U1814" s="55"/>
      <c r="V1814" s="55"/>
      <c r="W1814" s="55"/>
      <c r="X1814" s="55"/>
      <c r="Y1814" s="55"/>
      <c r="Z1814" s="55"/>
      <c r="AA1814" s="55"/>
      <c r="AB1814" s="55"/>
      <c r="AC1814" s="55"/>
      <c r="AD1814" s="55"/>
      <c r="AE1814" s="55"/>
      <c r="AF1814" s="55"/>
    </row>
    <row r="1815" spans="2:32">
      <c r="B1815" s="55"/>
      <c r="C1815" s="55"/>
      <c r="D1815" s="55"/>
      <c r="E1815" s="55"/>
      <c r="F1815" s="55"/>
      <c r="G1815" s="55"/>
      <c r="H1815" s="55"/>
      <c r="I1815" s="55"/>
      <c r="J1815" s="55"/>
      <c r="K1815" s="55"/>
      <c r="L1815" s="55"/>
      <c r="M1815" s="55"/>
      <c r="N1815" s="55"/>
      <c r="O1815" s="55"/>
      <c r="P1815" s="55"/>
      <c r="Q1815" s="55"/>
      <c r="R1815" s="55"/>
      <c r="S1815" s="55"/>
      <c r="T1815" s="55"/>
      <c r="U1815" s="55"/>
      <c r="V1815" s="55"/>
      <c r="W1815" s="55"/>
      <c r="X1815" s="55"/>
      <c r="Y1815" s="55"/>
      <c r="Z1815" s="55"/>
      <c r="AA1815" s="55"/>
      <c r="AB1815" s="55"/>
      <c r="AC1815" s="55"/>
      <c r="AD1815" s="55"/>
      <c r="AE1815" s="55"/>
      <c r="AF1815" s="55"/>
    </row>
    <row r="1816" spans="2:32">
      <c r="B1816" s="55"/>
      <c r="C1816" s="55"/>
      <c r="D1816" s="55"/>
      <c r="E1816" s="55"/>
      <c r="F1816" s="55"/>
      <c r="G1816" s="55"/>
      <c r="H1816" s="55"/>
      <c r="I1816" s="55"/>
      <c r="J1816" s="55"/>
      <c r="K1816" s="55"/>
      <c r="L1816" s="55"/>
      <c r="M1816" s="55"/>
      <c r="N1816" s="55"/>
      <c r="O1816" s="55"/>
      <c r="P1816" s="55"/>
      <c r="Q1816" s="55"/>
      <c r="R1816" s="55"/>
      <c r="S1816" s="55"/>
      <c r="T1816" s="55"/>
      <c r="U1816" s="55"/>
      <c r="V1816" s="55"/>
      <c r="W1816" s="55"/>
      <c r="X1816" s="55"/>
      <c r="Y1816" s="55"/>
      <c r="Z1816" s="55"/>
      <c r="AA1816" s="55"/>
      <c r="AB1816" s="55"/>
      <c r="AC1816" s="55"/>
      <c r="AD1816" s="55"/>
      <c r="AE1816" s="55"/>
      <c r="AF1816" s="55"/>
    </row>
    <row r="1817" spans="2:32">
      <c r="B1817" s="55"/>
      <c r="C1817" s="55"/>
      <c r="D1817" s="55"/>
      <c r="E1817" s="55"/>
      <c r="F1817" s="55"/>
      <c r="G1817" s="55"/>
      <c r="H1817" s="55"/>
      <c r="I1817" s="55"/>
      <c r="J1817" s="55"/>
      <c r="K1817" s="55"/>
      <c r="L1817" s="55"/>
      <c r="M1817" s="55"/>
      <c r="N1817" s="55"/>
      <c r="O1817" s="55"/>
      <c r="P1817" s="55"/>
      <c r="Q1817" s="55"/>
      <c r="R1817" s="55"/>
      <c r="S1817" s="55"/>
      <c r="T1817" s="55"/>
      <c r="U1817" s="55"/>
      <c r="V1817" s="55"/>
      <c r="W1817" s="55"/>
      <c r="X1817" s="55"/>
      <c r="Y1817" s="55"/>
      <c r="Z1817" s="55"/>
      <c r="AA1817" s="55"/>
      <c r="AB1817" s="55"/>
      <c r="AC1817" s="55"/>
      <c r="AD1817" s="55"/>
      <c r="AE1817" s="55"/>
      <c r="AF1817" s="55"/>
    </row>
    <row r="1818" spans="2:32">
      <c r="B1818" s="55"/>
      <c r="C1818" s="55"/>
      <c r="D1818" s="55"/>
      <c r="E1818" s="55"/>
      <c r="F1818" s="55"/>
      <c r="G1818" s="55"/>
      <c r="H1818" s="55"/>
      <c r="I1818" s="55"/>
      <c r="J1818" s="55"/>
      <c r="K1818" s="55"/>
      <c r="L1818" s="55"/>
      <c r="M1818" s="55"/>
      <c r="N1818" s="55"/>
      <c r="O1818" s="55"/>
      <c r="P1818" s="55"/>
      <c r="Q1818" s="55"/>
      <c r="R1818" s="55"/>
      <c r="S1818" s="55"/>
      <c r="T1818" s="55"/>
      <c r="U1818" s="55"/>
      <c r="V1818" s="55"/>
      <c r="W1818" s="55"/>
      <c r="X1818" s="55"/>
      <c r="Y1818" s="55"/>
      <c r="Z1818" s="55"/>
      <c r="AA1818" s="55"/>
      <c r="AB1818" s="55"/>
      <c r="AC1818" s="55"/>
      <c r="AD1818" s="55"/>
      <c r="AE1818" s="55"/>
      <c r="AF1818" s="55"/>
    </row>
    <row r="1819" spans="2:32">
      <c r="B1819" s="55"/>
      <c r="C1819" s="55"/>
      <c r="D1819" s="55"/>
      <c r="E1819" s="55"/>
      <c r="F1819" s="55"/>
      <c r="G1819" s="55"/>
      <c r="H1819" s="55"/>
      <c r="I1819" s="55"/>
      <c r="J1819" s="55"/>
      <c r="K1819" s="55"/>
      <c r="L1819" s="55"/>
      <c r="M1819" s="55"/>
      <c r="N1819" s="55"/>
      <c r="O1819" s="55"/>
      <c r="P1819" s="55"/>
      <c r="Q1819" s="55"/>
      <c r="R1819" s="55"/>
      <c r="S1819" s="55"/>
      <c r="T1819" s="55"/>
      <c r="U1819" s="55"/>
      <c r="V1819" s="55"/>
      <c r="W1819" s="55"/>
      <c r="X1819" s="55"/>
      <c r="Y1819" s="55"/>
      <c r="Z1819" s="55"/>
      <c r="AA1819" s="55"/>
      <c r="AB1819" s="55"/>
      <c r="AC1819" s="55"/>
      <c r="AD1819" s="55"/>
      <c r="AE1819" s="55"/>
      <c r="AF1819" s="55"/>
    </row>
    <row r="1820" spans="2:32">
      <c r="B1820" s="55"/>
      <c r="C1820" s="55"/>
      <c r="D1820" s="55"/>
      <c r="E1820" s="55"/>
      <c r="F1820" s="55"/>
      <c r="G1820" s="55"/>
      <c r="H1820" s="55"/>
      <c r="I1820" s="55"/>
      <c r="J1820" s="55"/>
      <c r="K1820" s="55"/>
      <c r="L1820" s="55"/>
      <c r="M1820" s="55"/>
      <c r="N1820" s="55"/>
      <c r="O1820" s="55"/>
      <c r="P1820" s="55"/>
      <c r="Q1820" s="55"/>
      <c r="R1820" s="55"/>
      <c r="S1820" s="55"/>
      <c r="T1820" s="55"/>
      <c r="U1820" s="55"/>
      <c r="V1820" s="55"/>
      <c r="W1820" s="55"/>
      <c r="X1820" s="55"/>
      <c r="Y1820" s="55"/>
      <c r="Z1820" s="55"/>
      <c r="AA1820" s="55"/>
      <c r="AB1820" s="55"/>
      <c r="AC1820" s="55"/>
      <c r="AD1820" s="55"/>
      <c r="AE1820" s="55"/>
      <c r="AF1820" s="55"/>
    </row>
    <row r="1821" spans="2:32">
      <c r="B1821" s="55"/>
      <c r="C1821" s="55"/>
      <c r="D1821" s="55"/>
      <c r="E1821" s="55"/>
      <c r="F1821" s="55"/>
      <c r="G1821" s="55"/>
      <c r="H1821" s="55"/>
      <c r="I1821" s="55"/>
      <c r="J1821" s="55"/>
      <c r="K1821" s="55"/>
      <c r="L1821" s="55"/>
      <c r="M1821" s="55"/>
      <c r="N1821" s="55"/>
      <c r="O1821" s="55"/>
      <c r="P1821" s="55"/>
      <c r="Q1821" s="55"/>
      <c r="R1821" s="55"/>
      <c r="S1821" s="55"/>
      <c r="T1821" s="55"/>
      <c r="U1821" s="55"/>
      <c r="V1821" s="55"/>
      <c r="W1821" s="55"/>
      <c r="X1821" s="55"/>
      <c r="Y1821" s="55"/>
      <c r="Z1821" s="55"/>
      <c r="AA1821" s="55"/>
      <c r="AB1821" s="55"/>
      <c r="AC1821" s="55"/>
      <c r="AD1821" s="55"/>
      <c r="AE1821" s="55"/>
      <c r="AF1821" s="55"/>
    </row>
    <row r="1822" spans="2:32">
      <c r="B1822" s="55"/>
      <c r="C1822" s="55"/>
      <c r="D1822" s="55"/>
      <c r="E1822" s="55"/>
      <c r="F1822" s="55"/>
      <c r="G1822" s="55"/>
      <c r="H1822" s="55"/>
      <c r="I1822" s="55"/>
      <c r="J1822" s="55"/>
      <c r="K1822" s="55"/>
      <c r="L1822" s="55"/>
      <c r="M1822" s="55"/>
      <c r="N1822" s="55"/>
      <c r="O1822" s="55"/>
      <c r="P1822" s="55"/>
      <c r="Q1822" s="55"/>
      <c r="R1822" s="55"/>
      <c r="S1822" s="55"/>
      <c r="T1822" s="55"/>
      <c r="U1822" s="55"/>
      <c r="V1822" s="55"/>
      <c r="W1822" s="55"/>
      <c r="X1822" s="55"/>
      <c r="Y1822" s="55"/>
      <c r="Z1822" s="55"/>
      <c r="AA1822" s="55"/>
      <c r="AB1822" s="55"/>
      <c r="AC1822" s="55"/>
      <c r="AD1822" s="55"/>
      <c r="AE1822" s="55"/>
      <c r="AF1822" s="55"/>
    </row>
    <row r="1823" spans="2:32">
      <c r="B1823" s="55"/>
      <c r="C1823" s="55"/>
      <c r="D1823" s="55"/>
      <c r="E1823" s="55"/>
      <c r="F1823" s="55"/>
      <c r="G1823" s="55"/>
      <c r="H1823" s="55"/>
      <c r="I1823" s="55"/>
      <c r="J1823" s="55"/>
      <c r="K1823" s="55"/>
      <c r="L1823" s="55"/>
      <c r="M1823" s="55"/>
      <c r="N1823" s="55"/>
      <c r="O1823" s="55"/>
      <c r="P1823" s="55"/>
      <c r="Q1823" s="55"/>
      <c r="R1823" s="55"/>
      <c r="S1823" s="55"/>
      <c r="T1823" s="55"/>
      <c r="U1823" s="55"/>
      <c r="V1823" s="55"/>
      <c r="W1823" s="55"/>
      <c r="X1823" s="55"/>
      <c r="Y1823" s="55"/>
      <c r="Z1823" s="55"/>
      <c r="AA1823" s="55"/>
      <c r="AB1823" s="55"/>
      <c r="AC1823" s="55"/>
      <c r="AD1823" s="55"/>
      <c r="AE1823" s="55"/>
      <c r="AF1823" s="55"/>
    </row>
    <row r="1824" spans="2:32">
      <c r="B1824" s="55"/>
      <c r="C1824" s="55"/>
      <c r="D1824" s="55"/>
      <c r="E1824" s="55"/>
      <c r="F1824" s="55"/>
      <c r="G1824" s="55"/>
      <c r="H1824" s="55"/>
      <c r="I1824" s="55"/>
      <c r="J1824" s="55"/>
      <c r="K1824" s="55"/>
      <c r="L1824" s="55"/>
      <c r="M1824" s="55"/>
      <c r="N1824" s="55"/>
      <c r="O1824" s="55"/>
      <c r="P1824" s="55"/>
      <c r="Q1824" s="55"/>
      <c r="R1824" s="55"/>
      <c r="S1824" s="55"/>
      <c r="T1824" s="55"/>
      <c r="U1824" s="55"/>
      <c r="V1824" s="55"/>
      <c r="W1824" s="55"/>
      <c r="X1824" s="55"/>
      <c r="Y1824" s="55"/>
      <c r="Z1824" s="55"/>
      <c r="AA1824" s="55"/>
      <c r="AB1824" s="55"/>
      <c r="AC1824" s="55"/>
      <c r="AD1824" s="55"/>
      <c r="AE1824" s="55"/>
      <c r="AF1824" s="55"/>
    </row>
    <row r="2089" spans="2:32">
      <c r="B2089" s="55"/>
      <c r="C2089" s="55"/>
      <c r="D2089" s="55"/>
      <c r="E2089" s="55"/>
      <c r="F2089" s="55"/>
      <c r="G2089" s="55"/>
      <c r="H2089" s="55"/>
      <c r="I2089" s="55"/>
      <c r="J2089" s="55"/>
      <c r="K2089" s="55"/>
      <c r="L2089" s="55"/>
      <c r="M2089" s="55"/>
      <c r="N2089" s="55"/>
      <c r="O2089" s="55"/>
      <c r="P2089" s="55"/>
      <c r="Q2089" s="55"/>
      <c r="R2089" s="55"/>
      <c r="S2089" s="55"/>
      <c r="T2089" s="55"/>
      <c r="U2089" s="55"/>
      <c r="V2089" s="55"/>
      <c r="W2089" s="55"/>
      <c r="X2089" s="55"/>
      <c r="Y2089" s="55"/>
      <c r="Z2089" s="55"/>
      <c r="AA2089" s="55"/>
      <c r="AB2089" s="55"/>
      <c r="AC2089" s="55"/>
      <c r="AD2089" s="55"/>
      <c r="AE2089" s="55"/>
      <c r="AF2089" s="55"/>
    </row>
    <row r="2090" spans="2:32">
      <c r="B2090" s="242"/>
      <c r="C2090" s="242"/>
      <c r="D2090" s="242"/>
      <c r="E2090" s="242"/>
      <c r="F2090" s="242"/>
      <c r="G2090" s="242"/>
      <c r="H2090" s="242"/>
      <c r="I2090" s="242"/>
      <c r="J2090" s="242"/>
      <c r="K2090" s="242"/>
      <c r="L2090" s="242"/>
      <c r="M2090" s="242"/>
      <c r="N2090" s="242"/>
      <c r="O2090" s="242"/>
      <c r="P2090" s="242"/>
      <c r="Q2090" s="242"/>
      <c r="R2090" s="242"/>
      <c r="S2090" s="242"/>
      <c r="T2090" s="242"/>
      <c r="U2090" s="242"/>
      <c r="V2090" s="242"/>
      <c r="W2090" s="242"/>
      <c r="X2090" s="242"/>
      <c r="Y2090" s="242"/>
      <c r="Z2090" s="242"/>
      <c r="AA2090" s="242"/>
      <c r="AB2090" s="242"/>
      <c r="AC2090" s="242"/>
      <c r="AD2090" s="242"/>
      <c r="AE2090" s="242"/>
      <c r="AF2090" s="242"/>
    </row>
    <row r="2424" spans="2:32">
      <c r="B2424" s="55"/>
      <c r="C2424" s="55"/>
      <c r="D2424" s="55"/>
      <c r="E2424" s="55"/>
      <c r="F2424" s="55"/>
      <c r="G2424" s="55"/>
      <c r="H2424" s="55"/>
      <c r="I2424" s="55"/>
      <c r="J2424" s="55"/>
      <c r="K2424" s="55"/>
      <c r="L2424" s="55"/>
      <c r="M2424" s="55"/>
      <c r="N2424" s="55"/>
      <c r="O2424" s="55"/>
      <c r="P2424" s="55"/>
      <c r="Q2424" s="55"/>
      <c r="R2424" s="55"/>
      <c r="S2424" s="55"/>
      <c r="T2424" s="55"/>
      <c r="U2424" s="55"/>
      <c r="V2424" s="55"/>
      <c r="W2424" s="55"/>
      <c r="X2424" s="55"/>
      <c r="Y2424" s="55"/>
      <c r="Z2424" s="55"/>
      <c r="AA2424" s="55"/>
      <c r="AB2424" s="55"/>
      <c r="AC2424" s="55"/>
      <c r="AD2424" s="55"/>
      <c r="AE2424" s="55"/>
      <c r="AF2424" s="55"/>
    </row>
    <row r="2425" spans="2:32">
      <c r="B2425" s="242"/>
      <c r="C2425" s="242"/>
      <c r="D2425" s="242"/>
      <c r="E2425" s="242"/>
      <c r="F2425" s="242"/>
      <c r="G2425" s="242"/>
      <c r="H2425" s="242"/>
      <c r="I2425" s="242"/>
      <c r="J2425" s="242"/>
      <c r="K2425" s="242"/>
      <c r="L2425" s="242"/>
      <c r="M2425" s="242"/>
      <c r="N2425" s="242"/>
      <c r="O2425" s="242"/>
      <c r="P2425" s="242"/>
      <c r="Q2425" s="242"/>
      <c r="R2425" s="242"/>
      <c r="S2425" s="242"/>
      <c r="T2425" s="242"/>
      <c r="U2425" s="242"/>
      <c r="V2425" s="242"/>
      <c r="W2425" s="242"/>
      <c r="X2425" s="242"/>
      <c r="Y2425" s="242"/>
      <c r="Z2425" s="242"/>
      <c r="AA2425" s="242"/>
      <c r="AB2425" s="242"/>
      <c r="AC2425" s="242"/>
      <c r="AD2425" s="242"/>
      <c r="AE2425" s="242"/>
      <c r="AF2425" s="242"/>
    </row>
    <row r="2744" spans="2:32">
      <c r="B2744" s="55"/>
      <c r="C2744" s="55"/>
      <c r="D2744" s="55"/>
      <c r="E2744" s="55"/>
      <c r="F2744" s="55"/>
      <c r="G2744" s="55"/>
      <c r="H2744" s="55"/>
      <c r="I2744" s="55"/>
      <c r="J2744" s="55"/>
      <c r="K2744" s="55"/>
      <c r="L2744" s="55"/>
      <c r="M2744" s="55"/>
      <c r="N2744" s="55"/>
      <c r="O2744" s="55"/>
      <c r="P2744" s="55"/>
      <c r="Q2744" s="55"/>
      <c r="R2744" s="55"/>
      <c r="S2744" s="55"/>
      <c r="T2744" s="55"/>
      <c r="U2744" s="55"/>
      <c r="V2744" s="55"/>
      <c r="W2744" s="55"/>
      <c r="X2744" s="55"/>
      <c r="Y2744" s="55"/>
      <c r="Z2744" s="55"/>
      <c r="AA2744" s="55"/>
      <c r="AB2744" s="55"/>
      <c r="AC2744" s="55"/>
      <c r="AD2744" s="55"/>
      <c r="AE2744" s="55"/>
      <c r="AF2744" s="55"/>
    </row>
    <row r="2745" spans="2:32">
      <c r="B2745" s="242"/>
      <c r="C2745" s="242"/>
      <c r="D2745" s="242"/>
      <c r="E2745" s="242"/>
      <c r="F2745" s="242"/>
      <c r="G2745" s="242"/>
      <c r="H2745" s="242"/>
      <c r="I2745" s="242"/>
      <c r="J2745" s="242"/>
      <c r="K2745" s="242"/>
      <c r="L2745" s="242"/>
      <c r="M2745" s="242"/>
      <c r="N2745" s="242"/>
      <c r="O2745" s="242"/>
      <c r="P2745" s="242"/>
      <c r="Q2745" s="242"/>
      <c r="R2745" s="242"/>
      <c r="S2745" s="242"/>
      <c r="T2745" s="242"/>
      <c r="U2745" s="242"/>
      <c r="V2745" s="242"/>
      <c r="W2745" s="242"/>
      <c r="X2745" s="242"/>
      <c r="Y2745" s="242"/>
      <c r="Z2745" s="242"/>
      <c r="AA2745" s="242"/>
      <c r="AB2745" s="242"/>
      <c r="AC2745" s="242"/>
      <c r="AD2745" s="242"/>
      <c r="AE2745" s="242"/>
      <c r="AF2745" s="242"/>
    </row>
    <row r="2747" spans="2:32">
      <c r="B2747" s="55"/>
      <c r="C2747" s="55"/>
      <c r="D2747" s="55"/>
      <c r="E2747" s="55"/>
      <c r="F2747" s="55"/>
      <c r="G2747" s="55"/>
      <c r="H2747" s="55"/>
      <c r="I2747" s="55"/>
      <c r="J2747" s="55"/>
      <c r="K2747" s="55"/>
      <c r="L2747" s="55"/>
      <c r="M2747" s="55"/>
      <c r="N2747" s="55"/>
      <c r="O2747" s="55"/>
      <c r="P2747" s="55"/>
      <c r="Q2747" s="55"/>
      <c r="R2747" s="55"/>
      <c r="S2747" s="55"/>
      <c r="T2747" s="55"/>
      <c r="U2747" s="55"/>
      <c r="V2747" s="55"/>
      <c r="W2747" s="55"/>
      <c r="X2747" s="55"/>
      <c r="Y2747" s="55"/>
      <c r="Z2747" s="55"/>
      <c r="AA2747" s="55"/>
      <c r="AB2747" s="55"/>
      <c r="AC2747" s="55"/>
      <c r="AD2747" s="55"/>
      <c r="AE2747" s="55"/>
      <c r="AF2747" s="55"/>
    </row>
    <row r="2748" spans="2:32">
      <c r="B2748" s="55"/>
      <c r="C2748" s="55"/>
      <c r="D2748" s="55"/>
      <c r="E2748" s="55"/>
      <c r="F2748" s="55"/>
      <c r="G2748" s="55"/>
      <c r="H2748" s="55"/>
      <c r="I2748" s="55"/>
      <c r="J2748" s="55"/>
      <c r="K2748" s="55"/>
      <c r="L2748" s="55"/>
      <c r="M2748" s="55"/>
      <c r="N2748" s="55"/>
      <c r="O2748" s="55"/>
      <c r="P2748" s="55"/>
      <c r="Q2748" s="55"/>
      <c r="R2748" s="55"/>
      <c r="S2748" s="55"/>
      <c r="T2748" s="55"/>
      <c r="U2748" s="55"/>
      <c r="V2748" s="55"/>
      <c r="W2748" s="55"/>
      <c r="X2748" s="55"/>
      <c r="Y2748" s="55"/>
      <c r="Z2748" s="55"/>
      <c r="AA2748" s="55"/>
      <c r="AB2748" s="55"/>
      <c r="AC2748" s="55"/>
      <c r="AD2748" s="55"/>
      <c r="AE2748" s="55"/>
      <c r="AF2748" s="55"/>
    </row>
    <row r="2749" spans="2:32">
      <c r="B2749" s="55"/>
      <c r="C2749" s="55"/>
      <c r="D2749" s="55"/>
      <c r="E2749" s="55"/>
      <c r="F2749" s="55"/>
      <c r="G2749" s="55"/>
      <c r="H2749" s="55"/>
      <c r="I2749" s="55"/>
      <c r="J2749" s="55"/>
      <c r="K2749" s="55"/>
      <c r="L2749" s="55"/>
      <c r="M2749" s="55"/>
      <c r="N2749" s="55"/>
      <c r="O2749" s="55"/>
      <c r="P2749" s="55"/>
      <c r="Q2749" s="55"/>
      <c r="R2749" s="55"/>
      <c r="S2749" s="55"/>
      <c r="T2749" s="55"/>
      <c r="U2749" s="55"/>
      <c r="V2749" s="55"/>
      <c r="W2749" s="55"/>
      <c r="X2749" s="55"/>
      <c r="Y2749" s="55"/>
      <c r="Z2749" s="55"/>
      <c r="AA2749" s="55"/>
      <c r="AB2749" s="55"/>
      <c r="AC2749" s="55"/>
      <c r="AD2749" s="55"/>
      <c r="AE2749" s="55"/>
      <c r="AF2749" s="55"/>
    </row>
    <row r="2750" spans="2:32">
      <c r="B2750" s="55"/>
      <c r="C2750" s="55"/>
      <c r="D2750" s="55"/>
      <c r="E2750" s="55"/>
      <c r="F2750" s="55"/>
      <c r="G2750" s="55"/>
      <c r="H2750" s="55"/>
      <c r="I2750" s="55"/>
      <c r="J2750" s="55"/>
      <c r="K2750" s="55"/>
      <c r="L2750" s="55"/>
      <c r="M2750" s="55"/>
      <c r="N2750" s="55"/>
      <c r="O2750" s="55"/>
      <c r="P2750" s="55"/>
      <c r="Q2750" s="55"/>
      <c r="R2750" s="55"/>
      <c r="S2750" s="55"/>
      <c r="T2750" s="55"/>
      <c r="U2750" s="55"/>
      <c r="V2750" s="55"/>
      <c r="W2750" s="55"/>
      <c r="X2750" s="55"/>
      <c r="Y2750" s="55"/>
      <c r="Z2750" s="55"/>
      <c r="AA2750" s="55"/>
      <c r="AB2750" s="55"/>
      <c r="AC2750" s="55"/>
      <c r="AD2750" s="55"/>
      <c r="AE2750" s="55"/>
      <c r="AF2750" s="55"/>
    </row>
    <row r="2751" spans="2:32">
      <c r="B2751" s="55"/>
      <c r="C2751" s="55"/>
      <c r="D2751" s="55"/>
      <c r="E2751" s="55"/>
      <c r="F2751" s="55"/>
      <c r="G2751" s="55"/>
      <c r="H2751" s="55"/>
      <c r="I2751" s="55"/>
      <c r="J2751" s="55"/>
      <c r="K2751" s="55"/>
      <c r="L2751" s="55"/>
      <c r="M2751" s="55"/>
      <c r="N2751" s="55"/>
      <c r="O2751" s="55"/>
      <c r="P2751" s="55"/>
      <c r="Q2751" s="55"/>
      <c r="R2751" s="55"/>
      <c r="S2751" s="55"/>
      <c r="T2751" s="55"/>
      <c r="U2751" s="55"/>
      <c r="V2751" s="55"/>
      <c r="W2751" s="55"/>
      <c r="X2751" s="55"/>
      <c r="Y2751" s="55"/>
      <c r="Z2751" s="55"/>
      <c r="AA2751" s="55"/>
      <c r="AB2751" s="55"/>
      <c r="AC2751" s="55"/>
      <c r="AD2751" s="55"/>
      <c r="AE2751" s="55"/>
      <c r="AF2751" s="55"/>
    </row>
    <row r="2752" spans="2:32">
      <c r="B2752" s="55"/>
      <c r="C2752" s="55"/>
      <c r="D2752" s="55"/>
      <c r="E2752" s="55"/>
      <c r="F2752" s="55"/>
      <c r="G2752" s="55"/>
      <c r="H2752" s="55"/>
      <c r="I2752" s="55"/>
      <c r="J2752" s="55"/>
      <c r="K2752" s="55"/>
      <c r="L2752" s="55"/>
      <c r="M2752" s="55"/>
      <c r="N2752" s="55"/>
      <c r="O2752" s="55"/>
      <c r="P2752" s="55"/>
      <c r="Q2752" s="55"/>
      <c r="R2752" s="55"/>
      <c r="S2752" s="55"/>
      <c r="T2752" s="55"/>
      <c r="U2752" s="55"/>
      <c r="V2752" s="55"/>
      <c r="W2752" s="55"/>
      <c r="X2752" s="55"/>
      <c r="Y2752" s="55"/>
      <c r="Z2752" s="55"/>
      <c r="AA2752" s="55"/>
      <c r="AB2752" s="55"/>
      <c r="AC2752" s="55"/>
      <c r="AD2752" s="55"/>
      <c r="AE2752" s="55"/>
      <c r="AF2752" s="55"/>
    </row>
    <row r="3075" spans="2:32">
      <c r="B3075" s="55"/>
      <c r="C3075" s="55"/>
      <c r="D3075" s="55"/>
      <c r="E3075" s="55"/>
      <c r="F3075" s="55"/>
      <c r="G3075" s="55"/>
      <c r="H3075" s="55"/>
      <c r="I3075" s="55"/>
      <c r="J3075" s="55"/>
      <c r="K3075" s="55"/>
      <c r="L3075" s="55"/>
      <c r="M3075" s="55"/>
      <c r="N3075" s="55"/>
      <c r="O3075" s="55"/>
      <c r="P3075" s="55"/>
      <c r="Q3075" s="55"/>
      <c r="R3075" s="55"/>
      <c r="S3075" s="55"/>
      <c r="T3075" s="55"/>
      <c r="U3075" s="55"/>
      <c r="V3075" s="55"/>
      <c r="W3075" s="55"/>
      <c r="X3075" s="55"/>
      <c r="Y3075" s="55"/>
      <c r="Z3075" s="55"/>
      <c r="AA3075" s="55"/>
      <c r="AB3075" s="55"/>
      <c r="AC3075" s="55"/>
      <c r="AD3075" s="55"/>
      <c r="AE3075" s="55"/>
      <c r="AF3075" s="55"/>
    </row>
    <row r="3076" spans="2:32">
      <c r="B3076" s="242"/>
      <c r="C3076" s="242"/>
      <c r="D3076" s="242"/>
      <c r="E3076" s="242"/>
      <c r="F3076" s="242"/>
      <c r="G3076" s="242"/>
      <c r="H3076" s="242"/>
      <c r="I3076" s="242"/>
      <c r="J3076" s="242"/>
      <c r="K3076" s="242"/>
      <c r="L3076" s="242"/>
      <c r="M3076" s="242"/>
      <c r="N3076" s="242"/>
      <c r="O3076" s="242"/>
      <c r="P3076" s="242"/>
      <c r="Q3076" s="242"/>
      <c r="R3076" s="242"/>
      <c r="S3076" s="242"/>
      <c r="T3076" s="242"/>
      <c r="U3076" s="242"/>
      <c r="V3076" s="242"/>
      <c r="W3076" s="242"/>
      <c r="X3076" s="242"/>
      <c r="Y3076" s="242"/>
      <c r="Z3076" s="242"/>
      <c r="AA3076" s="242"/>
      <c r="AB3076" s="242"/>
      <c r="AC3076" s="242"/>
      <c r="AD3076" s="242"/>
      <c r="AE3076" s="242"/>
      <c r="AF3076" s="242"/>
    </row>
    <row r="3079" spans="2:32">
      <c r="B3079" s="55"/>
      <c r="C3079" s="55"/>
      <c r="D3079" s="55"/>
      <c r="E3079" s="55"/>
      <c r="F3079" s="55"/>
      <c r="G3079" s="55"/>
      <c r="H3079" s="55"/>
      <c r="I3079" s="55"/>
      <c r="J3079" s="55"/>
      <c r="K3079" s="55"/>
      <c r="L3079" s="55"/>
      <c r="M3079" s="55"/>
      <c r="N3079" s="55"/>
      <c r="O3079" s="55"/>
      <c r="P3079" s="55"/>
      <c r="Q3079" s="55"/>
      <c r="R3079" s="55"/>
      <c r="S3079" s="55"/>
      <c r="T3079" s="55"/>
      <c r="U3079" s="55"/>
      <c r="V3079" s="55"/>
      <c r="W3079" s="55"/>
      <c r="X3079" s="55"/>
      <c r="Y3079" s="55"/>
      <c r="Z3079" s="55"/>
      <c r="AA3079" s="55"/>
      <c r="AB3079" s="55"/>
      <c r="AC3079" s="55"/>
      <c r="AD3079" s="55"/>
      <c r="AE3079" s="55"/>
      <c r="AF3079" s="55"/>
    </row>
    <row r="3080" spans="2:32">
      <c r="B3080" s="55"/>
      <c r="C3080" s="55"/>
      <c r="D3080" s="55"/>
      <c r="E3080" s="55"/>
      <c r="F3080" s="55"/>
      <c r="G3080" s="55"/>
      <c r="H3080" s="55"/>
      <c r="I3080" s="55"/>
      <c r="J3080" s="55"/>
      <c r="K3080" s="55"/>
      <c r="L3080" s="55"/>
      <c r="M3080" s="55"/>
      <c r="N3080" s="55"/>
      <c r="O3080" s="55"/>
      <c r="P3080" s="55"/>
      <c r="Q3080" s="55"/>
      <c r="R3080" s="55"/>
      <c r="S3080" s="55"/>
      <c r="T3080" s="55"/>
      <c r="U3080" s="55"/>
      <c r="V3080" s="55"/>
      <c r="W3080" s="55"/>
      <c r="X3080" s="55"/>
      <c r="Y3080" s="55"/>
      <c r="Z3080" s="55"/>
      <c r="AA3080" s="55"/>
      <c r="AB3080" s="55"/>
      <c r="AC3080" s="55"/>
      <c r="AD3080" s="55"/>
      <c r="AE3080" s="55"/>
      <c r="AF3080" s="55"/>
    </row>
    <row r="3081" spans="2:32">
      <c r="B3081" s="55"/>
      <c r="C3081" s="55"/>
      <c r="D3081" s="55"/>
      <c r="E3081" s="55"/>
      <c r="F3081" s="55"/>
      <c r="G3081" s="55"/>
      <c r="H3081" s="55"/>
      <c r="I3081" s="55"/>
      <c r="J3081" s="55"/>
      <c r="K3081" s="55"/>
      <c r="L3081" s="55"/>
      <c r="M3081" s="55"/>
      <c r="N3081" s="55"/>
      <c r="O3081" s="55"/>
      <c r="P3081" s="55"/>
      <c r="Q3081" s="55"/>
      <c r="R3081" s="55"/>
      <c r="S3081" s="55"/>
      <c r="T3081" s="55"/>
      <c r="U3081" s="55"/>
      <c r="V3081" s="55"/>
      <c r="W3081" s="55"/>
      <c r="X3081" s="55"/>
      <c r="Y3081" s="55"/>
      <c r="Z3081" s="55"/>
      <c r="AA3081" s="55"/>
      <c r="AB3081" s="55"/>
      <c r="AC3081" s="55"/>
      <c r="AD3081" s="55"/>
      <c r="AE3081" s="55"/>
      <c r="AF3081" s="55"/>
    </row>
    <row r="3082" spans="2:32">
      <c r="B3082" s="55"/>
      <c r="C3082" s="55"/>
      <c r="D3082" s="55"/>
      <c r="E3082" s="55"/>
      <c r="F3082" s="55"/>
      <c r="G3082" s="55"/>
      <c r="H3082" s="55"/>
      <c r="I3082" s="55"/>
      <c r="J3082" s="55"/>
      <c r="K3082" s="55"/>
      <c r="L3082" s="55"/>
      <c r="M3082" s="55"/>
      <c r="N3082" s="55"/>
      <c r="O3082" s="55"/>
      <c r="P3082" s="55"/>
      <c r="Q3082" s="55"/>
      <c r="R3082" s="55"/>
      <c r="S3082" s="55"/>
      <c r="T3082" s="55"/>
      <c r="U3082" s="55"/>
      <c r="V3082" s="55"/>
      <c r="W3082" s="55"/>
      <c r="X3082" s="55"/>
      <c r="Y3082" s="55"/>
      <c r="Z3082" s="55"/>
      <c r="AA3082" s="55"/>
      <c r="AB3082" s="55"/>
      <c r="AC3082" s="55"/>
      <c r="AD3082" s="55"/>
      <c r="AE3082" s="55"/>
      <c r="AF3082" s="55"/>
    </row>
    <row r="3083" spans="2:32">
      <c r="B3083" s="55"/>
      <c r="C3083" s="55"/>
      <c r="D3083" s="55"/>
      <c r="E3083" s="55"/>
      <c r="F3083" s="55"/>
      <c r="G3083" s="55"/>
      <c r="H3083" s="55"/>
      <c r="I3083" s="55"/>
      <c r="J3083" s="55"/>
      <c r="K3083" s="55"/>
      <c r="L3083" s="55"/>
      <c r="M3083" s="55"/>
      <c r="N3083" s="55"/>
      <c r="O3083" s="55"/>
      <c r="P3083" s="55"/>
      <c r="Q3083" s="55"/>
      <c r="R3083" s="55"/>
      <c r="S3083" s="55"/>
      <c r="T3083" s="55"/>
      <c r="U3083" s="55"/>
      <c r="V3083" s="55"/>
      <c r="W3083" s="55"/>
      <c r="X3083" s="55"/>
      <c r="Y3083" s="55"/>
      <c r="Z3083" s="55"/>
      <c r="AA3083" s="55"/>
      <c r="AB3083" s="55"/>
      <c r="AC3083" s="55"/>
      <c r="AD3083" s="55"/>
      <c r="AE3083" s="55"/>
      <c r="AF3083" s="55"/>
    </row>
    <row r="3084" spans="2:32">
      <c r="B3084" s="55"/>
      <c r="C3084" s="55"/>
      <c r="D3084" s="55"/>
      <c r="E3084" s="55"/>
      <c r="F3084" s="55"/>
      <c r="G3084" s="55"/>
      <c r="H3084" s="55"/>
      <c r="I3084" s="55"/>
      <c r="J3084" s="55"/>
      <c r="K3084" s="55"/>
      <c r="L3084" s="55"/>
      <c r="M3084" s="55"/>
      <c r="N3084" s="55"/>
      <c r="O3084" s="55"/>
      <c r="P3084" s="55"/>
      <c r="Q3084" s="55"/>
      <c r="R3084" s="55"/>
      <c r="S3084" s="55"/>
      <c r="T3084" s="55"/>
      <c r="U3084" s="55"/>
      <c r="V3084" s="55"/>
      <c r="W3084" s="55"/>
      <c r="X3084" s="55"/>
      <c r="Y3084" s="55"/>
      <c r="Z3084" s="55"/>
      <c r="AA3084" s="55"/>
      <c r="AB3084" s="55"/>
      <c r="AC3084" s="55"/>
      <c r="AD3084" s="55"/>
      <c r="AE3084" s="55"/>
      <c r="AF3084" s="55"/>
    </row>
    <row r="3085" spans="2:32">
      <c r="B3085" s="55"/>
      <c r="C3085" s="55"/>
      <c r="D3085" s="55"/>
      <c r="E3085" s="55"/>
      <c r="F3085" s="55"/>
      <c r="G3085" s="55"/>
      <c r="H3085" s="55"/>
      <c r="I3085" s="55"/>
      <c r="J3085" s="55"/>
      <c r="K3085" s="55"/>
      <c r="L3085" s="55"/>
      <c r="M3085" s="55"/>
      <c r="N3085" s="55"/>
      <c r="O3085" s="55"/>
      <c r="P3085" s="55"/>
      <c r="Q3085" s="55"/>
      <c r="R3085" s="55"/>
      <c r="S3085" s="55"/>
      <c r="T3085" s="55"/>
      <c r="U3085" s="55"/>
      <c r="V3085" s="55"/>
      <c r="W3085" s="55"/>
      <c r="X3085" s="55"/>
      <c r="Y3085" s="55"/>
      <c r="Z3085" s="55"/>
      <c r="AA3085" s="55"/>
      <c r="AB3085" s="55"/>
      <c r="AC3085" s="55"/>
      <c r="AD3085" s="55"/>
      <c r="AE3085" s="55"/>
      <c r="AF3085" s="55"/>
    </row>
    <row r="3086" spans="2:32">
      <c r="B3086" s="55"/>
      <c r="C3086" s="55"/>
      <c r="D3086" s="55"/>
      <c r="E3086" s="55"/>
      <c r="F3086" s="55"/>
      <c r="G3086" s="55"/>
      <c r="H3086" s="55"/>
      <c r="I3086" s="55"/>
      <c r="J3086" s="55"/>
      <c r="K3086" s="55"/>
      <c r="L3086" s="55"/>
      <c r="M3086" s="55"/>
      <c r="N3086" s="55"/>
      <c r="O3086" s="55"/>
      <c r="P3086" s="55"/>
      <c r="Q3086" s="55"/>
      <c r="R3086" s="55"/>
      <c r="S3086" s="55"/>
      <c r="T3086" s="55"/>
      <c r="U3086" s="55"/>
      <c r="V3086" s="55"/>
      <c r="W3086" s="55"/>
      <c r="X3086" s="55"/>
      <c r="Y3086" s="55"/>
      <c r="Z3086" s="55"/>
      <c r="AA3086" s="55"/>
      <c r="AB3086" s="55"/>
      <c r="AC3086" s="55"/>
      <c r="AD3086" s="55"/>
      <c r="AE3086" s="55"/>
      <c r="AF3086" s="55"/>
    </row>
    <row r="3087" spans="2:32">
      <c r="B3087" s="55"/>
      <c r="C3087" s="55"/>
      <c r="D3087" s="55"/>
      <c r="E3087" s="55"/>
      <c r="F3087" s="55"/>
      <c r="G3087" s="55"/>
      <c r="H3087" s="55"/>
      <c r="I3087" s="55"/>
      <c r="J3087" s="55"/>
      <c r="K3087" s="55"/>
      <c r="L3087" s="55"/>
      <c r="M3087" s="55"/>
      <c r="N3087" s="55"/>
      <c r="O3087" s="55"/>
      <c r="P3087" s="55"/>
      <c r="Q3087" s="55"/>
      <c r="R3087" s="55"/>
      <c r="S3087" s="55"/>
      <c r="T3087" s="55"/>
      <c r="U3087" s="55"/>
      <c r="V3087" s="55"/>
      <c r="W3087" s="55"/>
      <c r="X3087" s="55"/>
      <c r="Y3087" s="55"/>
      <c r="Z3087" s="55"/>
      <c r="AA3087" s="55"/>
      <c r="AB3087" s="55"/>
      <c r="AC3087" s="55"/>
      <c r="AD3087" s="55"/>
      <c r="AE3087" s="55"/>
      <c r="AF3087" s="55"/>
    </row>
    <row r="3088" spans="2:32">
      <c r="B3088" s="55"/>
      <c r="C3088" s="55"/>
      <c r="D3088" s="55"/>
      <c r="E3088" s="55"/>
      <c r="F3088" s="55"/>
      <c r="G3088" s="55"/>
      <c r="H3088" s="55"/>
      <c r="I3088" s="55"/>
      <c r="J3088" s="55"/>
      <c r="K3088" s="55"/>
      <c r="L3088" s="55"/>
      <c r="M3088" s="55"/>
      <c r="N3088" s="55"/>
      <c r="O3088" s="55"/>
      <c r="P3088" s="55"/>
      <c r="Q3088" s="55"/>
      <c r="R3088" s="55"/>
      <c r="S3088" s="55"/>
      <c r="T3088" s="55"/>
      <c r="U3088" s="55"/>
      <c r="V3088" s="55"/>
      <c r="W3088" s="55"/>
      <c r="X3088" s="55"/>
      <c r="Y3088" s="55"/>
      <c r="Z3088" s="55"/>
      <c r="AA3088" s="55"/>
      <c r="AB3088" s="55"/>
      <c r="AC3088" s="55"/>
      <c r="AD3088" s="55"/>
      <c r="AE3088" s="55"/>
      <c r="AF3088" s="55"/>
    </row>
    <row r="3393" spans="2:32">
      <c r="B3393" s="242"/>
      <c r="C3393" s="242"/>
      <c r="D3393" s="242"/>
      <c r="E3393" s="242"/>
      <c r="F3393" s="242"/>
      <c r="G3393" s="242"/>
      <c r="H3393" s="242"/>
      <c r="I3393" s="242"/>
      <c r="J3393" s="242"/>
      <c r="K3393" s="242"/>
      <c r="L3393" s="242"/>
      <c r="M3393" s="242"/>
      <c r="N3393" s="242"/>
      <c r="O3393" s="242"/>
      <c r="P3393" s="242"/>
      <c r="Q3393" s="242"/>
      <c r="R3393" s="242"/>
      <c r="S3393" s="242"/>
      <c r="T3393" s="242"/>
      <c r="U3393" s="242"/>
      <c r="V3393" s="242"/>
      <c r="W3393" s="242"/>
      <c r="X3393" s="242"/>
      <c r="Y3393" s="242"/>
      <c r="Z3393" s="242"/>
      <c r="AA3393" s="242"/>
      <c r="AB3393" s="242"/>
      <c r="AC3393" s="242"/>
      <c r="AD3393" s="242"/>
      <c r="AE3393" s="242"/>
      <c r="AF3393" s="242"/>
    </row>
    <row r="3394" spans="2:32">
      <c r="B3394" s="55"/>
      <c r="C3394" s="55"/>
      <c r="D3394" s="55"/>
      <c r="E3394" s="55"/>
      <c r="F3394" s="55"/>
      <c r="G3394" s="55"/>
      <c r="H3394" s="55"/>
      <c r="I3394" s="55"/>
      <c r="J3394" s="55"/>
      <c r="K3394" s="55"/>
      <c r="L3394" s="55"/>
      <c r="M3394" s="55"/>
      <c r="N3394" s="55"/>
      <c r="O3394" s="55"/>
      <c r="P3394" s="55"/>
      <c r="Q3394" s="55"/>
      <c r="R3394" s="55"/>
      <c r="S3394" s="55"/>
      <c r="T3394" s="55"/>
      <c r="U3394" s="55"/>
      <c r="V3394" s="55"/>
      <c r="W3394" s="55"/>
      <c r="X3394" s="55"/>
      <c r="Y3394" s="55"/>
      <c r="Z3394" s="55"/>
      <c r="AA3394" s="55"/>
      <c r="AB3394" s="55"/>
      <c r="AC3394" s="55"/>
      <c r="AD3394" s="55"/>
      <c r="AE3394" s="55"/>
      <c r="AF3394" s="55"/>
    </row>
    <row r="3395" spans="2:32">
      <c r="B3395" s="55"/>
      <c r="C3395" s="55"/>
      <c r="D3395" s="55"/>
      <c r="E3395" s="55"/>
      <c r="F3395" s="55"/>
      <c r="G3395" s="55"/>
      <c r="H3395" s="55"/>
      <c r="I3395" s="55"/>
      <c r="J3395" s="55"/>
      <c r="K3395" s="55"/>
      <c r="L3395" s="55"/>
      <c r="M3395" s="55"/>
      <c r="N3395" s="55"/>
      <c r="O3395" s="55"/>
      <c r="P3395" s="55"/>
      <c r="Q3395" s="55"/>
      <c r="R3395" s="55"/>
      <c r="S3395" s="55"/>
      <c r="T3395" s="55"/>
      <c r="U3395" s="55"/>
      <c r="V3395" s="55"/>
      <c r="W3395" s="55"/>
      <c r="X3395" s="55"/>
      <c r="Y3395" s="55"/>
      <c r="Z3395" s="55"/>
      <c r="AA3395" s="55"/>
      <c r="AB3395" s="55"/>
      <c r="AC3395" s="55"/>
      <c r="AD3395" s="55"/>
      <c r="AE3395" s="55"/>
      <c r="AF3395" s="55"/>
    </row>
    <row r="3396" spans="2:32">
      <c r="B3396" s="55"/>
      <c r="C3396" s="55"/>
      <c r="D3396" s="55"/>
      <c r="E3396" s="55"/>
      <c r="F3396" s="55"/>
      <c r="G3396" s="55"/>
      <c r="H3396" s="55"/>
      <c r="I3396" s="55"/>
      <c r="J3396" s="55"/>
      <c r="K3396" s="55"/>
      <c r="L3396" s="55"/>
      <c r="M3396" s="55"/>
      <c r="N3396" s="55"/>
      <c r="O3396" s="55"/>
      <c r="P3396" s="55"/>
      <c r="Q3396" s="55"/>
      <c r="R3396" s="55"/>
      <c r="S3396" s="55"/>
      <c r="T3396" s="55"/>
      <c r="U3396" s="55"/>
      <c r="V3396" s="55"/>
      <c r="W3396" s="55"/>
      <c r="X3396" s="55"/>
      <c r="Y3396" s="55"/>
      <c r="Z3396" s="55"/>
      <c r="AA3396" s="55"/>
      <c r="AB3396" s="55"/>
      <c r="AC3396" s="55"/>
      <c r="AD3396" s="55"/>
      <c r="AE3396" s="55"/>
      <c r="AF3396" s="55"/>
    </row>
    <row r="3397" spans="2:32">
      <c r="B3397" s="55"/>
      <c r="C3397" s="55"/>
      <c r="D3397" s="55"/>
      <c r="E3397" s="55"/>
      <c r="F3397" s="55"/>
      <c r="G3397" s="55"/>
      <c r="H3397" s="55"/>
      <c r="I3397" s="55"/>
      <c r="J3397" s="55"/>
      <c r="K3397" s="55"/>
      <c r="L3397" s="55"/>
      <c r="M3397" s="55"/>
      <c r="N3397" s="55"/>
      <c r="O3397" s="55"/>
      <c r="P3397" s="55"/>
      <c r="Q3397" s="55"/>
      <c r="R3397" s="55"/>
      <c r="S3397" s="55"/>
      <c r="T3397" s="55"/>
      <c r="U3397" s="55"/>
      <c r="V3397" s="55"/>
      <c r="W3397" s="55"/>
      <c r="X3397" s="55"/>
      <c r="Y3397" s="55"/>
      <c r="Z3397" s="55"/>
      <c r="AA3397" s="55"/>
      <c r="AB3397" s="55"/>
      <c r="AC3397" s="55"/>
      <c r="AD3397" s="55"/>
      <c r="AE3397" s="55"/>
      <c r="AF3397" s="55"/>
    </row>
    <row r="3398" spans="2:32">
      <c r="B3398" s="55"/>
      <c r="C3398" s="55"/>
      <c r="D3398" s="55"/>
      <c r="E3398" s="55"/>
      <c r="F3398" s="55"/>
      <c r="G3398" s="55"/>
      <c r="H3398" s="55"/>
      <c r="I3398" s="55"/>
      <c r="J3398" s="55"/>
      <c r="K3398" s="55"/>
      <c r="L3398" s="55"/>
      <c r="M3398" s="55"/>
      <c r="N3398" s="55"/>
      <c r="O3398" s="55"/>
      <c r="P3398" s="55"/>
      <c r="Q3398" s="55"/>
      <c r="R3398" s="55"/>
      <c r="S3398" s="55"/>
      <c r="T3398" s="55"/>
      <c r="U3398" s="55"/>
      <c r="V3398" s="55"/>
      <c r="W3398" s="55"/>
      <c r="X3398" s="55"/>
      <c r="Y3398" s="55"/>
      <c r="Z3398" s="55"/>
      <c r="AA3398" s="55"/>
      <c r="AB3398" s="55"/>
      <c r="AC3398" s="55"/>
      <c r="AD3398" s="55"/>
      <c r="AE3398" s="55"/>
      <c r="AF3398" s="55"/>
    </row>
    <row r="3399" spans="2:32">
      <c r="B3399" s="55"/>
      <c r="C3399" s="55"/>
      <c r="D3399" s="55"/>
      <c r="E3399" s="55"/>
      <c r="F3399" s="55"/>
      <c r="G3399" s="55"/>
      <c r="H3399" s="55"/>
      <c r="I3399" s="55"/>
      <c r="J3399" s="55"/>
      <c r="K3399" s="55"/>
      <c r="L3399" s="55"/>
      <c r="M3399" s="55"/>
      <c r="N3399" s="55"/>
      <c r="O3399" s="55"/>
      <c r="P3399" s="55"/>
      <c r="Q3399" s="55"/>
      <c r="R3399" s="55"/>
      <c r="S3399" s="55"/>
      <c r="T3399" s="55"/>
      <c r="U3399" s="55"/>
      <c r="V3399" s="55"/>
      <c r="W3399" s="55"/>
      <c r="X3399" s="55"/>
      <c r="Y3399" s="55"/>
      <c r="Z3399" s="55"/>
      <c r="AA3399" s="55"/>
      <c r="AB3399" s="55"/>
      <c r="AC3399" s="55"/>
      <c r="AD3399" s="55"/>
      <c r="AE3399" s="55"/>
      <c r="AF3399" s="55"/>
    </row>
    <row r="3400" spans="2:32">
      <c r="B3400" s="55"/>
      <c r="C3400" s="55"/>
      <c r="D3400" s="55"/>
      <c r="E3400" s="55"/>
      <c r="F3400" s="55"/>
      <c r="G3400" s="55"/>
      <c r="H3400" s="55"/>
      <c r="I3400" s="55"/>
      <c r="J3400" s="55"/>
      <c r="K3400" s="55"/>
      <c r="L3400" s="55"/>
      <c r="M3400" s="55"/>
      <c r="N3400" s="55"/>
      <c r="O3400" s="55"/>
      <c r="P3400" s="55"/>
      <c r="Q3400" s="55"/>
      <c r="R3400" s="55"/>
      <c r="S3400" s="55"/>
      <c r="T3400" s="55"/>
      <c r="U3400" s="55"/>
      <c r="V3400" s="55"/>
      <c r="W3400" s="55"/>
      <c r="X3400" s="55"/>
      <c r="Y3400" s="55"/>
      <c r="Z3400" s="55"/>
      <c r="AA3400" s="55"/>
      <c r="AB3400" s="55"/>
      <c r="AC3400" s="55"/>
      <c r="AD3400" s="55"/>
      <c r="AE3400" s="55"/>
      <c r="AF3400" s="55"/>
    </row>
    <row r="3401" spans="2:32">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row>
    <row r="3402" spans="2:32">
      <c r="B3402" s="55"/>
      <c r="C3402" s="55"/>
      <c r="D3402" s="55"/>
      <c r="E3402" s="55"/>
      <c r="F3402" s="55"/>
      <c r="G3402" s="55"/>
      <c r="H3402" s="55"/>
      <c r="I3402" s="55"/>
      <c r="J3402" s="55"/>
      <c r="K3402" s="55"/>
      <c r="L3402" s="55"/>
      <c r="M3402" s="55"/>
      <c r="N3402" s="55"/>
      <c r="O3402" s="55"/>
      <c r="P3402" s="55"/>
      <c r="Q3402" s="55"/>
      <c r="R3402" s="55"/>
      <c r="S3402" s="55"/>
      <c r="T3402" s="55"/>
      <c r="U3402" s="55"/>
      <c r="V3402" s="55"/>
      <c r="W3402" s="55"/>
      <c r="X3402" s="55"/>
      <c r="Y3402" s="55"/>
      <c r="Z3402" s="55"/>
      <c r="AA3402" s="55"/>
      <c r="AB3402" s="55"/>
      <c r="AC3402" s="55"/>
      <c r="AD3402" s="55"/>
      <c r="AE3402" s="55"/>
      <c r="AF3402" s="55"/>
    </row>
    <row r="3403" spans="2:32">
      <c r="B3403" s="55"/>
      <c r="C3403" s="55"/>
      <c r="D3403" s="55"/>
      <c r="E3403" s="55"/>
      <c r="F3403" s="55"/>
      <c r="G3403" s="55"/>
      <c r="H3403" s="55"/>
      <c r="I3403" s="55"/>
      <c r="J3403" s="55"/>
      <c r="K3403" s="55"/>
      <c r="L3403" s="55"/>
      <c r="M3403" s="55"/>
      <c r="N3403" s="55"/>
      <c r="O3403" s="55"/>
      <c r="P3403" s="55"/>
      <c r="Q3403" s="55"/>
      <c r="R3403" s="55"/>
      <c r="S3403" s="55"/>
      <c r="T3403" s="55"/>
      <c r="U3403" s="55"/>
      <c r="V3403" s="55"/>
      <c r="W3403" s="55"/>
      <c r="X3403" s="55"/>
      <c r="Y3403" s="55"/>
      <c r="Z3403" s="55"/>
      <c r="AA3403" s="55"/>
      <c r="AB3403" s="55"/>
      <c r="AC3403" s="55"/>
      <c r="AD3403" s="55"/>
      <c r="AE3403" s="55"/>
      <c r="AF3403" s="55"/>
    </row>
    <row r="3404" spans="2:32">
      <c r="B3404" s="55"/>
      <c r="C3404" s="55"/>
      <c r="D3404" s="55"/>
      <c r="E3404" s="55"/>
      <c r="F3404" s="55"/>
      <c r="G3404" s="55"/>
      <c r="H3404" s="55"/>
      <c r="I3404" s="55"/>
      <c r="J3404" s="55"/>
      <c r="K3404" s="55"/>
      <c r="L3404" s="55"/>
      <c r="M3404" s="55"/>
      <c r="N3404" s="55"/>
      <c r="O3404" s="55"/>
      <c r="P3404" s="55"/>
      <c r="Q3404" s="55"/>
      <c r="R3404" s="55"/>
      <c r="S3404" s="55"/>
      <c r="T3404" s="55"/>
      <c r="U3404" s="55"/>
      <c r="V3404" s="55"/>
      <c r="W3404" s="55"/>
      <c r="X3404" s="55"/>
      <c r="Y3404" s="55"/>
      <c r="Z3404" s="55"/>
      <c r="AA3404" s="55"/>
      <c r="AB3404" s="55"/>
      <c r="AC3404" s="55"/>
      <c r="AD3404" s="55"/>
      <c r="AE3404" s="55"/>
      <c r="AF3404" s="55"/>
    </row>
    <row r="3405" spans="2:32">
      <c r="B3405" s="55"/>
      <c r="C3405" s="55"/>
      <c r="D3405" s="55"/>
      <c r="E3405" s="55"/>
      <c r="F3405" s="55"/>
      <c r="G3405" s="55"/>
      <c r="H3405" s="55"/>
      <c r="I3405" s="55"/>
      <c r="J3405" s="55"/>
      <c r="K3405" s="55"/>
      <c r="L3405" s="55"/>
      <c r="M3405" s="55"/>
      <c r="N3405" s="55"/>
      <c r="O3405" s="55"/>
      <c r="P3405" s="55"/>
      <c r="Q3405" s="55"/>
      <c r="R3405" s="55"/>
      <c r="S3405" s="55"/>
      <c r="T3405" s="55"/>
      <c r="U3405" s="55"/>
      <c r="V3405" s="55"/>
      <c r="W3405" s="55"/>
      <c r="X3405" s="55"/>
      <c r="Y3405" s="55"/>
      <c r="Z3405" s="55"/>
      <c r="AA3405" s="55"/>
      <c r="AB3405" s="55"/>
      <c r="AC3405" s="55"/>
      <c r="AD3405" s="55"/>
      <c r="AE3405" s="55"/>
      <c r="AF3405" s="55"/>
    </row>
    <row r="3406" spans="2:32">
      <c r="B3406" s="55"/>
      <c r="C3406" s="55"/>
      <c r="D3406" s="55"/>
      <c r="E3406" s="55"/>
      <c r="F3406" s="55"/>
      <c r="G3406" s="55"/>
      <c r="H3406" s="55"/>
      <c r="I3406" s="55"/>
      <c r="J3406" s="55"/>
      <c r="K3406" s="55"/>
      <c r="L3406" s="55"/>
      <c r="M3406" s="55"/>
      <c r="N3406" s="55"/>
      <c r="O3406" s="55"/>
      <c r="P3406" s="55"/>
      <c r="Q3406" s="55"/>
      <c r="R3406" s="55"/>
      <c r="S3406" s="55"/>
      <c r="T3406" s="55"/>
      <c r="U3406" s="55"/>
      <c r="V3406" s="55"/>
      <c r="W3406" s="55"/>
      <c r="X3406" s="55"/>
      <c r="Y3406" s="55"/>
      <c r="Z3406" s="55"/>
      <c r="AA3406" s="55"/>
      <c r="AB3406" s="55"/>
      <c r="AC3406" s="55"/>
      <c r="AD3406" s="55"/>
      <c r="AE3406" s="55"/>
      <c r="AF3406" s="55"/>
    </row>
    <row r="3407" spans="2:32">
      <c r="B3407" s="55"/>
      <c r="C3407" s="55"/>
      <c r="D3407" s="55"/>
      <c r="E3407" s="55"/>
      <c r="F3407" s="55"/>
      <c r="G3407" s="55"/>
      <c r="H3407" s="55"/>
      <c r="I3407" s="55"/>
      <c r="J3407" s="55"/>
      <c r="K3407" s="55"/>
      <c r="L3407" s="55"/>
      <c r="M3407" s="55"/>
      <c r="N3407" s="55"/>
      <c r="O3407" s="55"/>
      <c r="P3407" s="55"/>
      <c r="Q3407" s="55"/>
      <c r="R3407" s="55"/>
      <c r="S3407" s="55"/>
      <c r="T3407" s="55"/>
      <c r="U3407" s="55"/>
      <c r="V3407" s="55"/>
      <c r="W3407" s="55"/>
      <c r="X3407" s="55"/>
      <c r="Y3407" s="55"/>
      <c r="Z3407" s="55"/>
      <c r="AA3407" s="55"/>
      <c r="AB3407" s="55"/>
      <c r="AC3407" s="55"/>
      <c r="AD3407" s="55"/>
      <c r="AE3407" s="55"/>
      <c r="AF3407" s="55"/>
    </row>
    <row r="3408" spans="2:32">
      <c r="B3408" s="55"/>
      <c r="C3408" s="55"/>
      <c r="D3408" s="55"/>
      <c r="E3408" s="55"/>
      <c r="F3408" s="55"/>
      <c r="G3408" s="55"/>
      <c r="H3408" s="55"/>
      <c r="I3408" s="55"/>
      <c r="J3408" s="55"/>
      <c r="K3408" s="55"/>
      <c r="L3408" s="55"/>
      <c r="M3408" s="55"/>
      <c r="N3408" s="55"/>
      <c r="O3408" s="55"/>
      <c r="P3408" s="55"/>
      <c r="Q3408" s="55"/>
      <c r="R3408" s="55"/>
      <c r="S3408" s="55"/>
      <c r="T3408" s="55"/>
      <c r="U3408" s="55"/>
      <c r="V3408" s="55"/>
      <c r="W3408" s="55"/>
      <c r="X3408" s="55"/>
      <c r="Y3408" s="55"/>
      <c r="Z3408" s="55"/>
      <c r="AA3408" s="55"/>
      <c r="AB3408" s="55"/>
      <c r="AC3408" s="55"/>
      <c r="AD3408" s="55"/>
      <c r="AE3408" s="55"/>
      <c r="AF3408" s="55"/>
    </row>
    <row r="3496" spans="2:32">
      <c r="B3496" s="55"/>
      <c r="C3496" s="55"/>
      <c r="D3496" s="55"/>
      <c r="E3496" s="55"/>
      <c r="F3496" s="55"/>
      <c r="G3496" s="55"/>
      <c r="H3496" s="55"/>
      <c r="I3496" s="55"/>
      <c r="J3496" s="55"/>
      <c r="K3496" s="55"/>
      <c r="L3496" s="55"/>
      <c r="M3496" s="55"/>
      <c r="N3496" s="55"/>
      <c r="O3496" s="55"/>
      <c r="P3496" s="55"/>
      <c r="Q3496" s="55"/>
      <c r="R3496" s="55"/>
      <c r="S3496" s="55"/>
      <c r="T3496" s="55"/>
      <c r="U3496" s="55"/>
      <c r="V3496" s="55"/>
      <c r="W3496" s="55"/>
      <c r="X3496" s="55"/>
      <c r="Y3496" s="55"/>
      <c r="Z3496" s="55"/>
      <c r="AA3496" s="55"/>
      <c r="AB3496" s="55"/>
      <c r="AC3496" s="55"/>
      <c r="AD3496" s="55"/>
      <c r="AE3496" s="55"/>
      <c r="AF3496" s="55"/>
    </row>
    <row r="3499" spans="2:32">
      <c r="B3499" s="55"/>
      <c r="C3499" s="55"/>
      <c r="D3499" s="55"/>
      <c r="E3499" s="55"/>
      <c r="F3499" s="55"/>
      <c r="G3499" s="55"/>
      <c r="H3499" s="55"/>
      <c r="I3499" s="55"/>
      <c r="J3499" s="55"/>
      <c r="K3499" s="55"/>
      <c r="L3499" s="55"/>
      <c r="M3499" s="55"/>
      <c r="N3499" s="55"/>
      <c r="O3499" s="55"/>
      <c r="P3499" s="55"/>
      <c r="Q3499" s="55"/>
      <c r="R3499" s="55"/>
      <c r="S3499" s="55"/>
      <c r="T3499" s="55"/>
      <c r="U3499" s="55"/>
      <c r="V3499" s="55"/>
      <c r="W3499" s="55"/>
      <c r="X3499" s="55"/>
      <c r="Y3499" s="55"/>
      <c r="Z3499" s="55"/>
      <c r="AA3499" s="55"/>
      <c r="AB3499" s="55"/>
      <c r="AC3499" s="55"/>
      <c r="AD3499" s="55"/>
      <c r="AE3499" s="55"/>
      <c r="AF3499" s="55"/>
    </row>
    <row r="3501" spans="2:32">
      <c r="B3501" s="55"/>
      <c r="C3501" s="55"/>
      <c r="D3501" s="55"/>
      <c r="E3501" s="55"/>
      <c r="F3501" s="55"/>
      <c r="G3501" s="55"/>
      <c r="H3501" s="55"/>
      <c r="I3501" s="55"/>
      <c r="J3501" s="55"/>
      <c r="K3501" s="55"/>
      <c r="L3501" s="55"/>
      <c r="M3501" s="55"/>
      <c r="N3501" s="55"/>
      <c r="O3501" s="55"/>
      <c r="P3501" s="55"/>
      <c r="Q3501" s="55"/>
      <c r="R3501" s="55"/>
      <c r="S3501" s="55"/>
      <c r="T3501" s="55"/>
      <c r="U3501" s="55"/>
      <c r="V3501" s="55"/>
      <c r="W3501" s="55"/>
      <c r="X3501" s="55"/>
      <c r="Y3501" s="55"/>
      <c r="Z3501" s="55"/>
      <c r="AA3501" s="55"/>
      <c r="AB3501" s="55"/>
      <c r="AC3501" s="55"/>
      <c r="AD3501" s="55"/>
      <c r="AE3501" s="55"/>
      <c r="AF3501" s="55"/>
    </row>
    <row r="3502" spans="2:32">
      <c r="B3502" s="242"/>
      <c r="C3502" s="242"/>
      <c r="D3502" s="242"/>
      <c r="E3502" s="242"/>
      <c r="F3502" s="242"/>
      <c r="G3502" s="242"/>
      <c r="H3502" s="242"/>
      <c r="I3502" s="242"/>
      <c r="J3502" s="242"/>
      <c r="K3502" s="242"/>
      <c r="L3502" s="242"/>
      <c r="M3502" s="242"/>
      <c r="N3502" s="242"/>
      <c r="O3502" s="242"/>
      <c r="P3502" s="242"/>
      <c r="Q3502" s="242"/>
      <c r="R3502" s="242"/>
      <c r="S3502" s="242"/>
      <c r="T3502" s="242"/>
      <c r="U3502" s="242"/>
      <c r="V3502" s="242"/>
      <c r="W3502" s="242"/>
      <c r="X3502" s="242"/>
      <c r="Y3502" s="242"/>
      <c r="Z3502" s="242"/>
      <c r="AA3502" s="242"/>
      <c r="AB3502" s="242"/>
      <c r="AC3502" s="242"/>
      <c r="AD3502" s="242"/>
      <c r="AE3502" s="242"/>
      <c r="AF3502" s="242"/>
    </row>
    <row r="3621" spans="2:32">
      <c r="B3621" s="55"/>
      <c r="C3621" s="55"/>
      <c r="D3621" s="55"/>
      <c r="E3621" s="55"/>
      <c r="F3621" s="55"/>
      <c r="G3621" s="55"/>
      <c r="H3621" s="55"/>
      <c r="I3621" s="55"/>
      <c r="J3621" s="55"/>
      <c r="K3621" s="55"/>
      <c r="L3621" s="55"/>
      <c r="M3621" s="55"/>
      <c r="N3621" s="55"/>
      <c r="O3621" s="55"/>
      <c r="P3621" s="55"/>
      <c r="Q3621" s="55"/>
      <c r="R3621" s="55"/>
      <c r="S3621" s="55"/>
      <c r="T3621" s="55"/>
      <c r="U3621" s="55"/>
      <c r="V3621" s="55"/>
      <c r="W3621" s="55"/>
      <c r="X3621" s="55"/>
      <c r="Y3621" s="55"/>
      <c r="Z3621" s="55"/>
      <c r="AA3621" s="55"/>
      <c r="AB3621" s="55"/>
      <c r="AC3621" s="55"/>
      <c r="AD3621" s="55"/>
      <c r="AE3621" s="55"/>
      <c r="AF3621" s="55"/>
    </row>
    <row r="3624" spans="2:32">
      <c r="B3624" s="55"/>
      <c r="C3624" s="55"/>
      <c r="D3624" s="55"/>
      <c r="E3624" s="55"/>
      <c r="F3624" s="55"/>
      <c r="G3624" s="55"/>
      <c r="H3624" s="55"/>
      <c r="I3624" s="55"/>
      <c r="J3624" s="55"/>
      <c r="K3624" s="55"/>
      <c r="L3624" s="55"/>
      <c r="M3624" s="55"/>
      <c r="N3624" s="55"/>
      <c r="O3624" s="55"/>
      <c r="P3624" s="55"/>
      <c r="Q3624" s="55"/>
      <c r="R3624" s="55"/>
      <c r="S3624" s="55"/>
      <c r="T3624" s="55"/>
      <c r="U3624" s="55"/>
      <c r="V3624" s="55"/>
      <c r="W3624" s="55"/>
      <c r="X3624" s="55"/>
      <c r="Y3624" s="55"/>
      <c r="Z3624" s="55"/>
      <c r="AA3624" s="55"/>
      <c r="AB3624" s="55"/>
      <c r="AC3624" s="55"/>
      <c r="AD3624" s="55"/>
      <c r="AE3624" s="55"/>
      <c r="AF3624" s="55"/>
    </row>
    <row r="3626" spans="2:32">
      <c r="B3626" s="55"/>
      <c r="C3626" s="55"/>
      <c r="D3626" s="55"/>
      <c r="E3626" s="55"/>
      <c r="F3626" s="55"/>
      <c r="G3626" s="55"/>
      <c r="H3626" s="55"/>
      <c r="I3626" s="55"/>
      <c r="J3626" s="55"/>
      <c r="K3626" s="55"/>
      <c r="L3626" s="55"/>
      <c r="M3626" s="55"/>
      <c r="N3626" s="55"/>
      <c r="O3626" s="55"/>
      <c r="P3626" s="55"/>
      <c r="Q3626" s="55"/>
      <c r="R3626" s="55"/>
      <c r="S3626" s="55"/>
      <c r="T3626" s="55"/>
      <c r="U3626" s="55"/>
      <c r="V3626" s="55"/>
      <c r="W3626" s="55"/>
      <c r="X3626" s="55"/>
      <c r="Y3626" s="55"/>
      <c r="Z3626" s="55"/>
      <c r="AA3626" s="55"/>
      <c r="AB3626" s="55"/>
      <c r="AC3626" s="55"/>
      <c r="AD3626" s="55"/>
      <c r="AE3626" s="55"/>
      <c r="AF3626" s="55"/>
    </row>
    <row r="3627" spans="2:32">
      <c r="B3627" s="242"/>
      <c r="C3627" s="242"/>
      <c r="D3627" s="242"/>
      <c r="E3627" s="242"/>
      <c r="F3627" s="242"/>
      <c r="G3627" s="242"/>
      <c r="H3627" s="242"/>
      <c r="I3627" s="242"/>
      <c r="J3627" s="242"/>
      <c r="K3627" s="242"/>
      <c r="L3627" s="242"/>
      <c r="M3627" s="242"/>
      <c r="N3627" s="242"/>
      <c r="O3627" s="242"/>
      <c r="P3627" s="242"/>
      <c r="Q3627" s="242"/>
      <c r="R3627" s="242"/>
      <c r="S3627" s="242"/>
      <c r="T3627" s="242"/>
      <c r="U3627" s="242"/>
      <c r="V3627" s="242"/>
      <c r="W3627" s="242"/>
      <c r="X3627" s="242"/>
      <c r="Y3627" s="242"/>
      <c r="Z3627" s="242"/>
      <c r="AA3627" s="242"/>
      <c r="AB3627" s="242"/>
      <c r="AC3627" s="242"/>
      <c r="AD3627" s="242"/>
      <c r="AE3627" s="242"/>
      <c r="AF3627" s="242"/>
    </row>
    <row r="3746" spans="2:32">
      <c r="B3746" s="55"/>
      <c r="C3746" s="55"/>
      <c r="D3746" s="55"/>
      <c r="E3746" s="55"/>
      <c r="F3746" s="55"/>
      <c r="G3746" s="55"/>
      <c r="H3746" s="55"/>
      <c r="I3746" s="55"/>
      <c r="J3746" s="55"/>
      <c r="K3746" s="55"/>
      <c r="L3746" s="55"/>
      <c r="M3746" s="55"/>
      <c r="N3746" s="55"/>
      <c r="O3746" s="55"/>
      <c r="P3746" s="55"/>
      <c r="Q3746" s="55"/>
      <c r="R3746" s="55"/>
      <c r="S3746" s="55"/>
      <c r="T3746" s="55"/>
      <c r="U3746" s="55"/>
      <c r="V3746" s="55"/>
      <c r="W3746" s="55"/>
      <c r="X3746" s="55"/>
      <c r="Y3746" s="55"/>
      <c r="Z3746" s="55"/>
      <c r="AA3746" s="55"/>
      <c r="AB3746" s="55"/>
      <c r="AC3746" s="55"/>
      <c r="AD3746" s="55"/>
      <c r="AE3746" s="55"/>
      <c r="AF3746" s="55"/>
    </row>
    <row r="3749" spans="2:32">
      <c r="B3749" s="55"/>
      <c r="C3749" s="55"/>
      <c r="D3749" s="55"/>
      <c r="E3749" s="55"/>
      <c r="F3749" s="55"/>
      <c r="G3749" s="55"/>
      <c r="H3749" s="55"/>
      <c r="I3749" s="55"/>
      <c r="J3749" s="55"/>
      <c r="K3749" s="55"/>
      <c r="L3749" s="55"/>
      <c r="M3749" s="55"/>
      <c r="N3749" s="55"/>
      <c r="O3749" s="55"/>
      <c r="P3749" s="55"/>
      <c r="Q3749" s="55"/>
      <c r="R3749" s="55"/>
      <c r="S3749" s="55"/>
      <c r="T3749" s="55"/>
      <c r="U3749" s="55"/>
      <c r="V3749" s="55"/>
      <c r="W3749" s="55"/>
      <c r="X3749" s="55"/>
      <c r="Y3749" s="55"/>
      <c r="Z3749" s="55"/>
      <c r="AA3749" s="55"/>
      <c r="AB3749" s="55"/>
      <c r="AC3749" s="55"/>
      <c r="AD3749" s="55"/>
      <c r="AE3749" s="55"/>
      <c r="AF3749" s="55"/>
    </row>
    <row r="3751" spans="2:32">
      <c r="B3751" s="55"/>
      <c r="C3751" s="55"/>
      <c r="D3751" s="55"/>
      <c r="E3751" s="55"/>
      <c r="F3751" s="55"/>
      <c r="G3751" s="55"/>
      <c r="H3751" s="55"/>
      <c r="I3751" s="55"/>
      <c r="J3751" s="55"/>
      <c r="K3751" s="55"/>
      <c r="L3751" s="55"/>
      <c r="M3751" s="55"/>
      <c r="N3751" s="55"/>
      <c r="O3751" s="55"/>
      <c r="P3751" s="55"/>
      <c r="Q3751" s="55"/>
      <c r="R3751" s="55"/>
      <c r="S3751" s="55"/>
      <c r="T3751" s="55"/>
      <c r="U3751" s="55"/>
      <c r="V3751" s="55"/>
      <c r="W3751" s="55"/>
      <c r="X3751" s="55"/>
      <c r="Y3751" s="55"/>
      <c r="Z3751" s="55"/>
      <c r="AA3751" s="55"/>
      <c r="AB3751" s="55"/>
      <c r="AC3751" s="55"/>
      <c r="AD3751" s="55"/>
      <c r="AE3751" s="55"/>
      <c r="AF3751" s="55"/>
    </row>
    <row r="3752" spans="2:32">
      <c r="B3752" s="242"/>
      <c r="C3752" s="242"/>
      <c r="D3752" s="242"/>
      <c r="E3752" s="242"/>
      <c r="F3752" s="242"/>
      <c r="G3752" s="242"/>
      <c r="H3752" s="242"/>
      <c r="I3752" s="242"/>
      <c r="J3752" s="242"/>
      <c r="K3752" s="242"/>
      <c r="L3752" s="242"/>
      <c r="M3752" s="242"/>
      <c r="N3752" s="242"/>
      <c r="O3752" s="242"/>
      <c r="P3752" s="242"/>
      <c r="Q3752" s="242"/>
      <c r="R3752" s="242"/>
      <c r="S3752" s="242"/>
      <c r="T3752" s="242"/>
      <c r="U3752" s="242"/>
      <c r="V3752" s="242"/>
      <c r="W3752" s="242"/>
      <c r="X3752" s="242"/>
      <c r="Y3752" s="242"/>
      <c r="Z3752" s="242"/>
      <c r="AA3752" s="242"/>
      <c r="AB3752" s="242"/>
      <c r="AC3752" s="242"/>
      <c r="AD3752" s="242"/>
      <c r="AE3752" s="242"/>
      <c r="AF3752" s="242"/>
    </row>
    <row r="3874" spans="2:32">
      <c r="B3874" s="55"/>
      <c r="C3874" s="55"/>
      <c r="D3874" s="55"/>
      <c r="E3874" s="55"/>
      <c r="F3874" s="55"/>
      <c r="G3874" s="55"/>
      <c r="H3874" s="55"/>
      <c r="I3874" s="55"/>
      <c r="J3874" s="55"/>
      <c r="K3874" s="55"/>
      <c r="L3874" s="55"/>
      <c r="M3874" s="55"/>
      <c r="N3874" s="55"/>
      <c r="O3874" s="55"/>
      <c r="P3874" s="55"/>
      <c r="Q3874" s="55"/>
      <c r="R3874" s="55"/>
      <c r="S3874" s="55"/>
      <c r="T3874" s="55"/>
      <c r="U3874" s="55"/>
      <c r="V3874" s="55"/>
      <c r="W3874" s="55"/>
      <c r="X3874" s="55"/>
      <c r="Y3874" s="55"/>
      <c r="Z3874" s="55"/>
      <c r="AA3874" s="55"/>
      <c r="AB3874" s="55"/>
      <c r="AC3874" s="55"/>
      <c r="AD3874" s="55"/>
      <c r="AE3874" s="55"/>
      <c r="AF3874" s="55"/>
    </row>
    <row r="3876" spans="2:32">
      <c r="B3876" s="55"/>
      <c r="C3876" s="55"/>
      <c r="D3876" s="55"/>
      <c r="E3876" s="55"/>
      <c r="F3876" s="55"/>
      <c r="G3876" s="55"/>
      <c r="H3876" s="55"/>
      <c r="I3876" s="55"/>
      <c r="J3876" s="55"/>
      <c r="K3876" s="55"/>
      <c r="L3876" s="55"/>
      <c r="M3876" s="55"/>
      <c r="N3876" s="55"/>
      <c r="O3876" s="55"/>
      <c r="P3876" s="55"/>
      <c r="Q3876" s="55"/>
      <c r="R3876" s="55"/>
      <c r="S3876" s="55"/>
      <c r="T3876" s="55"/>
      <c r="U3876" s="55"/>
      <c r="V3876" s="55"/>
      <c r="W3876" s="55"/>
      <c r="X3876" s="55"/>
      <c r="Y3876" s="55"/>
      <c r="Z3876" s="55"/>
      <c r="AA3876" s="55"/>
      <c r="AB3876" s="55"/>
      <c r="AC3876" s="55"/>
      <c r="AD3876" s="55"/>
      <c r="AE3876" s="55"/>
      <c r="AF3876" s="55"/>
    </row>
    <row r="3877" spans="2:32">
      <c r="B3877" s="242"/>
      <c r="C3877" s="242"/>
      <c r="D3877" s="242"/>
      <c r="E3877" s="242"/>
      <c r="F3877" s="242"/>
      <c r="G3877" s="242"/>
      <c r="H3877" s="242"/>
      <c r="I3877" s="242"/>
      <c r="J3877" s="242"/>
      <c r="K3877" s="242"/>
      <c r="L3877" s="242"/>
      <c r="M3877" s="242"/>
      <c r="N3877" s="242"/>
      <c r="O3877" s="242"/>
      <c r="P3877" s="242"/>
      <c r="Q3877" s="242"/>
      <c r="R3877" s="242"/>
      <c r="S3877" s="242"/>
      <c r="T3877" s="242"/>
      <c r="U3877" s="242"/>
      <c r="V3877" s="242"/>
      <c r="W3877" s="242"/>
      <c r="X3877" s="242"/>
      <c r="Y3877" s="242"/>
      <c r="Z3877" s="242"/>
      <c r="AA3877" s="242"/>
      <c r="AB3877" s="242"/>
      <c r="AC3877" s="242"/>
      <c r="AD3877" s="242"/>
      <c r="AE3877" s="242"/>
      <c r="AF3877" s="242"/>
    </row>
    <row r="3886" spans="2:32">
      <c r="B3886" s="55"/>
      <c r="C3886" s="55"/>
      <c r="D3886" s="55"/>
      <c r="E3886" s="55"/>
      <c r="F3886" s="55"/>
      <c r="G3886" s="55"/>
      <c r="H3886" s="55"/>
      <c r="I3886" s="55"/>
      <c r="J3886" s="55"/>
      <c r="K3886" s="55"/>
      <c r="L3886" s="55"/>
      <c r="M3886" s="55"/>
      <c r="N3886" s="55"/>
      <c r="O3886" s="55"/>
      <c r="P3886" s="55"/>
      <c r="Q3886" s="55"/>
      <c r="R3886" s="55"/>
      <c r="S3886" s="55"/>
      <c r="T3886" s="55"/>
      <c r="U3886" s="55"/>
      <c r="V3886" s="55"/>
      <c r="W3886" s="55"/>
      <c r="X3886" s="55"/>
      <c r="Y3886" s="55"/>
      <c r="Z3886" s="55"/>
      <c r="AA3886" s="55"/>
      <c r="AB3886" s="55"/>
      <c r="AC3886" s="55"/>
      <c r="AD3886" s="55"/>
      <c r="AE3886" s="55"/>
      <c r="AF3886" s="55"/>
    </row>
    <row r="3887" spans="2:32">
      <c r="B3887" s="55"/>
      <c r="C3887" s="55"/>
      <c r="D3887" s="55"/>
      <c r="E3887" s="55"/>
      <c r="F3887" s="55"/>
      <c r="G3887" s="55"/>
      <c r="H3887" s="55"/>
      <c r="I3887" s="55"/>
      <c r="J3887" s="55"/>
      <c r="K3887" s="55"/>
      <c r="L3887" s="55"/>
      <c r="M3887" s="55"/>
      <c r="N3887" s="55"/>
      <c r="O3887" s="55"/>
      <c r="P3887" s="55"/>
      <c r="Q3887" s="55"/>
      <c r="R3887" s="55"/>
      <c r="S3887" s="55"/>
      <c r="T3887" s="55"/>
      <c r="U3887" s="55"/>
      <c r="V3887" s="55"/>
      <c r="W3887" s="55"/>
      <c r="X3887" s="55"/>
      <c r="Y3887" s="55"/>
      <c r="Z3887" s="55"/>
      <c r="AA3887" s="55"/>
      <c r="AB3887" s="55"/>
      <c r="AC3887" s="55"/>
      <c r="AD3887" s="55"/>
      <c r="AE3887" s="55"/>
      <c r="AF3887" s="55"/>
    </row>
    <row r="3888" spans="2:32">
      <c r="B3888" s="55"/>
      <c r="C3888" s="55"/>
      <c r="D3888" s="55"/>
      <c r="E3888" s="55"/>
      <c r="F3888" s="55"/>
      <c r="G3888" s="55"/>
      <c r="H3888" s="55"/>
      <c r="I3888" s="55"/>
      <c r="J3888" s="55"/>
      <c r="K3888" s="55"/>
      <c r="L3888" s="55"/>
      <c r="M3888" s="55"/>
      <c r="N3888" s="55"/>
      <c r="O3888" s="55"/>
      <c r="P3888" s="55"/>
      <c r="Q3888" s="55"/>
      <c r="R3888" s="55"/>
      <c r="S3888" s="55"/>
      <c r="T3888" s="55"/>
      <c r="U3888" s="55"/>
      <c r="V3888" s="55"/>
      <c r="W3888" s="55"/>
      <c r="X3888" s="55"/>
      <c r="Y3888" s="55"/>
      <c r="Z3888" s="55"/>
      <c r="AA3888" s="55"/>
      <c r="AB3888" s="55"/>
      <c r="AC3888" s="55"/>
      <c r="AD3888" s="55"/>
      <c r="AE3888" s="55"/>
      <c r="AF3888" s="55"/>
    </row>
    <row r="4001" spans="2:32">
      <c r="B4001" s="55"/>
      <c r="C4001" s="55"/>
      <c r="D4001" s="55"/>
      <c r="E4001" s="55"/>
      <c r="F4001" s="55"/>
      <c r="G4001" s="55"/>
      <c r="H4001" s="55"/>
      <c r="I4001" s="55"/>
      <c r="J4001" s="55"/>
      <c r="K4001" s="55"/>
      <c r="L4001" s="55"/>
      <c r="M4001" s="55"/>
      <c r="N4001" s="55"/>
      <c r="O4001" s="55"/>
      <c r="P4001" s="55"/>
      <c r="Q4001" s="55"/>
      <c r="R4001" s="55"/>
      <c r="S4001" s="55"/>
      <c r="T4001" s="55"/>
      <c r="U4001" s="55"/>
      <c r="V4001" s="55"/>
      <c r="W4001" s="55"/>
      <c r="X4001" s="55"/>
      <c r="Y4001" s="55"/>
      <c r="Z4001" s="55"/>
      <c r="AA4001" s="55"/>
      <c r="AB4001" s="55"/>
      <c r="AC4001" s="55"/>
      <c r="AD4001" s="55"/>
      <c r="AE4001" s="55"/>
      <c r="AF4001" s="55"/>
    </row>
    <row r="4002" spans="2:32">
      <c r="B4002" s="242"/>
      <c r="C4002" s="242"/>
      <c r="D4002" s="242"/>
      <c r="E4002" s="242"/>
      <c r="F4002" s="242"/>
      <c r="G4002" s="242"/>
      <c r="H4002" s="242"/>
      <c r="I4002" s="242"/>
      <c r="J4002" s="242"/>
      <c r="K4002" s="242"/>
      <c r="L4002" s="242"/>
      <c r="M4002" s="242"/>
      <c r="N4002" s="242"/>
      <c r="O4002" s="242"/>
      <c r="P4002" s="242"/>
      <c r="Q4002" s="242"/>
      <c r="R4002" s="242"/>
      <c r="S4002" s="242"/>
      <c r="T4002" s="242"/>
      <c r="U4002" s="242"/>
      <c r="V4002" s="242"/>
      <c r="W4002" s="242"/>
      <c r="X4002" s="242"/>
      <c r="Y4002" s="242"/>
      <c r="Z4002" s="242"/>
      <c r="AA4002" s="242"/>
      <c r="AB4002" s="242"/>
      <c r="AC4002" s="242"/>
      <c r="AD4002" s="242"/>
      <c r="AE4002" s="242"/>
      <c r="AF4002" s="242"/>
    </row>
    <row r="4011" spans="2:32">
      <c r="B4011" s="55"/>
      <c r="C4011" s="55"/>
      <c r="D4011" s="55"/>
      <c r="E4011" s="55"/>
      <c r="F4011" s="55"/>
      <c r="G4011" s="55"/>
      <c r="H4011" s="55"/>
      <c r="I4011" s="55"/>
      <c r="J4011" s="55"/>
      <c r="K4011" s="55"/>
      <c r="L4011" s="55"/>
      <c r="M4011" s="55"/>
      <c r="N4011" s="55"/>
      <c r="O4011" s="55"/>
      <c r="P4011" s="55"/>
      <c r="Q4011" s="55"/>
      <c r="R4011" s="55"/>
      <c r="S4011" s="55"/>
      <c r="T4011" s="55"/>
      <c r="U4011" s="55"/>
      <c r="V4011" s="55"/>
      <c r="W4011" s="55"/>
      <c r="X4011" s="55"/>
      <c r="Y4011" s="55"/>
      <c r="Z4011" s="55"/>
      <c r="AA4011" s="55"/>
      <c r="AB4011" s="55"/>
      <c r="AC4011" s="55"/>
      <c r="AD4011" s="55"/>
      <c r="AE4011" s="55"/>
      <c r="AF4011" s="55"/>
    </row>
    <row r="4012" spans="2:32">
      <c r="B4012" s="55"/>
      <c r="C4012" s="55"/>
      <c r="D4012" s="55"/>
      <c r="E4012" s="55"/>
      <c r="F4012" s="55"/>
      <c r="G4012" s="55"/>
      <c r="H4012" s="55"/>
      <c r="I4012" s="55"/>
      <c r="J4012" s="55"/>
      <c r="K4012" s="55"/>
      <c r="L4012" s="55"/>
      <c r="M4012" s="55"/>
      <c r="N4012" s="55"/>
      <c r="O4012" s="55"/>
      <c r="P4012" s="55"/>
      <c r="Q4012" s="55"/>
      <c r="R4012" s="55"/>
      <c r="S4012" s="55"/>
      <c r="T4012" s="55"/>
      <c r="U4012" s="55"/>
      <c r="V4012" s="55"/>
      <c r="W4012" s="55"/>
      <c r="X4012" s="55"/>
      <c r="Y4012" s="55"/>
      <c r="Z4012" s="55"/>
      <c r="AA4012" s="55"/>
      <c r="AB4012" s="55"/>
      <c r="AC4012" s="55"/>
      <c r="AD4012" s="55"/>
      <c r="AE4012" s="55"/>
      <c r="AF4012" s="55"/>
    </row>
    <row r="4013" spans="2:32">
      <c r="B4013" s="55"/>
      <c r="C4013" s="55"/>
      <c r="D4013" s="55"/>
      <c r="E4013" s="55"/>
      <c r="F4013" s="55"/>
      <c r="G4013" s="55"/>
      <c r="H4013" s="55"/>
      <c r="I4013" s="55"/>
      <c r="J4013" s="55"/>
      <c r="K4013" s="55"/>
      <c r="L4013" s="55"/>
      <c r="M4013" s="55"/>
      <c r="N4013" s="55"/>
      <c r="O4013" s="55"/>
      <c r="P4013" s="55"/>
      <c r="Q4013" s="55"/>
      <c r="R4013" s="55"/>
      <c r="S4013" s="55"/>
      <c r="T4013" s="55"/>
      <c r="U4013" s="55"/>
      <c r="V4013" s="55"/>
      <c r="W4013" s="55"/>
      <c r="X4013" s="55"/>
      <c r="Y4013" s="55"/>
      <c r="Z4013" s="55"/>
      <c r="AA4013" s="55"/>
      <c r="AB4013" s="55"/>
      <c r="AC4013" s="55"/>
      <c r="AD4013" s="55"/>
      <c r="AE4013" s="55"/>
      <c r="AF4013" s="55"/>
    </row>
    <row r="4014" spans="2:32">
      <c r="B4014" s="55"/>
      <c r="C4014" s="55"/>
      <c r="D4014" s="55"/>
      <c r="E4014" s="55"/>
      <c r="F4014" s="55"/>
      <c r="G4014" s="55"/>
      <c r="H4014" s="55"/>
      <c r="I4014" s="55"/>
      <c r="J4014" s="55"/>
      <c r="K4014" s="55"/>
      <c r="L4014" s="55"/>
      <c r="M4014" s="55"/>
      <c r="N4014" s="55"/>
      <c r="O4014" s="55"/>
      <c r="P4014" s="55"/>
      <c r="Q4014" s="55"/>
      <c r="R4014" s="55"/>
      <c r="S4014" s="55"/>
      <c r="T4014" s="55"/>
      <c r="U4014" s="55"/>
      <c r="V4014" s="55"/>
      <c r="W4014" s="55"/>
      <c r="X4014" s="55"/>
      <c r="Y4014" s="55"/>
      <c r="Z4014" s="55"/>
      <c r="AA4014" s="55"/>
      <c r="AB4014" s="55"/>
      <c r="AC4014" s="55"/>
      <c r="AD4014" s="55"/>
      <c r="AE4014" s="55"/>
      <c r="AF4014" s="55"/>
    </row>
    <row r="4015" spans="2:32">
      <c r="B4015" s="55"/>
      <c r="C4015" s="55"/>
      <c r="D4015" s="55"/>
      <c r="E4015" s="55"/>
      <c r="F4015" s="55"/>
      <c r="G4015" s="55"/>
      <c r="H4015" s="55"/>
      <c r="I4015" s="55"/>
      <c r="J4015" s="55"/>
      <c r="K4015" s="55"/>
      <c r="L4015" s="55"/>
      <c r="M4015" s="55"/>
      <c r="N4015" s="55"/>
      <c r="O4015" s="55"/>
      <c r="P4015" s="55"/>
      <c r="Q4015" s="55"/>
      <c r="R4015" s="55"/>
      <c r="S4015" s="55"/>
      <c r="T4015" s="55"/>
      <c r="U4015" s="55"/>
      <c r="V4015" s="55"/>
      <c r="W4015" s="55"/>
      <c r="X4015" s="55"/>
      <c r="Y4015" s="55"/>
      <c r="Z4015" s="55"/>
      <c r="AA4015" s="55"/>
      <c r="AB4015" s="55"/>
      <c r="AC4015" s="55"/>
      <c r="AD4015" s="55"/>
      <c r="AE4015" s="55"/>
      <c r="AF4015" s="55"/>
    </row>
    <row r="4016" spans="2:32">
      <c r="B4016" s="55"/>
      <c r="C4016" s="55"/>
      <c r="D4016" s="55"/>
      <c r="E4016" s="55"/>
      <c r="F4016" s="55"/>
      <c r="G4016" s="55"/>
      <c r="H4016" s="55"/>
      <c r="I4016" s="55"/>
      <c r="J4016" s="55"/>
      <c r="K4016" s="55"/>
      <c r="L4016" s="55"/>
      <c r="M4016" s="55"/>
      <c r="N4016" s="55"/>
      <c r="O4016" s="55"/>
      <c r="P4016" s="55"/>
      <c r="Q4016" s="55"/>
      <c r="R4016" s="55"/>
      <c r="S4016" s="55"/>
      <c r="T4016" s="55"/>
      <c r="U4016" s="55"/>
      <c r="V4016" s="55"/>
      <c r="W4016" s="55"/>
      <c r="X4016" s="55"/>
      <c r="Y4016" s="55"/>
      <c r="Z4016" s="55"/>
      <c r="AA4016" s="55"/>
      <c r="AB4016" s="55"/>
      <c r="AC4016" s="55"/>
      <c r="AD4016" s="55"/>
      <c r="AE4016" s="55"/>
      <c r="AF4016" s="55"/>
    </row>
    <row r="4121" spans="2:32">
      <c r="B4121" s="55"/>
      <c r="C4121" s="55"/>
      <c r="D4121" s="55"/>
      <c r="E4121" s="55"/>
      <c r="F4121" s="55"/>
      <c r="G4121" s="55"/>
      <c r="H4121" s="55"/>
      <c r="I4121" s="55"/>
      <c r="J4121" s="55"/>
      <c r="K4121" s="55"/>
      <c r="L4121" s="55"/>
      <c r="M4121" s="55"/>
      <c r="N4121" s="55"/>
      <c r="O4121" s="55"/>
      <c r="P4121" s="55"/>
      <c r="Q4121" s="55"/>
      <c r="R4121" s="55"/>
      <c r="S4121" s="55"/>
      <c r="T4121" s="55"/>
      <c r="U4121" s="55"/>
      <c r="V4121" s="55"/>
      <c r="W4121" s="55"/>
      <c r="X4121" s="55"/>
      <c r="Y4121" s="55"/>
      <c r="Z4121" s="55"/>
      <c r="AA4121" s="55"/>
      <c r="AB4121" s="55"/>
      <c r="AC4121" s="55"/>
      <c r="AD4121" s="55"/>
      <c r="AE4121" s="55"/>
      <c r="AF4121" s="55"/>
    </row>
    <row r="4124" spans="2:32">
      <c r="B4124" s="55"/>
      <c r="C4124" s="55"/>
      <c r="D4124" s="55"/>
      <c r="E4124" s="55"/>
      <c r="F4124" s="55"/>
      <c r="G4124" s="55"/>
      <c r="H4124" s="55"/>
      <c r="I4124" s="55"/>
      <c r="J4124" s="55"/>
      <c r="K4124" s="55"/>
      <c r="L4124" s="55"/>
      <c r="M4124" s="55"/>
      <c r="N4124" s="55"/>
      <c r="O4124" s="55"/>
      <c r="P4124" s="55"/>
      <c r="Q4124" s="55"/>
      <c r="R4124" s="55"/>
      <c r="S4124" s="55"/>
      <c r="T4124" s="55"/>
      <c r="U4124" s="55"/>
      <c r="V4124" s="55"/>
      <c r="W4124" s="55"/>
      <c r="X4124" s="55"/>
      <c r="Y4124" s="55"/>
      <c r="Z4124" s="55"/>
      <c r="AA4124" s="55"/>
      <c r="AB4124" s="55"/>
      <c r="AC4124" s="55"/>
      <c r="AD4124" s="55"/>
      <c r="AE4124" s="55"/>
      <c r="AF4124" s="55"/>
    </row>
    <row r="4126" spans="2:32">
      <c r="B4126" s="55"/>
      <c r="C4126" s="55"/>
      <c r="D4126" s="55"/>
      <c r="E4126" s="55"/>
      <c r="F4126" s="55"/>
      <c r="G4126" s="55"/>
      <c r="H4126" s="55"/>
      <c r="I4126" s="55"/>
      <c r="J4126" s="55"/>
      <c r="K4126" s="55"/>
      <c r="L4126" s="55"/>
      <c r="M4126" s="55"/>
      <c r="N4126" s="55"/>
      <c r="O4126" s="55"/>
      <c r="P4126" s="55"/>
      <c r="Q4126" s="55"/>
      <c r="R4126" s="55"/>
      <c r="S4126" s="55"/>
      <c r="T4126" s="55"/>
      <c r="U4126" s="55"/>
      <c r="V4126" s="55"/>
      <c r="W4126" s="55"/>
      <c r="X4126" s="55"/>
      <c r="Y4126" s="55"/>
      <c r="Z4126" s="55"/>
      <c r="AA4126" s="55"/>
      <c r="AB4126" s="55"/>
      <c r="AC4126" s="55"/>
      <c r="AD4126" s="55"/>
      <c r="AE4126" s="55"/>
      <c r="AF4126" s="55"/>
    </row>
    <row r="4127" spans="2:32">
      <c r="B4127" s="242"/>
      <c r="C4127" s="242"/>
      <c r="D4127" s="242"/>
      <c r="E4127" s="242"/>
      <c r="F4127" s="242"/>
      <c r="G4127" s="242"/>
      <c r="H4127" s="242"/>
      <c r="I4127" s="242"/>
      <c r="J4127" s="242"/>
      <c r="K4127" s="242"/>
      <c r="L4127" s="242"/>
      <c r="M4127" s="242"/>
      <c r="N4127" s="242"/>
      <c r="O4127" s="242"/>
      <c r="P4127" s="242"/>
      <c r="Q4127" s="242"/>
      <c r="R4127" s="242"/>
      <c r="S4127" s="242"/>
      <c r="T4127" s="242"/>
      <c r="U4127" s="242"/>
      <c r="V4127" s="242"/>
      <c r="W4127" s="242"/>
      <c r="X4127" s="242"/>
      <c r="Y4127" s="242"/>
      <c r="Z4127" s="242"/>
      <c r="AA4127" s="242"/>
      <c r="AB4127" s="242"/>
      <c r="AC4127" s="242"/>
      <c r="AD4127" s="242"/>
      <c r="AE4127" s="242"/>
      <c r="AF4127" s="242"/>
    </row>
    <row r="4246" spans="2:32">
      <c r="B4246" s="55"/>
      <c r="C4246" s="55"/>
      <c r="D4246" s="55"/>
      <c r="E4246" s="55"/>
      <c r="F4246" s="55"/>
      <c r="G4246" s="55"/>
      <c r="H4246" s="55"/>
      <c r="I4246" s="55"/>
      <c r="J4246" s="55"/>
      <c r="K4246" s="55"/>
      <c r="L4246" s="55"/>
      <c r="M4246" s="55"/>
      <c r="N4246" s="55"/>
      <c r="O4246" s="55"/>
      <c r="P4246" s="55"/>
      <c r="Q4246" s="55"/>
      <c r="R4246" s="55"/>
      <c r="S4246" s="55"/>
      <c r="T4246" s="55"/>
      <c r="U4246" s="55"/>
      <c r="V4246" s="55"/>
      <c r="W4246" s="55"/>
      <c r="X4246" s="55"/>
      <c r="Y4246" s="55"/>
      <c r="Z4246" s="55"/>
      <c r="AA4246" s="55"/>
      <c r="AB4246" s="55"/>
      <c r="AC4246" s="55"/>
      <c r="AD4246" s="55"/>
      <c r="AE4246" s="55"/>
      <c r="AF4246" s="55"/>
    </row>
    <row r="4249" spans="2:32">
      <c r="B4249" s="55"/>
      <c r="C4249" s="55"/>
      <c r="D4249" s="55"/>
      <c r="E4249" s="55"/>
      <c r="F4249" s="55"/>
      <c r="G4249" s="55"/>
      <c r="H4249" s="55"/>
      <c r="I4249" s="55"/>
      <c r="J4249" s="55"/>
      <c r="K4249" s="55"/>
      <c r="L4249" s="55"/>
      <c r="M4249" s="55"/>
      <c r="N4249" s="55"/>
      <c r="O4249" s="55"/>
      <c r="P4249" s="55"/>
      <c r="Q4249" s="55"/>
      <c r="R4249" s="55"/>
      <c r="S4249" s="55"/>
      <c r="T4249" s="55"/>
      <c r="U4249" s="55"/>
      <c r="V4249" s="55"/>
      <c r="W4249" s="55"/>
      <c r="X4249" s="55"/>
      <c r="Y4249" s="55"/>
      <c r="Z4249" s="55"/>
      <c r="AA4249" s="55"/>
      <c r="AB4249" s="55"/>
      <c r="AC4249" s="55"/>
      <c r="AD4249" s="55"/>
      <c r="AE4249" s="55"/>
      <c r="AF4249" s="55"/>
    </row>
    <row r="4251" spans="2:32">
      <c r="B4251" s="55"/>
      <c r="C4251" s="55"/>
      <c r="D4251" s="55"/>
      <c r="E4251" s="55"/>
      <c r="F4251" s="55"/>
      <c r="G4251" s="55"/>
      <c r="H4251" s="55"/>
      <c r="I4251" s="55"/>
      <c r="J4251" s="55"/>
      <c r="K4251" s="55"/>
      <c r="L4251" s="55"/>
      <c r="M4251" s="55"/>
      <c r="N4251" s="55"/>
      <c r="O4251" s="55"/>
      <c r="P4251" s="55"/>
      <c r="Q4251" s="55"/>
      <c r="R4251" s="55"/>
      <c r="S4251" s="55"/>
      <c r="T4251" s="55"/>
      <c r="U4251" s="55"/>
      <c r="V4251" s="55"/>
      <c r="W4251" s="55"/>
      <c r="X4251" s="55"/>
      <c r="Y4251" s="55"/>
      <c r="Z4251" s="55"/>
      <c r="AA4251" s="55"/>
      <c r="AB4251" s="55"/>
      <c r="AC4251" s="55"/>
      <c r="AD4251" s="55"/>
      <c r="AE4251" s="55"/>
      <c r="AF4251" s="55"/>
    </row>
    <row r="4252" spans="2:32">
      <c r="B4252" s="242"/>
      <c r="C4252" s="242"/>
      <c r="D4252" s="242"/>
      <c r="E4252" s="242"/>
      <c r="F4252" s="242"/>
      <c r="G4252" s="242"/>
      <c r="H4252" s="242"/>
      <c r="I4252" s="242"/>
      <c r="J4252" s="242"/>
      <c r="K4252" s="242"/>
      <c r="L4252" s="242"/>
      <c r="M4252" s="242"/>
      <c r="N4252" s="242"/>
      <c r="O4252" s="242"/>
      <c r="P4252" s="242"/>
      <c r="Q4252" s="242"/>
      <c r="R4252" s="242"/>
      <c r="S4252" s="242"/>
      <c r="T4252" s="242"/>
      <c r="U4252" s="242"/>
      <c r="V4252" s="242"/>
      <c r="W4252" s="242"/>
      <c r="X4252" s="242"/>
      <c r="Y4252" s="242"/>
      <c r="Z4252" s="242"/>
      <c r="AA4252" s="242"/>
      <c r="AB4252" s="242"/>
      <c r="AC4252" s="242"/>
      <c r="AD4252" s="242"/>
      <c r="AE4252" s="242"/>
      <c r="AF4252" s="242"/>
    </row>
    <row r="4371" spans="2:32">
      <c r="B4371" s="55"/>
      <c r="C4371" s="55"/>
      <c r="D4371" s="55"/>
      <c r="E4371" s="55"/>
      <c r="F4371" s="55"/>
      <c r="G4371" s="55"/>
      <c r="H4371" s="55"/>
      <c r="I4371" s="55"/>
      <c r="J4371" s="55"/>
      <c r="K4371" s="55"/>
      <c r="L4371" s="55"/>
      <c r="M4371" s="55"/>
      <c r="N4371" s="55"/>
      <c r="O4371" s="55"/>
      <c r="P4371" s="55"/>
      <c r="Q4371" s="55"/>
      <c r="R4371" s="55"/>
      <c r="S4371" s="55"/>
      <c r="T4371" s="55"/>
      <c r="U4371" s="55"/>
      <c r="V4371" s="55"/>
      <c r="W4371" s="55"/>
      <c r="X4371" s="55"/>
      <c r="Y4371" s="55"/>
      <c r="Z4371" s="55"/>
      <c r="AA4371" s="55"/>
      <c r="AB4371" s="55"/>
      <c r="AC4371" s="55"/>
      <c r="AD4371" s="55"/>
      <c r="AE4371" s="55"/>
      <c r="AF4371" s="55"/>
    </row>
    <row r="4374" spans="2:32">
      <c r="B4374" s="55"/>
      <c r="C4374" s="55"/>
      <c r="D4374" s="55"/>
      <c r="E4374" s="55"/>
      <c r="F4374" s="55"/>
      <c r="G4374" s="55"/>
      <c r="H4374" s="55"/>
      <c r="I4374" s="55"/>
      <c r="J4374" s="55"/>
      <c r="K4374" s="55"/>
      <c r="L4374" s="55"/>
      <c r="M4374" s="55"/>
      <c r="N4374" s="55"/>
      <c r="O4374" s="55"/>
      <c r="P4374" s="55"/>
      <c r="Q4374" s="55"/>
      <c r="R4374" s="55"/>
      <c r="S4374" s="55"/>
      <c r="T4374" s="55"/>
      <c r="U4374" s="55"/>
      <c r="V4374" s="55"/>
      <c r="W4374" s="55"/>
      <c r="X4374" s="55"/>
      <c r="Y4374" s="55"/>
      <c r="Z4374" s="55"/>
      <c r="AA4374" s="55"/>
      <c r="AB4374" s="55"/>
      <c r="AC4374" s="55"/>
      <c r="AD4374" s="55"/>
      <c r="AE4374" s="55"/>
      <c r="AF4374" s="55"/>
    </row>
    <row r="4376" spans="2:32">
      <c r="B4376" s="55"/>
      <c r="C4376" s="55"/>
      <c r="D4376" s="55"/>
      <c r="E4376" s="55"/>
      <c r="F4376" s="55"/>
      <c r="G4376" s="55"/>
      <c r="H4376" s="55"/>
      <c r="I4376" s="55"/>
      <c r="J4376" s="55"/>
      <c r="K4376" s="55"/>
      <c r="L4376" s="55"/>
      <c r="M4376" s="55"/>
      <c r="N4376" s="55"/>
      <c r="O4376" s="55"/>
      <c r="P4376" s="55"/>
      <c r="Q4376" s="55"/>
      <c r="R4376" s="55"/>
      <c r="S4376" s="55"/>
      <c r="T4376" s="55"/>
      <c r="U4376" s="55"/>
      <c r="V4376" s="55"/>
      <c r="W4376" s="55"/>
      <c r="X4376" s="55"/>
      <c r="Y4376" s="55"/>
      <c r="Z4376" s="55"/>
      <c r="AA4376" s="55"/>
      <c r="AB4376" s="55"/>
      <c r="AC4376" s="55"/>
      <c r="AD4376" s="55"/>
      <c r="AE4376" s="55"/>
      <c r="AF4376" s="55"/>
    </row>
    <row r="4377" spans="2:32">
      <c r="B4377" s="242"/>
      <c r="C4377" s="242"/>
      <c r="D4377" s="242"/>
      <c r="E4377" s="242"/>
      <c r="F4377" s="242"/>
      <c r="G4377" s="242"/>
      <c r="H4377" s="242"/>
      <c r="I4377" s="242"/>
      <c r="J4377" s="242"/>
      <c r="K4377" s="242"/>
      <c r="L4377" s="242"/>
      <c r="M4377" s="242"/>
      <c r="N4377" s="242"/>
      <c r="O4377" s="242"/>
      <c r="P4377" s="242"/>
      <c r="Q4377" s="242"/>
      <c r="R4377" s="242"/>
      <c r="S4377" s="242"/>
      <c r="T4377" s="242"/>
      <c r="U4377" s="242"/>
      <c r="V4377" s="242"/>
      <c r="W4377" s="242"/>
      <c r="X4377" s="242"/>
      <c r="Y4377" s="242"/>
      <c r="Z4377" s="242"/>
      <c r="AA4377" s="242"/>
      <c r="AB4377" s="242"/>
      <c r="AC4377" s="242"/>
      <c r="AD4377" s="242"/>
      <c r="AE4377" s="242"/>
      <c r="AF4377" s="242"/>
    </row>
    <row r="4499" spans="2:32">
      <c r="B4499" s="55"/>
      <c r="C4499" s="55"/>
      <c r="D4499" s="55"/>
      <c r="E4499" s="55"/>
      <c r="F4499" s="55"/>
      <c r="G4499" s="55"/>
      <c r="H4499" s="55"/>
      <c r="I4499" s="55"/>
      <c r="J4499" s="55"/>
      <c r="K4499" s="55"/>
      <c r="L4499" s="55"/>
      <c r="M4499" s="55"/>
      <c r="N4499" s="55"/>
      <c r="O4499" s="55"/>
      <c r="P4499" s="55"/>
      <c r="Q4499" s="55"/>
      <c r="R4499" s="55"/>
      <c r="S4499" s="55"/>
      <c r="T4499" s="55"/>
      <c r="U4499" s="55"/>
      <c r="V4499" s="55"/>
      <c r="W4499" s="55"/>
      <c r="X4499" s="55"/>
      <c r="Y4499" s="55"/>
      <c r="Z4499" s="55"/>
      <c r="AA4499" s="55"/>
      <c r="AB4499" s="55"/>
      <c r="AC4499" s="55"/>
      <c r="AD4499" s="55"/>
      <c r="AE4499" s="55"/>
      <c r="AF4499" s="55"/>
    </row>
    <row r="4501" spans="2:32">
      <c r="B4501" s="55"/>
      <c r="C4501" s="55"/>
      <c r="D4501" s="55"/>
      <c r="E4501" s="55"/>
      <c r="F4501" s="55"/>
      <c r="G4501" s="55"/>
      <c r="H4501" s="55"/>
      <c r="I4501" s="55"/>
      <c r="J4501" s="55"/>
      <c r="K4501" s="55"/>
      <c r="L4501" s="55"/>
      <c r="M4501" s="55"/>
      <c r="N4501" s="55"/>
      <c r="O4501" s="55"/>
      <c r="P4501" s="55"/>
      <c r="Q4501" s="55"/>
      <c r="R4501" s="55"/>
      <c r="S4501" s="55"/>
      <c r="T4501" s="55"/>
      <c r="U4501" s="55"/>
      <c r="V4501" s="55"/>
      <c r="W4501" s="55"/>
      <c r="X4501" s="55"/>
      <c r="Y4501" s="55"/>
      <c r="Z4501" s="55"/>
      <c r="AA4501" s="55"/>
      <c r="AB4501" s="55"/>
      <c r="AC4501" s="55"/>
      <c r="AD4501" s="55"/>
      <c r="AE4501" s="55"/>
      <c r="AF4501" s="55"/>
    </row>
    <row r="4502" spans="2:32">
      <c r="B4502" s="242"/>
      <c r="C4502" s="242"/>
      <c r="D4502" s="242"/>
      <c r="E4502" s="242"/>
      <c r="F4502" s="242"/>
      <c r="G4502" s="242"/>
      <c r="H4502" s="242"/>
      <c r="I4502" s="242"/>
      <c r="J4502" s="242"/>
      <c r="K4502" s="242"/>
      <c r="L4502" s="242"/>
      <c r="M4502" s="242"/>
      <c r="N4502" s="242"/>
      <c r="O4502" s="242"/>
      <c r="P4502" s="242"/>
      <c r="Q4502" s="242"/>
      <c r="R4502" s="242"/>
      <c r="S4502" s="242"/>
      <c r="T4502" s="242"/>
      <c r="U4502" s="242"/>
      <c r="V4502" s="242"/>
      <c r="W4502" s="242"/>
      <c r="X4502" s="242"/>
      <c r="Y4502" s="242"/>
      <c r="Z4502" s="242"/>
      <c r="AA4502" s="242"/>
      <c r="AB4502" s="242"/>
      <c r="AC4502" s="242"/>
      <c r="AD4502" s="242"/>
      <c r="AE4502" s="242"/>
      <c r="AF4502" s="242"/>
    </row>
  </sheetData>
  <mergeCells count="29">
    <mergeCell ref="B4127:AF4127"/>
    <mergeCell ref="B4252:AF4252"/>
    <mergeCell ref="B4377:AF4377"/>
    <mergeCell ref="B4502:AF4502"/>
    <mergeCell ref="B3393:AF3393"/>
    <mergeCell ref="B3502:AF3502"/>
    <mergeCell ref="B3627:AF3627"/>
    <mergeCell ref="B3752:AF3752"/>
    <mergeCell ref="B3877:AF3877"/>
    <mergeCell ref="B4002:AF4002"/>
    <mergeCell ref="B3076:AF3076"/>
    <mergeCell ref="B735:AF735"/>
    <mergeCell ref="B911:AF911"/>
    <mergeCell ref="B994:AF994"/>
    <mergeCell ref="B1096:AF1096"/>
    <mergeCell ref="B1194:AF1194"/>
    <mergeCell ref="B1294:AF1294"/>
    <mergeCell ref="B1590:AF1590"/>
    <mergeCell ref="B1813:AF1813"/>
    <mergeCell ref="B2090:AF2090"/>
    <mergeCell ref="B2425:AF2425"/>
    <mergeCell ref="B2745:AF2745"/>
    <mergeCell ref="B663:AF663"/>
    <mergeCell ref="B117:AF117"/>
    <mergeCell ref="B259:AF259"/>
    <mergeCell ref="B339:AF339"/>
    <mergeCell ref="B452:AF452"/>
    <mergeCell ref="B565:AF565"/>
    <mergeCell ref="B275:AG27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3F748-B54D-40C6-8635-913D60814308}">
  <dimension ref="A1:AG2837"/>
  <sheetViews>
    <sheetView workbookViewId="0">
      <selection sqref="A1:AG2837"/>
    </sheetView>
  </sheetViews>
  <sheetFormatPr defaultRowHeight="15"/>
  <sheetData>
    <row r="1" spans="1:33" ht="15.75" thickBot="1">
      <c r="A1" s="55"/>
      <c r="B1" s="82" t="s">
        <v>1332</v>
      </c>
      <c r="C1" s="86">
        <v>2021</v>
      </c>
      <c r="D1" s="86">
        <v>2022</v>
      </c>
      <c r="E1" s="86">
        <v>2023</v>
      </c>
      <c r="F1" s="86">
        <v>2024</v>
      </c>
      <c r="G1" s="86">
        <v>2025</v>
      </c>
      <c r="H1" s="86">
        <v>2026</v>
      </c>
      <c r="I1" s="86">
        <v>2027</v>
      </c>
      <c r="J1" s="86">
        <v>2028</v>
      </c>
      <c r="K1" s="86">
        <v>2029</v>
      </c>
      <c r="L1" s="86">
        <v>2030</v>
      </c>
      <c r="M1" s="86">
        <v>2031</v>
      </c>
      <c r="N1" s="86">
        <v>2032</v>
      </c>
      <c r="O1" s="86">
        <v>2033</v>
      </c>
      <c r="P1" s="86">
        <v>2034</v>
      </c>
      <c r="Q1" s="86">
        <v>2035</v>
      </c>
      <c r="R1" s="86">
        <v>2036</v>
      </c>
      <c r="S1" s="86">
        <v>2037</v>
      </c>
      <c r="T1" s="86">
        <v>2038</v>
      </c>
      <c r="U1" s="86">
        <v>2039</v>
      </c>
      <c r="V1" s="86">
        <v>2040</v>
      </c>
      <c r="W1" s="86">
        <v>2041</v>
      </c>
      <c r="X1" s="86">
        <v>2042</v>
      </c>
      <c r="Y1" s="86">
        <v>2043</v>
      </c>
      <c r="Z1" s="86">
        <v>2044</v>
      </c>
      <c r="AA1" s="86">
        <v>2045</v>
      </c>
      <c r="AB1" s="86">
        <v>2046</v>
      </c>
      <c r="AC1" s="86">
        <v>2047</v>
      </c>
      <c r="AD1" s="86">
        <v>2048</v>
      </c>
      <c r="AE1" s="86">
        <v>2049</v>
      </c>
      <c r="AF1" s="86">
        <v>2050</v>
      </c>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123" t="s">
        <v>292</v>
      </c>
      <c r="D3" s="123" t="s">
        <v>1333</v>
      </c>
      <c r="E3" s="123"/>
      <c r="F3" s="123"/>
      <c r="G3" s="123"/>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123" t="s">
        <v>293</v>
      </c>
      <c r="D4" s="123" t="s">
        <v>1334</v>
      </c>
      <c r="E4" s="123"/>
      <c r="F4" s="123"/>
      <c r="G4" s="123"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123" t="s">
        <v>295</v>
      </c>
      <c r="D5" s="123" t="s">
        <v>1335</v>
      </c>
      <c r="E5" s="123"/>
      <c r="F5" s="123"/>
      <c r="G5" s="123"/>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123" t="s">
        <v>296</v>
      </c>
      <c r="D6" s="123"/>
      <c r="E6" s="123" t="s">
        <v>1336</v>
      </c>
      <c r="F6" s="123"/>
      <c r="G6" s="123"/>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1:33" ht="15.75">
      <c r="A10" s="58" t="s">
        <v>41</v>
      </c>
      <c r="B10" s="105" t="s">
        <v>42</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124" t="s">
        <v>924</v>
      </c>
    </row>
    <row r="11" spans="1:33">
      <c r="A11" s="55"/>
      <c r="B11" s="82"/>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124" t="s">
        <v>925</v>
      </c>
    </row>
    <row r="12" spans="1:33">
      <c r="A12" s="55"/>
      <c r="B12" s="82"/>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124" t="s">
        <v>926</v>
      </c>
    </row>
    <row r="13" spans="1:33" ht="61.5" thickBot="1">
      <c r="A13" s="55"/>
      <c r="B13" s="86" t="s">
        <v>44</v>
      </c>
      <c r="C13" s="86">
        <v>2021</v>
      </c>
      <c r="D13" s="86">
        <v>2022</v>
      </c>
      <c r="E13" s="86">
        <v>2023</v>
      </c>
      <c r="F13" s="86">
        <v>2024</v>
      </c>
      <c r="G13" s="86">
        <v>2025</v>
      </c>
      <c r="H13" s="86">
        <v>2026</v>
      </c>
      <c r="I13" s="86">
        <v>2027</v>
      </c>
      <c r="J13" s="86">
        <v>2028</v>
      </c>
      <c r="K13" s="86">
        <v>2029</v>
      </c>
      <c r="L13" s="86">
        <v>2030</v>
      </c>
      <c r="M13" s="86">
        <v>2031</v>
      </c>
      <c r="N13" s="86">
        <v>2032</v>
      </c>
      <c r="O13" s="86">
        <v>2033</v>
      </c>
      <c r="P13" s="86">
        <v>2034</v>
      </c>
      <c r="Q13" s="86">
        <v>2035</v>
      </c>
      <c r="R13" s="86">
        <v>2036</v>
      </c>
      <c r="S13" s="86">
        <v>2037</v>
      </c>
      <c r="T13" s="86">
        <v>2038</v>
      </c>
      <c r="U13" s="86">
        <v>2039</v>
      </c>
      <c r="V13" s="86">
        <v>2040</v>
      </c>
      <c r="W13" s="86">
        <v>2041</v>
      </c>
      <c r="X13" s="86">
        <v>2042</v>
      </c>
      <c r="Y13" s="86">
        <v>2043</v>
      </c>
      <c r="Z13" s="86">
        <v>2044</v>
      </c>
      <c r="AA13" s="86">
        <v>2045</v>
      </c>
      <c r="AB13" s="86">
        <v>2046</v>
      </c>
      <c r="AC13" s="86">
        <v>2047</v>
      </c>
      <c r="AD13" s="86">
        <v>2048</v>
      </c>
      <c r="AE13" s="86">
        <v>2049</v>
      </c>
      <c r="AF13" s="86">
        <v>2050</v>
      </c>
      <c r="AG13" s="125" t="s">
        <v>1337</v>
      </c>
    </row>
    <row r="14" spans="1:33" ht="15.75" thickTop="1"/>
    <row r="15" spans="1:33" ht="24.75">
      <c r="A15" s="55"/>
      <c r="B15" s="83" t="s">
        <v>45</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row>
    <row r="16" spans="1:33" ht="24.75">
      <c r="A16" s="55"/>
      <c r="B16" s="83" t="s">
        <v>46</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row>
    <row r="17" spans="1:33" ht="48.75">
      <c r="A17" s="55"/>
      <c r="B17" s="83" t="s">
        <v>47</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row>
    <row r="18" spans="1:33" ht="72.75">
      <c r="A18" s="58" t="s">
        <v>48</v>
      </c>
      <c r="B18" s="73" t="s">
        <v>49</v>
      </c>
      <c r="C18" s="75">
        <v>2761.148682</v>
      </c>
      <c r="D18" s="75">
        <v>2887.3312989999999</v>
      </c>
      <c r="E18" s="75">
        <v>2986.1374510000001</v>
      </c>
      <c r="F18" s="75">
        <v>3033.4624020000001</v>
      </c>
      <c r="G18" s="75">
        <v>3075.96875</v>
      </c>
      <c r="H18" s="75">
        <v>3112.4636230000001</v>
      </c>
      <c r="I18" s="75">
        <v>3140.5366210000002</v>
      </c>
      <c r="J18" s="75">
        <v>3162.593018</v>
      </c>
      <c r="K18" s="75">
        <v>3183.8110350000002</v>
      </c>
      <c r="L18" s="75">
        <v>3206.8017580000001</v>
      </c>
      <c r="M18" s="75">
        <v>3229.7072750000002</v>
      </c>
      <c r="N18" s="75">
        <v>3247.4204100000002</v>
      </c>
      <c r="O18" s="75">
        <v>3266.420654</v>
      </c>
      <c r="P18" s="75">
        <v>3283.741211</v>
      </c>
      <c r="Q18" s="75">
        <v>3299.2346189999998</v>
      </c>
      <c r="R18" s="75">
        <v>3314.6108399999998</v>
      </c>
      <c r="S18" s="75">
        <v>3331.2617190000001</v>
      </c>
      <c r="T18" s="75">
        <v>3348.029297</v>
      </c>
      <c r="U18" s="75">
        <v>3367.125</v>
      </c>
      <c r="V18" s="75">
        <v>3386.9489749999998</v>
      </c>
      <c r="W18" s="75">
        <v>3405.9555660000001</v>
      </c>
      <c r="X18" s="75">
        <v>3425.8684079999998</v>
      </c>
      <c r="Y18" s="75">
        <v>3445.7124020000001</v>
      </c>
      <c r="Z18" s="75">
        <v>3465.4506839999999</v>
      </c>
      <c r="AA18" s="75">
        <v>3486.7060550000001</v>
      </c>
      <c r="AB18" s="75">
        <v>3510.4650879999999</v>
      </c>
      <c r="AC18" s="75">
        <v>3534.4812010000001</v>
      </c>
      <c r="AD18" s="75">
        <v>3558.8703609999998</v>
      </c>
      <c r="AE18" s="75">
        <v>3584.9614259999998</v>
      </c>
      <c r="AF18" s="75">
        <v>3613.5239259999998</v>
      </c>
      <c r="AG18" s="80">
        <v>9.3200000000000002E-3</v>
      </c>
    </row>
    <row r="19" spans="1:33" ht="48.75">
      <c r="A19" s="58" t="s">
        <v>50</v>
      </c>
      <c r="B19" s="73" t="s">
        <v>51</v>
      </c>
      <c r="C19" s="75">
        <v>100.76003300000001</v>
      </c>
      <c r="D19" s="75">
        <v>104.341759</v>
      </c>
      <c r="E19" s="75">
        <v>106.70262099999999</v>
      </c>
      <c r="F19" s="75">
        <v>108.002144</v>
      </c>
      <c r="G19" s="75">
        <v>109.34573399999999</v>
      </c>
      <c r="H19" s="75">
        <v>110.56495700000001</v>
      </c>
      <c r="I19" s="75">
        <v>111.427513</v>
      </c>
      <c r="J19" s="75">
        <v>112.364082</v>
      </c>
      <c r="K19" s="75">
        <v>113.479294</v>
      </c>
      <c r="L19" s="75">
        <v>114.625984</v>
      </c>
      <c r="M19" s="75">
        <v>115.787857</v>
      </c>
      <c r="N19" s="75">
        <v>117.003784</v>
      </c>
      <c r="O19" s="75">
        <v>118.260712</v>
      </c>
      <c r="P19" s="75">
        <v>119.48288700000001</v>
      </c>
      <c r="Q19" s="75">
        <v>120.706596</v>
      </c>
      <c r="R19" s="75">
        <v>121.991364</v>
      </c>
      <c r="S19" s="75">
        <v>123.41512299999999</v>
      </c>
      <c r="T19" s="75">
        <v>124.851883</v>
      </c>
      <c r="U19" s="75">
        <v>126.28014400000001</v>
      </c>
      <c r="V19" s="75">
        <v>127.691216</v>
      </c>
      <c r="W19" s="75">
        <v>129.204849</v>
      </c>
      <c r="X19" s="75">
        <v>130.79394500000001</v>
      </c>
      <c r="Y19" s="75">
        <v>132.42688000000001</v>
      </c>
      <c r="Z19" s="75">
        <v>134.00608800000001</v>
      </c>
      <c r="AA19" s="75">
        <v>135.596069</v>
      </c>
      <c r="AB19" s="75">
        <v>137.31485000000001</v>
      </c>
      <c r="AC19" s="75">
        <v>138.904785</v>
      </c>
      <c r="AD19" s="75">
        <v>140.36012299999999</v>
      </c>
      <c r="AE19" s="75">
        <v>142.02192700000001</v>
      </c>
      <c r="AF19" s="75">
        <v>144.023132</v>
      </c>
      <c r="AG19" s="80">
        <v>1.2395E-2</v>
      </c>
    </row>
    <row r="20" spans="1:33" ht="72.75">
      <c r="A20" s="58" t="s">
        <v>52</v>
      </c>
      <c r="B20" s="73" t="s">
        <v>53</v>
      </c>
      <c r="C20" s="75">
        <v>296.81839000000002</v>
      </c>
      <c r="D20" s="75">
        <v>304.25448599999999</v>
      </c>
      <c r="E20" s="75">
        <v>308.97503699999999</v>
      </c>
      <c r="F20" s="75">
        <v>312.70242300000001</v>
      </c>
      <c r="G20" s="75">
        <v>316.88568099999998</v>
      </c>
      <c r="H20" s="75">
        <v>320.480591</v>
      </c>
      <c r="I20" s="75">
        <v>323.30453499999999</v>
      </c>
      <c r="J20" s="75">
        <v>326.69177200000001</v>
      </c>
      <c r="K20" s="75">
        <v>330.38946499999997</v>
      </c>
      <c r="L20" s="75">
        <v>333.86132800000001</v>
      </c>
      <c r="M20" s="75">
        <v>337.28405800000002</v>
      </c>
      <c r="N20" s="75">
        <v>340.79714999999999</v>
      </c>
      <c r="O20" s="75">
        <v>344.26348899999999</v>
      </c>
      <c r="P20" s="75">
        <v>347.52569599999998</v>
      </c>
      <c r="Q20" s="75">
        <v>350.959137</v>
      </c>
      <c r="R20" s="75">
        <v>354.45806900000002</v>
      </c>
      <c r="S20" s="75">
        <v>358.38226300000002</v>
      </c>
      <c r="T20" s="75">
        <v>362.35556000000003</v>
      </c>
      <c r="U20" s="75">
        <v>366.26159699999999</v>
      </c>
      <c r="V20" s="75">
        <v>370.20163000000002</v>
      </c>
      <c r="W20" s="75">
        <v>374.51641799999999</v>
      </c>
      <c r="X20" s="75">
        <v>379.08895899999999</v>
      </c>
      <c r="Y20" s="75">
        <v>383.45092799999998</v>
      </c>
      <c r="Z20" s="75">
        <v>387.78918499999997</v>
      </c>
      <c r="AA20" s="75">
        <v>392.145264</v>
      </c>
      <c r="AB20" s="75">
        <v>396.80841099999998</v>
      </c>
      <c r="AC20" s="75">
        <v>400.81616200000002</v>
      </c>
      <c r="AD20" s="75">
        <v>404.242279</v>
      </c>
      <c r="AE20" s="75">
        <v>408.71432499999997</v>
      </c>
      <c r="AF20" s="75">
        <v>414.21069299999999</v>
      </c>
      <c r="AG20" s="80">
        <v>1.1558000000000001E-2</v>
      </c>
    </row>
    <row r="21" spans="1:33" ht="48.75">
      <c r="A21" s="55"/>
      <c r="B21" s="83" t="s">
        <v>55</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row>
    <row r="22" spans="1:33" ht="36.75">
      <c r="A22" s="58" t="s">
        <v>54</v>
      </c>
      <c r="B22" s="73" t="s">
        <v>57</v>
      </c>
      <c r="C22" s="75">
        <v>151.309662</v>
      </c>
      <c r="D22" s="75">
        <v>173.16789199999999</v>
      </c>
      <c r="E22" s="75">
        <v>184.76591500000001</v>
      </c>
      <c r="F22" s="75">
        <v>191.65541099999999</v>
      </c>
      <c r="G22" s="75">
        <v>196.213989</v>
      </c>
      <c r="H22" s="75">
        <v>199.39810199999999</v>
      </c>
      <c r="I22" s="75">
        <v>201.69253499999999</v>
      </c>
      <c r="J22" s="75">
        <v>203.406387</v>
      </c>
      <c r="K22" s="75">
        <v>204.712097</v>
      </c>
      <c r="L22" s="75">
        <v>205.76692199999999</v>
      </c>
      <c r="M22" s="75">
        <v>206.629425</v>
      </c>
      <c r="N22" s="75">
        <v>207.27484100000001</v>
      </c>
      <c r="O22" s="75">
        <v>207.81849700000001</v>
      </c>
      <c r="P22" s="75">
        <v>208.295547</v>
      </c>
      <c r="Q22" s="75">
        <v>208.674194</v>
      </c>
      <c r="R22" s="75">
        <v>209.06362899999999</v>
      </c>
      <c r="S22" s="75">
        <v>209.51919599999999</v>
      </c>
      <c r="T22" s="75">
        <v>209.89679000000001</v>
      </c>
      <c r="U22" s="75">
        <v>210.00268600000001</v>
      </c>
      <c r="V22" s="75">
        <v>210.103928</v>
      </c>
      <c r="W22" s="75">
        <v>210.12295499999999</v>
      </c>
      <c r="X22" s="75">
        <v>210.09635900000001</v>
      </c>
      <c r="Y22" s="75">
        <v>210.065979</v>
      </c>
      <c r="Z22" s="75">
        <v>210.01565600000001</v>
      </c>
      <c r="AA22" s="75">
        <v>209.943985</v>
      </c>
      <c r="AB22" s="75">
        <v>209.88407900000001</v>
      </c>
      <c r="AC22" s="75">
        <v>209.77900700000001</v>
      </c>
      <c r="AD22" s="75">
        <v>209.63932800000001</v>
      </c>
      <c r="AE22" s="75">
        <v>209.48928799999999</v>
      </c>
      <c r="AF22" s="75">
        <v>209.34700000000001</v>
      </c>
      <c r="AG22" s="80">
        <v>1.1258000000000001E-2</v>
      </c>
    </row>
    <row r="23" spans="1:33" ht="36.75">
      <c r="A23" s="58" t="s">
        <v>56</v>
      </c>
      <c r="B23" s="73" t="s">
        <v>58</v>
      </c>
      <c r="C23" s="75">
        <v>29.706351999999999</v>
      </c>
      <c r="D23" s="75">
        <v>33.420921</v>
      </c>
      <c r="E23" s="75">
        <v>35.774768999999999</v>
      </c>
      <c r="F23" s="75">
        <v>37.825355999999999</v>
      </c>
      <c r="G23" s="75">
        <v>39.433684999999997</v>
      </c>
      <c r="H23" s="75">
        <v>40.788967</v>
      </c>
      <c r="I23" s="75">
        <v>41.767356999999997</v>
      </c>
      <c r="J23" s="75">
        <v>42.560257</v>
      </c>
      <c r="K23" s="75">
        <v>43.304031000000002</v>
      </c>
      <c r="L23" s="75">
        <v>44.145663999999996</v>
      </c>
      <c r="M23" s="75">
        <v>44.963546999999998</v>
      </c>
      <c r="N23" s="75">
        <v>45.652962000000002</v>
      </c>
      <c r="O23" s="75">
        <v>46.319397000000002</v>
      </c>
      <c r="P23" s="75">
        <v>46.919536999999998</v>
      </c>
      <c r="Q23" s="75">
        <v>47.423344</v>
      </c>
      <c r="R23" s="75">
        <v>47.944431000000002</v>
      </c>
      <c r="S23" s="75">
        <v>48.515841999999999</v>
      </c>
      <c r="T23" s="75">
        <v>49.068516000000002</v>
      </c>
      <c r="U23" s="75">
        <v>49.548980999999998</v>
      </c>
      <c r="V23" s="75">
        <v>50.127490999999999</v>
      </c>
      <c r="W23" s="75">
        <v>50.601322000000003</v>
      </c>
      <c r="X23" s="75">
        <v>51.080406000000004</v>
      </c>
      <c r="Y23" s="75">
        <v>51.618813000000003</v>
      </c>
      <c r="Z23" s="75">
        <v>52.163063000000001</v>
      </c>
      <c r="AA23" s="75">
        <v>52.755924</v>
      </c>
      <c r="AB23" s="75">
        <v>53.424160000000001</v>
      </c>
      <c r="AC23" s="75">
        <v>53.984158000000001</v>
      </c>
      <c r="AD23" s="75">
        <v>54.508429999999997</v>
      </c>
      <c r="AE23" s="75">
        <v>55.108772000000002</v>
      </c>
      <c r="AF23" s="75">
        <v>55.777504</v>
      </c>
      <c r="AG23" s="80">
        <v>2.1961999999999999E-2</v>
      </c>
    </row>
    <row r="24" spans="1:33" ht="36.75">
      <c r="A24" s="55"/>
      <c r="B24" s="83" t="s">
        <v>60</v>
      </c>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row>
    <row r="25" spans="1:33">
      <c r="A25" s="58" t="s">
        <v>59</v>
      </c>
      <c r="B25" s="73" t="s">
        <v>61</v>
      </c>
      <c r="C25" s="75">
        <v>884.81805399999996</v>
      </c>
      <c r="D25" s="75">
        <v>1076.5500489999999</v>
      </c>
      <c r="E25" s="75">
        <v>1230.1667480000001</v>
      </c>
      <c r="F25" s="75">
        <v>1281.097168</v>
      </c>
      <c r="G25" s="75">
        <v>1332.4700929999999</v>
      </c>
      <c r="H25" s="75">
        <v>1370.982788</v>
      </c>
      <c r="I25" s="75">
        <v>1398.917725</v>
      </c>
      <c r="J25" s="75">
        <v>1427.2495120000001</v>
      </c>
      <c r="K25" s="75">
        <v>1459.7749020000001</v>
      </c>
      <c r="L25" s="75">
        <v>1496.72937</v>
      </c>
      <c r="M25" s="75">
        <v>1531.1087649999999</v>
      </c>
      <c r="N25" s="75">
        <v>1567.3237300000001</v>
      </c>
      <c r="O25" s="75">
        <v>1606.10022</v>
      </c>
      <c r="P25" s="75">
        <v>1644.370361</v>
      </c>
      <c r="Q25" s="75">
        <v>1681.6503909999999</v>
      </c>
      <c r="R25" s="75">
        <v>1717.8458250000001</v>
      </c>
      <c r="S25" s="75">
        <v>1756.651611</v>
      </c>
      <c r="T25" s="75">
        <v>1794.5097659999999</v>
      </c>
      <c r="U25" s="75">
        <v>1835.049072</v>
      </c>
      <c r="V25" s="75">
        <v>1878.356323</v>
      </c>
      <c r="W25" s="75">
        <v>1916.7485349999999</v>
      </c>
      <c r="X25" s="75">
        <v>1957.8833010000001</v>
      </c>
      <c r="Y25" s="75">
        <v>2001.3043210000001</v>
      </c>
      <c r="Z25" s="75">
        <v>2045.0241699999999</v>
      </c>
      <c r="AA25" s="75">
        <v>2092.8051759999998</v>
      </c>
      <c r="AB25" s="75">
        <v>2142.4401859999998</v>
      </c>
      <c r="AC25" s="75">
        <v>2188.4589839999999</v>
      </c>
      <c r="AD25" s="75">
        <v>2235.0183109999998</v>
      </c>
      <c r="AE25" s="75">
        <v>2287.7985840000001</v>
      </c>
      <c r="AF25" s="75">
        <v>2344.38501</v>
      </c>
      <c r="AG25" s="80">
        <v>3.4171E-2</v>
      </c>
    </row>
    <row r="26" spans="1:33" ht="36.75">
      <c r="A26" s="55"/>
      <c r="B26" s="83" t="s">
        <v>63</v>
      </c>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row>
    <row r="27" spans="1:33">
      <c r="A27" s="58" t="s">
        <v>62</v>
      </c>
      <c r="B27" s="73" t="s">
        <v>65</v>
      </c>
      <c r="C27" s="75">
        <v>1644.4914550000001</v>
      </c>
      <c r="D27" s="75">
        <v>1665.161255</v>
      </c>
      <c r="E27" s="75">
        <v>1687.212769</v>
      </c>
      <c r="F27" s="75">
        <v>1584.567871</v>
      </c>
      <c r="G27" s="75">
        <v>1618.044678</v>
      </c>
      <c r="H27" s="75">
        <v>1660.064453</v>
      </c>
      <c r="I27" s="75">
        <v>1667.3862300000001</v>
      </c>
      <c r="J27" s="75">
        <v>1673.5900879999999</v>
      </c>
      <c r="K27" s="75">
        <v>1678.877563</v>
      </c>
      <c r="L27" s="75">
        <v>1688.528564</v>
      </c>
      <c r="M27" s="75">
        <v>1699.8828120000001</v>
      </c>
      <c r="N27" s="75">
        <v>1711.360596</v>
      </c>
      <c r="O27" s="75">
        <v>1724.682129</v>
      </c>
      <c r="P27" s="75">
        <v>1718.117432</v>
      </c>
      <c r="Q27" s="75">
        <v>1722.3842770000001</v>
      </c>
      <c r="R27" s="75">
        <v>1715.605591</v>
      </c>
      <c r="S27" s="75">
        <v>1728.4023440000001</v>
      </c>
      <c r="T27" s="75">
        <v>1737.814453</v>
      </c>
      <c r="U27" s="75">
        <v>1747.3446039999999</v>
      </c>
      <c r="V27" s="75">
        <v>1754.172607</v>
      </c>
      <c r="W27" s="75">
        <v>1763.524658</v>
      </c>
      <c r="X27" s="75">
        <v>1775.6241460000001</v>
      </c>
      <c r="Y27" s="75">
        <v>1781.4792480000001</v>
      </c>
      <c r="Z27" s="75">
        <v>1785.230591</v>
      </c>
      <c r="AA27" s="75">
        <v>1792.4876710000001</v>
      </c>
      <c r="AB27" s="75">
        <v>1803.185547</v>
      </c>
      <c r="AC27" s="75">
        <v>1810.229004</v>
      </c>
      <c r="AD27" s="75">
        <v>1819.670654</v>
      </c>
      <c r="AE27" s="75">
        <v>1831.4157709999999</v>
      </c>
      <c r="AF27" s="75">
        <v>1852.349976</v>
      </c>
      <c r="AG27" s="80">
        <v>4.1130000000000003E-3</v>
      </c>
    </row>
    <row r="28" spans="1:33" ht="36.75">
      <c r="A28" s="58" t="s">
        <v>64</v>
      </c>
      <c r="B28" s="73" t="s">
        <v>66</v>
      </c>
      <c r="C28" s="75">
        <v>340.48684700000001</v>
      </c>
      <c r="D28" s="75">
        <v>355.07800300000002</v>
      </c>
      <c r="E28" s="75">
        <v>354.80612200000002</v>
      </c>
      <c r="F28" s="75">
        <v>347.34994499999999</v>
      </c>
      <c r="G28" s="75">
        <v>340.59832799999998</v>
      </c>
      <c r="H28" s="75">
        <v>332.846924</v>
      </c>
      <c r="I28" s="75">
        <v>323.82995599999998</v>
      </c>
      <c r="J28" s="75">
        <v>315.29077100000001</v>
      </c>
      <c r="K28" s="75">
        <v>306.40820300000001</v>
      </c>
      <c r="L28" s="75">
        <v>297.530731</v>
      </c>
      <c r="M28" s="75">
        <v>293.539581</v>
      </c>
      <c r="N28" s="75">
        <v>289.49127199999998</v>
      </c>
      <c r="O28" s="75">
        <v>285.82244900000001</v>
      </c>
      <c r="P28" s="75">
        <v>281.63906900000001</v>
      </c>
      <c r="Q28" s="75">
        <v>277.23455799999999</v>
      </c>
      <c r="R28" s="75">
        <v>273.04852299999999</v>
      </c>
      <c r="S28" s="75">
        <v>269.29669200000001</v>
      </c>
      <c r="T28" s="75">
        <v>265.31900000000002</v>
      </c>
      <c r="U28" s="75">
        <v>261.74301100000002</v>
      </c>
      <c r="V28" s="75">
        <v>258.02157599999998</v>
      </c>
      <c r="W28" s="75">
        <v>257.14193699999998</v>
      </c>
      <c r="X28" s="75">
        <v>256.133331</v>
      </c>
      <c r="Y28" s="75">
        <v>254.95567299999999</v>
      </c>
      <c r="Z28" s="75">
        <v>253.95632900000001</v>
      </c>
      <c r="AA28" s="75">
        <v>252.95214799999999</v>
      </c>
      <c r="AB28" s="75">
        <v>252.08273299999999</v>
      </c>
      <c r="AC28" s="75">
        <v>250.629547</v>
      </c>
      <c r="AD28" s="75">
        <v>248.75683599999999</v>
      </c>
      <c r="AE28" s="75">
        <v>247.79969800000001</v>
      </c>
      <c r="AF28" s="75">
        <v>247.80908199999999</v>
      </c>
      <c r="AG28" s="80">
        <v>-1.0895999999999999E-2</v>
      </c>
    </row>
    <row r="30" spans="1:33" ht="36.75">
      <c r="A30" s="55"/>
      <c r="B30" s="83" t="s">
        <v>67</v>
      </c>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row>
    <row r="31" spans="1:33" ht="24.75">
      <c r="A31" s="55"/>
      <c r="B31" s="83" t="s">
        <v>69</v>
      </c>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row>
    <row r="32" spans="1:33" ht="72.75">
      <c r="A32" s="58" t="s">
        <v>68</v>
      </c>
      <c r="B32" s="73" t="s">
        <v>71</v>
      </c>
      <c r="C32" s="122">
        <v>35.285992</v>
      </c>
      <c r="D32" s="122">
        <v>35.487029999999997</v>
      </c>
      <c r="E32" s="122">
        <v>35.771912</v>
      </c>
      <c r="F32" s="122">
        <v>36.135601000000001</v>
      </c>
      <c r="G32" s="122">
        <v>36.515312000000002</v>
      </c>
      <c r="H32" s="122">
        <v>37.058449000000003</v>
      </c>
      <c r="I32" s="122">
        <v>37.016590000000001</v>
      </c>
      <c r="J32" s="122">
        <v>36.995026000000003</v>
      </c>
      <c r="K32" s="122">
        <v>36.981270000000002</v>
      </c>
      <c r="L32" s="122">
        <v>36.996220000000001</v>
      </c>
      <c r="M32" s="122">
        <v>37.031643000000003</v>
      </c>
      <c r="N32" s="122">
        <v>37.041542</v>
      </c>
      <c r="O32" s="122">
        <v>37.047226000000002</v>
      </c>
      <c r="P32" s="122">
        <v>37.049618000000002</v>
      </c>
      <c r="Q32" s="122">
        <v>37.040478</v>
      </c>
      <c r="R32" s="122">
        <v>37.033859</v>
      </c>
      <c r="S32" s="122">
        <v>37.025627</v>
      </c>
      <c r="T32" s="122">
        <v>37.023102000000002</v>
      </c>
      <c r="U32" s="122">
        <v>37.003475000000002</v>
      </c>
      <c r="V32" s="122">
        <v>36.994914999999999</v>
      </c>
      <c r="W32" s="122">
        <v>36.983158000000003</v>
      </c>
      <c r="X32" s="122">
        <v>36.964703</v>
      </c>
      <c r="Y32" s="122">
        <v>36.957965999999999</v>
      </c>
      <c r="Z32" s="122">
        <v>36.952953000000001</v>
      </c>
      <c r="AA32" s="122">
        <v>36.939467999999998</v>
      </c>
      <c r="AB32" s="122">
        <v>36.932568000000003</v>
      </c>
      <c r="AC32" s="122">
        <v>36.915142000000003</v>
      </c>
      <c r="AD32" s="122">
        <v>36.891185999999998</v>
      </c>
      <c r="AE32" s="122">
        <v>36.867812999999998</v>
      </c>
      <c r="AF32" s="122">
        <v>36.844318000000001</v>
      </c>
      <c r="AG32" s="80">
        <v>1.4909999999999999E-3</v>
      </c>
    </row>
    <row r="33" spans="1:33" ht="24.75">
      <c r="A33" s="58" t="s">
        <v>70</v>
      </c>
      <c r="B33" s="73" t="s">
        <v>73</v>
      </c>
      <c r="C33" s="122">
        <v>44.288505999999998</v>
      </c>
      <c r="D33" s="122">
        <v>44.826138</v>
      </c>
      <c r="E33" s="122">
        <v>45.451659999999997</v>
      </c>
      <c r="F33" s="122">
        <v>46.205554999999997</v>
      </c>
      <c r="G33" s="122">
        <v>46.881027000000003</v>
      </c>
      <c r="H33" s="122">
        <v>47.673538000000001</v>
      </c>
      <c r="I33" s="122">
        <v>47.678375000000003</v>
      </c>
      <c r="J33" s="122">
        <v>47.68045</v>
      </c>
      <c r="K33" s="122">
        <v>47.684367999999999</v>
      </c>
      <c r="L33" s="122">
        <v>47.699382999999997</v>
      </c>
      <c r="M33" s="122">
        <v>47.710827000000002</v>
      </c>
      <c r="N33" s="122">
        <v>47.710827000000002</v>
      </c>
      <c r="O33" s="122">
        <v>47.710827000000002</v>
      </c>
      <c r="P33" s="122">
        <v>47.710827000000002</v>
      </c>
      <c r="Q33" s="122">
        <v>47.710827000000002</v>
      </c>
      <c r="R33" s="122">
        <v>47.710827000000002</v>
      </c>
      <c r="S33" s="122">
        <v>47.711578000000003</v>
      </c>
      <c r="T33" s="122">
        <v>47.714207000000002</v>
      </c>
      <c r="U33" s="122">
        <v>47.714207000000002</v>
      </c>
      <c r="V33" s="122">
        <v>47.715465999999999</v>
      </c>
      <c r="W33" s="122">
        <v>47.715603000000002</v>
      </c>
      <c r="X33" s="122">
        <v>47.715603000000002</v>
      </c>
      <c r="Y33" s="122">
        <v>47.718879999999999</v>
      </c>
      <c r="Z33" s="122">
        <v>47.719817999999997</v>
      </c>
      <c r="AA33" s="122">
        <v>47.719817999999997</v>
      </c>
      <c r="AB33" s="122">
        <v>47.721156999999998</v>
      </c>
      <c r="AC33" s="122">
        <v>47.721156999999998</v>
      </c>
      <c r="AD33" s="122">
        <v>47.721156999999998</v>
      </c>
      <c r="AE33" s="122">
        <v>47.721156999999998</v>
      </c>
      <c r="AF33" s="122">
        <v>47.721333000000001</v>
      </c>
      <c r="AG33" s="80">
        <v>2.578E-3</v>
      </c>
    </row>
    <row r="34" spans="1:33" ht="36.75">
      <c r="A34" s="58" t="s">
        <v>72</v>
      </c>
      <c r="B34" s="73" t="s">
        <v>75</v>
      </c>
      <c r="C34" s="122">
        <v>31.772452999999999</v>
      </c>
      <c r="D34" s="122">
        <v>32.124015999999997</v>
      </c>
      <c r="E34" s="122">
        <v>32.563662999999998</v>
      </c>
      <c r="F34" s="122">
        <v>33.014378000000001</v>
      </c>
      <c r="G34" s="122">
        <v>33.490172999999999</v>
      </c>
      <c r="H34" s="122">
        <v>34.053730000000002</v>
      </c>
      <c r="I34" s="122">
        <v>34.053749000000003</v>
      </c>
      <c r="J34" s="122">
        <v>34.053801999999997</v>
      </c>
      <c r="K34" s="122">
        <v>34.053837000000001</v>
      </c>
      <c r="L34" s="122">
        <v>34.053837000000001</v>
      </c>
      <c r="M34" s="122">
        <v>34.053837000000001</v>
      </c>
      <c r="N34" s="122">
        <v>34.053913000000001</v>
      </c>
      <c r="O34" s="122">
        <v>34.053944000000001</v>
      </c>
      <c r="P34" s="122">
        <v>34.053978000000001</v>
      </c>
      <c r="Q34" s="122">
        <v>34.054015999999997</v>
      </c>
      <c r="R34" s="122">
        <v>34.054023999999998</v>
      </c>
      <c r="S34" s="122">
        <v>34.054043</v>
      </c>
      <c r="T34" s="122">
        <v>34.054043</v>
      </c>
      <c r="U34" s="122">
        <v>34.054091999999997</v>
      </c>
      <c r="V34" s="122">
        <v>34.054091999999997</v>
      </c>
      <c r="W34" s="122">
        <v>34.054096000000001</v>
      </c>
      <c r="X34" s="122">
        <v>34.054130999999998</v>
      </c>
      <c r="Y34" s="122">
        <v>34.054130999999998</v>
      </c>
      <c r="Z34" s="122">
        <v>34.054130999999998</v>
      </c>
      <c r="AA34" s="122">
        <v>34.054164999999998</v>
      </c>
      <c r="AB34" s="122">
        <v>34.054164999999998</v>
      </c>
      <c r="AC34" s="122">
        <v>34.054195</v>
      </c>
      <c r="AD34" s="122">
        <v>34.054214000000002</v>
      </c>
      <c r="AE34" s="122">
        <v>34.054226</v>
      </c>
      <c r="AF34" s="122">
        <v>34.054240999999998</v>
      </c>
      <c r="AG34" s="80">
        <v>2.3939999999999999E-3</v>
      </c>
    </row>
    <row r="35" spans="1:33" ht="60.75">
      <c r="A35" s="58" t="s">
        <v>74</v>
      </c>
      <c r="B35" s="73" t="s">
        <v>77</v>
      </c>
      <c r="C35" s="122">
        <v>36.320473</v>
      </c>
      <c r="D35" s="122">
        <v>37.311419999999998</v>
      </c>
      <c r="E35" s="122">
        <v>37.662174</v>
      </c>
      <c r="F35" s="122">
        <v>38.010810999999997</v>
      </c>
      <c r="G35" s="122">
        <v>38.094296</v>
      </c>
      <c r="H35" s="122">
        <v>38.247920999999998</v>
      </c>
      <c r="I35" s="122">
        <v>38.293078999999999</v>
      </c>
      <c r="J35" s="122">
        <v>38.352066000000001</v>
      </c>
      <c r="K35" s="122">
        <v>38.418517999999999</v>
      </c>
      <c r="L35" s="122">
        <v>38.546309999999998</v>
      </c>
      <c r="M35" s="122">
        <v>38.726295</v>
      </c>
      <c r="N35" s="122">
        <v>38.866301999999997</v>
      </c>
      <c r="O35" s="122">
        <v>38.983082000000003</v>
      </c>
      <c r="P35" s="122">
        <v>39.093426000000001</v>
      </c>
      <c r="Q35" s="122">
        <v>39.1922</v>
      </c>
      <c r="R35" s="122">
        <v>39.302681</v>
      </c>
      <c r="S35" s="122">
        <v>39.416943000000003</v>
      </c>
      <c r="T35" s="122">
        <v>39.533672000000003</v>
      </c>
      <c r="U35" s="122">
        <v>39.591754999999999</v>
      </c>
      <c r="V35" s="122">
        <v>39.675837999999999</v>
      </c>
      <c r="W35" s="122">
        <v>39.750216999999999</v>
      </c>
      <c r="X35" s="122">
        <v>39.796734000000001</v>
      </c>
      <c r="Y35" s="122">
        <v>39.879173000000002</v>
      </c>
      <c r="Z35" s="122">
        <v>39.966079999999998</v>
      </c>
      <c r="AA35" s="122">
        <v>40.016975000000002</v>
      </c>
      <c r="AB35" s="122">
        <v>40.087497999999997</v>
      </c>
      <c r="AC35" s="122">
        <v>40.122172999999997</v>
      </c>
      <c r="AD35" s="122">
        <v>40.129021000000002</v>
      </c>
      <c r="AE35" s="122">
        <v>40.139771000000003</v>
      </c>
      <c r="AF35" s="122">
        <v>40.152400999999998</v>
      </c>
      <c r="AG35" s="80">
        <v>3.4650000000000002E-3</v>
      </c>
    </row>
    <row r="36" spans="1:33" ht="24.75">
      <c r="A36" s="58" t="s">
        <v>76</v>
      </c>
      <c r="B36" s="73" t="s">
        <v>79</v>
      </c>
      <c r="C36" s="122">
        <v>45.475074999999997</v>
      </c>
      <c r="D36" s="122">
        <v>46.463355999999997</v>
      </c>
      <c r="E36" s="122">
        <v>46.871098000000003</v>
      </c>
      <c r="F36" s="122">
        <v>47.613346</v>
      </c>
      <c r="G36" s="122">
        <v>48.154690000000002</v>
      </c>
      <c r="H36" s="122">
        <v>48.952316000000003</v>
      </c>
      <c r="I36" s="122">
        <v>49.009914000000002</v>
      </c>
      <c r="J36" s="122">
        <v>48.983555000000003</v>
      </c>
      <c r="K36" s="122">
        <v>49.005870999999999</v>
      </c>
      <c r="L36" s="122">
        <v>49.118499999999997</v>
      </c>
      <c r="M36" s="122">
        <v>49.276249</v>
      </c>
      <c r="N36" s="122">
        <v>49.423873999999998</v>
      </c>
      <c r="O36" s="122">
        <v>49.562927000000002</v>
      </c>
      <c r="P36" s="122">
        <v>49.715072999999997</v>
      </c>
      <c r="Q36" s="122">
        <v>49.873493000000003</v>
      </c>
      <c r="R36" s="122">
        <v>50.028449999999999</v>
      </c>
      <c r="S36" s="122">
        <v>50.200890000000001</v>
      </c>
      <c r="T36" s="122">
        <v>50.381207000000003</v>
      </c>
      <c r="U36" s="122">
        <v>50.512337000000002</v>
      </c>
      <c r="V36" s="122">
        <v>50.639797000000002</v>
      </c>
      <c r="W36" s="122">
        <v>50.785502999999999</v>
      </c>
      <c r="X36" s="122">
        <v>50.896545000000003</v>
      </c>
      <c r="Y36" s="122">
        <v>51.036186000000001</v>
      </c>
      <c r="Z36" s="122">
        <v>51.184165999999998</v>
      </c>
      <c r="AA36" s="122">
        <v>51.303077999999999</v>
      </c>
      <c r="AB36" s="122">
        <v>51.434131999999998</v>
      </c>
      <c r="AC36" s="122">
        <v>51.549773999999999</v>
      </c>
      <c r="AD36" s="122">
        <v>51.631973000000002</v>
      </c>
      <c r="AE36" s="122">
        <v>51.718173999999998</v>
      </c>
      <c r="AF36" s="122">
        <v>51.811988999999997</v>
      </c>
      <c r="AG36" s="80">
        <v>4.509E-3</v>
      </c>
    </row>
    <row r="37" spans="1:33" ht="36.75">
      <c r="A37" s="58" t="s">
        <v>78</v>
      </c>
      <c r="B37" s="73" t="s">
        <v>81</v>
      </c>
      <c r="C37" s="122">
        <v>32.735343999999998</v>
      </c>
      <c r="D37" s="122">
        <v>33.951098999999999</v>
      </c>
      <c r="E37" s="122">
        <v>34.524211999999999</v>
      </c>
      <c r="F37" s="122">
        <v>34.952869</v>
      </c>
      <c r="G37" s="122">
        <v>35.098633</v>
      </c>
      <c r="H37" s="122">
        <v>35.197926000000002</v>
      </c>
      <c r="I37" s="122">
        <v>35.290627000000001</v>
      </c>
      <c r="J37" s="122">
        <v>35.391632000000001</v>
      </c>
      <c r="K37" s="122">
        <v>35.482613000000001</v>
      </c>
      <c r="L37" s="122">
        <v>35.596080999999998</v>
      </c>
      <c r="M37" s="122">
        <v>35.737183000000002</v>
      </c>
      <c r="N37" s="122">
        <v>35.860984999999999</v>
      </c>
      <c r="O37" s="122">
        <v>35.963946999999997</v>
      </c>
      <c r="P37" s="122">
        <v>36.060459000000002</v>
      </c>
      <c r="Q37" s="122">
        <v>36.155796000000002</v>
      </c>
      <c r="R37" s="122">
        <v>36.262740999999998</v>
      </c>
      <c r="S37" s="122">
        <v>36.372745999999999</v>
      </c>
      <c r="T37" s="122">
        <v>36.477600000000002</v>
      </c>
      <c r="U37" s="122">
        <v>36.543522000000003</v>
      </c>
      <c r="V37" s="122">
        <v>36.627749999999999</v>
      </c>
      <c r="W37" s="122">
        <v>36.700648999999999</v>
      </c>
      <c r="X37" s="122">
        <v>36.755989</v>
      </c>
      <c r="Y37" s="122">
        <v>36.834327999999999</v>
      </c>
      <c r="Z37" s="122">
        <v>36.913741999999999</v>
      </c>
      <c r="AA37" s="122">
        <v>36.966965000000002</v>
      </c>
      <c r="AB37" s="122">
        <v>37.033054</v>
      </c>
      <c r="AC37" s="122">
        <v>37.073078000000002</v>
      </c>
      <c r="AD37" s="122">
        <v>37.095291000000003</v>
      </c>
      <c r="AE37" s="122">
        <v>37.120800000000003</v>
      </c>
      <c r="AF37" s="122">
        <v>37.147499000000003</v>
      </c>
      <c r="AG37" s="80">
        <v>4.3689999999999996E-3</v>
      </c>
    </row>
    <row r="38" spans="1:33" ht="48.75">
      <c r="A38" s="58" t="s">
        <v>80</v>
      </c>
      <c r="B38" s="73" t="s">
        <v>83</v>
      </c>
      <c r="C38" s="122">
        <v>36.097651999999997</v>
      </c>
      <c r="D38" s="122">
        <v>36.890864999999998</v>
      </c>
      <c r="E38" s="122">
        <v>37.163089999999997</v>
      </c>
      <c r="F38" s="122">
        <v>37.471908999999997</v>
      </c>
      <c r="G38" s="122">
        <v>37.548305999999997</v>
      </c>
      <c r="H38" s="122">
        <v>37.693558000000003</v>
      </c>
      <c r="I38" s="122">
        <v>37.730826999999998</v>
      </c>
      <c r="J38" s="122">
        <v>37.779949000000002</v>
      </c>
      <c r="K38" s="122">
        <v>37.829830000000001</v>
      </c>
      <c r="L38" s="122">
        <v>37.929810000000003</v>
      </c>
      <c r="M38" s="122">
        <v>38.074916999999999</v>
      </c>
      <c r="N38" s="122">
        <v>38.180500000000002</v>
      </c>
      <c r="O38" s="122">
        <v>38.265445999999997</v>
      </c>
      <c r="P38" s="122">
        <v>38.343955999999999</v>
      </c>
      <c r="Q38" s="122">
        <v>38.411659</v>
      </c>
      <c r="R38" s="122">
        <v>38.491076999999997</v>
      </c>
      <c r="S38" s="122">
        <v>38.574333000000003</v>
      </c>
      <c r="T38" s="122">
        <v>38.658054</v>
      </c>
      <c r="U38" s="122">
        <v>38.691066999999997</v>
      </c>
      <c r="V38" s="122">
        <v>38.74736</v>
      </c>
      <c r="W38" s="122">
        <v>38.795506000000003</v>
      </c>
      <c r="X38" s="122">
        <v>38.819629999999997</v>
      </c>
      <c r="Y38" s="122">
        <v>38.873913000000002</v>
      </c>
      <c r="Z38" s="122">
        <v>38.931655999999997</v>
      </c>
      <c r="AA38" s="122">
        <v>38.959418999999997</v>
      </c>
      <c r="AB38" s="122">
        <v>39.003712</v>
      </c>
      <c r="AC38" s="122">
        <v>39.018577999999998</v>
      </c>
      <c r="AD38" s="122">
        <v>39.010792000000002</v>
      </c>
      <c r="AE38" s="122">
        <v>39.006245</v>
      </c>
      <c r="AF38" s="122">
        <v>39.002536999999997</v>
      </c>
      <c r="AG38" s="80">
        <v>2.6719999999999999E-3</v>
      </c>
    </row>
    <row r="39" spans="1:33" ht="24.75">
      <c r="A39" s="58" t="s">
        <v>82</v>
      </c>
      <c r="B39" s="73" t="s">
        <v>85</v>
      </c>
      <c r="C39" s="122">
        <v>45.096480999999997</v>
      </c>
      <c r="D39" s="122">
        <v>45.979137000000001</v>
      </c>
      <c r="E39" s="122">
        <v>46.313679</v>
      </c>
      <c r="F39" s="122">
        <v>46.990833000000002</v>
      </c>
      <c r="G39" s="122">
        <v>47.515670999999998</v>
      </c>
      <c r="H39" s="122">
        <v>48.291649</v>
      </c>
      <c r="I39" s="122">
        <v>48.344982000000002</v>
      </c>
      <c r="J39" s="122">
        <v>48.315688999999999</v>
      </c>
      <c r="K39" s="122">
        <v>48.322018</v>
      </c>
      <c r="L39" s="122">
        <v>48.394592000000003</v>
      </c>
      <c r="M39" s="122">
        <v>48.506691000000004</v>
      </c>
      <c r="N39" s="122">
        <v>48.606040999999998</v>
      </c>
      <c r="O39" s="122">
        <v>48.697696999999998</v>
      </c>
      <c r="P39" s="122">
        <v>48.801440999999997</v>
      </c>
      <c r="Q39" s="122">
        <v>48.908656999999998</v>
      </c>
      <c r="R39" s="122">
        <v>49.014747999999997</v>
      </c>
      <c r="S39" s="122">
        <v>49.136864000000003</v>
      </c>
      <c r="T39" s="122">
        <v>49.263720999999997</v>
      </c>
      <c r="U39" s="122">
        <v>49.347968999999999</v>
      </c>
      <c r="V39" s="122">
        <v>49.429172999999999</v>
      </c>
      <c r="W39" s="122">
        <v>49.526896999999998</v>
      </c>
      <c r="X39" s="122">
        <v>49.593983000000001</v>
      </c>
      <c r="Y39" s="122">
        <v>49.683326999999998</v>
      </c>
      <c r="Z39" s="122">
        <v>49.778370000000002</v>
      </c>
      <c r="AA39" s="122">
        <v>49.849921999999999</v>
      </c>
      <c r="AB39" s="122">
        <v>49.930515</v>
      </c>
      <c r="AC39" s="122">
        <v>50.000228999999997</v>
      </c>
      <c r="AD39" s="122">
        <v>50.043532999999996</v>
      </c>
      <c r="AE39" s="122">
        <v>50.089652999999998</v>
      </c>
      <c r="AF39" s="122">
        <v>50.139729000000003</v>
      </c>
      <c r="AG39" s="80">
        <v>3.6619999999999999E-3</v>
      </c>
    </row>
    <row r="40" spans="1:33" ht="36.75">
      <c r="A40" s="58" t="s">
        <v>84</v>
      </c>
      <c r="B40" s="73" t="s">
        <v>87</v>
      </c>
      <c r="C40" s="122">
        <v>32.562686999999997</v>
      </c>
      <c r="D40" s="122">
        <v>33.557834999999997</v>
      </c>
      <c r="E40" s="122">
        <v>34.050750999999998</v>
      </c>
      <c r="F40" s="122">
        <v>34.445056999999998</v>
      </c>
      <c r="G40" s="122">
        <v>34.584491999999997</v>
      </c>
      <c r="H40" s="122">
        <v>34.677776000000001</v>
      </c>
      <c r="I40" s="122">
        <v>34.761443999999997</v>
      </c>
      <c r="J40" s="122">
        <v>34.851055000000002</v>
      </c>
      <c r="K40" s="122">
        <v>34.925471999999999</v>
      </c>
      <c r="L40" s="122">
        <v>35.014308999999997</v>
      </c>
      <c r="M40" s="122">
        <v>35.123919999999998</v>
      </c>
      <c r="N40" s="122">
        <v>35.217022</v>
      </c>
      <c r="O40" s="122">
        <v>35.292133</v>
      </c>
      <c r="P40" s="122">
        <v>35.360970000000002</v>
      </c>
      <c r="Q40" s="122">
        <v>35.429878000000002</v>
      </c>
      <c r="R40" s="122">
        <v>35.509932999999997</v>
      </c>
      <c r="S40" s="122">
        <v>35.593349000000003</v>
      </c>
      <c r="T40" s="122">
        <v>35.669994000000003</v>
      </c>
      <c r="U40" s="122">
        <v>35.715255999999997</v>
      </c>
      <c r="V40" s="122">
        <v>35.775748999999998</v>
      </c>
      <c r="W40" s="122">
        <v>35.826942000000003</v>
      </c>
      <c r="X40" s="122">
        <v>35.864029000000002</v>
      </c>
      <c r="Y40" s="122">
        <v>35.918906999999997</v>
      </c>
      <c r="Z40" s="122">
        <v>35.974251000000002</v>
      </c>
      <c r="AA40" s="122">
        <v>36.009010000000004</v>
      </c>
      <c r="AB40" s="122">
        <v>36.053821999999997</v>
      </c>
      <c r="AC40" s="122">
        <v>36.078690000000002</v>
      </c>
      <c r="AD40" s="122">
        <v>36.090065000000003</v>
      </c>
      <c r="AE40" s="122">
        <v>36.104106999999999</v>
      </c>
      <c r="AF40" s="122">
        <v>36.118682999999997</v>
      </c>
      <c r="AG40" s="80">
        <v>3.5799999999999998E-3</v>
      </c>
    </row>
    <row r="41" spans="1:33" ht="48.75">
      <c r="A41" s="58" t="s">
        <v>86</v>
      </c>
      <c r="B41" s="73" t="s">
        <v>89</v>
      </c>
      <c r="C41" s="122">
        <v>29.44529</v>
      </c>
      <c r="D41" s="122">
        <v>30.091688000000001</v>
      </c>
      <c r="E41" s="122">
        <v>30.313065000000002</v>
      </c>
      <c r="F41" s="122">
        <v>30.564368999999999</v>
      </c>
      <c r="G41" s="122">
        <v>30.626116</v>
      </c>
      <c r="H41" s="122">
        <v>30.744225</v>
      </c>
      <c r="I41" s="122">
        <v>30.774488000000002</v>
      </c>
      <c r="J41" s="122">
        <v>30.814499000000001</v>
      </c>
      <c r="K41" s="122">
        <v>30.855149999999998</v>
      </c>
      <c r="L41" s="122">
        <v>30.93675</v>
      </c>
      <c r="M41" s="122">
        <v>31.055230999999999</v>
      </c>
      <c r="N41" s="122">
        <v>31.141387999999999</v>
      </c>
      <c r="O41" s="122">
        <v>31.210691000000001</v>
      </c>
      <c r="P41" s="122">
        <v>31.274730999999999</v>
      </c>
      <c r="Q41" s="122">
        <v>31.329922</v>
      </c>
      <c r="R41" s="122">
        <v>31.394673999999998</v>
      </c>
      <c r="S41" s="122">
        <v>31.462548999999999</v>
      </c>
      <c r="T41" s="122">
        <v>31.530819000000001</v>
      </c>
      <c r="U41" s="122">
        <v>31.557673999999999</v>
      </c>
      <c r="V41" s="122">
        <v>31.603556000000001</v>
      </c>
      <c r="W41" s="122">
        <v>31.642776000000001</v>
      </c>
      <c r="X41" s="122">
        <v>31.662386000000001</v>
      </c>
      <c r="Y41" s="122">
        <v>31.706629</v>
      </c>
      <c r="Z41" s="122">
        <v>31.753708</v>
      </c>
      <c r="AA41" s="122">
        <v>31.776299000000002</v>
      </c>
      <c r="AB41" s="122">
        <v>31.812397000000001</v>
      </c>
      <c r="AC41" s="122">
        <v>31.824455</v>
      </c>
      <c r="AD41" s="122">
        <v>31.818007999999999</v>
      </c>
      <c r="AE41" s="122">
        <v>31.814219000000001</v>
      </c>
      <c r="AF41" s="122">
        <v>31.8111</v>
      </c>
      <c r="AG41" s="80">
        <v>2.6679999999999998E-3</v>
      </c>
    </row>
    <row r="42" spans="1:33" ht="24.75">
      <c r="A42" s="58" t="s">
        <v>88</v>
      </c>
      <c r="B42" s="73" t="s">
        <v>91</v>
      </c>
      <c r="C42" s="122">
        <v>36.826450000000001</v>
      </c>
      <c r="D42" s="122">
        <v>37.547241</v>
      </c>
      <c r="E42" s="122">
        <v>37.820435000000003</v>
      </c>
      <c r="F42" s="122">
        <v>38.373409000000002</v>
      </c>
      <c r="G42" s="122">
        <v>38.801997999999998</v>
      </c>
      <c r="H42" s="122">
        <v>39.435673000000001</v>
      </c>
      <c r="I42" s="122">
        <v>39.479225</v>
      </c>
      <c r="J42" s="122">
        <v>39.455303000000001</v>
      </c>
      <c r="K42" s="122">
        <v>39.460472000000003</v>
      </c>
      <c r="L42" s="122">
        <v>39.519736999999999</v>
      </c>
      <c r="M42" s="122">
        <v>39.611279000000003</v>
      </c>
      <c r="N42" s="122">
        <v>39.692410000000002</v>
      </c>
      <c r="O42" s="122">
        <v>39.767257999999998</v>
      </c>
      <c r="P42" s="122">
        <v>39.851978000000003</v>
      </c>
      <c r="Q42" s="122">
        <v>39.939529</v>
      </c>
      <c r="R42" s="122">
        <v>40.026164999999999</v>
      </c>
      <c r="S42" s="122">
        <v>40.125889000000001</v>
      </c>
      <c r="T42" s="122">
        <v>40.229481</v>
      </c>
      <c r="U42" s="122">
        <v>40.298279000000001</v>
      </c>
      <c r="V42" s="122">
        <v>40.36459</v>
      </c>
      <c r="W42" s="122">
        <v>40.444392999999998</v>
      </c>
      <c r="X42" s="122">
        <v>40.499175999999999</v>
      </c>
      <c r="Y42" s="122">
        <v>40.572136</v>
      </c>
      <c r="Z42" s="122">
        <v>40.649749999999997</v>
      </c>
      <c r="AA42" s="122">
        <v>40.708182999999998</v>
      </c>
      <c r="AB42" s="122">
        <v>40.773994000000002</v>
      </c>
      <c r="AC42" s="122">
        <v>40.830925000000001</v>
      </c>
      <c r="AD42" s="122">
        <v>40.866287</v>
      </c>
      <c r="AE42" s="122">
        <v>40.903950000000002</v>
      </c>
      <c r="AF42" s="122">
        <v>40.944842999999999</v>
      </c>
      <c r="AG42" s="80">
        <v>3.6619999999999999E-3</v>
      </c>
    </row>
    <row r="43" spans="1:33" ht="36.75">
      <c r="A43" s="58" t="s">
        <v>90</v>
      </c>
      <c r="B43" s="73" t="s">
        <v>93</v>
      </c>
      <c r="C43" s="122">
        <v>26.550249000000001</v>
      </c>
      <c r="D43" s="122">
        <v>27.361650000000001</v>
      </c>
      <c r="E43" s="122">
        <v>27.763553999999999</v>
      </c>
      <c r="F43" s="122">
        <v>28.085054</v>
      </c>
      <c r="G43" s="122">
        <v>28.198744000000001</v>
      </c>
      <c r="H43" s="122">
        <v>28.274802999999999</v>
      </c>
      <c r="I43" s="122">
        <v>28.343022999999999</v>
      </c>
      <c r="J43" s="122">
        <v>28.416087999999998</v>
      </c>
      <c r="K43" s="122">
        <v>28.476765</v>
      </c>
      <c r="L43" s="122">
        <v>28.549198000000001</v>
      </c>
      <c r="M43" s="122">
        <v>28.638570999999999</v>
      </c>
      <c r="N43" s="122">
        <v>28.714480999999999</v>
      </c>
      <c r="O43" s="122">
        <v>28.775724</v>
      </c>
      <c r="P43" s="122">
        <v>28.831849999999999</v>
      </c>
      <c r="Q43" s="122">
        <v>28.888037000000001</v>
      </c>
      <c r="R43" s="122">
        <v>28.953309999999998</v>
      </c>
      <c r="S43" s="122">
        <v>29.021324</v>
      </c>
      <c r="T43" s="122">
        <v>29.083817</v>
      </c>
      <c r="U43" s="122">
        <v>29.120722000000001</v>
      </c>
      <c r="V43" s="122">
        <v>29.170044000000001</v>
      </c>
      <c r="W43" s="122">
        <v>29.211786</v>
      </c>
      <c r="X43" s="122">
        <v>29.242025000000002</v>
      </c>
      <c r="Y43" s="122">
        <v>29.286770000000001</v>
      </c>
      <c r="Z43" s="122">
        <v>29.331893999999998</v>
      </c>
      <c r="AA43" s="122">
        <v>29.360237000000001</v>
      </c>
      <c r="AB43" s="122">
        <v>29.396774000000001</v>
      </c>
      <c r="AC43" s="122">
        <v>29.417048999999999</v>
      </c>
      <c r="AD43" s="122">
        <v>29.426324999999999</v>
      </c>
      <c r="AE43" s="122">
        <v>29.437774999999998</v>
      </c>
      <c r="AF43" s="122">
        <v>29.449659</v>
      </c>
      <c r="AG43" s="80">
        <v>3.5799999999999998E-3</v>
      </c>
    </row>
    <row r="44" spans="1:33" ht="36.75">
      <c r="A44" s="58" t="s">
        <v>92</v>
      </c>
      <c r="B44" s="73" t="s">
        <v>95</v>
      </c>
      <c r="C44" s="122">
        <v>24.164490000000001</v>
      </c>
      <c r="D44" s="122">
        <v>24.595210999999999</v>
      </c>
      <c r="E44" s="122">
        <v>25.01634</v>
      </c>
      <c r="F44" s="122">
        <v>25.443415000000002</v>
      </c>
      <c r="G44" s="122">
        <v>25.867370999999999</v>
      </c>
      <c r="H44" s="122">
        <v>26.284424000000001</v>
      </c>
      <c r="I44" s="122">
        <v>26.679763999999999</v>
      </c>
      <c r="J44" s="122">
        <v>27.055800999999999</v>
      </c>
      <c r="K44" s="122">
        <v>27.408939</v>
      </c>
      <c r="L44" s="122">
        <v>27.732095999999999</v>
      </c>
      <c r="M44" s="122">
        <v>28.028441999999998</v>
      </c>
      <c r="N44" s="122">
        <v>28.301689</v>
      </c>
      <c r="O44" s="122">
        <v>28.537845999999998</v>
      </c>
      <c r="P44" s="122">
        <v>28.746084</v>
      </c>
      <c r="Q44" s="122">
        <v>28.950821000000001</v>
      </c>
      <c r="R44" s="122">
        <v>29.139206000000001</v>
      </c>
      <c r="S44" s="122">
        <v>29.308374000000001</v>
      </c>
      <c r="T44" s="122">
        <v>29.463369</v>
      </c>
      <c r="U44" s="122">
        <v>29.611654000000001</v>
      </c>
      <c r="V44" s="122">
        <v>29.742331</v>
      </c>
      <c r="W44" s="122">
        <v>29.860365000000002</v>
      </c>
      <c r="X44" s="122">
        <v>29.975709999999999</v>
      </c>
      <c r="Y44" s="122">
        <v>30.077759</v>
      </c>
      <c r="Z44" s="122">
        <v>30.16226</v>
      </c>
      <c r="AA44" s="122">
        <v>30.233269</v>
      </c>
      <c r="AB44" s="122">
        <v>30.294257999999999</v>
      </c>
      <c r="AC44" s="122">
        <v>30.349163000000001</v>
      </c>
      <c r="AD44" s="122">
        <v>30.398422</v>
      </c>
      <c r="AE44" s="122">
        <v>30.442173</v>
      </c>
      <c r="AF44" s="122">
        <v>30.481501000000002</v>
      </c>
      <c r="AG44" s="80">
        <v>8.0400000000000003E-3</v>
      </c>
    </row>
    <row r="45" spans="1:33" ht="48.75">
      <c r="A45" s="58" t="s">
        <v>94</v>
      </c>
      <c r="B45" s="73" t="s">
        <v>97</v>
      </c>
      <c r="C45" s="122">
        <v>15.267836000000001</v>
      </c>
      <c r="D45" s="122">
        <v>15.314444</v>
      </c>
      <c r="E45" s="122">
        <v>15.496119999999999</v>
      </c>
      <c r="F45" s="122">
        <v>15.727247</v>
      </c>
      <c r="G45" s="122">
        <v>16.007891000000001</v>
      </c>
      <c r="H45" s="122">
        <v>16.313231999999999</v>
      </c>
      <c r="I45" s="122">
        <v>16.583611000000001</v>
      </c>
      <c r="J45" s="122">
        <v>16.594835</v>
      </c>
      <c r="K45" s="122">
        <v>16.708196999999998</v>
      </c>
      <c r="L45" s="122">
        <v>16.790009000000001</v>
      </c>
      <c r="M45" s="122">
        <v>16.848951</v>
      </c>
      <c r="N45" s="122">
        <v>16.874093999999999</v>
      </c>
      <c r="O45" s="122">
        <v>16.888577999999999</v>
      </c>
      <c r="P45" s="122">
        <v>16.883678</v>
      </c>
      <c r="Q45" s="122">
        <v>16.878387</v>
      </c>
      <c r="R45" s="122">
        <v>16.873432000000001</v>
      </c>
      <c r="S45" s="122">
        <v>16.870728</v>
      </c>
      <c r="T45" s="122">
        <v>16.867516999999999</v>
      </c>
      <c r="U45" s="122">
        <v>16.865352999999999</v>
      </c>
      <c r="V45" s="122">
        <v>16.853833999999999</v>
      </c>
      <c r="W45" s="122">
        <v>16.853902999999999</v>
      </c>
      <c r="X45" s="122">
        <v>16.856694999999998</v>
      </c>
      <c r="Y45" s="122">
        <v>16.858536000000001</v>
      </c>
      <c r="Z45" s="122">
        <v>16.859120999999998</v>
      </c>
      <c r="AA45" s="122">
        <v>16.860506000000001</v>
      </c>
      <c r="AB45" s="122">
        <v>16.862884999999999</v>
      </c>
      <c r="AC45" s="122">
        <v>16.862826999999999</v>
      </c>
      <c r="AD45" s="122">
        <v>16.864082</v>
      </c>
      <c r="AE45" s="122">
        <v>16.850819000000001</v>
      </c>
      <c r="AF45" s="122">
        <v>16.858205999999999</v>
      </c>
      <c r="AG45" s="80">
        <v>3.4229999999999998E-3</v>
      </c>
    </row>
    <row r="46" spans="1:33" ht="48.75">
      <c r="A46" s="58" t="s">
        <v>96</v>
      </c>
      <c r="B46" s="73" t="s">
        <v>99</v>
      </c>
      <c r="C46" s="122">
        <v>14.17841</v>
      </c>
      <c r="D46" s="122">
        <v>14.371192000000001</v>
      </c>
      <c r="E46" s="122">
        <v>14.572227</v>
      </c>
      <c r="F46" s="122">
        <v>14.758489000000001</v>
      </c>
      <c r="G46" s="122">
        <v>14.897541</v>
      </c>
      <c r="H46" s="122">
        <v>15.05585</v>
      </c>
      <c r="I46" s="122">
        <v>15.227076</v>
      </c>
      <c r="J46" s="122">
        <v>15.381567</v>
      </c>
      <c r="K46" s="122">
        <v>15.537476</v>
      </c>
      <c r="L46" s="122">
        <v>15.682950999999999</v>
      </c>
      <c r="M46" s="122">
        <v>15.819875</v>
      </c>
      <c r="N46" s="122">
        <v>15.941153999999999</v>
      </c>
      <c r="O46" s="122">
        <v>16.048029</v>
      </c>
      <c r="P46" s="122">
        <v>16.137985</v>
      </c>
      <c r="Q46" s="122">
        <v>16.221374999999998</v>
      </c>
      <c r="R46" s="122">
        <v>16.294143999999999</v>
      </c>
      <c r="S46" s="122">
        <v>16.353418000000001</v>
      </c>
      <c r="T46" s="122">
        <v>16.409040000000001</v>
      </c>
      <c r="U46" s="122">
        <v>16.459795</v>
      </c>
      <c r="V46" s="122">
        <v>16.504137</v>
      </c>
      <c r="W46" s="122">
        <v>16.542202</v>
      </c>
      <c r="X46" s="122">
        <v>16.582699000000002</v>
      </c>
      <c r="Y46" s="122">
        <v>16.611447999999999</v>
      </c>
      <c r="Z46" s="122">
        <v>16.633505</v>
      </c>
      <c r="AA46" s="122">
        <v>16.653604999999999</v>
      </c>
      <c r="AB46" s="122">
        <v>16.654078999999999</v>
      </c>
      <c r="AC46" s="122">
        <v>16.676003999999999</v>
      </c>
      <c r="AD46" s="122">
        <v>16.701273</v>
      </c>
      <c r="AE46" s="122">
        <v>16.725739999999998</v>
      </c>
      <c r="AF46" s="122">
        <v>16.750489999999999</v>
      </c>
      <c r="AG46" s="80">
        <v>5.7650000000000002E-3</v>
      </c>
    </row>
    <row r="47" spans="1:33" ht="24.75">
      <c r="A47" s="58" t="s">
        <v>98</v>
      </c>
      <c r="B47" s="73" t="s">
        <v>100</v>
      </c>
      <c r="C47" s="122">
        <v>7.3318919999999999</v>
      </c>
      <c r="D47" s="122">
        <v>7.4103120000000002</v>
      </c>
      <c r="E47" s="122">
        <v>7.4979230000000001</v>
      </c>
      <c r="F47" s="122">
        <v>7.5963000000000003</v>
      </c>
      <c r="G47" s="122">
        <v>7.7078199999999999</v>
      </c>
      <c r="H47" s="122">
        <v>7.8329129999999996</v>
      </c>
      <c r="I47" s="122">
        <v>7.9705199999999996</v>
      </c>
      <c r="J47" s="122">
        <v>8.1095889999999997</v>
      </c>
      <c r="K47" s="122">
        <v>8.2548340000000007</v>
      </c>
      <c r="L47" s="122">
        <v>8.4030609999999992</v>
      </c>
      <c r="M47" s="122">
        <v>8.5515559999999997</v>
      </c>
      <c r="N47" s="122">
        <v>8.6958099999999998</v>
      </c>
      <c r="O47" s="122">
        <v>8.8307520000000004</v>
      </c>
      <c r="P47" s="122">
        <v>8.9557470000000006</v>
      </c>
      <c r="Q47" s="122">
        <v>9.070722</v>
      </c>
      <c r="R47" s="122">
        <v>9.1772019999999994</v>
      </c>
      <c r="S47" s="122">
        <v>9.2750280000000007</v>
      </c>
      <c r="T47" s="122">
        <v>9.3638530000000006</v>
      </c>
      <c r="U47" s="122">
        <v>9.4448039999999995</v>
      </c>
      <c r="V47" s="122">
        <v>9.5191499999999998</v>
      </c>
      <c r="W47" s="122">
        <v>9.5881900000000009</v>
      </c>
      <c r="X47" s="122">
        <v>9.6490120000000008</v>
      </c>
      <c r="Y47" s="122">
        <v>9.7042540000000006</v>
      </c>
      <c r="Z47" s="122">
        <v>9.7545149999999996</v>
      </c>
      <c r="AA47" s="122">
        <v>9.801952</v>
      </c>
      <c r="AB47" s="122">
        <v>9.8482450000000004</v>
      </c>
      <c r="AC47" s="122">
        <v>9.8940520000000003</v>
      </c>
      <c r="AD47" s="122">
        <v>9.9400309999999994</v>
      </c>
      <c r="AE47" s="122">
        <v>9.9859729999999995</v>
      </c>
      <c r="AF47" s="122">
        <v>10.031261000000001</v>
      </c>
      <c r="AG47" s="80">
        <v>1.0867999999999999E-2</v>
      </c>
    </row>
    <row r="48" spans="1:33" ht="36.75">
      <c r="A48" s="55"/>
      <c r="B48" s="83" t="s">
        <v>102</v>
      </c>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row>
    <row r="49" spans="1:33">
      <c r="A49" s="58" t="s">
        <v>101</v>
      </c>
      <c r="B49" s="73" t="s">
        <v>103</v>
      </c>
      <c r="C49" s="122">
        <v>73.643883000000002</v>
      </c>
      <c r="D49" s="122">
        <v>74.164283999999995</v>
      </c>
      <c r="E49" s="122">
        <v>74.683516999999995</v>
      </c>
      <c r="F49" s="122">
        <v>75.120307999999994</v>
      </c>
      <c r="G49" s="122">
        <v>75.583763000000005</v>
      </c>
      <c r="H49" s="122">
        <v>75.871498000000003</v>
      </c>
      <c r="I49" s="122">
        <v>76.308502000000004</v>
      </c>
      <c r="J49" s="122">
        <v>76.801475999999994</v>
      </c>
      <c r="K49" s="122">
        <v>77.308173999999994</v>
      </c>
      <c r="L49" s="122">
        <v>77.856262000000001</v>
      </c>
      <c r="M49" s="122">
        <v>78.434464000000006</v>
      </c>
      <c r="N49" s="122">
        <v>79.126998999999998</v>
      </c>
      <c r="O49" s="122">
        <v>79.792548999999994</v>
      </c>
      <c r="P49" s="122">
        <v>80.511718999999999</v>
      </c>
      <c r="Q49" s="122">
        <v>81.242912000000004</v>
      </c>
      <c r="R49" s="122">
        <v>81.987067999999994</v>
      </c>
      <c r="S49" s="122">
        <v>82.759788999999998</v>
      </c>
      <c r="T49" s="122">
        <v>83.544899000000001</v>
      </c>
      <c r="U49" s="122">
        <v>84.319892999999993</v>
      </c>
      <c r="V49" s="122">
        <v>85.114547999999999</v>
      </c>
      <c r="W49" s="122">
        <v>85.926818999999995</v>
      </c>
      <c r="X49" s="122">
        <v>86.774330000000006</v>
      </c>
      <c r="Y49" s="122">
        <v>87.609406000000007</v>
      </c>
      <c r="Z49" s="122">
        <v>88.41713</v>
      </c>
      <c r="AA49" s="122">
        <v>89.23912</v>
      </c>
      <c r="AB49" s="122">
        <v>90.056197999999995</v>
      </c>
      <c r="AC49" s="122">
        <v>90.860878</v>
      </c>
      <c r="AD49" s="122">
        <v>91.651961999999997</v>
      </c>
      <c r="AE49" s="122">
        <v>92.421599999999998</v>
      </c>
      <c r="AF49" s="122">
        <v>93.179382000000004</v>
      </c>
      <c r="AG49" s="80">
        <v>8.1460000000000005E-3</v>
      </c>
    </row>
    <row r="50" spans="1:33" ht="36.75">
      <c r="A50" s="55"/>
      <c r="B50" s="83" t="s">
        <v>105</v>
      </c>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row>
    <row r="51" spans="1:33">
      <c r="A51" s="58" t="s">
        <v>104</v>
      </c>
      <c r="B51" s="73" t="s">
        <v>65</v>
      </c>
      <c r="C51" s="122">
        <v>3.512003</v>
      </c>
      <c r="D51" s="122">
        <v>3.5347819999999999</v>
      </c>
      <c r="E51" s="122">
        <v>3.5577100000000002</v>
      </c>
      <c r="F51" s="122">
        <v>3.5807850000000001</v>
      </c>
      <c r="G51" s="122">
        <v>3.6040100000000002</v>
      </c>
      <c r="H51" s="122">
        <v>3.627386</v>
      </c>
      <c r="I51" s="122">
        <v>3.6509140000000002</v>
      </c>
      <c r="J51" s="122">
        <v>3.6745939999999999</v>
      </c>
      <c r="K51" s="122">
        <v>3.6984279999999998</v>
      </c>
      <c r="L51" s="122">
        <v>3.7224159999999999</v>
      </c>
      <c r="M51" s="122">
        <v>3.7465600000000001</v>
      </c>
      <c r="N51" s="122">
        <v>3.7708599999999999</v>
      </c>
      <c r="O51" s="122">
        <v>3.795318</v>
      </c>
      <c r="P51" s="122">
        <v>3.8199350000000001</v>
      </c>
      <c r="Q51" s="122">
        <v>3.8447119999999999</v>
      </c>
      <c r="R51" s="122">
        <v>3.8696489999999999</v>
      </c>
      <c r="S51" s="122">
        <v>3.8947479999999999</v>
      </c>
      <c r="T51" s="122">
        <v>3.9200089999999999</v>
      </c>
      <c r="U51" s="122">
        <v>3.9454349999999998</v>
      </c>
      <c r="V51" s="122">
        <v>3.971025</v>
      </c>
      <c r="W51" s="122">
        <v>3.9967820000000001</v>
      </c>
      <c r="X51" s="122">
        <v>4.0227050000000002</v>
      </c>
      <c r="Y51" s="122">
        <v>4.0487970000000004</v>
      </c>
      <c r="Z51" s="122">
        <v>4.0750580000000003</v>
      </c>
      <c r="AA51" s="122">
        <v>4.1014889999999999</v>
      </c>
      <c r="AB51" s="122">
        <v>4.1280910000000004</v>
      </c>
      <c r="AC51" s="122">
        <v>4.1548660000000002</v>
      </c>
      <c r="AD51" s="122">
        <v>4.1818150000000003</v>
      </c>
      <c r="AE51" s="122">
        <v>4.208939</v>
      </c>
      <c r="AF51" s="122">
        <v>4.2362380000000002</v>
      </c>
      <c r="AG51" s="80">
        <v>6.4859999999999996E-3</v>
      </c>
    </row>
    <row r="52" spans="1:33" ht="36.75">
      <c r="A52" s="58" t="s">
        <v>106</v>
      </c>
      <c r="B52" s="73" t="s">
        <v>66</v>
      </c>
      <c r="C52" s="122">
        <v>4.8707260000000003</v>
      </c>
      <c r="D52" s="122">
        <v>4.8996630000000003</v>
      </c>
      <c r="E52" s="122">
        <v>4.9287720000000004</v>
      </c>
      <c r="F52" s="122">
        <v>4.9580539999999997</v>
      </c>
      <c r="G52" s="122">
        <v>4.9875090000000002</v>
      </c>
      <c r="H52" s="122">
        <v>5.0171400000000004</v>
      </c>
      <c r="I52" s="122">
        <v>5.0469470000000003</v>
      </c>
      <c r="J52" s="122">
        <v>5.0769310000000001</v>
      </c>
      <c r="K52" s="122">
        <v>5.1070919999999997</v>
      </c>
      <c r="L52" s="122">
        <v>5.1374339999999998</v>
      </c>
      <c r="M52" s="122">
        <v>5.1679550000000001</v>
      </c>
      <c r="N52" s="122">
        <v>5.198658</v>
      </c>
      <c r="O52" s="122">
        <v>5.2295429999999996</v>
      </c>
      <c r="P52" s="122">
        <v>5.2606109999999999</v>
      </c>
      <c r="Q52" s="122">
        <v>5.2918640000000003</v>
      </c>
      <c r="R52" s="122">
        <v>5.3233030000000001</v>
      </c>
      <c r="S52" s="122">
        <v>5.3549290000000003</v>
      </c>
      <c r="T52" s="122">
        <v>5.3867419999999999</v>
      </c>
      <c r="U52" s="122">
        <v>5.4187450000000004</v>
      </c>
      <c r="V52" s="122">
        <v>5.4509379999999998</v>
      </c>
      <c r="W52" s="122">
        <v>5.4833220000000003</v>
      </c>
      <c r="X52" s="122">
        <v>5.515898</v>
      </c>
      <c r="Y52" s="122">
        <v>5.548667</v>
      </c>
      <c r="Z52" s="122">
        <v>5.5816319999999999</v>
      </c>
      <c r="AA52" s="122">
        <v>5.6147919999999996</v>
      </c>
      <c r="AB52" s="122">
        <v>5.6481500000000002</v>
      </c>
      <c r="AC52" s="122">
        <v>5.681705</v>
      </c>
      <c r="AD52" s="122">
        <v>5.7154600000000002</v>
      </c>
      <c r="AE52" s="122">
        <v>5.7494160000000001</v>
      </c>
      <c r="AF52" s="122">
        <v>5.7835729999999996</v>
      </c>
      <c r="AG52" s="80">
        <v>5.9410000000000001E-3</v>
      </c>
    </row>
    <row r="53" spans="1:33">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row>
    <row r="54" spans="1:33" ht="24.75">
      <c r="A54" s="55"/>
      <c r="B54" s="83" t="s">
        <v>107</v>
      </c>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row>
    <row r="55" spans="1:33" ht="36.75">
      <c r="A55" s="55"/>
      <c r="B55" s="83" t="s">
        <v>109</v>
      </c>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row>
    <row r="56" spans="1:33" ht="36.75">
      <c r="A56" s="58" t="s">
        <v>108</v>
      </c>
      <c r="B56" s="73" t="s">
        <v>111</v>
      </c>
      <c r="C56" s="81">
        <v>14.274495</v>
      </c>
      <c r="D56" s="81">
        <v>14.663074999999999</v>
      </c>
      <c r="E56" s="81">
        <v>14.907382</v>
      </c>
      <c r="F56" s="81">
        <v>14.888802999999999</v>
      </c>
      <c r="G56" s="81">
        <v>14.849199</v>
      </c>
      <c r="H56" s="81">
        <v>14.786861999999999</v>
      </c>
      <c r="I56" s="81">
        <v>14.699437</v>
      </c>
      <c r="J56" s="81">
        <v>14.596199</v>
      </c>
      <c r="K56" s="81">
        <v>14.504814</v>
      </c>
      <c r="L56" s="81">
        <v>14.439389</v>
      </c>
      <c r="M56" s="81">
        <v>14.388906</v>
      </c>
      <c r="N56" s="81">
        <v>14.328156</v>
      </c>
      <c r="O56" s="81">
        <v>14.293911</v>
      </c>
      <c r="P56" s="81">
        <v>14.263883</v>
      </c>
      <c r="Q56" s="81">
        <v>14.229495999999999</v>
      </c>
      <c r="R56" s="81">
        <v>14.203659</v>
      </c>
      <c r="S56" s="81">
        <v>14.192496</v>
      </c>
      <c r="T56" s="81">
        <v>14.188245</v>
      </c>
      <c r="U56" s="81">
        <v>14.197581</v>
      </c>
      <c r="V56" s="81">
        <v>14.217714000000001</v>
      </c>
      <c r="W56" s="81">
        <v>14.239969</v>
      </c>
      <c r="X56" s="81">
        <v>14.268423</v>
      </c>
      <c r="Y56" s="81">
        <v>14.301932000000001</v>
      </c>
      <c r="Z56" s="81">
        <v>14.345214</v>
      </c>
      <c r="AA56" s="81">
        <v>14.399622000000001</v>
      </c>
      <c r="AB56" s="81">
        <v>14.468221</v>
      </c>
      <c r="AC56" s="81">
        <v>14.540374999999999</v>
      </c>
      <c r="AD56" s="81">
        <v>14.616555999999999</v>
      </c>
      <c r="AE56" s="81">
        <v>14.701981999999999</v>
      </c>
      <c r="AF56" s="81">
        <v>14.799429</v>
      </c>
      <c r="AG56" s="80">
        <v>1.2459999999999999E-3</v>
      </c>
    </row>
    <row r="57" spans="1:33" ht="48.75">
      <c r="A57" s="58" t="s">
        <v>110</v>
      </c>
      <c r="B57" s="73" t="s">
        <v>113</v>
      </c>
      <c r="C57" s="81">
        <v>0.88832299999999997</v>
      </c>
      <c r="D57" s="81">
        <v>0.90756000000000003</v>
      </c>
      <c r="E57" s="81">
        <v>0.91529099999999997</v>
      </c>
      <c r="F57" s="81">
        <v>0.91474599999999995</v>
      </c>
      <c r="G57" s="81">
        <v>0.91748099999999999</v>
      </c>
      <c r="H57" s="81">
        <v>0.91795700000000002</v>
      </c>
      <c r="I57" s="81">
        <v>0.91471599999999997</v>
      </c>
      <c r="J57" s="81">
        <v>0.91313900000000003</v>
      </c>
      <c r="K57" s="81">
        <v>0.91294799999999998</v>
      </c>
      <c r="L57" s="81">
        <v>0.91361899999999996</v>
      </c>
      <c r="M57" s="81">
        <v>0.91489299999999996</v>
      </c>
      <c r="N57" s="81">
        <v>0.917466</v>
      </c>
      <c r="O57" s="81">
        <v>0.92114700000000005</v>
      </c>
      <c r="P57" s="81">
        <v>0.92547900000000005</v>
      </c>
      <c r="Q57" s="81">
        <v>0.93015099999999995</v>
      </c>
      <c r="R57" s="81">
        <v>0.93585300000000005</v>
      </c>
      <c r="S57" s="81">
        <v>0.94334300000000004</v>
      </c>
      <c r="T57" s="81">
        <v>0.95108999999999999</v>
      </c>
      <c r="U57" s="81">
        <v>0.959005</v>
      </c>
      <c r="V57" s="81">
        <v>0.96711499999999995</v>
      </c>
      <c r="W57" s="81">
        <v>0.97632799999999997</v>
      </c>
      <c r="X57" s="81">
        <v>0.98592199999999997</v>
      </c>
      <c r="Y57" s="81">
        <v>0.99650300000000003</v>
      </c>
      <c r="Z57" s="81">
        <v>1.0070490000000001</v>
      </c>
      <c r="AA57" s="81">
        <v>1.017768</v>
      </c>
      <c r="AB57" s="81">
        <v>1.03064</v>
      </c>
      <c r="AC57" s="81">
        <v>1.041202</v>
      </c>
      <c r="AD57" s="81">
        <v>1.0505199999999999</v>
      </c>
      <c r="AE57" s="81">
        <v>1.0614030000000001</v>
      </c>
      <c r="AF57" s="81">
        <v>1.0747679999999999</v>
      </c>
      <c r="AG57" s="80">
        <v>6.5909999999999996E-3</v>
      </c>
    </row>
    <row r="58" spans="1:33" ht="36.75">
      <c r="A58" s="58" t="s">
        <v>112</v>
      </c>
      <c r="B58" s="73" t="s">
        <v>115</v>
      </c>
      <c r="C58" s="81">
        <v>0.17555599999999999</v>
      </c>
      <c r="D58" s="81">
        <v>0.19989399999999999</v>
      </c>
      <c r="E58" s="81">
        <v>0.21187700000000001</v>
      </c>
      <c r="F58" s="81">
        <v>0.21845100000000001</v>
      </c>
      <c r="G58" s="81">
        <v>0.22236400000000001</v>
      </c>
      <c r="H58" s="81">
        <v>0.224934</v>
      </c>
      <c r="I58" s="81">
        <v>0.22661800000000001</v>
      </c>
      <c r="J58" s="81">
        <v>0.22758800000000001</v>
      </c>
      <c r="K58" s="81">
        <v>0.228099</v>
      </c>
      <c r="L58" s="81">
        <v>0.22856499999999999</v>
      </c>
      <c r="M58" s="81">
        <v>0.22905200000000001</v>
      </c>
      <c r="N58" s="81">
        <v>0.229042</v>
      </c>
      <c r="O58" s="81">
        <v>0.22889499999999999</v>
      </c>
      <c r="P58" s="81">
        <v>0.22866900000000001</v>
      </c>
      <c r="Q58" s="81">
        <v>0.228265</v>
      </c>
      <c r="R58" s="81">
        <v>0.228023</v>
      </c>
      <c r="S58" s="81">
        <v>0.22788800000000001</v>
      </c>
      <c r="T58" s="81">
        <v>0.22772000000000001</v>
      </c>
      <c r="U58" s="81">
        <v>0.227019</v>
      </c>
      <c r="V58" s="81">
        <v>0.22643199999999999</v>
      </c>
      <c r="W58" s="81">
        <v>0.22572300000000001</v>
      </c>
      <c r="X58" s="81">
        <v>0.22489400000000001</v>
      </c>
      <c r="Y58" s="81">
        <v>0.224132</v>
      </c>
      <c r="Z58" s="81">
        <v>0.223359</v>
      </c>
      <c r="AA58" s="81">
        <v>0.22247600000000001</v>
      </c>
      <c r="AB58" s="81">
        <v>0.22167300000000001</v>
      </c>
      <c r="AC58" s="81">
        <v>0.220744</v>
      </c>
      <c r="AD58" s="81">
        <v>0.21968299999999999</v>
      </c>
      <c r="AE58" s="81">
        <v>0.218555</v>
      </c>
      <c r="AF58" s="81">
        <v>0.21745400000000001</v>
      </c>
      <c r="AG58" s="80">
        <v>7.4079999999999997E-3</v>
      </c>
    </row>
    <row r="59" spans="1:33" ht="24.75">
      <c r="A59" s="58" t="s">
        <v>114</v>
      </c>
      <c r="B59" s="73" t="s">
        <v>117</v>
      </c>
      <c r="C59" s="81">
        <v>5.5674380000000001</v>
      </c>
      <c r="D59" s="81">
        <v>5.6474159999999998</v>
      </c>
      <c r="E59" s="81">
        <v>5.6687589999999997</v>
      </c>
      <c r="F59" s="81">
        <v>5.6631609999999997</v>
      </c>
      <c r="G59" s="81">
        <v>5.6559480000000004</v>
      </c>
      <c r="H59" s="81">
        <v>5.6285740000000004</v>
      </c>
      <c r="I59" s="81">
        <v>5.579707</v>
      </c>
      <c r="J59" s="81">
        <v>5.5408020000000002</v>
      </c>
      <c r="K59" s="81">
        <v>5.5040250000000004</v>
      </c>
      <c r="L59" s="81">
        <v>5.4627239999999997</v>
      </c>
      <c r="M59" s="81">
        <v>5.4217639999999996</v>
      </c>
      <c r="N59" s="81">
        <v>5.3860130000000002</v>
      </c>
      <c r="O59" s="81">
        <v>5.3561120000000004</v>
      </c>
      <c r="P59" s="81">
        <v>5.3296989999999997</v>
      </c>
      <c r="Q59" s="81">
        <v>5.3121409999999996</v>
      </c>
      <c r="R59" s="81">
        <v>5.3005190000000004</v>
      </c>
      <c r="S59" s="81">
        <v>5.299976</v>
      </c>
      <c r="T59" s="81">
        <v>5.3049580000000001</v>
      </c>
      <c r="U59" s="81">
        <v>5.3128260000000003</v>
      </c>
      <c r="V59" s="81">
        <v>5.3245069999999997</v>
      </c>
      <c r="W59" s="81">
        <v>5.3441890000000001</v>
      </c>
      <c r="X59" s="81">
        <v>5.3719390000000002</v>
      </c>
      <c r="Y59" s="81">
        <v>5.3997830000000002</v>
      </c>
      <c r="Z59" s="81">
        <v>5.4299770000000001</v>
      </c>
      <c r="AA59" s="81">
        <v>5.4619010000000001</v>
      </c>
      <c r="AB59" s="81">
        <v>5.4985679999999997</v>
      </c>
      <c r="AC59" s="81">
        <v>5.5262019999999996</v>
      </c>
      <c r="AD59" s="81">
        <v>5.5455410000000001</v>
      </c>
      <c r="AE59" s="81">
        <v>5.579021</v>
      </c>
      <c r="AF59" s="81">
        <v>5.6264399999999997</v>
      </c>
      <c r="AG59" s="80">
        <v>3.6400000000000001E-4</v>
      </c>
    </row>
    <row r="60" spans="1:33" ht="24.75">
      <c r="A60" s="58" t="s">
        <v>116</v>
      </c>
      <c r="B60" s="73" t="s">
        <v>119</v>
      </c>
      <c r="C60" s="81">
        <v>3.5747000000000001E-2</v>
      </c>
      <c r="D60" s="81">
        <v>4.0343999999999998E-2</v>
      </c>
      <c r="E60" s="81">
        <v>4.3365000000000001E-2</v>
      </c>
      <c r="F60" s="81">
        <v>4.5948000000000003E-2</v>
      </c>
      <c r="G60" s="81">
        <v>4.7974999999999997E-2</v>
      </c>
      <c r="H60" s="81">
        <v>4.9671E-2</v>
      </c>
      <c r="I60" s="81">
        <v>5.0917999999999998E-2</v>
      </c>
      <c r="J60" s="81">
        <v>5.1923999999999998E-2</v>
      </c>
      <c r="K60" s="81">
        <v>5.2847999999999999E-2</v>
      </c>
      <c r="L60" s="81">
        <v>5.3864000000000002E-2</v>
      </c>
      <c r="M60" s="81">
        <v>5.4847E-2</v>
      </c>
      <c r="N60" s="81">
        <v>5.5669999999999997E-2</v>
      </c>
      <c r="O60" s="81">
        <v>5.6455999999999999E-2</v>
      </c>
      <c r="P60" s="81">
        <v>5.7162999999999999E-2</v>
      </c>
      <c r="Q60" s="81">
        <v>5.7770000000000002E-2</v>
      </c>
      <c r="R60" s="81">
        <v>5.8395000000000002E-2</v>
      </c>
      <c r="S60" s="81">
        <v>5.9068000000000002E-2</v>
      </c>
      <c r="T60" s="81">
        <v>5.9722999999999998E-2</v>
      </c>
      <c r="U60" s="81">
        <v>6.0304999999999997E-2</v>
      </c>
      <c r="V60" s="81">
        <v>6.0996000000000002E-2</v>
      </c>
      <c r="W60" s="81">
        <v>6.1573000000000003E-2</v>
      </c>
      <c r="X60" s="81">
        <v>6.2161000000000001E-2</v>
      </c>
      <c r="Y60" s="81">
        <v>6.2817999999999999E-2</v>
      </c>
      <c r="Z60" s="81">
        <v>6.3486000000000001E-2</v>
      </c>
      <c r="AA60" s="81">
        <v>6.4212000000000005E-2</v>
      </c>
      <c r="AB60" s="81">
        <v>6.5028000000000002E-2</v>
      </c>
      <c r="AC60" s="81">
        <v>6.5726999999999994E-2</v>
      </c>
      <c r="AD60" s="81">
        <v>6.6388000000000003E-2</v>
      </c>
      <c r="AE60" s="81">
        <v>6.7135E-2</v>
      </c>
      <c r="AF60" s="81">
        <v>6.7960999999999994E-2</v>
      </c>
      <c r="AG60" s="80">
        <v>2.2401000000000001E-2</v>
      </c>
    </row>
    <row r="61" spans="1:33" ht="24.75">
      <c r="A61" s="58" t="s">
        <v>118</v>
      </c>
      <c r="B61" s="73" t="s">
        <v>121</v>
      </c>
      <c r="C61" s="81">
        <v>0.46824900000000003</v>
      </c>
      <c r="D61" s="81">
        <v>0.47107900000000003</v>
      </c>
      <c r="E61" s="81">
        <v>0.47424100000000002</v>
      </c>
      <c r="F61" s="81">
        <v>0.44252000000000002</v>
      </c>
      <c r="G61" s="81">
        <v>0.44895699999999999</v>
      </c>
      <c r="H61" s="81">
        <v>0.457648</v>
      </c>
      <c r="I61" s="81">
        <v>0.456704</v>
      </c>
      <c r="J61" s="81">
        <v>0.45544899999999999</v>
      </c>
      <c r="K61" s="81">
        <v>0.45394400000000001</v>
      </c>
      <c r="L61" s="81">
        <v>0.45361099999999999</v>
      </c>
      <c r="M61" s="81">
        <v>0.45371800000000001</v>
      </c>
      <c r="N61" s="81">
        <v>0.45383800000000002</v>
      </c>
      <c r="O61" s="81">
        <v>0.45442399999999999</v>
      </c>
      <c r="P61" s="81">
        <v>0.44977699999999998</v>
      </c>
      <c r="Q61" s="81">
        <v>0.447988</v>
      </c>
      <c r="R61" s="81">
        <v>0.44334899999999999</v>
      </c>
      <c r="S61" s="81">
        <v>0.44377800000000001</v>
      </c>
      <c r="T61" s="81">
        <v>0.44331900000000002</v>
      </c>
      <c r="U61" s="81">
        <v>0.44287799999999999</v>
      </c>
      <c r="V61" s="81">
        <v>0.441743</v>
      </c>
      <c r="W61" s="81">
        <v>0.44123600000000002</v>
      </c>
      <c r="X61" s="81">
        <v>0.44140099999999999</v>
      </c>
      <c r="Y61" s="81">
        <v>0.440002</v>
      </c>
      <c r="Z61" s="81">
        <v>0.438087</v>
      </c>
      <c r="AA61" s="81">
        <v>0.437033</v>
      </c>
      <c r="AB61" s="81">
        <v>0.436809</v>
      </c>
      <c r="AC61" s="81">
        <v>0.43568899999999999</v>
      </c>
      <c r="AD61" s="81">
        <v>0.435139</v>
      </c>
      <c r="AE61" s="81">
        <v>0.43512499999999998</v>
      </c>
      <c r="AF61" s="81">
        <v>0.43726300000000001</v>
      </c>
      <c r="AG61" s="80">
        <v>-2.3579999999999999E-3</v>
      </c>
    </row>
    <row r="62" spans="1:33" ht="36.75">
      <c r="A62" s="58" t="s">
        <v>120</v>
      </c>
      <c r="B62" s="73" t="s">
        <v>123</v>
      </c>
      <c r="C62" s="81">
        <v>7.5170000000000001E-2</v>
      </c>
      <c r="D62" s="81">
        <v>7.7552999999999997E-2</v>
      </c>
      <c r="E62" s="81">
        <v>7.6938000000000006E-2</v>
      </c>
      <c r="F62" s="81">
        <v>7.4884000000000006E-2</v>
      </c>
      <c r="G62" s="81">
        <v>7.3009000000000004E-2</v>
      </c>
      <c r="H62" s="81">
        <v>7.0952000000000001E-2</v>
      </c>
      <c r="I62" s="81">
        <v>6.8640000000000007E-2</v>
      </c>
      <c r="J62" s="81">
        <v>6.6460000000000005E-2</v>
      </c>
      <c r="K62" s="81">
        <v>6.4219999999999999E-2</v>
      </c>
      <c r="L62" s="81">
        <v>6.2007E-2</v>
      </c>
      <c r="M62" s="81">
        <v>6.0829000000000001E-2</v>
      </c>
      <c r="N62" s="81">
        <v>5.9650000000000002E-2</v>
      </c>
      <c r="O62" s="81">
        <v>5.8555000000000003E-2</v>
      </c>
      <c r="P62" s="81">
        <v>5.7362999999999997E-2</v>
      </c>
      <c r="Q62" s="81">
        <v>5.6155999999999998E-2</v>
      </c>
      <c r="R62" s="81">
        <v>5.4997999999999998E-2</v>
      </c>
      <c r="S62" s="81">
        <v>5.3934000000000003E-2</v>
      </c>
      <c r="T62" s="81">
        <v>5.2839999999999998E-2</v>
      </c>
      <c r="U62" s="81">
        <v>5.1829E-2</v>
      </c>
      <c r="V62" s="81">
        <v>5.0804000000000002E-2</v>
      </c>
      <c r="W62" s="81">
        <v>5.0346000000000002E-2</v>
      </c>
      <c r="X62" s="81">
        <v>4.9869999999999998E-2</v>
      </c>
      <c r="Y62" s="81">
        <v>4.9359E-2</v>
      </c>
      <c r="Z62" s="81">
        <v>4.8884999999999998E-2</v>
      </c>
      <c r="AA62" s="81">
        <v>4.8412999999999998E-2</v>
      </c>
      <c r="AB62" s="81">
        <v>4.7972000000000001E-2</v>
      </c>
      <c r="AC62" s="81">
        <v>4.7419000000000003E-2</v>
      </c>
      <c r="AD62" s="81">
        <v>4.6794000000000002E-2</v>
      </c>
      <c r="AE62" s="81">
        <v>4.6349000000000001E-2</v>
      </c>
      <c r="AF62" s="81">
        <v>4.6080999999999997E-2</v>
      </c>
      <c r="AG62" s="80">
        <v>-1.6732E-2</v>
      </c>
    </row>
    <row r="63" spans="1:33" ht="48.75">
      <c r="A63" s="58" t="s">
        <v>122</v>
      </c>
      <c r="B63" s="73" t="s">
        <v>125</v>
      </c>
      <c r="C63" s="81">
        <v>0.92745100000000003</v>
      </c>
      <c r="D63" s="81">
        <v>0.99002100000000004</v>
      </c>
      <c r="E63" s="81">
        <v>0.88405999999999996</v>
      </c>
      <c r="F63" s="81">
        <v>0.88470700000000002</v>
      </c>
      <c r="G63" s="81">
        <v>0.88706099999999999</v>
      </c>
      <c r="H63" s="81">
        <v>0.88541800000000004</v>
      </c>
      <c r="I63" s="81">
        <v>0.88161299999999998</v>
      </c>
      <c r="J63" s="81">
        <v>0.88034299999999999</v>
      </c>
      <c r="K63" s="81">
        <v>0.88076900000000002</v>
      </c>
      <c r="L63" s="81">
        <v>0.87992999999999999</v>
      </c>
      <c r="M63" s="81">
        <v>0.88478599999999996</v>
      </c>
      <c r="N63" s="81">
        <v>0.88465499999999997</v>
      </c>
      <c r="O63" s="81">
        <v>0.88521899999999998</v>
      </c>
      <c r="P63" s="81">
        <v>0.88628899999999999</v>
      </c>
      <c r="Q63" s="81">
        <v>0.88735200000000003</v>
      </c>
      <c r="R63" s="81">
        <v>0.88909499999999997</v>
      </c>
      <c r="S63" s="81">
        <v>0.89103900000000003</v>
      </c>
      <c r="T63" s="81">
        <v>0.89064699999999997</v>
      </c>
      <c r="U63" s="81">
        <v>0.89227400000000001</v>
      </c>
      <c r="V63" s="81">
        <v>0.88778100000000004</v>
      </c>
      <c r="W63" s="81">
        <v>0.88633600000000001</v>
      </c>
      <c r="X63" s="81">
        <v>0.88498399999999999</v>
      </c>
      <c r="Y63" s="81">
        <v>0.88127599999999995</v>
      </c>
      <c r="Z63" s="81">
        <v>0.87900199999999995</v>
      </c>
      <c r="AA63" s="81">
        <v>0.87911600000000001</v>
      </c>
      <c r="AB63" s="81">
        <v>0.87800999999999996</v>
      </c>
      <c r="AC63" s="81">
        <v>0.87770599999999999</v>
      </c>
      <c r="AD63" s="81">
        <v>0.87874399999999997</v>
      </c>
      <c r="AE63" s="81">
        <v>0.87932200000000005</v>
      </c>
      <c r="AF63" s="81">
        <v>0.88051599999999997</v>
      </c>
      <c r="AG63" s="80">
        <v>-1.789E-3</v>
      </c>
    </row>
    <row r="64" spans="1:33" ht="36.75">
      <c r="A64" s="58" t="s">
        <v>124</v>
      </c>
      <c r="B64" s="73" t="s">
        <v>127</v>
      </c>
      <c r="C64" s="81">
        <v>0.204097</v>
      </c>
      <c r="D64" s="81">
        <v>0.207817</v>
      </c>
      <c r="E64" s="81">
        <v>0.20800399999999999</v>
      </c>
      <c r="F64" s="81">
        <v>0.20862700000000001</v>
      </c>
      <c r="G64" s="81">
        <v>0.208701</v>
      </c>
      <c r="H64" s="81">
        <v>0.20838899999999999</v>
      </c>
      <c r="I64" s="81">
        <v>0.20710700000000001</v>
      </c>
      <c r="J64" s="81">
        <v>0.20585700000000001</v>
      </c>
      <c r="K64" s="81">
        <v>0.20491500000000001</v>
      </c>
      <c r="L64" s="81">
        <v>0.204265</v>
      </c>
      <c r="M64" s="81">
        <v>0.203404</v>
      </c>
      <c r="N64" s="81">
        <v>0.202682</v>
      </c>
      <c r="O64" s="81">
        <v>0.20211299999999999</v>
      </c>
      <c r="P64" s="81">
        <v>0.20150799999999999</v>
      </c>
      <c r="Q64" s="81">
        <v>0.20080000000000001</v>
      </c>
      <c r="R64" s="81">
        <v>0.200075</v>
      </c>
      <c r="S64" s="81">
        <v>0.19964599999999999</v>
      </c>
      <c r="T64" s="81">
        <v>0.19911100000000001</v>
      </c>
      <c r="U64" s="81">
        <v>0.19852600000000001</v>
      </c>
      <c r="V64" s="81">
        <v>0.198077</v>
      </c>
      <c r="W64" s="81">
        <v>0.19728799999999999</v>
      </c>
      <c r="X64" s="81">
        <v>0.196608</v>
      </c>
      <c r="Y64" s="81">
        <v>0.195989</v>
      </c>
      <c r="Z64" s="81">
        <v>0.19534299999999999</v>
      </c>
      <c r="AA64" s="81">
        <v>0.194914</v>
      </c>
      <c r="AB64" s="81">
        <v>0.194549</v>
      </c>
      <c r="AC64" s="81">
        <v>0.193907</v>
      </c>
      <c r="AD64" s="81">
        <v>0.19325500000000001</v>
      </c>
      <c r="AE64" s="81">
        <v>0.192858</v>
      </c>
      <c r="AF64" s="81">
        <v>0.19257199999999999</v>
      </c>
      <c r="AG64" s="80">
        <v>-2.0019999999999999E-3</v>
      </c>
    </row>
    <row r="65" spans="1:33">
      <c r="A65" s="58" t="s">
        <v>126</v>
      </c>
      <c r="B65" s="73" t="s">
        <v>129</v>
      </c>
      <c r="C65" s="81">
        <v>2.2961610000000001</v>
      </c>
      <c r="D65" s="81">
        <v>2.6836509999999998</v>
      </c>
      <c r="E65" s="81">
        <v>2.9511180000000001</v>
      </c>
      <c r="F65" s="81">
        <v>3.03471</v>
      </c>
      <c r="G65" s="81">
        <v>3.1116899999999998</v>
      </c>
      <c r="H65" s="81">
        <v>3.1739929999999998</v>
      </c>
      <c r="I65" s="81">
        <v>3.213956</v>
      </c>
      <c r="J65" s="81">
        <v>3.2520549999999999</v>
      </c>
      <c r="K65" s="81">
        <v>3.2938459999999998</v>
      </c>
      <c r="L65" s="81">
        <v>3.340357</v>
      </c>
      <c r="M65" s="81">
        <v>3.3772760000000002</v>
      </c>
      <c r="N65" s="81">
        <v>3.3934850000000001</v>
      </c>
      <c r="O65" s="81">
        <v>3.4311590000000001</v>
      </c>
      <c r="P65" s="81">
        <v>3.4651969999999999</v>
      </c>
      <c r="Q65" s="81">
        <v>3.5015170000000002</v>
      </c>
      <c r="R65" s="81">
        <v>3.5383810000000002</v>
      </c>
      <c r="S65" s="81">
        <v>3.5807090000000001</v>
      </c>
      <c r="T65" s="81">
        <v>3.6191710000000001</v>
      </c>
      <c r="U65" s="81">
        <v>3.6636869999999999</v>
      </c>
      <c r="V65" s="81">
        <v>3.712987</v>
      </c>
      <c r="W65" s="81">
        <v>3.7537880000000001</v>
      </c>
      <c r="X65" s="81">
        <v>3.7993939999999999</v>
      </c>
      <c r="Y65" s="81">
        <v>3.8472</v>
      </c>
      <c r="Z65" s="81">
        <v>3.8925239999999999</v>
      </c>
      <c r="AA65" s="81">
        <v>3.9457469999999999</v>
      </c>
      <c r="AB65" s="81">
        <v>3.9990380000000001</v>
      </c>
      <c r="AC65" s="81">
        <v>4.045661</v>
      </c>
      <c r="AD65" s="81">
        <v>4.0909529999999998</v>
      </c>
      <c r="AE65" s="81">
        <v>4.1440710000000003</v>
      </c>
      <c r="AF65" s="81">
        <v>4.2032160000000003</v>
      </c>
      <c r="AG65" s="80">
        <v>2.1068E-2</v>
      </c>
    </row>
    <row r="66" spans="1:33" ht="24.75">
      <c r="A66" s="58" t="s">
        <v>128</v>
      </c>
      <c r="B66" s="73" t="s">
        <v>131</v>
      </c>
      <c r="C66" s="81">
        <v>0.53770300000000004</v>
      </c>
      <c r="D66" s="81">
        <v>0.54534899999999997</v>
      </c>
      <c r="E66" s="81">
        <v>0.53967200000000004</v>
      </c>
      <c r="F66" s="81">
        <v>0.53922400000000004</v>
      </c>
      <c r="G66" s="81">
        <v>0.54258700000000004</v>
      </c>
      <c r="H66" s="81">
        <v>0.54515000000000002</v>
      </c>
      <c r="I66" s="81">
        <v>0.547037</v>
      </c>
      <c r="J66" s="81">
        <v>0.54919799999999996</v>
      </c>
      <c r="K66" s="81">
        <v>0.54783400000000004</v>
      </c>
      <c r="L66" s="81">
        <v>0.54964400000000002</v>
      </c>
      <c r="M66" s="81">
        <v>0.54911900000000002</v>
      </c>
      <c r="N66" s="81">
        <v>0.549319</v>
      </c>
      <c r="O66" s="81">
        <v>0.54948399999999997</v>
      </c>
      <c r="P66" s="81">
        <v>0.54962299999999997</v>
      </c>
      <c r="Q66" s="81">
        <v>0.54973799999999995</v>
      </c>
      <c r="R66" s="81">
        <v>0.54999900000000002</v>
      </c>
      <c r="S66" s="81">
        <v>0.55035199999999995</v>
      </c>
      <c r="T66" s="81">
        <v>0.55070200000000002</v>
      </c>
      <c r="U66" s="81">
        <v>0.55105000000000004</v>
      </c>
      <c r="V66" s="81">
        <v>0.55139300000000002</v>
      </c>
      <c r="W66" s="81">
        <v>0.55173499999999998</v>
      </c>
      <c r="X66" s="81">
        <v>0.55207399999999995</v>
      </c>
      <c r="Y66" s="81">
        <v>0.55240900000000004</v>
      </c>
      <c r="Z66" s="81">
        <v>0.55274199999999996</v>
      </c>
      <c r="AA66" s="81">
        <v>0.55307399999999995</v>
      </c>
      <c r="AB66" s="81">
        <v>0.55340299999999998</v>
      </c>
      <c r="AC66" s="81">
        <v>0.55373000000000006</v>
      </c>
      <c r="AD66" s="81">
        <v>0.55405599999999999</v>
      </c>
      <c r="AE66" s="81">
        <v>0.55437999999999998</v>
      </c>
      <c r="AF66" s="81">
        <v>0.554701</v>
      </c>
      <c r="AG66" s="80">
        <v>1.0740000000000001E-3</v>
      </c>
    </row>
    <row r="67" spans="1:33" ht="24.75">
      <c r="A67" s="58" t="s">
        <v>130</v>
      </c>
      <c r="B67" s="73" t="s">
        <v>133</v>
      </c>
      <c r="C67" s="81">
        <v>0.125032</v>
      </c>
      <c r="D67" s="81">
        <v>0.12689700000000001</v>
      </c>
      <c r="E67" s="81">
        <v>0.12792600000000001</v>
      </c>
      <c r="F67" s="81">
        <v>0.12859999999999999</v>
      </c>
      <c r="G67" s="81">
        <v>0.12910199999999999</v>
      </c>
      <c r="H67" s="81">
        <v>0.12964999999999999</v>
      </c>
      <c r="I67" s="81">
        <v>0.12996099999999999</v>
      </c>
      <c r="J67" s="81">
        <v>0.13019700000000001</v>
      </c>
      <c r="K67" s="81">
        <v>0.13040399999999999</v>
      </c>
      <c r="L67" s="81">
        <v>0.130579</v>
      </c>
      <c r="M67" s="81">
        <v>0.130715</v>
      </c>
      <c r="N67" s="81">
        <v>0.13083400000000001</v>
      </c>
      <c r="O67" s="81">
        <v>0.130941</v>
      </c>
      <c r="P67" s="81">
        <v>0.131026</v>
      </c>
      <c r="Q67" s="81">
        <v>0.13109100000000001</v>
      </c>
      <c r="R67" s="81">
        <v>0.131164</v>
      </c>
      <c r="S67" s="81">
        <v>0.13126099999999999</v>
      </c>
      <c r="T67" s="81">
        <v>0.13136500000000001</v>
      </c>
      <c r="U67" s="81">
        <v>0.13148399999999999</v>
      </c>
      <c r="V67" s="81">
        <v>0.131631</v>
      </c>
      <c r="W67" s="81">
        <v>0.13176199999999999</v>
      </c>
      <c r="X67" s="81">
        <v>0.13187599999999999</v>
      </c>
      <c r="Y67" s="81">
        <v>0.131993</v>
      </c>
      <c r="Z67" s="81">
        <v>0.132102</v>
      </c>
      <c r="AA67" s="81">
        <v>0.13222999999999999</v>
      </c>
      <c r="AB67" s="81">
        <v>0.13236899999999999</v>
      </c>
      <c r="AC67" s="81">
        <v>0.13248199999999999</v>
      </c>
      <c r="AD67" s="81">
        <v>0.13258600000000001</v>
      </c>
      <c r="AE67" s="81">
        <v>0.13270399999999999</v>
      </c>
      <c r="AF67" s="81">
        <v>0.132831</v>
      </c>
      <c r="AG67" s="80">
        <v>2.0890000000000001E-3</v>
      </c>
    </row>
    <row r="68" spans="1:33" ht="36.75">
      <c r="A68" s="58" t="s">
        <v>132</v>
      </c>
      <c r="B68" s="73" t="s">
        <v>135</v>
      </c>
      <c r="C68" s="81">
        <v>0.74806099999999998</v>
      </c>
      <c r="D68" s="81">
        <v>0.70106199999999996</v>
      </c>
      <c r="E68" s="81">
        <v>0.68270299999999995</v>
      </c>
      <c r="F68" s="81">
        <v>0.66931600000000002</v>
      </c>
      <c r="G68" s="81">
        <v>0.65777799999999997</v>
      </c>
      <c r="H68" s="81">
        <v>0.64621300000000004</v>
      </c>
      <c r="I68" s="81">
        <v>0.62837200000000004</v>
      </c>
      <c r="J68" s="81">
        <v>0.63231899999999996</v>
      </c>
      <c r="K68" s="81">
        <v>0.62775499999999995</v>
      </c>
      <c r="L68" s="81">
        <v>0.61943800000000004</v>
      </c>
      <c r="M68" s="81">
        <v>0.61601300000000003</v>
      </c>
      <c r="N68" s="81">
        <v>0.61979200000000001</v>
      </c>
      <c r="O68" s="81">
        <v>0.619587</v>
      </c>
      <c r="P68" s="81">
        <v>0.61682999999999999</v>
      </c>
      <c r="Q68" s="81">
        <v>0.61830499999999999</v>
      </c>
      <c r="R68" s="81">
        <v>0.62154299999999996</v>
      </c>
      <c r="S68" s="81">
        <v>0.62967200000000001</v>
      </c>
      <c r="T68" s="81">
        <v>0.63662600000000003</v>
      </c>
      <c r="U68" s="81">
        <v>0.64126700000000003</v>
      </c>
      <c r="V68" s="81">
        <v>0.64924700000000002</v>
      </c>
      <c r="W68" s="81">
        <v>0.65671599999999997</v>
      </c>
      <c r="X68" s="81">
        <v>0.65997099999999997</v>
      </c>
      <c r="Y68" s="81">
        <v>0.66871800000000003</v>
      </c>
      <c r="Z68" s="81">
        <v>0.67182500000000001</v>
      </c>
      <c r="AA68" s="81">
        <v>0.67587600000000003</v>
      </c>
      <c r="AB68" s="81">
        <v>0.68362000000000001</v>
      </c>
      <c r="AC68" s="81">
        <v>0.69162000000000001</v>
      </c>
      <c r="AD68" s="81">
        <v>0.69938699999999998</v>
      </c>
      <c r="AE68" s="81">
        <v>0.70319299999999996</v>
      </c>
      <c r="AF68" s="81">
        <v>0.71014999999999995</v>
      </c>
      <c r="AG68" s="80">
        <v>-1.792E-3</v>
      </c>
    </row>
    <row r="69" spans="1:33">
      <c r="A69" s="58" t="s">
        <v>134</v>
      </c>
      <c r="B69" s="83" t="s">
        <v>136</v>
      </c>
      <c r="C69" s="106">
        <v>26.323485999999999</v>
      </c>
      <c r="D69" s="106">
        <v>27.261717000000001</v>
      </c>
      <c r="E69" s="106">
        <v>27.691336</v>
      </c>
      <c r="F69" s="106">
        <v>27.713698999999998</v>
      </c>
      <c r="G69" s="106">
        <v>27.751854000000002</v>
      </c>
      <c r="H69" s="106">
        <v>27.725408999999999</v>
      </c>
      <c r="I69" s="106">
        <v>27.604783999999999</v>
      </c>
      <c r="J69" s="106">
        <v>27.501532000000001</v>
      </c>
      <c r="K69" s="106">
        <v>27.406421999999999</v>
      </c>
      <c r="L69" s="106">
        <v>27.337990000000001</v>
      </c>
      <c r="M69" s="106">
        <v>27.285319999999999</v>
      </c>
      <c r="N69" s="106">
        <v>27.210604</v>
      </c>
      <c r="O69" s="106">
        <v>27.188005</v>
      </c>
      <c r="P69" s="106">
        <v>27.162506</v>
      </c>
      <c r="Q69" s="106">
        <v>27.150770000000001</v>
      </c>
      <c r="R69" s="106">
        <v>27.155055999999998</v>
      </c>
      <c r="S69" s="106">
        <v>27.203161000000001</v>
      </c>
      <c r="T69" s="106">
        <v>27.255516</v>
      </c>
      <c r="U69" s="106">
        <v>27.329729</v>
      </c>
      <c r="V69" s="106">
        <v>27.420428999999999</v>
      </c>
      <c r="W69" s="106">
        <v>27.516987</v>
      </c>
      <c r="X69" s="106">
        <v>27.629517</v>
      </c>
      <c r="Y69" s="106">
        <v>27.752115</v>
      </c>
      <c r="Z69" s="106">
        <v>27.879594999999998</v>
      </c>
      <c r="AA69" s="106">
        <v>28.032382999999999</v>
      </c>
      <c r="AB69" s="106">
        <v>28.209902</v>
      </c>
      <c r="AC69" s="106">
        <v>28.372467</v>
      </c>
      <c r="AD69" s="106">
        <v>28.529599999999999</v>
      </c>
      <c r="AE69" s="106">
        <v>28.716094999999999</v>
      </c>
      <c r="AF69" s="106">
        <v>28.943384000000002</v>
      </c>
      <c r="AG69" s="121">
        <v>3.277E-3</v>
      </c>
    </row>
    <row r="71" spans="1:33" ht="48.75">
      <c r="A71" s="55"/>
      <c r="B71" s="83" t="s">
        <v>138</v>
      </c>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row>
    <row r="72" spans="1:33" ht="36.75">
      <c r="A72" s="58" t="s">
        <v>137</v>
      </c>
      <c r="B72" s="73" t="s">
        <v>111</v>
      </c>
      <c r="C72" s="81">
        <v>7.7421160000000002</v>
      </c>
      <c r="D72" s="81">
        <v>7.9524280000000003</v>
      </c>
      <c r="E72" s="81">
        <v>8.08371</v>
      </c>
      <c r="F72" s="81">
        <v>8.0728670000000005</v>
      </c>
      <c r="G72" s="81">
        <v>8.052054</v>
      </c>
      <c r="H72" s="81">
        <v>8.0187899999999992</v>
      </c>
      <c r="I72" s="81">
        <v>7.9718489999999997</v>
      </c>
      <c r="J72" s="81">
        <v>7.9162410000000003</v>
      </c>
      <c r="K72" s="81">
        <v>7.8671280000000001</v>
      </c>
      <c r="L72" s="81">
        <v>7.8320470000000002</v>
      </c>
      <c r="M72" s="81">
        <v>7.8049869999999997</v>
      </c>
      <c r="N72" s="81">
        <v>7.7724010000000003</v>
      </c>
      <c r="O72" s="81">
        <v>7.7542669999999996</v>
      </c>
      <c r="P72" s="81">
        <v>7.7382479999999996</v>
      </c>
      <c r="Q72" s="81">
        <v>7.7199710000000001</v>
      </c>
      <c r="R72" s="81">
        <v>7.7061080000000004</v>
      </c>
      <c r="S72" s="81">
        <v>7.700164</v>
      </c>
      <c r="T72" s="81">
        <v>7.6979280000000001</v>
      </c>
      <c r="U72" s="81">
        <v>7.7031419999999997</v>
      </c>
      <c r="V72" s="81">
        <v>7.7141820000000001</v>
      </c>
      <c r="W72" s="81">
        <v>7.7262230000000001</v>
      </c>
      <c r="X72" s="81">
        <v>7.7416859999999996</v>
      </c>
      <c r="Y72" s="81">
        <v>7.7598390000000004</v>
      </c>
      <c r="Z72" s="81">
        <v>7.7833329999999998</v>
      </c>
      <c r="AA72" s="81">
        <v>7.8129049999999998</v>
      </c>
      <c r="AB72" s="81">
        <v>7.8502099999999997</v>
      </c>
      <c r="AC72" s="81">
        <v>7.8894710000000003</v>
      </c>
      <c r="AD72" s="81">
        <v>7.9309459999999996</v>
      </c>
      <c r="AE72" s="81">
        <v>7.9774589999999996</v>
      </c>
      <c r="AF72" s="81">
        <v>8.0305219999999995</v>
      </c>
      <c r="AG72" s="80">
        <v>1.2620000000000001E-3</v>
      </c>
    </row>
    <row r="73" spans="1:33" ht="48.75">
      <c r="A73" s="58" t="s">
        <v>139</v>
      </c>
      <c r="B73" s="73" t="s">
        <v>113</v>
      </c>
      <c r="C73" s="81">
        <v>0.46414699999999998</v>
      </c>
      <c r="D73" s="81">
        <v>0.47473199999999999</v>
      </c>
      <c r="E73" s="81">
        <v>0.47914499999999999</v>
      </c>
      <c r="F73" s="81">
        <v>0.47920400000000002</v>
      </c>
      <c r="G73" s="81">
        <v>0.48103200000000002</v>
      </c>
      <c r="H73" s="81">
        <v>0.48163699999999998</v>
      </c>
      <c r="I73" s="81">
        <v>0.48007</v>
      </c>
      <c r="J73" s="81">
        <v>0.47934399999999999</v>
      </c>
      <c r="K73" s="81">
        <v>0.47932799999999998</v>
      </c>
      <c r="L73" s="81">
        <v>0.47973199999999999</v>
      </c>
      <c r="M73" s="81">
        <v>0.48045199999999999</v>
      </c>
      <c r="N73" s="81">
        <v>0.481825</v>
      </c>
      <c r="O73" s="81">
        <v>0.48375600000000002</v>
      </c>
      <c r="P73" s="81">
        <v>0.48601100000000003</v>
      </c>
      <c r="Q73" s="81">
        <v>0.48846600000000001</v>
      </c>
      <c r="R73" s="81">
        <v>0.49146400000000001</v>
      </c>
      <c r="S73" s="81">
        <v>0.49540499999999998</v>
      </c>
      <c r="T73" s="81">
        <v>0.49948500000000001</v>
      </c>
      <c r="U73" s="81">
        <v>0.50365599999999999</v>
      </c>
      <c r="V73" s="81">
        <v>0.50794799999999996</v>
      </c>
      <c r="W73" s="81">
        <v>0.51281900000000002</v>
      </c>
      <c r="X73" s="81">
        <v>0.517899</v>
      </c>
      <c r="Y73" s="81">
        <v>0.52345699999999995</v>
      </c>
      <c r="Z73" s="81">
        <v>0.52897400000000006</v>
      </c>
      <c r="AA73" s="81">
        <v>0.53459800000000002</v>
      </c>
      <c r="AB73" s="81">
        <v>0.54133500000000001</v>
      </c>
      <c r="AC73" s="81">
        <v>0.54690399999999995</v>
      </c>
      <c r="AD73" s="81">
        <v>0.55184</v>
      </c>
      <c r="AE73" s="81">
        <v>0.55763799999999997</v>
      </c>
      <c r="AF73" s="81">
        <v>0.56476099999999996</v>
      </c>
      <c r="AG73" s="80">
        <v>6.7879999999999998E-3</v>
      </c>
    </row>
    <row r="74" spans="1:33" ht="36.75">
      <c r="A74" s="58" t="s">
        <v>140</v>
      </c>
      <c r="B74" s="73" t="s">
        <v>115</v>
      </c>
      <c r="C74" s="81">
        <v>8.5859000000000005E-2</v>
      </c>
      <c r="D74" s="81">
        <v>9.7947000000000006E-2</v>
      </c>
      <c r="E74" s="81">
        <v>0.103826</v>
      </c>
      <c r="F74" s="81">
        <v>0.107033</v>
      </c>
      <c r="G74" s="81">
        <v>0.108947</v>
      </c>
      <c r="H74" s="81">
        <v>0.11024100000000001</v>
      </c>
      <c r="I74" s="81">
        <v>0.111054</v>
      </c>
      <c r="J74" s="81">
        <v>0.111527</v>
      </c>
      <c r="K74" s="81">
        <v>0.11176999999999999</v>
      </c>
      <c r="L74" s="81">
        <v>0.11198900000000001</v>
      </c>
      <c r="M74" s="81">
        <v>0.112246</v>
      </c>
      <c r="N74" s="81">
        <v>0.112238</v>
      </c>
      <c r="O74" s="81">
        <v>0.112155</v>
      </c>
      <c r="P74" s="81">
        <v>0.11204699999999999</v>
      </c>
      <c r="Q74" s="81">
        <v>0.11185</v>
      </c>
      <c r="R74" s="81">
        <v>0.11172600000000001</v>
      </c>
      <c r="S74" s="81">
        <v>0.111662</v>
      </c>
      <c r="T74" s="81">
        <v>0.11158700000000001</v>
      </c>
      <c r="U74" s="81">
        <v>0.111251</v>
      </c>
      <c r="V74" s="81">
        <v>0.110967</v>
      </c>
      <c r="W74" s="81">
        <v>0.11063000000000001</v>
      </c>
      <c r="X74" s="81">
        <v>0.110224</v>
      </c>
      <c r="Y74" s="81">
        <v>0.109848</v>
      </c>
      <c r="Z74" s="81">
        <v>0.109472</v>
      </c>
      <c r="AA74" s="81">
        <v>0.109043</v>
      </c>
      <c r="AB74" s="81">
        <v>0.10864799999999999</v>
      </c>
      <c r="AC74" s="81">
        <v>0.108193</v>
      </c>
      <c r="AD74" s="81">
        <v>0.107667</v>
      </c>
      <c r="AE74" s="81">
        <v>0.107116</v>
      </c>
      <c r="AF74" s="81">
        <v>0.10656599999999999</v>
      </c>
      <c r="AG74" s="80">
        <v>7.4780000000000003E-3</v>
      </c>
    </row>
    <row r="75" spans="1:33" ht="24.75">
      <c r="A75" s="58" t="s">
        <v>141</v>
      </c>
      <c r="B75" s="73" t="s">
        <v>117</v>
      </c>
      <c r="C75" s="81">
        <v>2.6811219999999998</v>
      </c>
      <c r="D75" s="81">
        <v>2.720326</v>
      </c>
      <c r="E75" s="81">
        <v>2.7302810000000002</v>
      </c>
      <c r="F75" s="81">
        <v>2.7271390000000002</v>
      </c>
      <c r="G75" s="81">
        <v>2.7229480000000001</v>
      </c>
      <c r="H75" s="81">
        <v>2.7102900000000001</v>
      </c>
      <c r="I75" s="81">
        <v>2.6865739999999998</v>
      </c>
      <c r="J75" s="81">
        <v>2.6683680000000001</v>
      </c>
      <c r="K75" s="81">
        <v>2.6513800000000001</v>
      </c>
      <c r="L75" s="81">
        <v>2.6320079999999999</v>
      </c>
      <c r="M75" s="81">
        <v>2.613121</v>
      </c>
      <c r="N75" s="81">
        <v>2.5967920000000002</v>
      </c>
      <c r="O75" s="81">
        <v>2.5832899999999999</v>
      </c>
      <c r="P75" s="81">
        <v>2.5715430000000001</v>
      </c>
      <c r="Q75" s="81">
        <v>2.5641259999999999</v>
      </c>
      <c r="R75" s="81">
        <v>2.5594709999999998</v>
      </c>
      <c r="S75" s="81">
        <v>2.5602819999999999</v>
      </c>
      <c r="T75" s="81">
        <v>2.5638869999999998</v>
      </c>
      <c r="U75" s="81">
        <v>2.5687709999999999</v>
      </c>
      <c r="V75" s="81">
        <v>2.5754769999999998</v>
      </c>
      <c r="W75" s="81">
        <v>2.5863640000000001</v>
      </c>
      <c r="X75" s="81">
        <v>2.6010040000000001</v>
      </c>
      <c r="Y75" s="81">
        <v>2.6157319999999999</v>
      </c>
      <c r="Z75" s="81">
        <v>2.6315080000000002</v>
      </c>
      <c r="AA75" s="81">
        <v>2.6482899999999998</v>
      </c>
      <c r="AB75" s="81">
        <v>2.6674509999999998</v>
      </c>
      <c r="AC75" s="81">
        <v>2.682264</v>
      </c>
      <c r="AD75" s="81">
        <v>2.6931229999999999</v>
      </c>
      <c r="AE75" s="81">
        <v>2.7109969999999999</v>
      </c>
      <c r="AF75" s="81">
        <v>2.735554</v>
      </c>
      <c r="AG75" s="80">
        <v>6.9300000000000004E-4</v>
      </c>
    </row>
    <row r="76" spans="1:33" ht="24.75">
      <c r="A76" s="58" t="s">
        <v>142</v>
      </c>
      <c r="B76" s="73" t="s">
        <v>119</v>
      </c>
      <c r="C76" s="81">
        <v>1.6930000000000001E-2</v>
      </c>
      <c r="D76" s="81">
        <v>1.9111E-2</v>
      </c>
      <c r="E76" s="81">
        <v>2.0542999999999999E-2</v>
      </c>
      <c r="F76" s="81">
        <v>2.1765E-2</v>
      </c>
      <c r="G76" s="81">
        <v>2.2721999999999999E-2</v>
      </c>
      <c r="H76" s="81">
        <v>2.3526999999999999E-2</v>
      </c>
      <c r="I76" s="81">
        <v>2.4115000000000001E-2</v>
      </c>
      <c r="J76" s="81">
        <v>2.4590999999999998E-2</v>
      </c>
      <c r="K76" s="81">
        <v>2.503E-2</v>
      </c>
      <c r="L76" s="81">
        <v>2.5510000000000001E-2</v>
      </c>
      <c r="M76" s="81">
        <v>2.5975000000000002E-2</v>
      </c>
      <c r="N76" s="81">
        <v>2.6365E-2</v>
      </c>
      <c r="O76" s="81">
        <v>2.6737E-2</v>
      </c>
      <c r="P76" s="81">
        <v>2.7073E-2</v>
      </c>
      <c r="Q76" s="81">
        <v>2.7359999999999999E-2</v>
      </c>
      <c r="R76" s="81">
        <v>2.7656E-2</v>
      </c>
      <c r="S76" s="81">
        <v>2.7975E-2</v>
      </c>
      <c r="T76" s="81">
        <v>2.8285999999999999E-2</v>
      </c>
      <c r="U76" s="81">
        <v>2.8562000000000001E-2</v>
      </c>
      <c r="V76" s="81">
        <v>2.8889000000000001E-2</v>
      </c>
      <c r="W76" s="81">
        <v>2.9163000000000001E-2</v>
      </c>
      <c r="X76" s="81">
        <v>2.9441999999999999E-2</v>
      </c>
      <c r="Y76" s="81">
        <v>2.9753000000000002E-2</v>
      </c>
      <c r="Z76" s="81">
        <v>3.0068999999999999E-2</v>
      </c>
      <c r="AA76" s="81">
        <v>3.0412999999999999E-2</v>
      </c>
      <c r="AB76" s="81">
        <v>3.0799E-2</v>
      </c>
      <c r="AC76" s="81">
        <v>3.1130000000000001E-2</v>
      </c>
      <c r="AD76" s="81">
        <v>3.1444E-2</v>
      </c>
      <c r="AE76" s="81">
        <v>3.1799000000000001E-2</v>
      </c>
      <c r="AF76" s="81">
        <v>3.2190999999999997E-2</v>
      </c>
      <c r="AG76" s="80">
        <v>2.2407E-2</v>
      </c>
    </row>
    <row r="77" spans="1:33" ht="24.75">
      <c r="A77" s="58" t="s">
        <v>143</v>
      </c>
      <c r="B77" s="73" t="s">
        <v>121</v>
      </c>
      <c r="C77" s="81">
        <v>0.22239700000000001</v>
      </c>
      <c r="D77" s="81">
        <v>0.22384299999999999</v>
      </c>
      <c r="E77" s="81">
        <v>0.22533900000000001</v>
      </c>
      <c r="F77" s="81">
        <v>0.21023500000000001</v>
      </c>
      <c r="G77" s="81">
        <v>0.21321799999999999</v>
      </c>
      <c r="H77" s="81">
        <v>0.21736</v>
      </c>
      <c r="I77" s="81">
        <v>0.21684700000000001</v>
      </c>
      <c r="J77" s="81">
        <v>0.216229</v>
      </c>
      <c r="K77" s="81">
        <v>0.21549599999999999</v>
      </c>
      <c r="L77" s="81">
        <v>0.21529599999999999</v>
      </c>
      <c r="M77" s="81">
        <v>0.21532899999999999</v>
      </c>
      <c r="N77" s="81">
        <v>0.215365</v>
      </c>
      <c r="O77" s="81">
        <v>0.21562100000000001</v>
      </c>
      <c r="P77" s="81">
        <v>0.213397</v>
      </c>
      <c r="Q77" s="81">
        <v>0.212532</v>
      </c>
      <c r="R77" s="81">
        <v>0.21030799999999999</v>
      </c>
      <c r="S77" s="81">
        <v>0.21049200000000001</v>
      </c>
      <c r="T77" s="81">
        <v>0.21026700000000001</v>
      </c>
      <c r="U77" s="81">
        <v>0.210037</v>
      </c>
      <c r="V77" s="81">
        <v>0.209478</v>
      </c>
      <c r="W77" s="81">
        <v>0.209232</v>
      </c>
      <c r="X77" s="81">
        <v>0.20929200000000001</v>
      </c>
      <c r="Y77" s="81">
        <v>0.20861299999999999</v>
      </c>
      <c r="Z77" s="81">
        <v>0.20768</v>
      </c>
      <c r="AA77" s="81">
        <v>0.20716399999999999</v>
      </c>
      <c r="AB77" s="81">
        <v>0.20704400000000001</v>
      </c>
      <c r="AC77" s="81">
        <v>0.20649899999999999</v>
      </c>
      <c r="AD77" s="81">
        <v>0.20622599999999999</v>
      </c>
      <c r="AE77" s="81">
        <v>0.20621400000000001</v>
      </c>
      <c r="AF77" s="81">
        <v>0.20721800000000001</v>
      </c>
      <c r="AG77" s="80">
        <v>-2.4350000000000001E-3</v>
      </c>
    </row>
    <row r="78" spans="1:33" ht="36.75">
      <c r="A78" s="58" t="s">
        <v>144</v>
      </c>
      <c r="B78" s="73" t="s">
        <v>123</v>
      </c>
      <c r="C78" s="81">
        <v>3.5635E-2</v>
      </c>
      <c r="D78" s="81">
        <v>3.6787E-2</v>
      </c>
      <c r="E78" s="81">
        <v>3.6500999999999999E-2</v>
      </c>
      <c r="F78" s="81">
        <v>3.5525000000000001E-2</v>
      </c>
      <c r="G78" s="81">
        <v>3.4626999999999998E-2</v>
      </c>
      <c r="H78" s="81">
        <v>3.3658E-2</v>
      </c>
      <c r="I78" s="81">
        <v>3.2556000000000002E-2</v>
      </c>
      <c r="J78" s="81">
        <v>3.1524000000000003E-2</v>
      </c>
      <c r="K78" s="81">
        <v>3.0464999999999999E-2</v>
      </c>
      <c r="L78" s="81">
        <v>2.9413999999999999E-2</v>
      </c>
      <c r="M78" s="81">
        <v>2.8858000000000002E-2</v>
      </c>
      <c r="N78" s="81">
        <v>2.8301E-2</v>
      </c>
      <c r="O78" s="81">
        <v>2.7782999999999999E-2</v>
      </c>
      <c r="P78" s="81">
        <v>2.7220000000000001E-2</v>
      </c>
      <c r="Q78" s="81">
        <v>2.665E-2</v>
      </c>
      <c r="R78" s="81">
        <v>2.6100999999999999E-2</v>
      </c>
      <c r="S78" s="81">
        <v>2.5597999999999999E-2</v>
      </c>
      <c r="T78" s="81">
        <v>2.5082E-2</v>
      </c>
      <c r="U78" s="81">
        <v>2.4604000000000001E-2</v>
      </c>
      <c r="V78" s="81">
        <v>2.4118000000000001E-2</v>
      </c>
      <c r="W78" s="81">
        <v>2.3903000000000001E-2</v>
      </c>
      <c r="X78" s="81">
        <v>2.3677E-2</v>
      </c>
      <c r="Y78" s="81">
        <v>2.3435000000000001E-2</v>
      </c>
      <c r="Z78" s="81">
        <v>2.3207999999999999E-2</v>
      </c>
      <c r="AA78" s="81">
        <v>2.2984000000000001E-2</v>
      </c>
      <c r="AB78" s="81">
        <v>2.2775E-2</v>
      </c>
      <c r="AC78" s="81">
        <v>2.2512999999999998E-2</v>
      </c>
      <c r="AD78" s="81">
        <v>2.2216E-2</v>
      </c>
      <c r="AE78" s="81">
        <v>2.2006999999999999E-2</v>
      </c>
      <c r="AF78" s="81">
        <v>2.188E-2</v>
      </c>
      <c r="AG78" s="80">
        <v>-1.6677999999999998E-2</v>
      </c>
    </row>
    <row r="79" spans="1:33" ht="48.75">
      <c r="A79" s="58" t="s">
        <v>145</v>
      </c>
      <c r="B79" s="73" t="s">
        <v>125</v>
      </c>
      <c r="C79" s="81">
        <v>0.4194</v>
      </c>
      <c r="D79" s="81">
        <v>0.44170599999999999</v>
      </c>
      <c r="E79" s="81">
        <v>0.40014300000000003</v>
      </c>
      <c r="F79" s="81">
        <v>0.40044200000000002</v>
      </c>
      <c r="G79" s="81">
        <v>0.40133600000000003</v>
      </c>
      <c r="H79" s="81">
        <v>0.400814</v>
      </c>
      <c r="I79" s="81">
        <v>0.39942800000000001</v>
      </c>
      <c r="J79" s="81">
        <v>0.39902199999999999</v>
      </c>
      <c r="K79" s="81">
        <v>0.39925300000000002</v>
      </c>
      <c r="L79" s="81">
        <v>0.39899499999999999</v>
      </c>
      <c r="M79" s="81">
        <v>0.40087</v>
      </c>
      <c r="N79" s="81">
        <v>0.40088200000000002</v>
      </c>
      <c r="O79" s="81">
        <v>0.40115200000000001</v>
      </c>
      <c r="P79" s="81">
        <v>0.401613</v>
      </c>
      <c r="Q79" s="81">
        <v>0.40206799999999998</v>
      </c>
      <c r="R79" s="81">
        <v>0.40276600000000001</v>
      </c>
      <c r="S79" s="81">
        <v>0.40354099999999998</v>
      </c>
      <c r="T79" s="81">
        <v>0.40346199999999999</v>
      </c>
      <c r="U79" s="81">
        <v>0.40411999999999998</v>
      </c>
      <c r="V79" s="81">
        <v>0.402499</v>
      </c>
      <c r="W79" s="81">
        <v>0.40203100000000003</v>
      </c>
      <c r="X79" s="81">
        <v>0.40158700000000003</v>
      </c>
      <c r="Y79" s="81">
        <v>0.40026699999999998</v>
      </c>
      <c r="Z79" s="81">
        <v>0.39946500000000001</v>
      </c>
      <c r="AA79" s="81">
        <v>0.39956599999999998</v>
      </c>
      <c r="AB79" s="81">
        <v>0.39921400000000001</v>
      </c>
      <c r="AC79" s="81">
        <v>0.39916400000000002</v>
      </c>
      <c r="AD79" s="81">
        <v>0.399617</v>
      </c>
      <c r="AE79" s="81">
        <v>0.39990900000000001</v>
      </c>
      <c r="AF79" s="81">
        <v>0.40043099999999998</v>
      </c>
      <c r="AG79" s="80">
        <v>-1.5950000000000001E-3</v>
      </c>
    </row>
    <row r="80" spans="1:33" ht="36.75">
      <c r="A80" s="58" t="s">
        <v>146</v>
      </c>
      <c r="B80" s="73" t="s">
        <v>127</v>
      </c>
      <c r="C80" s="81">
        <v>0.110663</v>
      </c>
      <c r="D80" s="81">
        <v>0.11268300000000001</v>
      </c>
      <c r="E80" s="81">
        <v>0.112789</v>
      </c>
      <c r="F80" s="81">
        <v>0.11312999999999999</v>
      </c>
      <c r="G80" s="81">
        <v>0.113195</v>
      </c>
      <c r="H80" s="81">
        <v>0.113051</v>
      </c>
      <c r="I80" s="81">
        <v>0.11237900000000001</v>
      </c>
      <c r="J80" s="81">
        <v>0.111725</v>
      </c>
      <c r="K80" s="81">
        <v>0.111239</v>
      </c>
      <c r="L80" s="81">
        <v>0.11090999999999999</v>
      </c>
      <c r="M80" s="81">
        <v>0.110467</v>
      </c>
      <c r="N80" s="81">
        <v>0.110098</v>
      </c>
      <c r="O80" s="81">
        <v>0.10981299999999999</v>
      </c>
      <c r="P80" s="81">
        <v>0.10950799999999999</v>
      </c>
      <c r="Q80" s="81">
        <v>0.10914699999999999</v>
      </c>
      <c r="R80" s="81">
        <v>0.10877100000000001</v>
      </c>
      <c r="S80" s="81">
        <v>0.108556</v>
      </c>
      <c r="T80" s="81">
        <v>0.10828400000000001</v>
      </c>
      <c r="U80" s="81">
        <v>0.107984</v>
      </c>
      <c r="V80" s="81">
        <v>0.10775800000000001</v>
      </c>
      <c r="W80" s="81">
        <v>0.10734399999999999</v>
      </c>
      <c r="X80" s="81">
        <v>0.10699</v>
      </c>
      <c r="Y80" s="81">
        <v>0.106669</v>
      </c>
      <c r="Z80" s="81">
        <v>0.106332</v>
      </c>
      <c r="AA80" s="81">
        <v>0.106114</v>
      </c>
      <c r="AB80" s="81">
        <v>0.105931</v>
      </c>
      <c r="AC80" s="81">
        <v>0.105597</v>
      </c>
      <c r="AD80" s="81">
        <v>0.105257</v>
      </c>
      <c r="AE80" s="81">
        <v>0.105056</v>
      </c>
      <c r="AF80" s="81">
        <v>0.10491499999999999</v>
      </c>
      <c r="AG80" s="80">
        <v>-1.8370000000000001E-3</v>
      </c>
    </row>
    <row r="81" spans="1:33">
      <c r="A81" s="58" t="s">
        <v>147</v>
      </c>
      <c r="B81" s="73" t="s">
        <v>129</v>
      </c>
      <c r="C81" s="81">
        <v>1.110822</v>
      </c>
      <c r="D81" s="81">
        <v>1.298055</v>
      </c>
      <c r="E81" s="81">
        <v>1.4272940000000001</v>
      </c>
      <c r="F81" s="81">
        <v>1.4676849999999999</v>
      </c>
      <c r="G81" s="81">
        <v>1.5048840000000001</v>
      </c>
      <c r="H81" s="81">
        <v>1.534991</v>
      </c>
      <c r="I81" s="81">
        <v>1.554303</v>
      </c>
      <c r="J81" s="81">
        <v>1.5727150000000001</v>
      </c>
      <c r="K81" s="81">
        <v>1.59291</v>
      </c>
      <c r="L81" s="81">
        <v>1.6153869999999999</v>
      </c>
      <c r="M81" s="81">
        <v>1.633229</v>
      </c>
      <c r="N81" s="81">
        <v>1.6410629999999999</v>
      </c>
      <c r="O81" s="81">
        <v>1.65927</v>
      </c>
      <c r="P81" s="81">
        <v>1.675719</v>
      </c>
      <c r="Q81" s="81">
        <v>1.6932720000000001</v>
      </c>
      <c r="R81" s="81">
        <v>1.7110860000000001</v>
      </c>
      <c r="S81" s="81">
        <v>1.731541</v>
      </c>
      <c r="T81" s="81">
        <v>1.7501279999999999</v>
      </c>
      <c r="U81" s="81">
        <v>1.7716400000000001</v>
      </c>
      <c r="V81" s="81">
        <v>1.795463</v>
      </c>
      <c r="W81" s="81">
        <v>1.81518</v>
      </c>
      <c r="X81" s="81">
        <v>1.8372189999999999</v>
      </c>
      <c r="Y81" s="81">
        <v>1.86032</v>
      </c>
      <c r="Z81" s="81">
        <v>1.8822220000000001</v>
      </c>
      <c r="AA81" s="81">
        <v>1.9079410000000001</v>
      </c>
      <c r="AB81" s="81">
        <v>1.9336930000000001</v>
      </c>
      <c r="AC81" s="81">
        <v>1.956223</v>
      </c>
      <c r="AD81" s="81">
        <v>1.97811</v>
      </c>
      <c r="AE81" s="81">
        <v>2.0037769999999999</v>
      </c>
      <c r="AF81" s="81">
        <v>2.0323579999999999</v>
      </c>
      <c r="AG81" s="80">
        <v>2.1048999999999998E-2</v>
      </c>
    </row>
    <row r="82" spans="1:33" ht="24.75">
      <c r="A82" s="58" t="s">
        <v>148</v>
      </c>
      <c r="B82" s="73" t="s">
        <v>131</v>
      </c>
      <c r="C82" s="81">
        <v>0.25789800000000002</v>
      </c>
      <c r="D82" s="81">
        <v>0.26163599999999998</v>
      </c>
      <c r="E82" s="81">
        <v>0.25895800000000002</v>
      </c>
      <c r="F82" s="81">
        <v>0.25873600000000002</v>
      </c>
      <c r="G82" s="81">
        <v>0.26033299999999998</v>
      </c>
      <c r="H82" s="81">
        <v>0.26157000000000002</v>
      </c>
      <c r="I82" s="81">
        <v>0.262463</v>
      </c>
      <c r="J82" s="81">
        <v>0.26350000000000001</v>
      </c>
      <c r="K82" s="81">
        <v>0.262847</v>
      </c>
      <c r="L82" s="81">
        <v>0.26371</v>
      </c>
      <c r="M82" s="81">
        <v>0.26346000000000003</v>
      </c>
      <c r="N82" s="81">
        <v>0.26355699999999999</v>
      </c>
      <c r="O82" s="81">
        <v>0.26363599999999998</v>
      </c>
      <c r="P82" s="81">
        <v>0.26370399999999999</v>
      </c>
      <c r="Q82" s="81">
        <v>0.26376100000000002</v>
      </c>
      <c r="R82" s="81">
        <v>0.26388499999999998</v>
      </c>
      <c r="S82" s="81">
        <v>0.26405499999999998</v>
      </c>
      <c r="T82" s="81">
        <v>0.26422699999999999</v>
      </c>
      <c r="U82" s="81">
        <v>0.26439400000000002</v>
      </c>
      <c r="V82" s="81">
        <v>0.26455800000000002</v>
      </c>
      <c r="W82" s="81">
        <v>0.26472699999999999</v>
      </c>
      <c r="X82" s="81">
        <v>0.26489000000000001</v>
      </c>
      <c r="Y82" s="81">
        <v>0.26505099999999998</v>
      </c>
      <c r="Z82" s="81">
        <v>0.265208</v>
      </c>
      <c r="AA82" s="81">
        <v>0.26536799999999999</v>
      </c>
      <c r="AB82" s="81">
        <v>0.26552700000000001</v>
      </c>
      <c r="AC82" s="81">
        <v>0.265685</v>
      </c>
      <c r="AD82" s="81">
        <v>0.265843</v>
      </c>
      <c r="AE82" s="81">
        <v>0.26600299999999999</v>
      </c>
      <c r="AF82" s="81">
        <v>0.26616000000000001</v>
      </c>
      <c r="AG82" s="80">
        <v>1.088E-3</v>
      </c>
    </row>
    <row r="83" spans="1:33" ht="24.75">
      <c r="A83" s="58" t="s">
        <v>149</v>
      </c>
      <c r="B83" s="73" t="s">
        <v>133</v>
      </c>
      <c r="C83" s="81">
        <v>5.9061000000000002E-2</v>
      </c>
      <c r="D83" s="81">
        <v>5.9942000000000002E-2</v>
      </c>
      <c r="E83" s="81">
        <v>6.0428000000000003E-2</v>
      </c>
      <c r="F83" s="81">
        <v>6.0746000000000001E-2</v>
      </c>
      <c r="G83" s="81">
        <v>6.0983000000000002E-2</v>
      </c>
      <c r="H83" s="81">
        <v>6.1241999999999998E-2</v>
      </c>
      <c r="I83" s="81">
        <v>6.1388999999999999E-2</v>
      </c>
      <c r="J83" s="81">
        <v>6.1501E-2</v>
      </c>
      <c r="K83" s="81">
        <v>6.1598E-2</v>
      </c>
      <c r="L83" s="81">
        <v>6.1681E-2</v>
      </c>
      <c r="M83" s="81">
        <v>6.1745000000000001E-2</v>
      </c>
      <c r="N83" s="81">
        <v>6.1802000000000003E-2</v>
      </c>
      <c r="O83" s="81">
        <v>6.1851999999999997E-2</v>
      </c>
      <c r="P83" s="81">
        <v>6.1892999999999997E-2</v>
      </c>
      <c r="Q83" s="81">
        <v>6.1922999999999999E-2</v>
      </c>
      <c r="R83" s="81">
        <v>6.1957999999999999E-2</v>
      </c>
      <c r="S83" s="81">
        <v>6.2003000000000003E-2</v>
      </c>
      <c r="T83" s="81">
        <v>6.2052999999999997E-2</v>
      </c>
      <c r="U83" s="81">
        <v>6.2108999999999998E-2</v>
      </c>
      <c r="V83" s="81">
        <v>6.2177999999999997E-2</v>
      </c>
      <c r="W83" s="81">
        <v>6.2239999999999997E-2</v>
      </c>
      <c r="X83" s="81">
        <v>6.2294000000000002E-2</v>
      </c>
      <c r="Y83" s="81">
        <v>6.2349000000000002E-2</v>
      </c>
      <c r="Z83" s="81">
        <v>6.2399999999999997E-2</v>
      </c>
      <c r="AA83" s="81">
        <v>6.2461000000000003E-2</v>
      </c>
      <c r="AB83" s="81">
        <v>6.2526999999999999E-2</v>
      </c>
      <c r="AC83" s="81">
        <v>6.2579999999999997E-2</v>
      </c>
      <c r="AD83" s="81">
        <v>6.2629000000000004E-2</v>
      </c>
      <c r="AE83" s="81">
        <v>6.2685000000000005E-2</v>
      </c>
      <c r="AF83" s="81">
        <v>6.2744999999999995E-2</v>
      </c>
      <c r="AG83" s="80">
        <v>2.0890000000000001E-3</v>
      </c>
    </row>
    <row r="84" spans="1:33" ht="36.75">
      <c r="A84" s="58" t="s">
        <v>150</v>
      </c>
      <c r="B84" s="73" t="s">
        <v>135</v>
      </c>
      <c r="C84" s="81">
        <v>0.35335899999999998</v>
      </c>
      <c r="D84" s="81">
        <v>0.33115800000000001</v>
      </c>
      <c r="E84" s="81">
        <v>0.32248599999999999</v>
      </c>
      <c r="F84" s="81">
        <v>0.316162</v>
      </c>
      <c r="G84" s="81">
        <v>0.31071199999999999</v>
      </c>
      <c r="H84" s="81">
        <v>0.30524899999999999</v>
      </c>
      <c r="I84" s="81">
        <v>0.29682199999999997</v>
      </c>
      <c r="J84" s="81">
        <v>0.29868699999999998</v>
      </c>
      <c r="K84" s="81">
        <v>0.29653000000000002</v>
      </c>
      <c r="L84" s="81">
        <v>0.29260199999999997</v>
      </c>
      <c r="M84" s="81">
        <v>0.29098400000000002</v>
      </c>
      <c r="N84" s="81">
        <v>0.292769</v>
      </c>
      <c r="O84" s="81">
        <v>0.29267199999999999</v>
      </c>
      <c r="P84" s="81">
        <v>0.29137000000000002</v>
      </c>
      <c r="Q84" s="81">
        <v>0.29206599999999999</v>
      </c>
      <c r="R84" s="81">
        <v>0.29359600000000002</v>
      </c>
      <c r="S84" s="81">
        <v>0.29743599999999998</v>
      </c>
      <c r="T84" s="81">
        <v>0.30072100000000002</v>
      </c>
      <c r="U84" s="81">
        <v>0.30291299999999999</v>
      </c>
      <c r="V84" s="81">
        <v>0.30668299999999998</v>
      </c>
      <c r="W84" s="81">
        <v>0.31020999999999999</v>
      </c>
      <c r="X84" s="81">
        <v>0.31174800000000003</v>
      </c>
      <c r="Y84" s="81">
        <v>0.31587999999999999</v>
      </c>
      <c r="Z84" s="81">
        <v>0.31734699999999999</v>
      </c>
      <c r="AA84" s="81">
        <v>0.31926100000000002</v>
      </c>
      <c r="AB84" s="81">
        <v>0.32291900000000001</v>
      </c>
      <c r="AC84" s="81">
        <v>0.32669799999999999</v>
      </c>
      <c r="AD84" s="81">
        <v>0.33036700000000002</v>
      </c>
      <c r="AE84" s="81">
        <v>0.33216499999999999</v>
      </c>
      <c r="AF84" s="81">
        <v>0.335451</v>
      </c>
      <c r="AG84" s="80">
        <v>-1.792E-3</v>
      </c>
    </row>
    <row r="85" spans="1:33">
      <c r="A85" s="58" t="s">
        <v>151</v>
      </c>
      <c r="B85" s="83" t="s">
        <v>136</v>
      </c>
      <c r="C85" s="106">
        <v>13.559407</v>
      </c>
      <c r="D85" s="106">
        <v>14.030354000000001</v>
      </c>
      <c r="E85" s="106">
        <v>14.261442000000001</v>
      </c>
      <c r="F85" s="106">
        <v>14.270667</v>
      </c>
      <c r="G85" s="106">
        <v>14.286991</v>
      </c>
      <c r="H85" s="106">
        <v>14.27242</v>
      </c>
      <c r="I85" s="106">
        <v>14.209849999999999</v>
      </c>
      <c r="J85" s="106">
        <v>14.154975</v>
      </c>
      <c r="K85" s="106">
        <v>14.104977</v>
      </c>
      <c r="L85" s="106">
        <v>14.069279</v>
      </c>
      <c r="M85" s="106">
        <v>14.041722999999999</v>
      </c>
      <c r="N85" s="106">
        <v>14.003458</v>
      </c>
      <c r="O85" s="106">
        <v>13.992006</v>
      </c>
      <c r="P85" s="106">
        <v>13.979343999999999</v>
      </c>
      <c r="Q85" s="106">
        <v>13.973191999999999</v>
      </c>
      <c r="R85" s="106">
        <v>13.974897</v>
      </c>
      <c r="S85" s="106">
        <v>13.998710000000001</v>
      </c>
      <c r="T85" s="106">
        <v>14.025396000000001</v>
      </c>
      <c r="U85" s="106">
        <v>14.063181999999999</v>
      </c>
      <c r="V85" s="106">
        <v>14.110198</v>
      </c>
      <c r="W85" s="106">
        <v>14.160066</v>
      </c>
      <c r="X85" s="106">
        <v>14.217953</v>
      </c>
      <c r="Y85" s="106">
        <v>14.281212999999999</v>
      </c>
      <c r="Z85" s="106">
        <v>14.347218</v>
      </c>
      <c r="AA85" s="106">
        <v>14.426109</v>
      </c>
      <c r="AB85" s="106">
        <v>14.518072999999999</v>
      </c>
      <c r="AC85" s="106">
        <v>14.602921</v>
      </c>
      <c r="AD85" s="106">
        <v>14.685283999999999</v>
      </c>
      <c r="AE85" s="106">
        <v>14.782825000000001</v>
      </c>
      <c r="AF85" s="106">
        <v>14.900753</v>
      </c>
      <c r="AG85" s="121">
        <v>3.258E-3</v>
      </c>
    </row>
    <row r="86" spans="1:33" ht="15.75" thickBot="1"/>
    <row r="87" spans="1:33" ht="120.75">
      <c r="A87" s="55"/>
      <c r="B87" s="103" t="s">
        <v>539</v>
      </c>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row>
    <row r="88" spans="1:33">
      <c r="A88" s="55"/>
      <c r="B88" s="65" t="s">
        <v>540</v>
      </c>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row>
    <row r="89" spans="1:33">
      <c r="A89" s="55"/>
      <c r="B89" s="65" t="s">
        <v>541</v>
      </c>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row>
    <row r="90" spans="1:33">
      <c r="A90" s="55"/>
      <c r="B90" s="65" t="s">
        <v>542</v>
      </c>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row>
    <row r="91" spans="1:33">
      <c r="A91" s="55"/>
      <c r="B91" s="65" t="s">
        <v>543</v>
      </c>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row>
    <row r="92" spans="1:33">
      <c r="A92" s="55"/>
      <c r="B92" s="65" t="s">
        <v>544</v>
      </c>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row>
    <row r="93" spans="1:33">
      <c r="A93" s="55"/>
      <c r="B93" s="65" t="s">
        <v>545</v>
      </c>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c r="AE93" s="55"/>
      <c r="AF93" s="55"/>
      <c r="AG93" s="55"/>
    </row>
    <row r="94" spans="1:33">
      <c r="A94" s="55"/>
      <c r="B94" s="65" t="s">
        <v>546</v>
      </c>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row>
    <row r="95" spans="1:33">
      <c r="A95" s="55"/>
      <c r="B95" s="65" t="s">
        <v>547</v>
      </c>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row>
    <row r="96" spans="1:33">
      <c r="A96" s="55"/>
      <c r="B96" s="65" t="s">
        <v>1338</v>
      </c>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row>
    <row r="97" spans="2:33">
      <c r="B97" s="65" t="s">
        <v>1339</v>
      </c>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row>
    <row r="101" spans="2:33">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row>
    <row r="102" spans="2:33">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row>
    <row r="111" spans="2:33">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row>
    <row r="112" spans="2:33">
      <c r="B112" s="242"/>
      <c r="C112" s="242"/>
      <c r="D112" s="242"/>
      <c r="E112" s="242"/>
      <c r="F112" s="242"/>
      <c r="G112" s="242"/>
      <c r="H112" s="242"/>
      <c r="I112" s="242"/>
      <c r="J112" s="242"/>
      <c r="K112" s="242"/>
      <c r="L112" s="242"/>
      <c r="M112" s="242"/>
      <c r="N112" s="242"/>
      <c r="O112" s="242"/>
      <c r="P112" s="242"/>
      <c r="Q112" s="242"/>
      <c r="R112" s="242"/>
      <c r="S112" s="242"/>
      <c r="T112" s="242"/>
      <c r="U112" s="242"/>
      <c r="V112" s="242"/>
      <c r="W112" s="242"/>
      <c r="X112" s="242"/>
      <c r="Y112" s="242"/>
      <c r="Z112" s="242"/>
      <c r="AA112" s="242"/>
      <c r="AB112" s="242"/>
      <c r="AC112" s="242"/>
      <c r="AD112" s="242"/>
      <c r="AE112" s="242"/>
      <c r="AF112" s="242"/>
      <c r="AG112" s="242"/>
    </row>
    <row r="307" spans="2:33">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c r="AC307" s="55"/>
      <c r="AD307" s="55"/>
      <c r="AE307" s="55"/>
      <c r="AF307" s="55"/>
      <c r="AG307" s="55"/>
    </row>
    <row r="308" spans="2:33">
      <c r="B308" s="242"/>
      <c r="C308" s="242"/>
      <c r="D308" s="242"/>
      <c r="E308" s="242"/>
      <c r="F308" s="242"/>
      <c r="G308" s="242"/>
      <c r="H308" s="242"/>
      <c r="I308" s="242"/>
      <c r="J308" s="242"/>
      <c r="K308" s="242"/>
      <c r="L308" s="242"/>
      <c r="M308" s="242"/>
      <c r="N308" s="242"/>
      <c r="O308" s="242"/>
      <c r="P308" s="242"/>
      <c r="Q308" s="242"/>
      <c r="R308" s="242"/>
      <c r="S308" s="242"/>
      <c r="T308" s="242"/>
      <c r="U308" s="242"/>
      <c r="V308" s="242"/>
      <c r="W308" s="242"/>
      <c r="X308" s="242"/>
      <c r="Y308" s="242"/>
      <c r="Z308" s="242"/>
      <c r="AA308" s="242"/>
      <c r="AB308" s="242"/>
      <c r="AC308" s="242"/>
      <c r="AD308" s="242"/>
      <c r="AE308" s="242"/>
      <c r="AF308" s="242"/>
      <c r="AG308" s="242"/>
    </row>
    <row r="510" spans="2:33">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c r="AC510" s="55"/>
      <c r="AD510" s="55"/>
      <c r="AE510" s="55"/>
      <c r="AF510" s="55"/>
      <c r="AG510" s="55"/>
    </row>
    <row r="511" spans="2:33">
      <c r="B511" s="242"/>
      <c r="C511" s="242"/>
      <c r="D511" s="242"/>
      <c r="E511" s="242"/>
      <c r="F511" s="242"/>
      <c r="G511" s="242"/>
      <c r="H511" s="242"/>
      <c r="I511" s="242"/>
      <c r="J511" s="242"/>
      <c r="K511" s="242"/>
      <c r="L511" s="242"/>
      <c r="M511" s="242"/>
      <c r="N511" s="242"/>
      <c r="O511" s="242"/>
      <c r="P511" s="242"/>
      <c r="Q511" s="242"/>
      <c r="R511" s="242"/>
      <c r="S511" s="242"/>
      <c r="T511" s="242"/>
      <c r="U511" s="242"/>
      <c r="V511" s="242"/>
      <c r="W511" s="242"/>
      <c r="X511" s="242"/>
      <c r="Y511" s="242"/>
      <c r="Z511" s="242"/>
      <c r="AA511" s="242"/>
      <c r="AB511" s="242"/>
      <c r="AC511" s="242"/>
      <c r="AD511" s="242"/>
      <c r="AE511" s="242"/>
      <c r="AF511" s="242"/>
      <c r="AG511" s="242"/>
    </row>
    <row r="711" spans="2:33">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c r="AA711" s="55"/>
      <c r="AB711" s="55"/>
      <c r="AC711" s="55"/>
      <c r="AD711" s="55"/>
      <c r="AE711" s="55"/>
      <c r="AF711" s="55"/>
      <c r="AG711" s="55"/>
    </row>
    <row r="712" spans="2:33">
      <c r="B712" s="242"/>
      <c r="C712" s="242"/>
      <c r="D712" s="242"/>
      <c r="E712" s="242"/>
      <c r="F712" s="242"/>
      <c r="G712" s="242"/>
      <c r="H712" s="242"/>
      <c r="I712" s="242"/>
      <c r="J712" s="242"/>
      <c r="K712" s="242"/>
      <c r="L712" s="242"/>
      <c r="M712" s="242"/>
      <c r="N712" s="242"/>
      <c r="O712" s="242"/>
      <c r="P712" s="242"/>
      <c r="Q712" s="242"/>
      <c r="R712" s="242"/>
      <c r="S712" s="242"/>
      <c r="T712" s="242"/>
      <c r="U712" s="242"/>
      <c r="V712" s="242"/>
      <c r="W712" s="242"/>
      <c r="X712" s="242"/>
      <c r="Y712" s="242"/>
      <c r="Z712" s="242"/>
      <c r="AA712" s="242"/>
      <c r="AB712" s="242"/>
      <c r="AC712" s="242"/>
      <c r="AD712" s="242"/>
      <c r="AE712" s="242"/>
      <c r="AF712" s="242"/>
      <c r="AG712" s="242"/>
    </row>
    <row r="886" spans="2:33">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c r="AA886" s="55"/>
      <c r="AB886" s="55"/>
      <c r="AC886" s="55"/>
      <c r="AD886" s="55"/>
      <c r="AE886" s="55"/>
      <c r="AF886" s="55"/>
      <c r="AG886" s="55"/>
    </row>
    <row r="887" spans="2:33">
      <c r="B887" s="242"/>
      <c r="C887" s="242"/>
      <c r="D887" s="242"/>
      <c r="E887" s="242"/>
      <c r="F887" s="242"/>
      <c r="G887" s="242"/>
      <c r="H887" s="242"/>
      <c r="I887" s="242"/>
      <c r="J887" s="242"/>
      <c r="K887" s="242"/>
      <c r="L887" s="242"/>
      <c r="M887" s="242"/>
      <c r="N887" s="242"/>
      <c r="O887" s="242"/>
      <c r="P887" s="242"/>
      <c r="Q887" s="242"/>
      <c r="R887" s="242"/>
      <c r="S887" s="242"/>
      <c r="T887" s="242"/>
      <c r="U887" s="242"/>
      <c r="V887" s="242"/>
      <c r="W887" s="242"/>
      <c r="X887" s="242"/>
      <c r="Y887" s="242"/>
      <c r="Z887" s="242"/>
      <c r="AA887" s="242"/>
      <c r="AB887" s="242"/>
      <c r="AC887" s="242"/>
      <c r="AD887" s="242"/>
      <c r="AE887" s="242"/>
      <c r="AF887" s="242"/>
      <c r="AG887" s="242"/>
    </row>
    <row r="1099" spans="2:33">
      <c r="B1099" s="55"/>
      <c r="C1099" s="55"/>
      <c r="D1099" s="55"/>
      <c r="E1099" s="55"/>
      <c r="F1099" s="55"/>
      <c r="G1099" s="55"/>
      <c r="H1099" s="55"/>
      <c r="I1099" s="55"/>
      <c r="J1099" s="55"/>
      <c r="K1099" s="55"/>
      <c r="L1099" s="55"/>
      <c r="M1099" s="55"/>
      <c r="N1099" s="55"/>
      <c r="O1099" s="55"/>
      <c r="P1099" s="55"/>
      <c r="Q1099" s="55"/>
      <c r="R1099" s="55"/>
      <c r="S1099" s="55"/>
      <c r="T1099" s="55"/>
      <c r="U1099" s="55"/>
      <c r="V1099" s="55"/>
      <c r="W1099" s="55"/>
      <c r="X1099" s="55"/>
      <c r="Y1099" s="55"/>
      <c r="Z1099" s="55"/>
      <c r="AA1099" s="55"/>
      <c r="AB1099" s="55"/>
      <c r="AC1099" s="55"/>
      <c r="AD1099" s="55"/>
      <c r="AE1099" s="55"/>
      <c r="AF1099" s="55"/>
      <c r="AG1099" s="55"/>
    </row>
    <row r="1100" spans="2:33">
      <c r="B1100" s="242"/>
      <c r="C1100" s="242"/>
      <c r="D1100" s="242"/>
      <c r="E1100" s="242"/>
      <c r="F1100" s="242"/>
      <c r="G1100" s="242"/>
      <c r="H1100" s="242"/>
      <c r="I1100" s="242"/>
      <c r="J1100" s="242"/>
      <c r="K1100" s="242"/>
      <c r="L1100" s="242"/>
      <c r="M1100" s="242"/>
      <c r="N1100" s="242"/>
      <c r="O1100" s="242"/>
      <c r="P1100" s="242"/>
      <c r="Q1100" s="242"/>
      <c r="R1100" s="242"/>
      <c r="S1100" s="242"/>
      <c r="T1100" s="242"/>
      <c r="U1100" s="242"/>
      <c r="V1100" s="242"/>
      <c r="W1100" s="242"/>
      <c r="X1100" s="242"/>
      <c r="Y1100" s="242"/>
      <c r="Z1100" s="242"/>
      <c r="AA1100" s="242"/>
      <c r="AB1100" s="242"/>
      <c r="AC1100" s="242"/>
      <c r="AD1100" s="242"/>
      <c r="AE1100" s="242"/>
      <c r="AF1100" s="242"/>
      <c r="AG1100" s="242"/>
    </row>
    <row r="1226" spans="2:33">
      <c r="B1226" s="55"/>
      <c r="C1226" s="55"/>
      <c r="D1226" s="55"/>
      <c r="E1226" s="55"/>
      <c r="F1226" s="55"/>
      <c r="G1226" s="55"/>
      <c r="H1226" s="55"/>
      <c r="I1226" s="55"/>
      <c r="J1226" s="55"/>
      <c r="K1226" s="55"/>
      <c r="L1226" s="55"/>
      <c r="M1226" s="55"/>
      <c r="N1226" s="55"/>
      <c r="O1226" s="55"/>
      <c r="P1226" s="55"/>
      <c r="Q1226" s="55"/>
      <c r="R1226" s="55"/>
      <c r="S1226" s="55"/>
      <c r="T1226" s="55"/>
      <c r="U1226" s="55"/>
      <c r="V1226" s="55"/>
      <c r="W1226" s="55"/>
      <c r="X1226" s="55"/>
      <c r="Y1226" s="55"/>
      <c r="Z1226" s="55"/>
      <c r="AA1226" s="55"/>
      <c r="AB1226" s="55"/>
      <c r="AC1226" s="55"/>
      <c r="AD1226" s="55"/>
      <c r="AE1226" s="55"/>
      <c r="AF1226" s="55"/>
      <c r="AG1226" s="55"/>
    </row>
    <row r="1227" spans="2:33">
      <c r="B1227" s="242"/>
      <c r="C1227" s="242"/>
      <c r="D1227" s="242"/>
      <c r="E1227" s="242"/>
      <c r="F1227" s="242"/>
      <c r="G1227" s="242"/>
      <c r="H1227" s="242"/>
      <c r="I1227" s="242"/>
      <c r="J1227" s="242"/>
      <c r="K1227" s="242"/>
      <c r="L1227" s="242"/>
      <c r="M1227" s="242"/>
      <c r="N1227" s="242"/>
      <c r="O1227" s="242"/>
      <c r="P1227" s="242"/>
      <c r="Q1227" s="242"/>
      <c r="R1227" s="242"/>
      <c r="S1227" s="242"/>
      <c r="T1227" s="242"/>
      <c r="U1227" s="242"/>
      <c r="V1227" s="242"/>
      <c r="W1227" s="242"/>
      <c r="X1227" s="242"/>
      <c r="Y1227" s="242"/>
      <c r="Z1227" s="242"/>
      <c r="AA1227" s="242"/>
      <c r="AB1227" s="242"/>
      <c r="AC1227" s="242"/>
      <c r="AD1227" s="242"/>
      <c r="AE1227" s="242"/>
      <c r="AF1227" s="242"/>
      <c r="AG1227" s="242"/>
    </row>
    <row r="1389" spans="2:33">
      <c r="B1389" s="55"/>
      <c r="C1389" s="55"/>
      <c r="D1389" s="55"/>
      <c r="E1389" s="55"/>
      <c r="F1389" s="55"/>
      <c r="G1389" s="55"/>
      <c r="H1389" s="55"/>
      <c r="I1389" s="55"/>
      <c r="J1389" s="55"/>
      <c r="K1389" s="55"/>
      <c r="L1389" s="55"/>
      <c r="M1389" s="55"/>
      <c r="N1389" s="55"/>
      <c r="O1389" s="55"/>
      <c r="P1389" s="55"/>
      <c r="Q1389" s="55"/>
      <c r="R1389" s="55"/>
      <c r="S1389" s="55"/>
      <c r="T1389" s="55"/>
      <c r="U1389" s="55"/>
      <c r="V1389" s="55"/>
      <c r="W1389" s="55"/>
      <c r="X1389" s="55"/>
      <c r="Y1389" s="55"/>
      <c r="Z1389" s="55"/>
      <c r="AA1389" s="55"/>
      <c r="AB1389" s="55"/>
      <c r="AC1389" s="55"/>
      <c r="AD1389" s="55"/>
      <c r="AE1389" s="55"/>
      <c r="AF1389" s="55"/>
      <c r="AG1389" s="55"/>
    </row>
    <row r="1390" spans="2:33">
      <c r="B1390" s="242"/>
      <c r="C1390" s="242"/>
      <c r="D1390" s="242"/>
      <c r="E1390" s="242"/>
      <c r="F1390" s="242"/>
      <c r="G1390" s="242"/>
      <c r="H1390" s="242"/>
      <c r="I1390" s="242"/>
      <c r="J1390" s="242"/>
      <c r="K1390" s="242"/>
      <c r="L1390" s="242"/>
      <c r="M1390" s="242"/>
      <c r="N1390" s="242"/>
      <c r="O1390" s="242"/>
      <c r="P1390" s="242"/>
      <c r="Q1390" s="242"/>
      <c r="R1390" s="242"/>
      <c r="S1390" s="242"/>
      <c r="T1390" s="242"/>
      <c r="U1390" s="242"/>
      <c r="V1390" s="242"/>
      <c r="W1390" s="242"/>
      <c r="X1390" s="242"/>
      <c r="Y1390" s="242"/>
      <c r="Z1390" s="242"/>
      <c r="AA1390" s="242"/>
      <c r="AB1390" s="242"/>
      <c r="AC1390" s="242"/>
      <c r="AD1390" s="242"/>
      <c r="AE1390" s="242"/>
      <c r="AF1390" s="242"/>
      <c r="AG1390" s="242"/>
    </row>
    <row r="1501" spans="2:33">
      <c r="B1501" s="55"/>
      <c r="C1501" s="55"/>
      <c r="D1501" s="55"/>
      <c r="E1501" s="55"/>
      <c r="F1501" s="55"/>
      <c r="G1501" s="55"/>
      <c r="H1501" s="55"/>
      <c r="I1501" s="55"/>
      <c r="J1501" s="55"/>
      <c r="K1501" s="55"/>
      <c r="L1501" s="55"/>
      <c r="M1501" s="55"/>
      <c r="N1501" s="55"/>
      <c r="O1501" s="55"/>
      <c r="P1501" s="55"/>
      <c r="Q1501" s="55"/>
      <c r="R1501" s="55"/>
      <c r="S1501" s="55"/>
      <c r="T1501" s="55"/>
      <c r="U1501" s="55"/>
      <c r="V1501" s="55"/>
      <c r="W1501" s="55"/>
      <c r="X1501" s="55"/>
      <c r="Y1501" s="55"/>
      <c r="Z1501" s="55"/>
      <c r="AA1501" s="55"/>
      <c r="AB1501" s="55"/>
      <c r="AC1501" s="55"/>
      <c r="AD1501" s="55"/>
      <c r="AE1501" s="55"/>
      <c r="AF1501" s="55"/>
      <c r="AG1501" s="55"/>
    </row>
    <row r="1502" spans="2:33">
      <c r="B1502" s="242"/>
      <c r="C1502" s="242"/>
      <c r="D1502" s="242"/>
      <c r="E1502" s="242"/>
      <c r="F1502" s="242"/>
      <c r="G1502" s="242"/>
      <c r="H1502" s="242"/>
      <c r="I1502" s="242"/>
      <c r="J1502" s="242"/>
      <c r="K1502" s="242"/>
      <c r="L1502" s="242"/>
      <c r="M1502" s="242"/>
      <c r="N1502" s="242"/>
      <c r="O1502" s="242"/>
      <c r="P1502" s="242"/>
      <c r="Q1502" s="242"/>
      <c r="R1502" s="242"/>
      <c r="S1502" s="242"/>
      <c r="T1502" s="242"/>
      <c r="U1502" s="242"/>
      <c r="V1502" s="242"/>
      <c r="W1502" s="242"/>
      <c r="X1502" s="242"/>
      <c r="Y1502" s="242"/>
      <c r="Z1502" s="242"/>
      <c r="AA1502" s="242"/>
      <c r="AB1502" s="242"/>
      <c r="AC1502" s="242"/>
      <c r="AD1502" s="242"/>
      <c r="AE1502" s="242"/>
      <c r="AF1502" s="242"/>
      <c r="AG1502" s="242"/>
    </row>
    <row r="1603" spans="2:33">
      <c r="B1603" s="55"/>
      <c r="C1603" s="55"/>
      <c r="D1603" s="55"/>
      <c r="E1603" s="55"/>
      <c r="F1603" s="55"/>
      <c r="G1603" s="55"/>
      <c r="H1603" s="55"/>
      <c r="I1603" s="55"/>
      <c r="J1603" s="55"/>
      <c r="K1603" s="55"/>
      <c r="L1603" s="55"/>
      <c r="M1603" s="55"/>
      <c r="N1603" s="55"/>
      <c r="O1603" s="55"/>
      <c r="P1603" s="55"/>
      <c r="Q1603" s="55"/>
      <c r="R1603" s="55"/>
      <c r="S1603" s="55"/>
      <c r="T1603" s="55"/>
      <c r="U1603" s="55"/>
      <c r="V1603" s="55"/>
      <c r="W1603" s="55"/>
      <c r="X1603" s="55"/>
      <c r="Y1603" s="55"/>
      <c r="Z1603" s="55"/>
      <c r="AA1603" s="55"/>
      <c r="AB1603" s="55"/>
      <c r="AC1603" s="55"/>
      <c r="AD1603" s="55"/>
      <c r="AE1603" s="55"/>
      <c r="AF1603" s="55"/>
      <c r="AG1603" s="55"/>
    </row>
    <row r="1604" spans="2:33">
      <c r="B1604" s="242"/>
      <c r="C1604" s="242"/>
      <c r="D1604" s="242"/>
      <c r="E1604" s="242"/>
      <c r="F1604" s="242"/>
      <c r="G1604" s="242"/>
      <c r="H1604" s="242"/>
      <c r="I1604" s="242"/>
      <c r="J1604" s="242"/>
      <c r="K1604" s="242"/>
      <c r="L1604" s="242"/>
      <c r="M1604" s="242"/>
      <c r="N1604" s="242"/>
      <c r="O1604" s="242"/>
      <c r="P1604" s="242"/>
      <c r="Q1604" s="242"/>
      <c r="R1604" s="242"/>
      <c r="S1604" s="242"/>
      <c r="T1604" s="242"/>
      <c r="U1604" s="242"/>
      <c r="V1604" s="242"/>
      <c r="W1604" s="242"/>
      <c r="X1604" s="242"/>
      <c r="Y1604" s="242"/>
      <c r="Z1604" s="242"/>
      <c r="AA1604" s="242"/>
      <c r="AB1604" s="242"/>
      <c r="AC1604" s="242"/>
      <c r="AD1604" s="242"/>
      <c r="AE1604" s="242"/>
      <c r="AF1604" s="242"/>
      <c r="AG1604" s="242"/>
    </row>
    <row r="1697" spans="2:33">
      <c r="B1697" s="55"/>
      <c r="C1697" s="55"/>
      <c r="D1697" s="55"/>
      <c r="E1697" s="55"/>
      <c r="F1697" s="55"/>
      <c r="G1697" s="55"/>
      <c r="H1697" s="55"/>
      <c r="I1697" s="55"/>
      <c r="J1697" s="55"/>
      <c r="K1697" s="55"/>
      <c r="L1697" s="55"/>
      <c r="M1697" s="55"/>
      <c r="N1697" s="55"/>
      <c r="O1697" s="55"/>
      <c r="P1697" s="55"/>
      <c r="Q1697" s="55"/>
      <c r="R1697" s="55"/>
      <c r="S1697" s="55"/>
      <c r="T1697" s="55"/>
      <c r="U1697" s="55"/>
      <c r="V1697" s="55"/>
      <c r="W1697" s="55"/>
      <c r="X1697" s="55"/>
      <c r="Y1697" s="55"/>
      <c r="Z1697" s="55"/>
      <c r="AA1697" s="55"/>
      <c r="AB1697" s="55"/>
      <c r="AC1697" s="55"/>
      <c r="AD1697" s="55"/>
      <c r="AE1697" s="55"/>
      <c r="AF1697" s="55"/>
      <c r="AG1697" s="55"/>
    </row>
    <row r="1698" spans="2:33">
      <c r="B1698" s="242"/>
      <c r="C1698" s="242"/>
      <c r="D1698" s="242"/>
      <c r="E1698" s="242"/>
      <c r="F1698" s="242"/>
      <c r="G1698" s="242"/>
      <c r="H1698" s="242"/>
      <c r="I1698" s="242"/>
      <c r="J1698" s="242"/>
      <c r="K1698" s="242"/>
      <c r="L1698" s="242"/>
      <c r="M1698" s="242"/>
      <c r="N1698" s="242"/>
      <c r="O1698" s="242"/>
      <c r="P1698" s="242"/>
      <c r="Q1698" s="242"/>
      <c r="R1698" s="242"/>
      <c r="S1698" s="242"/>
      <c r="T1698" s="242"/>
      <c r="U1698" s="242"/>
      <c r="V1698" s="242"/>
      <c r="W1698" s="242"/>
      <c r="X1698" s="242"/>
      <c r="Y1698" s="242"/>
      <c r="Z1698" s="242"/>
      <c r="AA1698" s="242"/>
      <c r="AB1698" s="242"/>
      <c r="AC1698" s="242"/>
      <c r="AD1698" s="242"/>
      <c r="AE1698" s="242"/>
      <c r="AF1698" s="242"/>
      <c r="AG1698" s="242"/>
    </row>
    <row r="1944" spans="2:33">
      <c r="B1944" s="55"/>
      <c r="C1944" s="55"/>
      <c r="D1944" s="55"/>
      <c r="E1944" s="55"/>
      <c r="F1944" s="55"/>
      <c r="G1944" s="55"/>
      <c r="H1944" s="55"/>
      <c r="I1944" s="55"/>
      <c r="J1944" s="55"/>
      <c r="K1944" s="55"/>
      <c r="L1944" s="55"/>
      <c r="M1944" s="55"/>
      <c r="N1944" s="55"/>
      <c r="O1944" s="55"/>
      <c r="P1944" s="55"/>
      <c r="Q1944" s="55"/>
      <c r="R1944" s="55"/>
      <c r="S1944" s="55"/>
      <c r="T1944" s="55"/>
      <c r="U1944" s="55"/>
      <c r="V1944" s="55"/>
      <c r="W1944" s="55"/>
      <c r="X1944" s="55"/>
      <c r="Y1944" s="55"/>
      <c r="Z1944" s="55"/>
      <c r="AA1944" s="55"/>
      <c r="AB1944" s="55"/>
      <c r="AC1944" s="55"/>
      <c r="AD1944" s="55"/>
      <c r="AE1944" s="55"/>
      <c r="AF1944" s="55"/>
      <c r="AG1944" s="55"/>
    </row>
    <row r="1945" spans="2:33">
      <c r="B1945" s="242"/>
      <c r="C1945" s="242"/>
      <c r="D1945" s="242"/>
      <c r="E1945" s="242"/>
      <c r="F1945" s="242"/>
      <c r="G1945" s="242"/>
      <c r="H1945" s="242"/>
      <c r="I1945" s="242"/>
      <c r="J1945" s="242"/>
      <c r="K1945" s="242"/>
      <c r="L1945" s="242"/>
      <c r="M1945" s="242"/>
      <c r="N1945" s="242"/>
      <c r="O1945" s="242"/>
      <c r="P1945" s="242"/>
      <c r="Q1945" s="242"/>
      <c r="R1945" s="242"/>
      <c r="S1945" s="242"/>
      <c r="T1945" s="242"/>
      <c r="U1945" s="242"/>
      <c r="V1945" s="242"/>
      <c r="W1945" s="242"/>
      <c r="X1945" s="242"/>
      <c r="Y1945" s="242"/>
      <c r="Z1945" s="242"/>
      <c r="AA1945" s="242"/>
      <c r="AB1945" s="242"/>
      <c r="AC1945" s="242"/>
      <c r="AD1945" s="242"/>
      <c r="AE1945" s="242"/>
      <c r="AF1945" s="242"/>
      <c r="AG1945" s="242"/>
    </row>
    <row r="2030" spans="2:33">
      <c r="B2030" s="55"/>
      <c r="C2030" s="55"/>
      <c r="D2030" s="55"/>
      <c r="E2030" s="55"/>
      <c r="F2030" s="55"/>
      <c r="G2030" s="55"/>
      <c r="H2030" s="55"/>
      <c r="I2030" s="55"/>
      <c r="J2030" s="55"/>
      <c r="K2030" s="55"/>
      <c r="L2030" s="55"/>
      <c r="M2030" s="55"/>
      <c r="N2030" s="55"/>
      <c r="O2030" s="55"/>
      <c r="P2030" s="55"/>
      <c r="Q2030" s="55"/>
      <c r="R2030" s="55"/>
      <c r="S2030" s="55"/>
      <c r="T2030" s="55"/>
      <c r="U2030" s="55"/>
      <c r="V2030" s="55"/>
      <c r="W2030" s="55"/>
      <c r="X2030" s="55"/>
      <c r="Y2030" s="55"/>
      <c r="Z2030" s="55"/>
      <c r="AA2030" s="55"/>
      <c r="AB2030" s="55"/>
      <c r="AC2030" s="55"/>
      <c r="AD2030" s="55"/>
      <c r="AE2030" s="55"/>
      <c r="AF2030" s="55"/>
      <c r="AG2030" s="55"/>
    </row>
    <row r="2031" spans="2:33">
      <c r="B2031" s="242"/>
      <c r="C2031" s="242"/>
      <c r="D2031" s="242"/>
      <c r="E2031" s="242"/>
      <c r="F2031" s="242"/>
      <c r="G2031" s="242"/>
      <c r="H2031" s="242"/>
      <c r="I2031" s="242"/>
      <c r="J2031" s="242"/>
      <c r="K2031" s="242"/>
      <c r="L2031" s="242"/>
      <c r="M2031" s="242"/>
      <c r="N2031" s="242"/>
      <c r="O2031" s="242"/>
      <c r="P2031" s="242"/>
      <c r="Q2031" s="242"/>
      <c r="R2031" s="242"/>
      <c r="S2031" s="242"/>
      <c r="T2031" s="242"/>
      <c r="U2031" s="242"/>
      <c r="V2031" s="242"/>
      <c r="W2031" s="242"/>
      <c r="X2031" s="242"/>
      <c r="Y2031" s="242"/>
      <c r="Z2031" s="242"/>
      <c r="AA2031" s="242"/>
      <c r="AB2031" s="242"/>
      <c r="AC2031" s="242"/>
      <c r="AD2031" s="242"/>
      <c r="AE2031" s="242"/>
      <c r="AF2031" s="242"/>
      <c r="AG2031" s="242"/>
    </row>
    <row r="2152" spans="2:33">
      <c r="B2152" s="55"/>
      <c r="C2152" s="55"/>
      <c r="D2152" s="55"/>
      <c r="E2152" s="55"/>
      <c r="F2152" s="55"/>
      <c r="G2152" s="55"/>
      <c r="H2152" s="55"/>
      <c r="I2152" s="55"/>
      <c r="J2152" s="55"/>
      <c r="K2152" s="55"/>
      <c r="L2152" s="55"/>
      <c r="M2152" s="55"/>
      <c r="N2152" s="55"/>
      <c r="O2152" s="55"/>
      <c r="P2152" s="55"/>
      <c r="Q2152" s="55"/>
      <c r="R2152" s="55"/>
      <c r="S2152" s="55"/>
      <c r="T2152" s="55"/>
      <c r="U2152" s="55"/>
      <c r="V2152" s="55"/>
      <c r="W2152" s="55"/>
      <c r="X2152" s="55"/>
      <c r="Y2152" s="55"/>
      <c r="Z2152" s="55"/>
      <c r="AA2152" s="55"/>
      <c r="AB2152" s="55"/>
      <c r="AC2152" s="55"/>
      <c r="AD2152" s="55"/>
      <c r="AE2152" s="55"/>
      <c r="AF2152" s="55"/>
      <c r="AG2152" s="55"/>
    </row>
    <row r="2153" spans="2:33">
      <c r="B2153" s="242"/>
      <c r="C2153" s="242"/>
      <c r="D2153" s="242"/>
      <c r="E2153" s="242"/>
      <c r="F2153" s="242"/>
      <c r="G2153" s="242"/>
      <c r="H2153" s="242"/>
      <c r="I2153" s="242"/>
      <c r="J2153" s="242"/>
      <c r="K2153" s="242"/>
      <c r="L2153" s="242"/>
      <c r="M2153" s="242"/>
      <c r="N2153" s="242"/>
      <c r="O2153" s="242"/>
      <c r="P2153" s="242"/>
      <c r="Q2153" s="242"/>
      <c r="R2153" s="242"/>
      <c r="S2153" s="242"/>
      <c r="T2153" s="242"/>
      <c r="U2153" s="242"/>
      <c r="V2153" s="242"/>
      <c r="W2153" s="242"/>
      <c r="X2153" s="242"/>
      <c r="Y2153" s="242"/>
      <c r="Z2153" s="242"/>
      <c r="AA2153" s="242"/>
      <c r="AB2153" s="242"/>
      <c r="AC2153" s="242"/>
      <c r="AD2153" s="242"/>
      <c r="AE2153" s="242"/>
      <c r="AF2153" s="242"/>
      <c r="AG2153" s="242"/>
    </row>
    <row r="2316" spans="2:33">
      <c r="B2316" s="55"/>
      <c r="C2316" s="55"/>
      <c r="D2316" s="55"/>
      <c r="E2316" s="55"/>
      <c r="F2316" s="55"/>
      <c r="G2316" s="55"/>
      <c r="H2316" s="55"/>
      <c r="I2316" s="55"/>
      <c r="J2316" s="55"/>
      <c r="K2316" s="55"/>
      <c r="L2316" s="55"/>
      <c r="M2316" s="55"/>
      <c r="N2316" s="55"/>
      <c r="O2316" s="55"/>
      <c r="P2316" s="55"/>
      <c r="Q2316" s="55"/>
      <c r="R2316" s="55"/>
      <c r="S2316" s="55"/>
      <c r="T2316" s="55"/>
      <c r="U2316" s="55"/>
      <c r="V2316" s="55"/>
      <c r="W2316" s="55"/>
      <c r="X2316" s="55"/>
      <c r="Y2316" s="55"/>
      <c r="Z2316" s="55"/>
      <c r="AA2316" s="55"/>
      <c r="AB2316" s="55"/>
      <c r="AC2316" s="55"/>
      <c r="AD2316" s="55"/>
      <c r="AE2316" s="55"/>
      <c r="AF2316" s="55"/>
      <c r="AG2316" s="55"/>
    </row>
    <row r="2317" spans="2:33">
      <c r="B2317" s="242"/>
      <c r="C2317" s="242"/>
      <c r="D2317" s="242"/>
      <c r="E2317" s="242"/>
      <c r="F2317" s="242"/>
      <c r="G2317" s="242"/>
      <c r="H2317" s="242"/>
      <c r="I2317" s="242"/>
      <c r="J2317" s="242"/>
      <c r="K2317" s="242"/>
      <c r="L2317" s="242"/>
      <c r="M2317" s="242"/>
      <c r="N2317" s="242"/>
      <c r="O2317" s="242"/>
      <c r="P2317" s="242"/>
      <c r="Q2317" s="242"/>
      <c r="R2317" s="242"/>
      <c r="S2317" s="242"/>
      <c r="T2317" s="242"/>
      <c r="U2317" s="242"/>
      <c r="V2317" s="242"/>
      <c r="W2317" s="242"/>
      <c r="X2317" s="242"/>
      <c r="Y2317" s="242"/>
      <c r="Z2317" s="242"/>
      <c r="AA2317" s="242"/>
      <c r="AB2317" s="242"/>
      <c r="AC2317" s="242"/>
      <c r="AD2317" s="242"/>
      <c r="AE2317" s="242"/>
      <c r="AF2317" s="242"/>
      <c r="AG2317" s="242"/>
    </row>
    <row r="2418" spans="2:33">
      <c r="B2418" s="55"/>
      <c r="C2418" s="55"/>
      <c r="D2418" s="55"/>
      <c r="E2418" s="55"/>
      <c r="F2418" s="55"/>
      <c r="G2418" s="55"/>
      <c r="H2418" s="55"/>
      <c r="I2418" s="55"/>
      <c r="J2418" s="55"/>
      <c r="K2418" s="55"/>
      <c r="L2418" s="55"/>
      <c r="M2418" s="55"/>
      <c r="N2418" s="55"/>
      <c r="O2418" s="55"/>
      <c r="P2418" s="55"/>
      <c r="Q2418" s="55"/>
      <c r="R2418" s="55"/>
      <c r="S2418" s="55"/>
      <c r="T2418" s="55"/>
      <c r="U2418" s="55"/>
      <c r="V2418" s="55"/>
      <c r="W2418" s="55"/>
      <c r="X2418" s="55"/>
      <c r="Y2418" s="55"/>
      <c r="Z2418" s="55"/>
      <c r="AA2418" s="55"/>
      <c r="AB2418" s="55"/>
      <c r="AC2418" s="55"/>
      <c r="AD2418" s="55"/>
      <c r="AE2418" s="55"/>
      <c r="AF2418" s="55"/>
      <c r="AG2418" s="55"/>
    </row>
    <row r="2419" spans="2:33">
      <c r="B2419" s="242"/>
      <c r="C2419" s="242"/>
      <c r="D2419" s="242"/>
      <c r="E2419" s="242"/>
      <c r="F2419" s="242"/>
      <c r="G2419" s="242"/>
      <c r="H2419" s="242"/>
      <c r="I2419" s="242"/>
      <c r="J2419" s="242"/>
      <c r="K2419" s="242"/>
      <c r="L2419" s="242"/>
      <c r="M2419" s="242"/>
      <c r="N2419" s="242"/>
      <c r="O2419" s="242"/>
      <c r="P2419" s="242"/>
      <c r="Q2419" s="242"/>
      <c r="R2419" s="242"/>
      <c r="S2419" s="242"/>
      <c r="T2419" s="242"/>
      <c r="U2419" s="242"/>
      <c r="V2419" s="242"/>
      <c r="W2419" s="242"/>
      <c r="X2419" s="242"/>
      <c r="Y2419" s="242"/>
      <c r="Z2419" s="242"/>
      <c r="AA2419" s="242"/>
      <c r="AB2419" s="242"/>
      <c r="AC2419" s="242"/>
      <c r="AD2419" s="242"/>
      <c r="AE2419" s="242"/>
      <c r="AF2419" s="242"/>
      <c r="AG2419" s="242"/>
    </row>
    <row r="2508" spans="2:33">
      <c r="B2508" s="55"/>
      <c r="C2508" s="55"/>
      <c r="D2508" s="55"/>
      <c r="E2508" s="55"/>
      <c r="F2508" s="55"/>
      <c r="G2508" s="55"/>
      <c r="H2508" s="55"/>
      <c r="I2508" s="55"/>
      <c r="J2508" s="55"/>
      <c r="K2508" s="55"/>
      <c r="L2508" s="55"/>
      <c r="M2508" s="55"/>
      <c r="N2508" s="55"/>
      <c r="O2508" s="55"/>
      <c r="P2508" s="55"/>
      <c r="Q2508" s="55"/>
      <c r="R2508" s="55"/>
      <c r="S2508" s="55"/>
      <c r="T2508" s="55"/>
      <c r="U2508" s="55"/>
      <c r="V2508" s="55"/>
      <c r="W2508" s="55"/>
      <c r="X2508" s="55"/>
      <c r="Y2508" s="55"/>
      <c r="Z2508" s="55"/>
      <c r="AA2508" s="55"/>
      <c r="AB2508" s="55"/>
      <c r="AC2508" s="55"/>
      <c r="AD2508" s="55"/>
      <c r="AE2508" s="55"/>
      <c r="AF2508" s="55"/>
      <c r="AG2508" s="55"/>
    </row>
    <row r="2509" spans="2:33">
      <c r="B2509" s="242"/>
      <c r="C2509" s="242"/>
      <c r="D2509" s="242"/>
      <c r="E2509" s="242"/>
      <c r="F2509" s="242"/>
      <c r="G2509" s="242"/>
      <c r="H2509" s="242"/>
      <c r="I2509" s="242"/>
      <c r="J2509" s="242"/>
      <c r="K2509" s="242"/>
      <c r="L2509" s="242"/>
      <c r="M2509" s="242"/>
      <c r="N2509" s="242"/>
      <c r="O2509" s="242"/>
      <c r="P2509" s="242"/>
      <c r="Q2509" s="242"/>
      <c r="R2509" s="242"/>
      <c r="S2509" s="242"/>
      <c r="T2509" s="242"/>
      <c r="U2509" s="242"/>
      <c r="V2509" s="242"/>
      <c r="W2509" s="242"/>
      <c r="X2509" s="242"/>
      <c r="Y2509" s="242"/>
      <c r="Z2509" s="242"/>
      <c r="AA2509" s="242"/>
      <c r="AB2509" s="242"/>
      <c r="AC2509" s="242"/>
      <c r="AD2509" s="242"/>
      <c r="AE2509" s="242"/>
      <c r="AF2509" s="242"/>
      <c r="AG2509" s="242"/>
    </row>
    <row r="2597" spans="2:33">
      <c r="B2597" s="55"/>
      <c r="C2597" s="55"/>
      <c r="D2597" s="55"/>
      <c r="E2597" s="55"/>
      <c r="F2597" s="55"/>
      <c r="G2597" s="55"/>
      <c r="H2597" s="55"/>
      <c r="I2597" s="55"/>
      <c r="J2597" s="55"/>
      <c r="K2597" s="55"/>
      <c r="L2597" s="55"/>
      <c r="M2597" s="55"/>
      <c r="N2597" s="55"/>
      <c r="O2597" s="55"/>
      <c r="P2597" s="55"/>
      <c r="Q2597" s="55"/>
      <c r="R2597" s="55"/>
      <c r="S2597" s="55"/>
      <c r="T2597" s="55"/>
      <c r="U2597" s="55"/>
      <c r="V2597" s="55"/>
      <c r="W2597" s="55"/>
      <c r="X2597" s="55"/>
      <c r="Y2597" s="55"/>
      <c r="Z2597" s="55"/>
      <c r="AA2597" s="55"/>
      <c r="AB2597" s="55"/>
      <c r="AC2597" s="55"/>
      <c r="AD2597" s="55"/>
      <c r="AE2597" s="55"/>
      <c r="AF2597" s="55"/>
      <c r="AG2597" s="55"/>
    </row>
    <row r="2598" spans="2:33">
      <c r="B2598" s="242"/>
      <c r="C2598" s="242"/>
      <c r="D2598" s="242"/>
      <c r="E2598" s="242"/>
      <c r="F2598" s="242"/>
      <c r="G2598" s="242"/>
      <c r="H2598" s="242"/>
      <c r="I2598" s="242"/>
      <c r="J2598" s="242"/>
      <c r="K2598" s="242"/>
      <c r="L2598" s="242"/>
      <c r="M2598" s="242"/>
      <c r="N2598" s="242"/>
      <c r="O2598" s="242"/>
      <c r="P2598" s="242"/>
      <c r="Q2598" s="242"/>
      <c r="R2598" s="242"/>
      <c r="S2598" s="242"/>
      <c r="T2598" s="242"/>
      <c r="U2598" s="242"/>
      <c r="V2598" s="242"/>
      <c r="W2598" s="242"/>
      <c r="X2598" s="242"/>
      <c r="Y2598" s="242"/>
      <c r="Z2598" s="242"/>
      <c r="AA2598" s="242"/>
      <c r="AB2598" s="242"/>
      <c r="AC2598" s="242"/>
      <c r="AD2598" s="242"/>
      <c r="AE2598" s="242"/>
      <c r="AF2598" s="242"/>
      <c r="AG2598" s="242"/>
    </row>
    <row r="2718" spans="2:33">
      <c r="B2718" s="55"/>
      <c r="C2718" s="55"/>
      <c r="D2718" s="55"/>
      <c r="E2718" s="55"/>
      <c r="F2718" s="55"/>
      <c r="G2718" s="55"/>
      <c r="H2718" s="55"/>
      <c r="I2718" s="55"/>
      <c r="J2718" s="55"/>
      <c r="K2718" s="55"/>
      <c r="L2718" s="55"/>
      <c r="M2718" s="55"/>
      <c r="N2718" s="55"/>
      <c r="O2718" s="55"/>
      <c r="P2718" s="55"/>
      <c r="Q2718" s="55"/>
      <c r="R2718" s="55"/>
      <c r="S2718" s="55"/>
      <c r="T2718" s="55"/>
      <c r="U2718" s="55"/>
      <c r="V2718" s="55"/>
      <c r="W2718" s="55"/>
      <c r="X2718" s="55"/>
      <c r="Y2718" s="55"/>
      <c r="Z2718" s="55"/>
      <c r="AA2718" s="55"/>
      <c r="AB2718" s="55"/>
      <c r="AC2718" s="55"/>
      <c r="AD2718" s="55"/>
      <c r="AE2718" s="55"/>
      <c r="AF2718" s="55"/>
      <c r="AG2718" s="55"/>
    </row>
    <row r="2719" spans="2:33">
      <c r="B2719" s="242"/>
      <c r="C2719" s="242"/>
      <c r="D2719" s="242"/>
      <c r="E2719" s="242"/>
      <c r="F2719" s="242"/>
      <c r="G2719" s="242"/>
      <c r="H2719" s="242"/>
      <c r="I2719" s="242"/>
      <c r="J2719" s="242"/>
      <c r="K2719" s="242"/>
      <c r="L2719" s="242"/>
      <c r="M2719" s="242"/>
      <c r="N2719" s="242"/>
      <c r="O2719" s="242"/>
      <c r="P2719" s="242"/>
      <c r="Q2719" s="242"/>
      <c r="R2719" s="242"/>
      <c r="S2719" s="242"/>
      <c r="T2719" s="242"/>
      <c r="U2719" s="242"/>
      <c r="V2719" s="242"/>
      <c r="W2719" s="242"/>
      <c r="X2719" s="242"/>
      <c r="Y2719" s="242"/>
      <c r="Z2719" s="242"/>
      <c r="AA2719" s="242"/>
      <c r="AB2719" s="242"/>
      <c r="AC2719" s="242"/>
      <c r="AD2719" s="242"/>
      <c r="AE2719" s="242"/>
      <c r="AF2719" s="242"/>
      <c r="AG2719" s="242"/>
    </row>
    <row r="2836" spans="2:33">
      <c r="B2836" s="55"/>
      <c r="C2836" s="55"/>
      <c r="D2836" s="55"/>
      <c r="E2836" s="55"/>
      <c r="F2836" s="55"/>
      <c r="G2836" s="55"/>
      <c r="H2836" s="55"/>
      <c r="I2836" s="55"/>
      <c r="J2836" s="55"/>
      <c r="K2836" s="55"/>
      <c r="L2836" s="55"/>
      <c r="M2836" s="55"/>
      <c r="N2836" s="55"/>
      <c r="O2836" s="55"/>
      <c r="P2836" s="55"/>
      <c r="Q2836" s="55"/>
      <c r="R2836" s="55"/>
      <c r="S2836" s="55"/>
      <c r="T2836" s="55"/>
      <c r="U2836" s="55"/>
      <c r="V2836" s="55"/>
      <c r="W2836" s="55"/>
      <c r="X2836" s="55"/>
      <c r="Y2836" s="55"/>
      <c r="Z2836" s="55"/>
      <c r="AA2836" s="55"/>
      <c r="AB2836" s="55"/>
      <c r="AC2836" s="55"/>
      <c r="AD2836" s="55"/>
      <c r="AE2836" s="55"/>
      <c r="AF2836" s="55"/>
      <c r="AG2836" s="55"/>
    </row>
    <row r="2837" spans="2:33">
      <c r="B2837" s="242"/>
      <c r="C2837" s="242"/>
      <c r="D2837" s="242"/>
      <c r="E2837" s="242"/>
      <c r="F2837" s="242"/>
      <c r="G2837" s="242"/>
      <c r="H2837" s="242"/>
      <c r="I2837" s="242"/>
      <c r="J2837" s="242"/>
      <c r="K2837" s="242"/>
      <c r="L2837" s="242"/>
      <c r="M2837" s="242"/>
      <c r="N2837" s="242"/>
      <c r="O2837" s="242"/>
      <c r="P2837" s="242"/>
      <c r="Q2837" s="242"/>
      <c r="R2837" s="242"/>
      <c r="S2837" s="242"/>
      <c r="T2837" s="242"/>
      <c r="U2837" s="242"/>
      <c r="V2837" s="242"/>
      <c r="W2837" s="242"/>
      <c r="X2837" s="242"/>
      <c r="Y2837" s="242"/>
      <c r="Z2837" s="242"/>
      <c r="AA2837" s="242"/>
      <c r="AB2837" s="242"/>
      <c r="AC2837" s="242"/>
      <c r="AD2837" s="242"/>
      <c r="AE2837" s="242"/>
      <c r="AF2837" s="242"/>
      <c r="AG2837" s="242"/>
    </row>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AF71-883C-44AD-891A-CCBD118ABA8C}">
  <dimension ref="A1:AH4402"/>
  <sheetViews>
    <sheetView topLeftCell="A36" workbookViewId="0">
      <selection sqref="A1:AH4402"/>
    </sheetView>
  </sheetViews>
  <sheetFormatPr defaultRowHeight="15"/>
  <sheetData>
    <row r="1" spans="1:33" ht="15.75" thickBot="1">
      <c r="A1" s="55"/>
      <c r="B1" s="82" t="s">
        <v>1332</v>
      </c>
      <c r="C1" s="86">
        <v>2021</v>
      </c>
      <c r="D1" s="86">
        <v>2022</v>
      </c>
      <c r="E1" s="86">
        <v>2023</v>
      </c>
      <c r="F1" s="86">
        <v>2024</v>
      </c>
      <c r="G1" s="86">
        <v>2025</v>
      </c>
      <c r="H1" s="86">
        <v>2026</v>
      </c>
      <c r="I1" s="86">
        <v>2027</v>
      </c>
      <c r="J1" s="86">
        <v>2028</v>
      </c>
      <c r="K1" s="86">
        <v>2029</v>
      </c>
      <c r="L1" s="86">
        <v>2030</v>
      </c>
      <c r="M1" s="86">
        <v>2031</v>
      </c>
      <c r="N1" s="86">
        <v>2032</v>
      </c>
      <c r="O1" s="86">
        <v>2033</v>
      </c>
      <c r="P1" s="86">
        <v>2034</v>
      </c>
      <c r="Q1" s="86">
        <v>2035</v>
      </c>
      <c r="R1" s="86">
        <v>2036</v>
      </c>
      <c r="S1" s="86">
        <v>2037</v>
      </c>
      <c r="T1" s="86">
        <v>2038</v>
      </c>
      <c r="U1" s="86">
        <v>2039</v>
      </c>
      <c r="V1" s="86">
        <v>2040</v>
      </c>
      <c r="W1" s="86">
        <v>2041</v>
      </c>
      <c r="X1" s="86">
        <v>2042</v>
      </c>
      <c r="Y1" s="86">
        <v>2043</v>
      </c>
      <c r="Z1" s="86">
        <v>2044</v>
      </c>
      <c r="AA1" s="86">
        <v>2045</v>
      </c>
      <c r="AB1" s="86">
        <v>2046</v>
      </c>
      <c r="AC1" s="86">
        <v>2047</v>
      </c>
      <c r="AD1" s="86">
        <v>2048</v>
      </c>
      <c r="AE1" s="86">
        <v>2049</v>
      </c>
      <c r="AF1" s="86">
        <v>2050</v>
      </c>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70" t="s">
        <v>292</v>
      </c>
      <c r="D3" s="70" t="s">
        <v>1333</v>
      </c>
      <c r="E3" s="123"/>
      <c r="F3" s="123"/>
      <c r="G3" s="123"/>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70" t="s">
        <v>293</v>
      </c>
      <c r="D4" s="70" t="s">
        <v>1334</v>
      </c>
      <c r="E4" s="123"/>
      <c r="F4" s="123"/>
      <c r="G4" s="70"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70" t="s">
        <v>295</v>
      </c>
      <c r="D5" s="70" t="s">
        <v>1335</v>
      </c>
      <c r="E5" s="123"/>
      <c r="F5" s="123"/>
      <c r="G5" s="123"/>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70" t="s">
        <v>296</v>
      </c>
      <c r="D6" s="123"/>
      <c r="E6" s="70" t="s">
        <v>1336</v>
      </c>
      <c r="F6" s="123"/>
      <c r="G6" s="123"/>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1:33" ht="15.75">
      <c r="A10" s="58" t="s">
        <v>936</v>
      </c>
      <c r="B10" s="105" t="s">
        <v>937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124" t="s">
        <v>924</v>
      </c>
    </row>
    <row r="11" spans="1:33">
      <c r="A11" s="55"/>
      <c r="B11" s="82" t="s">
        <v>938</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124" t="s">
        <v>925</v>
      </c>
    </row>
    <row r="12" spans="1:33">
      <c r="A12" s="55"/>
      <c r="B12" s="82"/>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124" t="s">
        <v>926</v>
      </c>
    </row>
    <row r="13" spans="1:33" ht="37.5" thickBot="1">
      <c r="A13" s="55"/>
      <c r="B13" s="86" t="s">
        <v>553</v>
      </c>
      <c r="C13" s="86">
        <v>2021</v>
      </c>
      <c r="D13" s="86">
        <v>2022</v>
      </c>
      <c r="E13" s="86">
        <v>2023</v>
      </c>
      <c r="F13" s="86">
        <v>2024</v>
      </c>
      <c r="G13" s="86">
        <v>2025</v>
      </c>
      <c r="H13" s="86">
        <v>2026</v>
      </c>
      <c r="I13" s="86">
        <v>2027</v>
      </c>
      <c r="J13" s="86">
        <v>2028</v>
      </c>
      <c r="K13" s="86">
        <v>2029</v>
      </c>
      <c r="L13" s="86">
        <v>2030</v>
      </c>
      <c r="M13" s="86">
        <v>2031</v>
      </c>
      <c r="N13" s="86">
        <v>2032</v>
      </c>
      <c r="O13" s="86">
        <v>2033</v>
      </c>
      <c r="P13" s="86">
        <v>2034</v>
      </c>
      <c r="Q13" s="86">
        <v>2035</v>
      </c>
      <c r="R13" s="86">
        <v>2036</v>
      </c>
      <c r="S13" s="86">
        <v>2037</v>
      </c>
      <c r="T13" s="86">
        <v>2038</v>
      </c>
      <c r="U13" s="86">
        <v>2039</v>
      </c>
      <c r="V13" s="86">
        <v>2040</v>
      </c>
      <c r="W13" s="86">
        <v>2041</v>
      </c>
      <c r="X13" s="86">
        <v>2042</v>
      </c>
      <c r="Y13" s="86">
        <v>2043</v>
      </c>
      <c r="Z13" s="86">
        <v>2044</v>
      </c>
      <c r="AA13" s="86">
        <v>2045</v>
      </c>
      <c r="AB13" s="86">
        <v>2046</v>
      </c>
      <c r="AC13" s="86">
        <v>2047</v>
      </c>
      <c r="AD13" s="86">
        <v>2048</v>
      </c>
      <c r="AE13" s="86">
        <v>2049</v>
      </c>
      <c r="AF13" s="86">
        <v>2050</v>
      </c>
      <c r="AG13" s="126" t="s">
        <v>1337</v>
      </c>
    </row>
    <row r="14" spans="1:33" ht="15.75" thickTop="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127"/>
    </row>
    <row r="15" spans="1:33" ht="24.75">
      <c r="A15" s="55"/>
      <c r="B15" s="83" t="s">
        <v>939</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row>
    <row r="16" spans="1:33" ht="36.75">
      <c r="A16" s="55"/>
      <c r="B16" s="83" t="s">
        <v>555</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row>
    <row r="17" spans="1:33" ht="48.75">
      <c r="A17" s="58" t="s">
        <v>940</v>
      </c>
      <c r="B17" s="73" t="s">
        <v>941</v>
      </c>
      <c r="C17" s="81">
        <v>115.37436700000001</v>
      </c>
      <c r="D17" s="81">
        <v>112.572182</v>
      </c>
      <c r="E17" s="81">
        <v>109.58744799999999</v>
      </c>
      <c r="F17" s="81">
        <v>106.49374400000001</v>
      </c>
      <c r="G17" s="81">
        <v>103.333977</v>
      </c>
      <c r="H17" s="81">
        <v>100.192627</v>
      </c>
      <c r="I17" s="81">
        <v>97.046645999999996</v>
      </c>
      <c r="J17" s="81">
        <v>93.890281999999999</v>
      </c>
      <c r="K17" s="81">
        <v>90.741355999999996</v>
      </c>
      <c r="L17" s="81">
        <v>87.630218999999997</v>
      </c>
      <c r="M17" s="81">
        <v>84.583977000000004</v>
      </c>
      <c r="N17" s="81">
        <v>81.612433999999993</v>
      </c>
      <c r="O17" s="81">
        <v>78.739922000000007</v>
      </c>
      <c r="P17" s="81">
        <v>75.984168999999994</v>
      </c>
      <c r="Q17" s="81">
        <v>73.372314000000003</v>
      </c>
      <c r="R17" s="81">
        <v>70.965423999999999</v>
      </c>
      <c r="S17" s="81">
        <v>68.809134999999998</v>
      </c>
      <c r="T17" s="81">
        <v>66.916008000000005</v>
      </c>
      <c r="U17" s="81">
        <v>65.254784000000001</v>
      </c>
      <c r="V17" s="81">
        <v>63.836910000000003</v>
      </c>
      <c r="W17" s="81">
        <v>62.607716000000003</v>
      </c>
      <c r="X17" s="81">
        <v>61.529677999999997</v>
      </c>
      <c r="Y17" s="81">
        <v>60.584193999999997</v>
      </c>
      <c r="Z17" s="81">
        <v>59.737273999999999</v>
      </c>
      <c r="AA17" s="81">
        <v>58.957667999999998</v>
      </c>
      <c r="AB17" s="81">
        <v>58.242046000000002</v>
      </c>
      <c r="AC17" s="81">
        <v>57.552638999999999</v>
      </c>
      <c r="AD17" s="81">
        <v>56.880378999999998</v>
      </c>
      <c r="AE17" s="81">
        <v>56.231440999999997</v>
      </c>
      <c r="AF17" s="81">
        <v>55.599792000000001</v>
      </c>
      <c r="AG17" s="80">
        <v>-2.4858000000000002E-2</v>
      </c>
    </row>
    <row r="18" spans="1:33" ht="24.75">
      <c r="A18" s="58" t="s">
        <v>942</v>
      </c>
      <c r="B18" s="73" t="s">
        <v>943</v>
      </c>
      <c r="C18" s="81">
        <v>0.54956199999999999</v>
      </c>
      <c r="D18" s="81">
        <v>0.51478400000000002</v>
      </c>
      <c r="E18" s="81">
        <v>0.48101500000000003</v>
      </c>
      <c r="F18" s="81">
        <v>0.44810800000000001</v>
      </c>
      <c r="G18" s="81">
        <v>0.41583999999999999</v>
      </c>
      <c r="H18" s="81">
        <v>0.38402799999999998</v>
      </c>
      <c r="I18" s="81">
        <v>0.35266700000000001</v>
      </c>
      <c r="J18" s="81">
        <v>0.321432</v>
      </c>
      <c r="K18" s="81">
        <v>0.29014699999999999</v>
      </c>
      <c r="L18" s="81">
        <v>0.25947900000000002</v>
      </c>
      <c r="M18" s="81">
        <v>0.23015099999999999</v>
      </c>
      <c r="N18" s="81">
        <v>0.20202200000000001</v>
      </c>
      <c r="O18" s="81">
        <v>0.17585400000000001</v>
      </c>
      <c r="P18" s="81">
        <v>0.15219299999999999</v>
      </c>
      <c r="Q18" s="81">
        <v>0.13145200000000001</v>
      </c>
      <c r="R18" s="81">
        <v>0.114123</v>
      </c>
      <c r="S18" s="81">
        <v>0.100039</v>
      </c>
      <c r="T18" s="81">
        <v>8.9008000000000004E-2</v>
      </c>
      <c r="U18" s="81">
        <v>8.0946000000000004E-2</v>
      </c>
      <c r="V18" s="81">
        <v>7.4876999999999999E-2</v>
      </c>
      <c r="W18" s="81">
        <v>6.9400000000000003E-2</v>
      </c>
      <c r="X18" s="81">
        <v>6.4491999999999994E-2</v>
      </c>
      <c r="Y18" s="81">
        <v>6.0061999999999997E-2</v>
      </c>
      <c r="Z18" s="81">
        <v>5.5959000000000002E-2</v>
      </c>
      <c r="AA18" s="81">
        <v>5.2142000000000001E-2</v>
      </c>
      <c r="AB18" s="81">
        <v>4.8589E-2</v>
      </c>
      <c r="AC18" s="81">
        <v>4.5282000000000003E-2</v>
      </c>
      <c r="AD18" s="81">
        <v>4.2203999999999998E-2</v>
      </c>
      <c r="AE18" s="81">
        <v>3.9338999999999999E-2</v>
      </c>
      <c r="AF18" s="81">
        <v>3.6672000000000003E-2</v>
      </c>
      <c r="AG18" s="80">
        <v>-8.9123999999999995E-2</v>
      </c>
    </row>
    <row r="19" spans="1:33" ht="36.75">
      <c r="A19" s="58" t="s">
        <v>944</v>
      </c>
      <c r="B19" s="73" t="s">
        <v>945</v>
      </c>
      <c r="C19" s="81">
        <v>115.92392700000001</v>
      </c>
      <c r="D19" s="81">
        <v>113.086967</v>
      </c>
      <c r="E19" s="81">
        <v>110.068466</v>
      </c>
      <c r="F19" s="81">
        <v>106.941849</v>
      </c>
      <c r="G19" s="81">
        <v>103.74981699999999</v>
      </c>
      <c r="H19" s="81">
        <v>100.57665299999999</v>
      </c>
      <c r="I19" s="81">
        <v>97.399315000000001</v>
      </c>
      <c r="J19" s="81">
        <v>94.211715999999996</v>
      </c>
      <c r="K19" s="81">
        <v>91.031502000000003</v>
      </c>
      <c r="L19" s="81">
        <v>87.889694000000006</v>
      </c>
      <c r="M19" s="81">
        <v>84.814125000000004</v>
      </c>
      <c r="N19" s="81">
        <v>81.814453</v>
      </c>
      <c r="O19" s="81">
        <v>78.915779000000001</v>
      </c>
      <c r="P19" s="81">
        <v>76.136359999999996</v>
      </c>
      <c r="Q19" s="81">
        <v>73.503769000000005</v>
      </c>
      <c r="R19" s="81">
        <v>71.079543999999999</v>
      </c>
      <c r="S19" s="81">
        <v>68.909171999999998</v>
      </c>
      <c r="T19" s="81">
        <v>67.005013000000005</v>
      </c>
      <c r="U19" s="81">
        <v>65.335731999999993</v>
      </c>
      <c r="V19" s="81">
        <v>63.911788999999999</v>
      </c>
      <c r="W19" s="81">
        <v>62.677115999999998</v>
      </c>
      <c r="X19" s="81">
        <v>61.594169999999998</v>
      </c>
      <c r="Y19" s="81">
        <v>60.644257000000003</v>
      </c>
      <c r="Z19" s="81">
        <v>59.793232000000003</v>
      </c>
      <c r="AA19" s="81">
        <v>59.009810999999999</v>
      </c>
      <c r="AB19" s="81">
        <v>58.290633999999997</v>
      </c>
      <c r="AC19" s="81">
        <v>57.597918999999997</v>
      </c>
      <c r="AD19" s="81">
        <v>56.922584999999998</v>
      </c>
      <c r="AE19" s="81">
        <v>56.270778999999997</v>
      </c>
      <c r="AF19" s="81">
        <v>55.636462999999999</v>
      </c>
      <c r="AG19" s="80">
        <v>-2.4996000000000001E-2</v>
      </c>
    </row>
    <row r="21" spans="1:33" ht="36.75">
      <c r="A21" s="55"/>
      <c r="B21" s="83" t="s">
        <v>563</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row>
    <row r="22" spans="1:33" ht="36.75">
      <c r="A22" s="58" t="s">
        <v>946</v>
      </c>
      <c r="B22" s="73" t="s">
        <v>947</v>
      </c>
      <c r="C22" s="81">
        <v>4.4986389999999998</v>
      </c>
      <c r="D22" s="81">
        <v>4.3357970000000003</v>
      </c>
      <c r="E22" s="81">
        <v>4.1571069999999999</v>
      </c>
      <c r="F22" s="81">
        <v>3.961878</v>
      </c>
      <c r="G22" s="81">
        <v>3.7503760000000002</v>
      </c>
      <c r="H22" s="81">
        <v>3.524416</v>
      </c>
      <c r="I22" s="81">
        <v>3.2853720000000002</v>
      </c>
      <c r="J22" s="81">
        <v>3.036918</v>
      </c>
      <c r="K22" s="81">
        <v>2.783455</v>
      </c>
      <c r="L22" s="81">
        <v>2.5317180000000001</v>
      </c>
      <c r="M22" s="81">
        <v>2.2894890000000001</v>
      </c>
      <c r="N22" s="81">
        <v>2.061788</v>
      </c>
      <c r="O22" s="81">
        <v>1.855067</v>
      </c>
      <c r="P22" s="81">
        <v>1.6700250000000001</v>
      </c>
      <c r="Q22" s="81">
        <v>1.508821</v>
      </c>
      <c r="R22" s="81">
        <v>1.375845</v>
      </c>
      <c r="S22" s="81">
        <v>1.2709079999999999</v>
      </c>
      <c r="T22" s="81">
        <v>1.1867369999999999</v>
      </c>
      <c r="U22" s="81">
        <v>1.121621</v>
      </c>
      <c r="V22" s="81">
        <v>1.0719320000000001</v>
      </c>
      <c r="W22" s="81">
        <v>1.0305800000000001</v>
      </c>
      <c r="X22" s="81">
        <v>0.99465000000000003</v>
      </c>
      <c r="Y22" s="81">
        <v>0.96315899999999999</v>
      </c>
      <c r="Z22" s="81">
        <v>0.93524799999999997</v>
      </c>
      <c r="AA22" s="81">
        <v>0.90928500000000001</v>
      </c>
      <c r="AB22" s="81">
        <v>0.88524599999999998</v>
      </c>
      <c r="AC22" s="81">
        <v>0.86248599999999997</v>
      </c>
      <c r="AD22" s="81">
        <v>0.840862</v>
      </c>
      <c r="AE22" s="81">
        <v>0.82047099999999995</v>
      </c>
      <c r="AF22" s="81">
        <v>0.800925</v>
      </c>
      <c r="AG22" s="80">
        <v>-5.7772999999999998E-2</v>
      </c>
    </row>
    <row r="23" spans="1:33" ht="36.75">
      <c r="A23" s="58" t="s">
        <v>948</v>
      </c>
      <c r="B23" s="73" t="s">
        <v>1340</v>
      </c>
      <c r="C23" s="81">
        <v>0.19997799999999999</v>
      </c>
      <c r="D23" s="81">
        <v>0.19559599999999999</v>
      </c>
      <c r="E23" s="81">
        <v>0.190665</v>
      </c>
      <c r="F23" s="81">
        <v>0.18495600000000001</v>
      </c>
      <c r="G23" s="81">
        <v>0.17861299999999999</v>
      </c>
      <c r="H23" s="81">
        <v>0.17150399999999999</v>
      </c>
      <c r="I23" s="81">
        <v>0.16356200000000001</v>
      </c>
      <c r="J23" s="81">
        <v>0.154612</v>
      </c>
      <c r="K23" s="81">
        <v>0.144735</v>
      </c>
      <c r="L23" s="81">
        <v>0.13400799999999999</v>
      </c>
      <c r="M23" s="81">
        <v>0.122701</v>
      </c>
      <c r="N23" s="81">
        <v>0.111079</v>
      </c>
      <c r="O23" s="81">
        <v>9.9503999999999995E-2</v>
      </c>
      <c r="P23" s="81">
        <v>8.8347999999999996E-2</v>
      </c>
      <c r="Q23" s="81">
        <v>7.7912999999999996E-2</v>
      </c>
      <c r="R23" s="81">
        <v>6.8575999999999998E-2</v>
      </c>
      <c r="S23" s="81">
        <v>6.055E-2</v>
      </c>
      <c r="T23" s="81">
        <v>5.4181E-2</v>
      </c>
      <c r="U23" s="81">
        <v>4.9052999999999999E-2</v>
      </c>
      <c r="V23" s="81">
        <v>4.5315000000000001E-2</v>
      </c>
      <c r="W23" s="81">
        <v>4.2597000000000003E-2</v>
      </c>
      <c r="X23" s="81">
        <v>4.0642999999999999E-2</v>
      </c>
      <c r="Y23" s="81">
        <v>3.9255999999999999E-2</v>
      </c>
      <c r="Z23" s="81">
        <v>3.8199999999999998E-2</v>
      </c>
      <c r="AA23" s="81">
        <v>3.7447000000000001E-2</v>
      </c>
      <c r="AB23" s="81">
        <v>3.6795000000000001E-2</v>
      </c>
      <c r="AC23" s="81">
        <v>3.6179999999999997E-2</v>
      </c>
      <c r="AD23" s="81">
        <v>3.5603000000000003E-2</v>
      </c>
      <c r="AE23" s="81">
        <v>3.5092999999999999E-2</v>
      </c>
      <c r="AF23" s="81">
        <v>3.4639000000000003E-2</v>
      </c>
      <c r="AG23" s="80">
        <v>-5.8665000000000002E-2</v>
      </c>
    </row>
    <row r="24" spans="1:33" ht="36.75">
      <c r="A24" s="58" t="s">
        <v>950</v>
      </c>
      <c r="B24" s="73" t="s">
        <v>1341</v>
      </c>
      <c r="C24" s="81">
        <v>0.14000599999999999</v>
      </c>
      <c r="D24" s="81">
        <v>0.16708700000000001</v>
      </c>
      <c r="E24" s="81">
        <v>0.19413800000000001</v>
      </c>
      <c r="F24" s="81">
        <v>0.221276</v>
      </c>
      <c r="G24" s="81">
        <v>0.24609200000000001</v>
      </c>
      <c r="H24" s="81">
        <v>0.27038699999999999</v>
      </c>
      <c r="I24" s="81">
        <v>0.29333399999999998</v>
      </c>
      <c r="J24" s="81">
        <v>0.31505100000000003</v>
      </c>
      <c r="K24" s="81">
        <v>0.33624500000000002</v>
      </c>
      <c r="L24" s="81">
        <v>0.35731000000000002</v>
      </c>
      <c r="M24" s="81">
        <v>0.37893700000000002</v>
      </c>
      <c r="N24" s="81">
        <v>0.40075300000000003</v>
      </c>
      <c r="O24" s="81">
        <v>0.422788</v>
      </c>
      <c r="P24" s="81">
        <v>0.44495400000000002</v>
      </c>
      <c r="Q24" s="81">
        <v>0.46716400000000002</v>
      </c>
      <c r="R24" s="81">
        <v>0.48966399999999999</v>
      </c>
      <c r="S24" s="81">
        <v>0.51269399999999998</v>
      </c>
      <c r="T24" s="81">
        <v>0.53646400000000005</v>
      </c>
      <c r="U24" s="81">
        <v>0.56038100000000002</v>
      </c>
      <c r="V24" s="81">
        <v>0.58515300000000003</v>
      </c>
      <c r="W24" s="81">
        <v>0.61018300000000003</v>
      </c>
      <c r="X24" s="81">
        <v>0.635216</v>
      </c>
      <c r="Y24" s="81">
        <v>0.66075600000000001</v>
      </c>
      <c r="Z24" s="81">
        <v>0.687002</v>
      </c>
      <c r="AA24" s="81">
        <v>0.71308000000000005</v>
      </c>
      <c r="AB24" s="81">
        <v>0.73954399999999998</v>
      </c>
      <c r="AC24" s="81">
        <v>0.76512000000000002</v>
      </c>
      <c r="AD24" s="81">
        <v>0.78944700000000001</v>
      </c>
      <c r="AE24" s="81">
        <v>0.81286400000000003</v>
      </c>
      <c r="AF24" s="81">
        <v>0.83520300000000003</v>
      </c>
      <c r="AG24" s="80">
        <v>6.3521999999999995E-2</v>
      </c>
    </row>
    <row r="25" spans="1:33" ht="36.75">
      <c r="A25" s="58" t="s">
        <v>952</v>
      </c>
      <c r="B25" s="73" t="s">
        <v>1342</v>
      </c>
      <c r="C25" s="81">
        <v>0.72293300000000005</v>
      </c>
      <c r="D25" s="81">
        <v>0.89649100000000004</v>
      </c>
      <c r="E25" s="81">
        <v>1.0838049999999999</v>
      </c>
      <c r="F25" s="81">
        <v>1.2745420000000001</v>
      </c>
      <c r="G25" s="81">
        <v>1.4550540000000001</v>
      </c>
      <c r="H25" s="81">
        <v>1.629734</v>
      </c>
      <c r="I25" s="81">
        <v>1.796921</v>
      </c>
      <c r="J25" s="81">
        <v>1.955848</v>
      </c>
      <c r="K25" s="81">
        <v>2.110598</v>
      </c>
      <c r="L25" s="81">
        <v>2.2686299999999999</v>
      </c>
      <c r="M25" s="81">
        <v>2.4309379999999998</v>
      </c>
      <c r="N25" s="81">
        <v>2.5961590000000001</v>
      </c>
      <c r="O25" s="81">
        <v>2.7629100000000002</v>
      </c>
      <c r="P25" s="81">
        <v>2.9299080000000002</v>
      </c>
      <c r="Q25" s="81">
        <v>3.0955629999999998</v>
      </c>
      <c r="R25" s="81">
        <v>3.2605840000000001</v>
      </c>
      <c r="S25" s="81">
        <v>3.426056</v>
      </c>
      <c r="T25" s="81">
        <v>3.5930819999999999</v>
      </c>
      <c r="U25" s="81">
        <v>3.7602440000000001</v>
      </c>
      <c r="V25" s="81">
        <v>3.9305669999999999</v>
      </c>
      <c r="W25" s="81">
        <v>4.1023860000000001</v>
      </c>
      <c r="X25" s="81">
        <v>4.2740799999999997</v>
      </c>
      <c r="Y25" s="81">
        <v>4.451632</v>
      </c>
      <c r="Z25" s="81">
        <v>4.6342949999999998</v>
      </c>
      <c r="AA25" s="81">
        <v>4.8226069999999996</v>
      </c>
      <c r="AB25" s="81">
        <v>5.0166219999999999</v>
      </c>
      <c r="AC25" s="81">
        <v>5.2112660000000002</v>
      </c>
      <c r="AD25" s="81">
        <v>5.4042690000000002</v>
      </c>
      <c r="AE25" s="81">
        <v>5.5970870000000001</v>
      </c>
      <c r="AF25" s="81">
        <v>5.7896770000000002</v>
      </c>
      <c r="AG25" s="80">
        <v>7.4378E-2</v>
      </c>
    </row>
    <row r="26" spans="1:33" ht="48.75">
      <c r="A26" s="58" t="s">
        <v>954</v>
      </c>
      <c r="B26" s="73" t="s">
        <v>955</v>
      </c>
      <c r="C26" s="81">
        <v>0.346105</v>
      </c>
      <c r="D26" s="81">
        <v>0.38659500000000002</v>
      </c>
      <c r="E26" s="81">
        <v>0.41896299999999997</v>
      </c>
      <c r="F26" s="81">
        <v>0.44758700000000001</v>
      </c>
      <c r="G26" s="81">
        <v>0.47419699999999998</v>
      </c>
      <c r="H26" s="81">
        <v>0.49900299999999997</v>
      </c>
      <c r="I26" s="81">
        <v>0.52174399999999999</v>
      </c>
      <c r="J26" s="81">
        <v>0.54231099999999999</v>
      </c>
      <c r="K26" s="81">
        <v>0.56120300000000001</v>
      </c>
      <c r="L26" s="81">
        <v>0.57936699999999997</v>
      </c>
      <c r="M26" s="81">
        <v>0.59795299999999996</v>
      </c>
      <c r="N26" s="81">
        <v>0.61644600000000005</v>
      </c>
      <c r="O26" s="81">
        <v>0.63485999999999998</v>
      </c>
      <c r="P26" s="81">
        <v>0.65315299999999998</v>
      </c>
      <c r="Q26" s="81">
        <v>0.67130100000000004</v>
      </c>
      <c r="R26" s="81">
        <v>0.68981999999999999</v>
      </c>
      <c r="S26" s="81">
        <v>0.709171</v>
      </c>
      <c r="T26" s="81">
        <v>0.72983299999999995</v>
      </c>
      <c r="U26" s="81">
        <v>0.75137500000000002</v>
      </c>
      <c r="V26" s="81">
        <v>0.77444100000000005</v>
      </c>
      <c r="W26" s="81">
        <v>0.79812099999999997</v>
      </c>
      <c r="X26" s="81">
        <v>0.82241699999999995</v>
      </c>
      <c r="Y26" s="81">
        <v>0.84761500000000001</v>
      </c>
      <c r="Z26" s="81">
        <v>0.87327200000000005</v>
      </c>
      <c r="AA26" s="81">
        <v>0.89893800000000001</v>
      </c>
      <c r="AB26" s="81">
        <v>0.92504200000000003</v>
      </c>
      <c r="AC26" s="81">
        <v>0.95041299999999995</v>
      </c>
      <c r="AD26" s="81">
        <v>0.97455199999999997</v>
      </c>
      <c r="AE26" s="81">
        <v>0.99763299999999999</v>
      </c>
      <c r="AF26" s="81">
        <v>1.0195270000000001</v>
      </c>
      <c r="AG26" s="80">
        <v>3.7955999999999997E-2</v>
      </c>
    </row>
    <row r="27" spans="1:33" ht="48.75">
      <c r="A27" s="58" t="s">
        <v>956</v>
      </c>
      <c r="B27" s="73" t="s">
        <v>957</v>
      </c>
      <c r="C27" s="81">
        <v>0.20677499999999999</v>
      </c>
      <c r="D27" s="81">
        <v>0.20372899999999999</v>
      </c>
      <c r="E27" s="81">
        <v>0.20005300000000001</v>
      </c>
      <c r="F27" s="81">
        <v>0.19575100000000001</v>
      </c>
      <c r="G27" s="81">
        <v>0.19072800000000001</v>
      </c>
      <c r="H27" s="81">
        <v>0.185026</v>
      </c>
      <c r="I27" s="81">
        <v>0.17844299999999999</v>
      </c>
      <c r="J27" s="81">
        <v>0.17084199999999999</v>
      </c>
      <c r="K27" s="81">
        <v>0.16228600000000001</v>
      </c>
      <c r="L27" s="81">
        <v>0.152949</v>
      </c>
      <c r="M27" s="81">
        <v>0.14301900000000001</v>
      </c>
      <c r="N27" s="81">
        <v>0.13261400000000001</v>
      </c>
      <c r="O27" s="81">
        <v>0.122007</v>
      </c>
      <c r="P27" s="81">
        <v>0.11156000000000001</v>
      </c>
      <c r="Q27" s="81">
        <v>0.101647</v>
      </c>
      <c r="R27" s="81">
        <v>9.2688999999999994E-2</v>
      </c>
      <c r="S27" s="81">
        <v>8.5040000000000004E-2</v>
      </c>
      <c r="T27" s="81">
        <v>7.8936999999999993E-2</v>
      </c>
      <c r="U27" s="81">
        <v>7.4398000000000006E-2</v>
      </c>
      <c r="V27" s="81">
        <v>7.1180999999999994E-2</v>
      </c>
      <c r="W27" s="81">
        <v>6.8981000000000001E-2</v>
      </c>
      <c r="X27" s="81">
        <v>6.8053000000000002E-2</v>
      </c>
      <c r="Y27" s="81">
        <v>6.8265999999999993E-2</v>
      </c>
      <c r="Z27" s="81">
        <v>6.8913000000000002E-2</v>
      </c>
      <c r="AA27" s="81">
        <v>6.9766999999999996E-2</v>
      </c>
      <c r="AB27" s="81">
        <v>7.0767999999999998E-2</v>
      </c>
      <c r="AC27" s="81">
        <v>7.1789000000000006E-2</v>
      </c>
      <c r="AD27" s="81">
        <v>7.2805999999999996E-2</v>
      </c>
      <c r="AE27" s="81">
        <v>7.3863999999999999E-2</v>
      </c>
      <c r="AF27" s="81">
        <v>7.4945999999999999E-2</v>
      </c>
      <c r="AG27" s="80">
        <v>-3.4389999999999997E-2</v>
      </c>
    </row>
    <row r="28" spans="1:33" ht="36.75">
      <c r="A28" s="58" t="s">
        <v>958</v>
      </c>
      <c r="B28" s="73" t="s">
        <v>959</v>
      </c>
      <c r="C28" s="81">
        <v>0</v>
      </c>
      <c r="D28" s="81">
        <v>0</v>
      </c>
      <c r="E28" s="81">
        <v>0</v>
      </c>
      <c r="F28" s="81">
        <v>0</v>
      </c>
      <c r="G28" s="81">
        <v>0</v>
      </c>
      <c r="H28" s="81">
        <v>0</v>
      </c>
      <c r="I28" s="81">
        <v>0</v>
      </c>
      <c r="J28" s="81">
        <v>0</v>
      </c>
      <c r="K28" s="81">
        <v>0</v>
      </c>
      <c r="L28" s="81">
        <v>0</v>
      </c>
      <c r="M28" s="81">
        <v>0</v>
      </c>
      <c r="N28" s="81">
        <v>0</v>
      </c>
      <c r="O28" s="81">
        <v>0</v>
      </c>
      <c r="P28" s="81">
        <v>0</v>
      </c>
      <c r="Q28" s="81">
        <v>0</v>
      </c>
      <c r="R28" s="81">
        <v>0</v>
      </c>
      <c r="S28" s="81">
        <v>0</v>
      </c>
      <c r="T28" s="81">
        <v>0</v>
      </c>
      <c r="U28" s="81">
        <v>0</v>
      </c>
      <c r="V28" s="81">
        <v>0</v>
      </c>
      <c r="W28" s="81">
        <v>0</v>
      </c>
      <c r="X28" s="81">
        <v>0</v>
      </c>
      <c r="Y28" s="81">
        <v>0</v>
      </c>
      <c r="Z28" s="81">
        <v>0</v>
      </c>
      <c r="AA28" s="81">
        <v>0</v>
      </c>
      <c r="AB28" s="81">
        <v>0</v>
      </c>
      <c r="AC28" s="81">
        <v>0</v>
      </c>
      <c r="AD28" s="81">
        <v>0</v>
      </c>
      <c r="AE28" s="81">
        <v>0</v>
      </c>
      <c r="AF28" s="81">
        <v>0</v>
      </c>
      <c r="AG28" s="80" t="s">
        <v>560</v>
      </c>
    </row>
    <row r="29" spans="1:33" ht="36.75">
      <c r="A29" s="58" t="s">
        <v>960</v>
      </c>
      <c r="B29" s="73" t="s">
        <v>961</v>
      </c>
      <c r="C29" s="81">
        <v>3.9712109999999998</v>
      </c>
      <c r="D29" s="81">
        <v>4.1729229999999999</v>
      </c>
      <c r="E29" s="81">
        <v>4.3819309999999998</v>
      </c>
      <c r="F29" s="81">
        <v>4.5665909999999998</v>
      </c>
      <c r="G29" s="81">
        <v>4.7195210000000003</v>
      </c>
      <c r="H29" s="81">
        <v>4.8566339999999997</v>
      </c>
      <c r="I29" s="81">
        <v>4.9798299999999998</v>
      </c>
      <c r="J29" s="81">
        <v>5.0908439999999997</v>
      </c>
      <c r="K29" s="81">
        <v>5.1945670000000002</v>
      </c>
      <c r="L29" s="81">
        <v>5.2972530000000004</v>
      </c>
      <c r="M29" s="81">
        <v>5.4043700000000001</v>
      </c>
      <c r="N29" s="81">
        <v>5.5130369999999997</v>
      </c>
      <c r="O29" s="81">
        <v>5.6237880000000002</v>
      </c>
      <c r="P29" s="81">
        <v>5.734591</v>
      </c>
      <c r="Q29" s="81">
        <v>5.845567</v>
      </c>
      <c r="R29" s="81">
        <v>5.9553560000000001</v>
      </c>
      <c r="S29" s="81">
        <v>6.065709</v>
      </c>
      <c r="T29" s="81">
        <v>6.1761780000000002</v>
      </c>
      <c r="U29" s="81">
        <v>6.281809</v>
      </c>
      <c r="V29" s="81">
        <v>6.3856099999999998</v>
      </c>
      <c r="W29" s="81">
        <v>6.4840119999999999</v>
      </c>
      <c r="X29" s="81">
        <v>6.5741519999999998</v>
      </c>
      <c r="Y29" s="81">
        <v>6.6591009999999997</v>
      </c>
      <c r="Z29" s="81">
        <v>6.7399959999999997</v>
      </c>
      <c r="AA29" s="81">
        <v>6.8168160000000002</v>
      </c>
      <c r="AB29" s="81">
        <v>6.8935370000000002</v>
      </c>
      <c r="AC29" s="81">
        <v>6.965776</v>
      </c>
      <c r="AD29" s="81">
        <v>7.0329870000000003</v>
      </c>
      <c r="AE29" s="81">
        <v>7.0966399999999998</v>
      </c>
      <c r="AF29" s="81">
        <v>7.1562359999999998</v>
      </c>
      <c r="AG29" s="80">
        <v>2.0514999999999999E-2</v>
      </c>
    </row>
    <row r="30" spans="1:33" ht="24.75">
      <c r="A30" s="58" t="s">
        <v>962</v>
      </c>
      <c r="B30" s="73" t="s">
        <v>963</v>
      </c>
      <c r="C30" s="81">
        <v>1.2525E-2</v>
      </c>
      <c r="D30" s="81">
        <v>1.1856999999999999E-2</v>
      </c>
      <c r="E30" s="81">
        <v>1.1173000000000001E-2</v>
      </c>
      <c r="F30" s="81">
        <v>1.0460000000000001E-2</v>
      </c>
      <c r="G30" s="81">
        <v>9.7260000000000003E-3</v>
      </c>
      <c r="H30" s="81">
        <v>8.9929999999999993E-3</v>
      </c>
      <c r="I30" s="81">
        <v>8.2649999999999998E-3</v>
      </c>
      <c r="J30" s="81">
        <v>7.5510000000000004E-3</v>
      </c>
      <c r="K30" s="81">
        <v>6.8789999999999997E-3</v>
      </c>
      <c r="L30" s="81">
        <v>6.3350000000000004E-3</v>
      </c>
      <c r="M30" s="81">
        <v>5.8339999999999998E-3</v>
      </c>
      <c r="N30" s="81">
        <v>5.4050000000000001E-3</v>
      </c>
      <c r="O30" s="81">
        <v>5.0549999999999996E-3</v>
      </c>
      <c r="P30" s="81">
        <v>4.7869999999999996E-3</v>
      </c>
      <c r="Q30" s="81">
        <v>4.5750000000000001E-3</v>
      </c>
      <c r="R30" s="81">
        <v>4.4159999999999998E-3</v>
      </c>
      <c r="S30" s="81">
        <v>4.3340000000000002E-3</v>
      </c>
      <c r="T30" s="81">
        <v>4.2649999999999997E-3</v>
      </c>
      <c r="U30" s="81">
        <v>4.2090000000000001E-3</v>
      </c>
      <c r="V30" s="81">
        <v>4.156E-3</v>
      </c>
      <c r="W30" s="81">
        <v>4.0980000000000001E-3</v>
      </c>
      <c r="X30" s="81">
        <v>4.0369999999999998E-3</v>
      </c>
      <c r="Y30" s="81">
        <v>3.973E-3</v>
      </c>
      <c r="Z30" s="81">
        <v>3.9100000000000003E-3</v>
      </c>
      <c r="AA30" s="81">
        <v>3.849E-3</v>
      </c>
      <c r="AB30" s="81">
        <v>3.7910000000000001E-3</v>
      </c>
      <c r="AC30" s="81">
        <v>3.7360000000000002E-3</v>
      </c>
      <c r="AD30" s="81">
        <v>3.6830000000000001E-3</v>
      </c>
      <c r="AE30" s="81">
        <v>3.6329999999999999E-3</v>
      </c>
      <c r="AF30" s="81">
        <v>3.5860000000000002E-3</v>
      </c>
      <c r="AG30" s="80">
        <v>-4.2213000000000001E-2</v>
      </c>
    </row>
    <row r="31" spans="1:33" ht="36.75">
      <c r="A31" s="58" t="s">
        <v>964</v>
      </c>
      <c r="B31" s="73" t="s">
        <v>965</v>
      </c>
      <c r="C31" s="81">
        <v>4.66E-4</v>
      </c>
      <c r="D31" s="81">
        <v>5.0699999999999996E-4</v>
      </c>
      <c r="E31" s="81">
        <v>5.6099999999999998E-4</v>
      </c>
      <c r="F31" s="81">
        <v>6.2500000000000001E-4</v>
      </c>
      <c r="G31" s="81">
        <v>6.9200000000000002E-4</v>
      </c>
      <c r="H31" s="81">
        <v>7.5600000000000005E-4</v>
      </c>
      <c r="I31" s="81">
        <v>8.1700000000000002E-4</v>
      </c>
      <c r="J31" s="81">
        <v>8.7699999999999996E-4</v>
      </c>
      <c r="K31" s="81">
        <v>9.3400000000000004E-4</v>
      </c>
      <c r="L31" s="81">
        <v>9.8999999999999999E-4</v>
      </c>
      <c r="M31" s="81">
        <v>1.042E-3</v>
      </c>
      <c r="N31" s="81">
        <v>1.0939999999999999E-3</v>
      </c>
      <c r="O31" s="81">
        <v>1.1429999999999999E-3</v>
      </c>
      <c r="P31" s="81">
        <v>1.188E-3</v>
      </c>
      <c r="Q31" s="81">
        <v>1.23E-3</v>
      </c>
      <c r="R31" s="81">
        <v>1.2669999999999999E-3</v>
      </c>
      <c r="S31" s="81">
        <v>1.2999999999999999E-3</v>
      </c>
      <c r="T31" s="81">
        <v>1.328E-3</v>
      </c>
      <c r="U31" s="81">
        <v>1.3519999999999999E-3</v>
      </c>
      <c r="V31" s="81">
        <v>1.372E-3</v>
      </c>
      <c r="W31" s="81">
        <v>1.3879999999999999E-3</v>
      </c>
      <c r="X31" s="81">
        <v>1.4009999999999999E-3</v>
      </c>
      <c r="Y31" s="81">
        <v>1.4109999999999999E-3</v>
      </c>
      <c r="Z31" s="81">
        <v>1.421E-3</v>
      </c>
      <c r="AA31" s="81">
        <v>1.4300000000000001E-3</v>
      </c>
      <c r="AB31" s="81">
        <v>1.441E-3</v>
      </c>
      <c r="AC31" s="81">
        <v>1.4519999999999999E-3</v>
      </c>
      <c r="AD31" s="81">
        <v>1.4630000000000001E-3</v>
      </c>
      <c r="AE31" s="81">
        <v>1.4729999999999999E-3</v>
      </c>
      <c r="AF31" s="81">
        <v>1.4840000000000001E-3</v>
      </c>
      <c r="AG31" s="80">
        <v>4.0753999999999999E-2</v>
      </c>
    </row>
    <row r="32" spans="1:33" ht="24.75">
      <c r="A32" s="58" t="s">
        <v>966</v>
      </c>
      <c r="B32" s="73" t="s">
        <v>967</v>
      </c>
      <c r="C32" s="81">
        <v>2.2659999999999998E-3</v>
      </c>
      <c r="D32" s="81">
        <v>2.0219999999999999E-3</v>
      </c>
      <c r="E32" s="81">
        <v>1.859E-3</v>
      </c>
      <c r="F32" s="81">
        <v>1.74E-3</v>
      </c>
      <c r="G32" s="81">
        <v>1.6609999999999999E-3</v>
      </c>
      <c r="H32" s="81">
        <v>1.6440000000000001E-3</v>
      </c>
      <c r="I32" s="81">
        <v>1.663E-3</v>
      </c>
      <c r="J32" s="81">
        <v>1.6869999999999999E-3</v>
      </c>
      <c r="K32" s="81">
        <v>1.7129999999999999E-3</v>
      </c>
      <c r="L32" s="81">
        <v>1.7409999999999999E-3</v>
      </c>
      <c r="M32" s="81">
        <v>1.7730000000000001E-3</v>
      </c>
      <c r="N32" s="81">
        <v>1.8109999999999999E-3</v>
      </c>
      <c r="O32" s="81">
        <v>1.8500000000000001E-3</v>
      </c>
      <c r="P32" s="81">
        <v>1.89E-3</v>
      </c>
      <c r="Q32" s="81">
        <v>1.9300000000000001E-3</v>
      </c>
      <c r="R32" s="81">
        <v>1.9689999999999998E-3</v>
      </c>
      <c r="S32" s="81">
        <v>2.006E-3</v>
      </c>
      <c r="T32" s="81">
        <v>2.0409999999999998E-3</v>
      </c>
      <c r="U32" s="81">
        <v>2.075E-3</v>
      </c>
      <c r="V32" s="81">
        <v>2.1069999999999999E-3</v>
      </c>
      <c r="W32" s="81">
        <v>2.137E-3</v>
      </c>
      <c r="X32" s="81">
        <v>2.1670000000000001E-3</v>
      </c>
      <c r="Y32" s="81">
        <v>2.1949999999999999E-3</v>
      </c>
      <c r="Z32" s="81">
        <v>2.2239999999999998E-3</v>
      </c>
      <c r="AA32" s="81">
        <v>2.2550000000000001E-3</v>
      </c>
      <c r="AB32" s="81">
        <v>2.2899999999999999E-3</v>
      </c>
      <c r="AC32" s="81">
        <v>2.3270000000000001E-3</v>
      </c>
      <c r="AD32" s="81">
        <v>2.3670000000000002E-3</v>
      </c>
      <c r="AE32" s="81">
        <v>2.4090000000000001E-3</v>
      </c>
      <c r="AF32" s="81">
        <v>2.4529999999999999E-3</v>
      </c>
      <c r="AG32" s="80">
        <v>2.7490000000000001E-3</v>
      </c>
    </row>
    <row r="33" spans="1:33" ht="24.75">
      <c r="A33" s="58" t="s">
        <v>968</v>
      </c>
      <c r="B33" s="73" t="s">
        <v>969</v>
      </c>
      <c r="C33" s="81">
        <v>4.3169999999999997E-3</v>
      </c>
      <c r="D33" s="81">
        <v>3.6900000000000001E-3</v>
      </c>
      <c r="E33" s="81">
        <v>3.1719999999999999E-3</v>
      </c>
      <c r="F33" s="81">
        <v>2.7490000000000001E-3</v>
      </c>
      <c r="G33" s="81">
        <v>2.408E-3</v>
      </c>
      <c r="H33" s="81">
        <v>2.1840000000000002E-3</v>
      </c>
      <c r="I33" s="81">
        <v>2.0479999999999999E-3</v>
      </c>
      <c r="J33" s="81">
        <v>1.936E-3</v>
      </c>
      <c r="K33" s="81">
        <v>1.8439999999999999E-3</v>
      </c>
      <c r="L33" s="81">
        <v>1.7600000000000001E-3</v>
      </c>
      <c r="M33" s="81">
        <v>1.683E-3</v>
      </c>
      <c r="N33" s="81">
        <v>1.611E-3</v>
      </c>
      <c r="O33" s="81">
        <v>1.5449999999999999E-3</v>
      </c>
      <c r="P33" s="81">
        <v>1.4829999999999999E-3</v>
      </c>
      <c r="Q33" s="81">
        <v>1.4250000000000001E-3</v>
      </c>
      <c r="R33" s="81">
        <v>1.3699999999999999E-3</v>
      </c>
      <c r="S33" s="81">
        <v>1.3179999999999999E-3</v>
      </c>
      <c r="T33" s="81">
        <v>1.268E-3</v>
      </c>
      <c r="U33" s="81">
        <v>1.2210000000000001E-3</v>
      </c>
      <c r="V33" s="81">
        <v>1.175E-3</v>
      </c>
      <c r="W33" s="81">
        <v>1.132E-3</v>
      </c>
      <c r="X33" s="81">
        <v>1.09E-3</v>
      </c>
      <c r="Y33" s="81">
        <v>1.0510000000000001E-3</v>
      </c>
      <c r="Z33" s="81">
        <v>1.0139999999999999E-3</v>
      </c>
      <c r="AA33" s="81">
        <v>9.7900000000000005E-4</v>
      </c>
      <c r="AB33" s="81">
        <v>9.4700000000000003E-4</v>
      </c>
      <c r="AC33" s="81">
        <v>9.1699999999999995E-4</v>
      </c>
      <c r="AD33" s="81">
        <v>8.8999999999999995E-4</v>
      </c>
      <c r="AE33" s="81">
        <v>8.6399999999999997E-4</v>
      </c>
      <c r="AF33" s="81">
        <v>8.4099999999999995E-4</v>
      </c>
      <c r="AG33" s="80">
        <v>-5.4852999999999999E-2</v>
      </c>
    </row>
    <row r="34" spans="1:33" ht="24.75">
      <c r="A34" s="58" t="s">
        <v>970</v>
      </c>
      <c r="B34" s="73" t="s">
        <v>971</v>
      </c>
      <c r="C34" s="81">
        <v>0</v>
      </c>
      <c r="D34" s="81">
        <v>0</v>
      </c>
      <c r="E34" s="81">
        <v>0</v>
      </c>
      <c r="F34" s="81">
        <v>0</v>
      </c>
      <c r="G34" s="81">
        <v>0</v>
      </c>
      <c r="H34" s="81">
        <v>0</v>
      </c>
      <c r="I34" s="81">
        <v>0</v>
      </c>
      <c r="J34" s="81">
        <v>0</v>
      </c>
      <c r="K34" s="81">
        <v>0</v>
      </c>
      <c r="L34" s="81">
        <v>0</v>
      </c>
      <c r="M34" s="81">
        <v>0</v>
      </c>
      <c r="N34" s="81">
        <v>0</v>
      </c>
      <c r="O34" s="81">
        <v>0</v>
      </c>
      <c r="P34" s="81">
        <v>0</v>
      </c>
      <c r="Q34" s="81">
        <v>0</v>
      </c>
      <c r="R34" s="81">
        <v>0</v>
      </c>
      <c r="S34" s="81">
        <v>0</v>
      </c>
      <c r="T34" s="81">
        <v>0</v>
      </c>
      <c r="U34" s="81">
        <v>0</v>
      </c>
      <c r="V34" s="81">
        <v>0</v>
      </c>
      <c r="W34" s="81">
        <v>0</v>
      </c>
      <c r="X34" s="81">
        <v>0</v>
      </c>
      <c r="Y34" s="81">
        <v>0</v>
      </c>
      <c r="Z34" s="81">
        <v>0</v>
      </c>
      <c r="AA34" s="81">
        <v>0</v>
      </c>
      <c r="AB34" s="81">
        <v>0</v>
      </c>
      <c r="AC34" s="81">
        <v>0</v>
      </c>
      <c r="AD34" s="81">
        <v>0</v>
      </c>
      <c r="AE34" s="81">
        <v>0</v>
      </c>
      <c r="AF34" s="81">
        <v>0</v>
      </c>
      <c r="AG34" s="80" t="s">
        <v>560</v>
      </c>
    </row>
    <row r="35" spans="1:33" ht="24.75">
      <c r="A35" s="58" t="s">
        <v>972</v>
      </c>
      <c r="B35" s="73" t="s">
        <v>973</v>
      </c>
      <c r="C35" s="81">
        <v>1.2274999999999999E-2</v>
      </c>
      <c r="D35" s="81">
        <v>1.5100000000000001E-2</v>
      </c>
      <c r="E35" s="81">
        <v>1.8180000000000002E-2</v>
      </c>
      <c r="F35" s="81">
        <v>2.1357000000000001E-2</v>
      </c>
      <c r="G35" s="81">
        <v>2.4799000000000002E-2</v>
      </c>
      <c r="H35" s="81">
        <v>2.8684999999999999E-2</v>
      </c>
      <c r="I35" s="81">
        <v>3.2951000000000001E-2</v>
      </c>
      <c r="J35" s="81">
        <v>3.7581000000000003E-2</v>
      </c>
      <c r="K35" s="81">
        <v>4.2563999999999998E-2</v>
      </c>
      <c r="L35" s="81">
        <v>4.7872999999999999E-2</v>
      </c>
      <c r="M35" s="81">
        <v>5.3511000000000003E-2</v>
      </c>
      <c r="N35" s="81">
        <v>5.9404999999999999E-2</v>
      </c>
      <c r="O35" s="81">
        <v>6.5362000000000003E-2</v>
      </c>
      <c r="P35" s="81">
        <v>7.1263999999999994E-2</v>
      </c>
      <c r="Q35" s="81">
        <v>7.6980999999999994E-2</v>
      </c>
      <c r="R35" s="81">
        <v>8.2437999999999997E-2</v>
      </c>
      <c r="S35" s="81">
        <v>8.7597999999999995E-2</v>
      </c>
      <c r="T35" s="81">
        <v>9.2711000000000002E-2</v>
      </c>
      <c r="U35" s="81">
        <v>9.7784999999999997E-2</v>
      </c>
      <c r="V35" s="81">
        <v>0.10280300000000001</v>
      </c>
      <c r="W35" s="81">
        <v>0.107728</v>
      </c>
      <c r="X35" s="81">
        <v>0.112512</v>
      </c>
      <c r="Y35" s="81">
        <v>0.117118</v>
      </c>
      <c r="Z35" s="81">
        <v>0.12156699999999999</v>
      </c>
      <c r="AA35" s="81">
        <v>0.12586</v>
      </c>
      <c r="AB35" s="81">
        <v>0.12997</v>
      </c>
      <c r="AC35" s="81">
        <v>0.13381599999999999</v>
      </c>
      <c r="AD35" s="81">
        <v>0.13734299999999999</v>
      </c>
      <c r="AE35" s="81">
        <v>0.14056199999999999</v>
      </c>
      <c r="AF35" s="81">
        <v>0.143487</v>
      </c>
      <c r="AG35" s="80">
        <v>8.8480000000000003E-2</v>
      </c>
    </row>
    <row r="36" spans="1:33" ht="36.75">
      <c r="A36" s="58" t="s">
        <v>974</v>
      </c>
      <c r="B36" s="73" t="s">
        <v>975</v>
      </c>
      <c r="C36" s="81">
        <v>10.117495</v>
      </c>
      <c r="D36" s="81">
        <v>10.391393000000001</v>
      </c>
      <c r="E36" s="81">
        <v>10.661607</v>
      </c>
      <c r="F36" s="81">
        <v>10.889512</v>
      </c>
      <c r="G36" s="81">
        <v>11.053867</v>
      </c>
      <c r="H36" s="81">
        <v>11.178966000000001</v>
      </c>
      <c r="I36" s="81">
        <v>11.264950000000001</v>
      </c>
      <c r="J36" s="81">
        <v>11.316058</v>
      </c>
      <c r="K36" s="81">
        <v>11.347023</v>
      </c>
      <c r="L36" s="81">
        <v>11.379935</v>
      </c>
      <c r="M36" s="81">
        <v>11.431248999999999</v>
      </c>
      <c r="N36" s="81">
        <v>11.501203</v>
      </c>
      <c r="O36" s="81">
        <v>11.595879</v>
      </c>
      <c r="P36" s="81">
        <v>11.713151</v>
      </c>
      <c r="Q36" s="81">
        <v>11.854115999999999</v>
      </c>
      <c r="R36" s="81">
        <v>12.023996</v>
      </c>
      <c r="S36" s="81">
        <v>12.226683</v>
      </c>
      <c r="T36" s="81">
        <v>12.457025</v>
      </c>
      <c r="U36" s="81">
        <v>12.705522999999999</v>
      </c>
      <c r="V36" s="81">
        <v>12.975809</v>
      </c>
      <c r="W36" s="81">
        <v>13.253342</v>
      </c>
      <c r="X36" s="81">
        <v>13.530417</v>
      </c>
      <c r="Y36" s="81">
        <v>13.815533</v>
      </c>
      <c r="Z36" s="81">
        <v>14.107063</v>
      </c>
      <c r="AA36" s="81">
        <v>14.402312</v>
      </c>
      <c r="AB36" s="81">
        <v>14.705992999999999</v>
      </c>
      <c r="AC36" s="81">
        <v>15.005278000000001</v>
      </c>
      <c r="AD36" s="81">
        <v>15.296271000000001</v>
      </c>
      <c r="AE36" s="81">
        <v>15.582592</v>
      </c>
      <c r="AF36" s="81">
        <v>15.863002</v>
      </c>
      <c r="AG36" s="80">
        <v>1.5629000000000001E-2</v>
      </c>
    </row>
    <row r="38" spans="1:33" ht="24.75">
      <c r="A38" s="58" t="s">
        <v>976</v>
      </c>
      <c r="B38" s="83" t="s">
        <v>977</v>
      </c>
      <c r="C38" s="106">
        <v>126.04142</v>
      </c>
      <c r="D38" s="106">
        <v>123.478363</v>
      </c>
      <c r="E38" s="106">
        <v>120.73007200000001</v>
      </c>
      <c r="F38" s="106">
        <v>117.83136</v>
      </c>
      <c r="G38" s="106">
        <v>114.80368</v>
      </c>
      <c r="H38" s="106">
        <v>111.75561500000001</v>
      </c>
      <c r="I38" s="106">
        <v>108.664261</v>
      </c>
      <c r="J38" s="106">
        <v>105.527771</v>
      </c>
      <c r="K38" s="106">
        <v>102.378525</v>
      </c>
      <c r="L38" s="106">
        <v>99.269630000000006</v>
      </c>
      <c r="M38" s="106">
        <v>96.245377000000005</v>
      </c>
      <c r="N38" s="106">
        <v>93.315658999999997</v>
      </c>
      <c r="O38" s="106">
        <v>90.511657999999997</v>
      </c>
      <c r="P38" s="106">
        <v>87.849509999999995</v>
      </c>
      <c r="Q38" s="106">
        <v>85.357887000000005</v>
      </c>
      <c r="R38" s="106">
        <v>83.103538999999998</v>
      </c>
      <c r="S38" s="106">
        <v>81.135857000000001</v>
      </c>
      <c r="T38" s="106">
        <v>79.462035999999998</v>
      </c>
      <c r="U38" s="106">
        <v>78.041252</v>
      </c>
      <c r="V38" s="106">
        <v>76.887596000000002</v>
      </c>
      <c r="W38" s="106">
        <v>75.930458000000002</v>
      </c>
      <c r="X38" s="106">
        <v>75.124588000000003</v>
      </c>
      <c r="Y38" s="106">
        <v>74.459793000000005</v>
      </c>
      <c r="Z38" s="106">
        <v>73.900299000000004</v>
      </c>
      <c r="AA38" s="106">
        <v>73.412125000000003</v>
      </c>
      <c r="AB38" s="106">
        <v>72.996628000000001</v>
      </c>
      <c r="AC38" s="106">
        <v>72.603194999999999</v>
      </c>
      <c r="AD38" s="106">
        <v>72.218857</v>
      </c>
      <c r="AE38" s="106">
        <v>71.853370999999996</v>
      </c>
      <c r="AF38" s="106">
        <v>71.499465999999998</v>
      </c>
      <c r="AG38" s="121">
        <v>-1.9359000000000001E-2</v>
      </c>
    </row>
    <row r="39" spans="1:33">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row>
    <row r="40" spans="1:33" ht="24.75">
      <c r="A40" s="55"/>
      <c r="B40" s="83" t="s">
        <v>978</v>
      </c>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row>
    <row r="41" spans="1:33" ht="48.75">
      <c r="A41" s="55"/>
      <c r="B41" s="83" t="s">
        <v>597</v>
      </c>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row>
    <row r="42" spans="1:33" ht="48.75">
      <c r="A42" s="58" t="s">
        <v>979</v>
      </c>
      <c r="B42" s="73" t="s">
        <v>941</v>
      </c>
      <c r="C42" s="81">
        <v>115.854111</v>
      </c>
      <c r="D42" s="81">
        <v>118.979637</v>
      </c>
      <c r="E42" s="81">
        <v>122.207695</v>
      </c>
      <c r="F42" s="81">
        <v>125.501053</v>
      </c>
      <c r="G42" s="81">
        <v>128.87803600000001</v>
      </c>
      <c r="H42" s="81">
        <v>132.35775799999999</v>
      </c>
      <c r="I42" s="81">
        <v>135.817429</v>
      </c>
      <c r="J42" s="81">
        <v>139.15458699999999</v>
      </c>
      <c r="K42" s="81">
        <v>142.40287799999999</v>
      </c>
      <c r="L42" s="81">
        <v>145.49786399999999</v>
      </c>
      <c r="M42" s="81">
        <v>148.36450199999999</v>
      </c>
      <c r="N42" s="81">
        <v>151.007553</v>
      </c>
      <c r="O42" s="81">
        <v>153.436035</v>
      </c>
      <c r="P42" s="81">
        <v>155.60243199999999</v>
      </c>
      <c r="Q42" s="81">
        <v>157.518677</v>
      </c>
      <c r="R42" s="81">
        <v>159.20434599999999</v>
      </c>
      <c r="S42" s="81">
        <v>160.70941199999999</v>
      </c>
      <c r="T42" s="81">
        <v>162.02975499999999</v>
      </c>
      <c r="U42" s="81">
        <v>163.21983299999999</v>
      </c>
      <c r="V42" s="81">
        <v>164.32952900000001</v>
      </c>
      <c r="W42" s="81">
        <v>165.317429</v>
      </c>
      <c r="X42" s="81">
        <v>166.19407699999999</v>
      </c>
      <c r="Y42" s="81">
        <v>166.97976700000001</v>
      </c>
      <c r="Z42" s="81">
        <v>167.67958100000001</v>
      </c>
      <c r="AA42" s="81">
        <v>168.322372</v>
      </c>
      <c r="AB42" s="81">
        <v>168.93853799999999</v>
      </c>
      <c r="AC42" s="81">
        <v>169.50096099999999</v>
      </c>
      <c r="AD42" s="81">
        <v>170.03913900000001</v>
      </c>
      <c r="AE42" s="81">
        <v>170.58952300000001</v>
      </c>
      <c r="AF42" s="81">
        <v>171.15428199999999</v>
      </c>
      <c r="AG42" s="80">
        <v>1.3547E-2</v>
      </c>
    </row>
    <row r="43" spans="1:33" ht="24.75">
      <c r="A43" s="58" t="s">
        <v>980</v>
      </c>
      <c r="B43" s="73" t="s">
        <v>943</v>
      </c>
      <c r="C43" s="81">
        <v>0.58604199999999995</v>
      </c>
      <c r="D43" s="81">
        <v>0.63387700000000002</v>
      </c>
      <c r="E43" s="81">
        <v>0.68167599999999995</v>
      </c>
      <c r="F43" s="81">
        <v>0.72498600000000002</v>
      </c>
      <c r="G43" s="81">
        <v>0.76724700000000001</v>
      </c>
      <c r="H43" s="81">
        <v>0.80989699999999998</v>
      </c>
      <c r="I43" s="81">
        <v>0.85161399999999998</v>
      </c>
      <c r="J43" s="81">
        <v>0.89107999999999998</v>
      </c>
      <c r="K43" s="81">
        <v>0.92842199999999997</v>
      </c>
      <c r="L43" s="81">
        <v>0.96562700000000001</v>
      </c>
      <c r="M43" s="81">
        <v>1.00044</v>
      </c>
      <c r="N43" s="81">
        <v>1.0332589999999999</v>
      </c>
      <c r="O43" s="81">
        <v>1.0638369999999999</v>
      </c>
      <c r="P43" s="81">
        <v>1.092684</v>
      </c>
      <c r="Q43" s="81">
        <v>1.118913</v>
      </c>
      <c r="R43" s="81">
        <v>1.143454</v>
      </c>
      <c r="S43" s="81">
        <v>1.16635</v>
      </c>
      <c r="T43" s="81">
        <v>1.188321</v>
      </c>
      <c r="U43" s="81">
        <v>1.209303</v>
      </c>
      <c r="V43" s="81">
        <v>1.2299119999999999</v>
      </c>
      <c r="W43" s="81">
        <v>1.249665</v>
      </c>
      <c r="X43" s="81">
        <v>1.267809</v>
      </c>
      <c r="Y43" s="81">
        <v>1.2849600000000001</v>
      </c>
      <c r="Z43" s="81">
        <v>1.300341</v>
      </c>
      <c r="AA43" s="81">
        <v>1.3150440000000001</v>
      </c>
      <c r="AB43" s="81">
        <v>1.3292600000000001</v>
      </c>
      <c r="AC43" s="81">
        <v>1.3426689999999999</v>
      </c>
      <c r="AD43" s="81">
        <v>1.3553679999999999</v>
      </c>
      <c r="AE43" s="81">
        <v>1.367691</v>
      </c>
      <c r="AF43" s="81">
        <v>1.380063</v>
      </c>
      <c r="AG43" s="80">
        <v>2.9975000000000002E-2</v>
      </c>
    </row>
    <row r="44" spans="1:33" ht="48.75">
      <c r="A44" s="58" t="s">
        <v>981</v>
      </c>
      <c r="B44" s="73" t="s">
        <v>982</v>
      </c>
      <c r="C44" s="81">
        <v>116.440155</v>
      </c>
      <c r="D44" s="81">
        <v>119.613518</v>
      </c>
      <c r="E44" s="81">
        <v>122.889374</v>
      </c>
      <c r="F44" s="81">
        <v>126.22603599999999</v>
      </c>
      <c r="G44" s="81">
        <v>129.64527899999999</v>
      </c>
      <c r="H44" s="81">
        <v>133.16764800000001</v>
      </c>
      <c r="I44" s="81">
        <v>136.669037</v>
      </c>
      <c r="J44" s="81">
        <v>140.04567</v>
      </c>
      <c r="K44" s="81">
        <v>143.331299</v>
      </c>
      <c r="L44" s="81">
        <v>146.46348599999999</v>
      </c>
      <c r="M44" s="81">
        <v>149.36494400000001</v>
      </c>
      <c r="N44" s="81">
        <v>152.040817</v>
      </c>
      <c r="O44" s="81">
        <v>154.499878</v>
      </c>
      <c r="P44" s="81">
        <v>156.69511399999999</v>
      </c>
      <c r="Q44" s="81">
        <v>158.63758899999999</v>
      </c>
      <c r="R44" s="81">
        <v>160.34779399999999</v>
      </c>
      <c r="S44" s="81">
        <v>161.87576300000001</v>
      </c>
      <c r="T44" s="81">
        <v>163.21807899999999</v>
      </c>
      <c r="U44" s="81">
        <v>164.42913799999999</v>
      </c>
      <c r="V44" s="81">
        <v>165.559448</v>
      </c>
      <c r="W44" s="81">
        <v>166.567093</v>
      </c>
      <c r="X44" s="81">
        <v>167.461884</v>
      </c>
      <c r="Y44" s="81">
        <v>168.264725</v>
      </c>
      <c r="Z44" s="81">
        <v>168.979919</v>
      </c>
      <c r="AA44" s="81">
        <v>169.63742099999999</v>
      </c>
      <c r="AB44" s="81">
        <v>170.26779199999999</v>
      </c>
      <c r="AC44" s="81">
        <v>170.843628</v>
      </c>
      <c r="AD44" s="81">
        <v>171.39450099999999</v>
      </c>
      <c r="AE44" s="81">
        <v>171.95721399999999</v>
      </c>
      <c r="AF44" s="81">
        <v>172.53434799999999</v>
      </c>
      <c r="AG44" s="80">
        <v>1.3651999999999999E-2</v>
      </c>
    </row>
    <row r="45" spans="1:33">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row>
    <row r="46" spans="1:33" ht="48.75">
      <c r="A46" s="55"/>
      <c r="B46" s="83" t="s">
        <v>602</v>
      </c>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row>
    <row r="47" spans="1:33" ht="36.75">
      <c r="A47" s="58" t="s">
        <v>983</v>
      </c>
      <c r="B47" s="73" t="s">
        <v>947</v>
      </c>
      <c r="C47" s="81">
        <v>15.820219</v>
      </c>
      <c r="D47" s="81">
        <v>15.764688</v>
      </c>
      <c r="E47" s="81">
        <v>15.681267</v>
      </c>
      <c r="F47" s="81">
        <v>15.5642</v>
      </c>
      <c r="G47" s="81">
        <v>15.418544000000001</v>
      </c>
      <c r="H47" s="81">
        <v>15.242366000000001</v>
      </c>
      <c r="I47" s="81">
        <v>15.032161</v>
      </c>
      <c r="J47" s="81">
        <v>14.785990999999999</v>
      </c>
      <c r="K47" s="81">
        <v>14.513268</v>
      </c>
      <c r="L47" s="81">
        <v>14.217756</v>
      </c>
      <c r="M47" s="81">
        <v>13.899798000000001</v>
      </c>
      <c r="N47" s="81">
        <v>13.581818</v>
      </c>
      <c r="O47" s="81">
        <v>13.271258</v>
      </c>
      <c r="P47" s="81">
        <v>12.971828</v>
      </c>
      <c r="Q47" s="81">
        <v>12.695154</v>
      </c>
      <c r="R47" s="81">
        <v>12.451040000000001</v>
      </c>
      <c r="S47" s="81">
        <v>12.240911000000001</v>
      </c>
      <c r="T47" s="81">
        <v>12.065521</v>
      </c>
      <c r="U47" s="81">
        <v>11.92285</v>
      </c>
      <c r="V47" s="81">
        <v>11.805014</v>
      </c>
      <c r="W47" s="81">
        <v>11.701077</v>
      </c>
      <c r="X47" s="81">
        <v>11.612636999999999</v>
      </c>
      <c r="Y47" s="81">
        <v>11.534367</v>
      </c>
      <c r="Z47" s="81">
        <v>11.462092999999999</v>
      </c>
      <c r="AA47" s="81">
        <v>11.396602</v>
      </c>
      <c r="AB47" s="81">
        <v>11.336293</v>
      </c>
      <c r="AC47" s="81">
        <v>11.278559</v>
      </c>
      <c r="AD47" s="81">
        <v>11.225579</v>
      </c>
      <c r="AE47" s="81">
        <v>11.179470999999999</v>
      </c>
      <c r="AF47" s="81">
        <v>11.139409000000001</v>
      </c>
      <c r="AG47" s="80">
        <v>-1.2024E-2</v>
      </c>
    </row>
    <row r="48" spans="1:33" ht="36.75">
      <c r="A48" s="58" t="s">
        <v>984</v>
      </c>
      <c r="B48" s="73" t="s">
        <v>1340</v>
      </c>
      <c r="C48" s="81">
        <v>1.2110000000000001E-3</v>
      </c>
      <c r="D48" s="81">
        <v>1.225E-3</v>
      </c>
      <c r="E48" s="81">
        <v>1.2409999999999999E-3</v>
      </c>
      <c r="F48" s="81">
        <v>1.2520000000000001E-3</v>
      </c>
      <c r="G48" s="81">
        <v>1.263E-3</v>
      </c>
      <c r="H48" s="81">
        <v>1.271E-3</v>
      </c>
      <c r="I48" s="81">
        <v>1.2780000000000001E-3</v>
      </c>
      <c r="J48" s="81">
        <v>1.2780000000000001E-3</v>
      </c>
      <c r="K48" s="81">
        <v>1.273E-3</v>
      </c>
      <c r="L48" s="81">
        <v>1.261E-3</v>
      </c>
      <c r="M48" s="81">
        <v>1.2440000000000001E-3</v>
      </c>
      <c r="N48" s="81">
        <v>1.2210000000000001E-3</v>
      </c>
      <c r="O48" s="81">
        <v>1.194E-3</v>
      </c>
      <c r="P48" s="81">
        <v>1.16E-3</v>
      </c>
      <c r="Q48" s="81">
        <v>1.1199999999999999E-3</v>
      </c>
      <c r="R48" s="81">
        <v>1.0790000000000001E-3</v>
      </c>
      <c r="S48" s="81">
        <v>1.0330000000000001E-3</v>
      </c>
      <c r="T48" s="81">
        <v>9.8200000000000002E-4</v>
      </c>
      <c r="U48" s="81">
        <v>9.3099999999999997E-4</v>
      </c>
      <c r="V48" s="81">
        <v>8.7799999999999998E-4</v>
      </c>
      <c r="W48" s="81">
        <v>8.25E-4</v>
      </c>
      <c r="X48" s="81">
        <v>7.7300000000000003E-4</v>
      </c>
      <c r="Y48" s="81">
        <v>7.2199999999999999E-4</v>
      </c>
      <c r="Z48" s="81">
        <v>6.7100000000000005E-4</v>
      </c>
      <c r="AA48" s="81">
        <v>6.2799999999999998E-4</v>
      </c>
      <c r="AB48" s="81">
        <v>5.8600000000000004E-4</v>
      </c>
      <c r="AC48" s="81">
        <v>5.44E-4</v>
      </c>
      <c r="AD48" s="81">
        <v>5.0199999999999995E-4</v>
      </c>
      <c r="AE48" s="81">
        <v>4.6000000000000001E-4</v>
      </c>
      <c r="AF48" s="81">
        <v>4.1899999999999999E-4</v>
      </c>
      <c r="AG48" s="80">
        <v>-3.5958999999999998E-2</v>
      </c>
    </row>
    <row r="49" spans="1:33" ht="36.75">
      <c r="A49" s="58" t="s">
        <v>985</v>
      </c>
      <c r="B49" s="73" t="s">
        <v>1341</v>
      </c>
      <c r="C49" s="81">
        <v>5.4580999999999998E-2</v>
      </c>
      <c r="D49" s="81">
        <v>9.7881999999999997E-2</v>
      </c>
      <c r="E49" s="81">
        <v>0.14941399999999999</v>
      </c>
      <c r="F49" s="81">
        <v>0.20760600000000001</v>
      </c>
      <c r="G49" s="81">
        <v>0.26834599999999997</v>
      </c>
      <c r="H49" s="81">
        <v>0.33122600000000002</v>
      </c>
      <c r="I49" s="81">
        <v>0.39512799999999998</v>
      </c>
      <c r="J49" s="81">
        <v>0.45936300000000002</v>
      </c>
      <c r="K49" s="81">
        <v>0.52484600000000003</v>
      </c>
      <c r="L49" s="81">
        <v>0.59209999999999996</v>
      </c>
      <c r="M49" s="81">
        <v>0.65851800000000005</v>
      </c>
      <c r="N49" s="81">
        <v>0.72399599999999997</v>
      </c>
      <c r="O49" s="81">
        <v>0.78807700000000003</v>
      </c>
      <c r="P49" s="81">
        <v>0.85033000000000003</v>
      </c>
      <c r="Q49" s="81">
        <v>0.91017499999999996</v>
      </c>
      <c r="R49" s="81">
        <v>0.96740000000000004</v>
      </c>
      <c r="S49" s="81">
        <v>1.0220370000000001</v>
      </c>
      <c r="T49" s="81">
        <v>1.0734950000000001</v>
      </c>
      <c r="U49" s="81">
        <v>1.1214729999999999</v>
      </c>
      <c r="V49" s="81">
        <v>1.166253</v>
      </c>
      <c r="W49" s="81">
        <v>1.206815</v>
      </c>
      <c r="X49" s="81">
        <v>1.243174</v>
      </c>
      <c r="Y49" s="81">
        <v>1.2759069999999999</v>
      </c>
      <c r="Z49" s="81">
        <v>1.305021</v>
      </c>
      <c r="AA49" s="81">
        <v>1.3312330000000001</v>
      </c>
      <c r="AB49" s="81">
        <v>1.3551150000000001</v>
      </c>
      <c r="AC49" s="81">
        <v>1.3762239999999999</v>
      </c>
      <c r="AD49" s="81">
        <v>1.395238</v>
      </c>
      <c r="AE49" s="81">
        <v>1.413087</v>
      </c>
      <c r="AF49" s="81">
        <v>1.429932</v>
      </c>
      <c r="AG49" s="80">
        <v>0.119196</v>
      </c>
    </row>
    <row r="50" spans="1:33" ht="36.75">
      <c r="A50" s="58" t="s">
        <v>986</v>
      </c>
      <c r="B50" s="73" t="s">
        <v>1342</v>
      </c>
      <c r="C50" s="81">
        <v>0.17291799999999999</v>
      </c>
      <c r="D50" s="81">
        <v>0.32443300000000003</v>
      </c>
      <c r="E50" s="81">
        <v>0.509598</v>
      </c>
      <c r="F50" s="81">
        <v>0.72932600000000003</v>
      </c>
      <c r="G50" s="81">
        <v>0.968611</v>
      </c>
      <c r="H50" s="81">
        <v>1.2249680000000001</v>
      </c>
      <c r="I50" s="81">
        <v>1.4937769999999999</v>
      </c>
      <c r="J50" s="81">
        <v>1.772025</v>
      </c>
      <c r="K50" s="81">
        <v>2.0642299999999998</v>
      </c>
      <c r="L50" s="81">
        <v>2.3706469999999999</v>
      </c>
      <c r="M50" s="81">
        <v>2.6942870000000001</v>
      </c>
      <c r="N50" s="81">
        <v>3.035174</v>
      </c>
      <c r="O50" s="81">
        <v>3.3923800000000002</v>
      </c>
      <c r="P50" s="81">
        <v>3.7642329999999999</v>
      </c>
      <c r="Q50" s="81">
        <v>4.1481269999999997</v>
      </c>
      <c r="R50" s="81">
        <v>4.5441320000000003</v>
      </c>
      <c r="S50" s="81">
        <v>4.9523700000000002</v>
      </c>
      <c r="T50" s="81">
        <v>5.3721550000000002</v>
      </c>
      <c r="U50" s="81">
        <v>5.7991099999999998</v>
      </c>
      <c r="V50" s="81">
        <v>6.2358549999999999</v>
      </c>
      <c r="W50" s="81">
        <v>6.6772080000000003</v>
      </c>
      <c r="X50" s="81">
        <v>7.1198930000000002</v>
      </c>
      <c r="Y50" s="81">
        <v>7.5683119999999997</v>
      </c>
      <c r="Z50" s="81">
        <v>8.021312</v>
      </c>
      <c r="AA50" s="81">
        <v>8.4785000000000004</v>
      </c>
      <c r="AB50" s="81">
        <v>8.9426629999999996</v>
      </c>
      <c r="AC50" s="81">
        <v>9.4058630000000001</v>
      </c>
      <c r="AD50" s="81">
        <v>9.8658450000000002</v>
      </c>
      <c r="AE50" s="81">
        <v>10.325563000000001</v>
      </c>
      <c r="AF50" s="81">
        <v>10.785106000000001</v>
      </c>
      <c r="AG50" s="80">
        <v>0.15317700000000001</v>
      </c>
    </row>
    <row r="51" spans="1:33" ht="48.75">
      <c r="A51" s="58" t="s">
        <v>987</v>
      </c>
      <c r="B51" s="73" t="s">
        <v>955</v>
      </c>
      <c r="C51" s="81">
        <v>0.144815</v>
      </c>
      <c r="D51" s="81">
        <v>0.204095</v>
      </c>
      <c r="E51" s="81">
        <v>0.26401799999999997</v>
      </c>
      <c r="F51" s="81">
        <v>0.322658</v>
      </c>
      <c r="G51" s="81">
        <v>0.37985799999999997</v>
      </c>
      <c r="H51" s="81">
        <v>0.43646600000000002</v>
      </c>
      <c r="I51" s="81">
        <v>0.49207499999999998</v>
      </c>
      <c r="J51" s="81">
        <v>0.54652999999999996</v>
      </c>
      <c r="K51" s="81">
        <v>0.60038499999999995</v>
      </c>
      <c r="L51" s="81">
        <v>0.65416399999999997</v>
      </c>
      <c r="M51" s="81">
        <v>0.70808599999999999</v>
      </c>
      <c r="N51" s="81">
        <v>0.76210800000000001</v>
      </c>
      <c r="O51" s="81">
        <v>0.81611400000000001</v>
      </c>
      <c r="P51" s="81">
        <v>0.86977599999999999</v>
      </c>
      <c r="Q51" s="81">
        <v>0.92245900000000003</v>
      </c>
      <c r="R51" s="81">
        <v>0.97417600000000004</v>
      </c>
      <c r="S51" s="81">
        <v>1.0251479999999999</v>
      </c>
      <c r="T51" s="81">
        <v>1.075202</v>
      </c>
      <c r="U51" s="81">
        <v>1.124161</v>
      </c>
      <c r="V51" s="81">
        <v>1.172525</v>
      </c>
      <c r="W51" s="81">
        <v>1.219684</v>
      </c>
      <c r="X51" s="81">
        <v>1.2654540000000001</v>
      </c>
      <c r="Y51" s="81">
        <v>1.310575</v>
      </c>
      <c r="Z51" s="81">
        <v>1.3548800000000001</v>
      </c>
      <c r="AA51" s="81">
        <v>1.398714</v>
      </c>
      <c r="AB51" s="81">
        <v>1.4426559999999999</v>
      </c>
      <c r="AC51" s="81">
        <v>1.486</v>
      </c>
      <c r="AD51" s="81">
        <v>1.5286960000000001</v>
      </c>
      <c r="AE51" s="81">
        <v>1.5710029999999999</v>
      </c>
      <c r="AF51" s="81">
        <v>1.612841</v>
      </c>
      <c r="AG51" s="80">
        <v>8.6665000000000006E-2</v>
      </c>
    </row>
    <row r="52" spans="1:33" ht="48.75">
      <c r="A52" s="58" t="s">
        <v>988</v>
      </c>
      <c r="B52" s="73" t="s">
        <v>957</v>
      </c>
      <c r="C52" s="81">
        <v>3.7863000000000001E-2</v>
      </c>
      <c r="D52" s="81">
        <v>0.21518200000000001</v>
      </c>
      <c r="E52" s="81">
        <v>0.43324099999999999</v>
      </c>
      <c r="F52" s="81">
        <v>0.654451</v>
      </c>
      <c r="G52" s="81">
        <v>0.87399700000000002</v>
      </c>
      <c r="H52" s="81">
        <v>1.0927800000000001</v>
      </c>
      <c r="I52" s="81">
        <v>1.309064</v>
      </c>
      <c r="J52" s="81">
        <v>1.522313</v>
      </c>
      <c r="K52" s="81">
        <v>1.7346159999999999</v>
      </c>
      <c r="L52" s="81">
        <v>1.948086</v>
      </c>
      <c r="M52" s="81">
        <v>2.164142</v>
      </c>
      <c r="N52" s="81">
        <v>2.3825069999999999</v>
      </c>
      <c r="O52" s="81">
        <v>2.601763</v>
      </c>
      <c r="P52" s="81">
        <v>2.820694</v>
      </c>
      <c r="Q52" s="81">
        <v>3.0373009999999998</v>
      </c>
      <c r="R52" s="81">
        <v>3.2504819999999999</v>
      </c>
      <c r="S52" s="81">
        <v>3.4596870000000002</v>
      </c>
      <c r="T52" s="81">
        <v>3.6640609999999998</v>
      </c>
      <c r="U52" s="81">
        <v>3.8623630000000002</v>
      </c>
      <c r="V52" s="81">
        <v>4.054729</v>
      </c>
      <c r="W52" s="81">
        <v>4.2391110000000003</v>
      </c>
      <c r="X52" s="81">
        <v>4.4148990000000001</v>
      </c>
      <c r="Y52" s="81">
        <v>4.5835559999999997</v>
      </c>
      <c r="Z52" s="81">
        <v>4.7456649999999998</v>
      </c>
      <c r="AA52" s="81">
        <v>4.9030480000000001</v>
      </c>
      <c r="AB52" s="81">
        <v>5.0565730000000002</v>
      </c>
      <c r="AC52" s="81">
        <v>5.2067189999999997</v>
      </c>
      <c r="AD52" s="81">
        <v>5.3539310000000002</v>
      </c>
      <c r="AE52" s="81">
        <v>5.49925</v>
      </c>
      <c r="AF52" s="81">
        <v>5.6426619999999996</v>
      </c>
      <c r="AG52" s="80">
        <v>0.18833900000000001</v>
      </c>
    </row>
    <row r="53" spans="1:33" ht="36.75">
      <c r="A53" s="58" t="s">
        <v>989</v>
      </c>
      <c r="B53" s="73" t="s">
        <v>959</v>
      </c>
      <c r="C53" s="81">
        <v>0</v>
      </c>
      <c r="D53" s="81">
        <v>0</v>
      </c>
      <c r="E53" s="81">
        <v>0</v>
      </c>
      <c r="F53" s="81">
        <v>0</v>
      </c>
      <c r="G53" s="81">
        <v>0</v>
      </c>
      <c r="H53" s="81">
        <v>0</v>
      </c>
      <c r="I53" s="81">
        <v>0</v>
      </c>
      <c r="J53" s="81">
        <v>0</v>
      </c>
      <c r="K53" s="81">
        <v>0</v>
      </c>
      <c r="L53" s="81">
        <v>0</v>
      </c>
      <c r="M53" s="81">
        <v>0</v>
      </c>
      <c r="N53" s="81">
        <v>0</v>
      </c>
      <c r="O53" s="81">
        <v>0</v>
      </c>
      <c r="P53" s="81">
        <v>0</v>
      </c>
      <c r="Q53" s="81">
        <v>0</v>
      </c>
      <c r="R53" s="81">
        <v>0</v>
      </c>
      <c r="S53" s="81">
        <v>0</v>
      </c>
      <c r="T53" s="81">
        <v>0</v>
      </c>
      <c r="U53" s="81">
        <v>0</v>
      </c>
      <c r="V53" s="81">
        <v>0</v>
      </c>
      <c r="W53" s="81">
        <v>0</v>
      </c>
      <c r="X53" s="81">
        <v>0</v>
      </c>
      <c r="Y53" s="81">
        <v>0</v>
      </c>
      <c r="Z53" s="81">
        <v>0</v>
      </c>
      <c r="AA53" s="81">
        <v>0</v>
      </c>
      <c r="AB53" s="81">
        <v>0</v>
      </c>
      <c r="AC53" s="81">
        <v>0</v>
      </c>
      <c r="AD53" s="81">
        <v>0</v>
      </c>
      <c r="AE53" s="81">
        <v>0</v>
      </c>
      <c r="AF53" s="81">
        <v>0</v>
      </c>
      <c r="AG53" s="80" t="s">
        <v>560</v>
      </c>
    </row>
    <row r="54" spans="1:33" ht="36.75">
      <c r="A54" s="58" t="s">
        <v>990</v>
      </c>
      <c r="B54" s="73" t="s">
        <v>961</v>
      </c>
      <c r="C54" s="81">
        <v>1.361432</v>
      </c>
      <c r="D54" s="81">
        <v>1.9009750000000001</v>
      </c>
      <c r="E54" s="81">
        <v>2.4832580000000002</v>
      </c>
      <c r="F54" s="81">
        <v>3.073788</v>
      </c>
      <c r="G54" s="81">
        <v>3.6655570000000002</v>
      </c>
      <c r="H54" s="81">
        <v>4.2602029999999997</v>
      </c>
      <c r="I54" s="81">
        <v>4.8492050000000004</v>
      </c>
      <c r="J54" s="81">
        <v>5.4278639999999996</v>
      </c>
      <c r="K54" s="81">
        <v>5.9984659999999996</v>
      </c>
      <c r="L54" s="81">
        <v>6.5609890000000002</v>
      </c>
      <c r="M54" s="81">
        <v>7.1151390000000001</v>
      </c>
      <c r="N54" s="81">
        <v>7.6566720000000004</v>
      </c>
      <c r="O54" s="81">
        <v>8.1844190000000001</v>
      </c>
      <c r="P54" s="81">
        <v>8.6934920000000009</v>
      </c>
      <c r="Q54" s="81">
        <v>9.1786910000000006</v>
      </c>
      <c r="R54" s="81">
        <v>9.6400240000000004</v>
      </c>
      <c r="S54" s="81">
        <v>10.078022000000001</v>
      </c>
      <c r="T54" s="81">
        <v>10.490627</v>
      </c>
      <c r="U54" s="81">
        <v>10.877283</v>
      </c>
      <c r="V54" s="81">
        <v>11.241063</v>
      </c>
      <c r="W54" s="81">
        <v>11.578118</v>
      </c>
      <c r="X54" s="81">
        <v>11.888999</v>
      </c>
      <c r="Y54" s="81">
        <v>12.178069000000001</v>
      </c>
      <c r="Z54" s="81">
        <v>12.447089999999999</v>
      </c>
      <c r="AA54" s="81">
        <v>12.702023000000001</v>
      </c>
      <c r="AB54" s="81">
        <v>12.947836000000001</v>
      </c>
      <c r="AC54" s="81">
        <v>13.181870999999999</v>
      </c>
      <c r="AD54" s="81">
        <v>13.406072</v>
      </c>
      <c r="AE54" s="81">
        <v>13.623893000000001</v>
      </c>
      <c r="AF54" s="81">
        <v>13.835825</v>
      </c>
      <c r="AG54" s="80">
        <v>8.3238999999999994E-2</v>
      </c>
    </row>
    <row r="55" spans="1:33" ht="24.75">
      <c r="A55" s="58" t="s">
        <v>991</v>
      </c>
      <c r="B55" s="73" t="s">
        <v>963</v>
      </c>
      <c r="C55" s="81">
        <v>2.6749999999999999E-3</v>
      </c>
      <c r="D55" s="81">
        <v>2.6540000000000001E-3</v>
      </c>
      <c r="E55" s="81">
        <v>2.6919999999999999E-3</v>
      </c>
      <c r="F55" s="81">
        <v>2.7980000000000001E-3</v>
      </c>
      <c r="G55" s="81">
        <v>2.9380000000000001E-3</v>
      </c>
      <c r="H55" s="81">
        <v>3.0980000000000001E-3</v>
      </c>
      <c r="I55" s="81">
        <v>3.2669999999999999E-3</v>
      </c>
      <c r="J55" s="81">
        <v>3.4420000000000002E-3</v>
      </c>
      <c r="K55" s="81">
        <v>3.6219999999999998E-3</v>
      </c>
      <c r="L55" s="81">
        <v>3.8080000000000002E-3</v>
      </c>
      <c r="M55" s="81">
        <v>3.9919999999999999E-3</v>
      </c>
      <c r="N55" s="81">
        <v>4.1749999999999999E-3</v>
      </c>
      <c r="O55" s="81">
        <v>4.3540000000000002E-3</v>
      </c>
      <c r="P55" s="81">
        <v>4.5329999999999997E-3</v>
      </c>
      <c r="Q55" s="81">
        <v>4.7080000000000004E-3</v>
      </c>
      <c r="R55" s="81">
        <v>4.8809999999999999E-3</v>
      </c>
      <c r="S55" s="81">
        <v>5.0559999999999997E-3</v>
      </c>
      <c r="T55" s="81">
        <v>5.2240000000000003E-3</v>
      </c>
      <c r="U55" s="81">
        <v>5.3819999999999996E-3</v>
      </c>
      <c r="V55" s="81">
        <v>5.5310000000000003E-3</v>
      </c>
      <c r="W55" s="81">
        <v>5.6680000000000003E-3</v>
      </c>
      <c r="X55" s="81">
        <v>5.7910000000000001E-3</v>
      </c>
      <c r="Y55" s="81">
        <v>5.9059999999999998E-3</v>
      </c>
      <c r="Z55" s="81">
        <v>6.012E-3</v>
      </c>
      <c r="AA55" s="81">
        <v>6.11E-3</v>
      </c>
      <c r="AB55" s="81">
        <v>6.2049999999999996E-3</v>
      </c>
      <c r="AC55" s="81">
        <v>6.2919999999999998E-3</v>
      </c>
      <c r="AD55" s="81">
        <v>6.3720000000000001E-3</v>
      </c>
      <c r="AE55" s="81">
        <v>6.4489999999999999E-3</v>
      </c>
      <c r="AF55" s="81">
        <v>6.5259999999999997E-3</v>
      </c>
      <c r="AG55" s="80">
        <v>3.1223000000000001E-2</v>
      </c>
    </row>
    <row r="56" spans="1:33" ht="36.75">
      <c r="A56" s="58" t="s">
        <v>992</v>
      </c>
      <c r="B56" s="73" t="s">
        <v>965</v>
      </c>
      <c r="C56" s="81">
        <v>1.8829999999999999E-3</v>
      </c>
      <c r="D56" s="81">
        <v>1.7440000000000001E-3</v>
      </c>
      <c r="E56" s="81">
        <v>1.6379999999999999E-3</v>
      </c>
      <c r="F56" s="81">
        <v>1.5659999999999999E-3</v>
      </c>
      <c r="G56" s="81">
        <v>1.5009999999999999E-3</v>
      </c>
      <c r="H56" s="81">
        <v>1.4430000000000001E-3</v>
      </c>
      <c r="I56" s="81">
        <v>1.392E-3</v>
      </c>
      <c r="J56" s="81">
        <v>1.346E-3</v>
      </c>
      <c r="K56" s="81">
        <v>1.3060000000000001E-3</v>
      </c>
      <c r="L56" s="81">
        <v>1.271E-3</v>
      </c>
      <c r="M56" s="81">
        <v>1.2390000000000001E-3</v>
      </c>
      <c r="N56" s="81">
        <v>1.212E-3</v>
      </c>
      <c r="O56" s="81">
        <v>1.188E-3</v>
      </c>
      <c r="P56" s="81">
        <v>1.168E-3</v>
      </c>
      <c r="Q56" s="81">
        <v>1.1509999999999999E-3</v>
      </c>
      <c r="R56" s="81">
        <v>1.1360000000000001E-3</v>
      </c>
      <c r="S56" s="81">
        <v>1.124E-3</v>
      </c>
      <c r="T56" s="81">
        <v>1.114E-3</v>
      </c>
      <c r="U56" s="81">
        <v>1.106E-3</v>
      </c>
      <c r="V56" s="81">
        <v>1.1000000000000001E-3</v>
      </c>
      <c r="W56" s="81">
        <v>1.0950000000000001E-3</v>
      </c>
      <c r="X56" s="81">
        <v>1.0920000000000001E-3</v>
      </c>
      <c r="Y56" s="81">
        <v>1.091E-3</v>
      </c>
      <c r="Z56" s="81">
        <v>1.0920000000000001E-3</v>
      </c>
      <c r="AA56" s="81">
        <v>1.0939999999999999E-3</v>
      </c>
      <c r="AB56" s="81">
        <v>1.0989999999999999E-3</v>
      </c>
      <c r="AC56" s="81">
        <v>1.106E-3</v>
      </c>
      <c r="AD56" s="81">
        <v>1.1130000000000001E-3</v>
      </c>
      <c r="AE56" s="81">
        <v>1.122E-3</v>
      </c>
      <c r="AF56" s="81">
        <v>1.132E-3</v>
      </c>
      <c r="AG56" s="80">
        <v>-1.7392000000000001E-2</v>
      </c>
    </row>
    <row r="57" spans="1:33" ht="24.75">
      <c r="A57" s="58" t="s">
        <v>993</v>
      </c>
      <c r="B57" s="73" t="s">
        <v>967</v>
      </c>
      <c r="C57" s="81">
        <v>5.1240000000000001E-3</v>
      </c>
      <c r="D57" s="81">
        <v>5.3470000000000002E-3</v>
      </c>
      <c r="E57" s="81">
        <v>5.6820000000000004E-3</v>
      </c>
      <c r="F57" s="81">
        <v>6.0899999999999999E-3</v>
      </c>
      <c r="G57" s="81">
        <v>6.6E-3</v>
      </c>
      <c r="H57" s="81">
        <v>7.2170000000000003E-3</v>
      </c>
      <c r="I57" s="81">
        <v>7.901E-3</v>
      </c>
      <c r="J57" s="81">
        <v>8.6049999999999998E-3</v>
      </c>
      <c r="K57" s="81">
        <v>9.3270000000000002E-3</v>
      </c>
      <c r="L57" s="81">
        <v>1.0075000000000001E-2</v>
      </c>
      <c r="M57" s="81">
        <v>1.0840000000000001E-2</v>
      </c>
      <c r="N57" s="81">
        <v>1.1615E-2</v>
      </c>
      <c r="O57" s="81">
        <v>1.2393E-2</v>
      </c>
      <c r="P57" s="81">
        <v>1.3181E-2</v>
      </c>
      <c r="Q57" s="81">
        <v>1.3967E-2</v>
      </c>
      <c r="R57" s="81">
        <v>1.4753E-2</v>
      </c>
      <c r="S57" s="81">
        <v>1.554E-2</v>
      </c>
      <c r="T57" s="81">
        <v>1.6327999999999999E-2</v>
      </c>
      <c r="U57" s="81">
        <v>1.7108999999999999E-2</v>
      </c>
      <c r="V57" s="81">
        <v>1.7884000000000001E-2</v>
      </c>
      <c r="W57" s="81">
        <v>1.8655000000000001E-2</v>
      </c>
      <c r="X57" s="81">
        <v>1.9425000000000001E-2</v>
      </c>
      <c r="Y57" s="81">
        <v>2.0205000000000001E-2</v>
      </c>
      <c r="Z57" s="81">
        <v>2.0993999999999999E-2</v>
      </c>
      <c r="AA57" s="81">
        <v>2.1805000000000001E-2</v>
      </c>
      <c r="AB57" s="81">
        <v>2.2653E-2</v>
      </c>
      <c r="AC57" s="81">
        <v>2.3528E-2</v>
      </c>
      <c r="AD57" s="81">
        <v>2.4431000000000001E-2</v>
      </c>
      <c r="AE57" s="81">
        <v>2.5378000000000001E-2</v>
      </c>
      <c r="AF57" s="81">
        <v>2.6377000000000001E-2</v>
      </c>
      <c r="AG57" s="80">
        <v>5.8129E-2</v>
      </c>
    </row>
    <row r="58" spans="1:33" ht="24.75">
      <c r="A58" s="58" t="s">
        <v>994</v>
      </c>
      <c r="B58" s="73" t="s">
        <v>969</v>
      </c>
      <c r="C58" s="81">
        <v>4.3600000000000002E-3</v>
      </c>
      <c r="D58" s="81">
        <v>3.9789999999999999E-3</v>
      </c>
      <c r="E58" s="81">
        <v>3.676E-3</v>
      </c>
      <c r="F58" s="81">
        <v>3.4520000000000002E-3</v>
      </c>
      <c r="G58" s="81">
        <v>3.2420000000000001E-3</v>
      </c>
      <c r="H58" s="81">
        <v>3.0469999999999998E-3</v>
      </c>
      <c r="I58" s="81">
        <v>2.8649999999999999E-3</v>
      </c>
      <c r="J58" s="81">
        <v>2.6940000000000002E-3</v>
      </c>
      <c r="K58" s="81">
        <v>2.5349999999999999E-3</v>
      </c>
      <c r="L58" s="81">
        <v>2.3860000000000001E-3</v>
      </c>
      <c r="M58" s="81">
        <v>2.2469999999999999E-3</v>
      </c>
      <c r="N58" s="81">
        <v>2.117E-3</v>
      </c>
      <c r="O58" s="81">
        <v>1.9959999999999999E-3</v>
      </c>
      <c r="P58" s="81">
        <v>1.8829999999999999E-3</v>
      </c>
      <c r="Q58" s="81">
        <v>1.7769999999999999E-3</v>
      </c>
      <c r="R58" s="81">
        <v>1.678E-3</v>
      </c>
      <c r="S58" s="81">
        <v>1.585E-3</v>
      </c>
      <c r="T58" s="81">
        <v>1.498E-3</v>
      </c>
      <c r="U58" s="81">
        <v>1.4170000000000001E-3</v>
      </c>
      <c r="V58" s="81">
        <v>1.341E-3</v>
      </c>
      <c r="W58" s="81">
        <v>1.2700000000000001E-3</v>
      </c>
      <c r="X58" s="81">
        <v>1.204E-3</v>
      </c>
      <c r="Y58" s="81">
        <v>1.1410000000000001E-3</v>
      </c>
      <c r="Z58" s="81">
        <v>1.083E-3</v>
      </c>
      <c r="AA58" s="81">
        <v>1.0280000000000001E-3</v>
      </c>
      <c r="AB58" s="81">
        <v>9.7799999999999992E-4</v>
      </c>
      <c r="AC58" s="81">
        <v>9.3000000000000005E-4</v>
      </c>
      <c r="AD58" s="81">
        <v>8.8599999999999996E-4</v>
      </c>
      <c r="AE58" s="81">
        <v>8.4500000000000005E-4</v>
      </c>
      <c r="AF58" s="81">
        <v>8.0699999999999999E-4</v>
      </c>
      <c r="AG58" s="80">
        <v>-5.6508000000000003E-2</v>
      </c>
    </row>
    <row r="59" spans="1:33" ht="24.75">
      <c r="A59" s="58" t="s">
        <v>995</v>
      </c>
      <c r="B59" s="73" t="s">
        <v>971</v>
      </c>
      <c r="C59" s="81">
        <v>0</v>
      </c>
      <c r="D59" s="81">
        <v>0</v>
      </c>
      <c r="E59" s="81">
        <v>0</v>
      </c>
      <c r="F59" s="81">
        <v>0</v>
      </c>
      <c r="G59" s="81">
        <v>0</v>
      </c>
      <c r="H59" s="81">
        <v>0</v>
      </c>
      <c r="I59" s="81">
        <v>0</v>
      </c>
      <c r="J59" s="81">
        <v>0</v>
      </c>
      <c r="K59" s="81">
        <v>0</v>
      </c>
      <c r="L59" s="81">
        <v>0</v>
      </c>
      <c r="M59" s="81">
        <v>0</v>
      </c>
      <c r="N59" s="81">
        <v>0</v>
      </c>
      <c r="O59" s="81">
        <v>0</v>
      </c>
      <c r="P59" s="81">
        <v>0</v>
      </c>
      <c r="Q59" s="81">
        <v>0</v>
      </c>
      <c r="R59" s="81">
        <v>0</v>
      </c>
      <c r="S59" s="81">
        <v>0</v>
      </c>
      <c r="T59" s="81">
        <v>0</v>
      </c>
      <c r="U59" s="81">
        <v>0</v>
      </c>
      <c r="V59" s="81">
        <v>0</v>
      </c>
      <c r="W59" s="81">
        <v>0</v>
      </c>
      <c r="X59" s="81">
        <v>0</v>
      </c>
      <c r="Y59" s="81">
        <v>0</v>
      </c>
      <c r="Z59" s="81">
        <v>0</v>
      </c>
      <c r="AA59" s="81">
        <v>0</v>
      </c>
      <c r="AB59" s="81">
        <v>0</v>
      </c>
      <c r="AC59" s="81">
        <v>0</v>
      </c>
      <c r="AD59" s="81">
        <v>0</v>
      </c>
      <c r="AE59" s="81">
        <v>0</v>
      </c>
      <c r="AF59" s="81">
        <v>0</v>
      </c>
      <c r="AG59" s="80" t="s">
        <v>560</v>
      </c>
    </row>
    <row r="60" spans="1:33" ht="24.75">
      <c r="A60" s="58" t="s">
        <v>996</v>
      </c>
      <c r="B60" s="73" t="s">
        <v>973</v>
      </c>
      <c r="C60" s="81">
        <v>9.9999999999999995E-7</v>
      </c>
      <c r="D60" s="81">
        <v>5.0000000000000004E-6</v>
      </c>
      <c r="E60" s="81">
        <v>1.2999999999999999E-5</v>
      </c>
      <c r="F60" s="81">
        <v>2.5999999999999998E-5</v>
      </c>
      <c r="G60" s="81">
        <v>4.5000000000000003E-5</v>
      </c>
      <c r="H60" s="81">
        <v>6.7999999999999999E-5</v>
      </c>
      <c r="I60" s="81">
        <v>9.7E-5</v>
      </c>
      <c r="J60" s="81">
        <v>1.3100000000000001E-4</v>
      </c>
      <c r="K60" s="81">
        <v>1.7100000000000001E-4</v>
      </c>
      <c r="L60" s="81">
        <v>2.1699999999999999E-4</v>
      </c>
      <c r="M60" s="81">
        <v>2.6800000000000001E-4</v>
      </c>
      <c r="N60" s="81">
        <v>3.2600000000000001E-4</v>
      </c>
      <c r="O60" s="81">
        <v>3.8900000000000002E-4</v>
      </c>
      <c r="P60" s="81">
        <v>4.6000000000000001E-4</v>
      </c>
      <c r="Q60" s="81">
        <v>5.3700000000000004E-4</v>
      </c>
      <c r="R60" s="81">
        <v>6.2299999999999996E-4</v>
      </c>
      <c r="S60" s="81">
        <v>7.1699999999999997E-4</v>
      </c>
      <c r="T60" s="81">
        <v>8.1999999999999998E-4</v>
      </c>
      <c r="U60" s="81">
        <v>9.3300000000000002E-4</v>
      </c>
      <c r="V60" s="81">
        <v>1.0560000000000001E-3</v>
      </c>
      <c r="W60" s="81">
        <v>1.191E-3</v>
      </c>
      <c r="X60" s="81">
        <v>1.3359999999999999E-3</v>
      </c>
      <c r="Y60" s="81">
        <v>1.493E-3</v>
      </c>
      <c r="Z60" s="81">
        <v>1.6609999999999999E-3</v>
      </c>
      <c r="AA60" s="81">
        <v>1.843E-3</v>
      </c>
      <c r="AB60" s="81">
        <v>2.0379999999999999E-3</v>
      </c>
      <c r="AC60" s="81">
        <v>2.2439999999999999E-3</v>
      </c>
      <c r="AD60" s="81">
        <v>2.4629999999999999E-3</v>
      </c>
      <c r="AE60" s="81">
        <v>2.6949999999999999E-3</v>
      </c>
      <c r="AF60" s="81">
        <v>2.9399999999999999E-3</v>
      </c>
      <c r="AG60" s="80">
        <v>0.33631699999999998</v>
      </c>
    </row>
    <row r="61" spans="1:33" ht="48.75">
      <c r="A61" s="58" t="s">
        <v>997</v>
      </c>
      <c r="B61" s="73" t="s">
        <v>998</v>
      </c>
      <c r="C61" s="81">
        <v>17.60708</v>
      </c>
      <c r="D61" s="81">
        <v>18.522207000000002</v>
      </c>
      <c r="E61" s="81">
        <v>19.535737999999998</v>
      </c>
      <c r="F61" s="81">
        <v>20.567215000000001</v>
      </c>
      <c r="G61" s="81">
        <v>21.590498</v>
      </c>
      <c r="H61" s="81">
        <v>22.604156</v>
      </c>
      <c r="I61" s="81">
        <v>23.588208999999999</v>
      </c>
      <c r="J61" s="81">
        <v>24.531580000000002</v>
      </c>
      <c r="K61" s="81">
        <v>25.454046000000002</v>
      </c>
      <c r="L61" s="81">
        <v>26.362759</v>
      </c>
      <c r="M61" s="81">
        <v>27.259799999999998</v>
      </c>
      <c r="N61" s="81">
        <v>28.162939000000001</v>
      </c>
      <c r="O61" s="81">
        <v>29.075527000000001</v>
      </c>
      <c r="P61" s="81">
        <v>29.992737000000002</v>
      </c>
      <c r="Q61" s="81">
        <v>30.915167</v>
      </c>
      <c r="R61" s="81">
        <v>31.851403999999999</v>
      </c>
      <c r="S61" s="81">
        <v>32.803234000000003</v>
      </c>
      <c r="T61" s="81">
        <v>33.767029000000001</v>
      </c>
      <c r="U61" s="81">
        <v>34.734116</v>
      </c>
      <c r="V61" s="81">
        <v>35.703235999999997</v>
      </c>
      <c r="W61" s="81">
        <v>36.650719000000002</v>
      </c>
      <c r="X61" s="81">
        <v>37.574672999999997</v>
      </c>
      <c r="Y61" s="81">
        <v>38.481341999999998</v>
      </c>
      <c r="Z61" s="81">
        <v>39.367573</v>
      </c>
      <c r="AA61" s="81">
        <v>40.242626000000001</v>
      </c>
      <c r="AB61" s="81">
        <v>41.114693000000003</v>
      </c>
      <c r="AC61" s="81">
        <v>41.969878999999999</v>
      </c>
      <c r="AD61" s="81">
        <v>42.811126999999999</v>
      </c>
      <c r="AE61" s="81">
        <v>43.649216000000003</v>
      </c>
      <c r="AF61" s="81">
        <v>44.483981999999997</v>
      </c>
      <c r="AG61" s="80">
        <v>3.2475999999999998E-2</v>
      </c>
    </row>
    <row r="63" spans="1:33" ht="24.75">
      <c r="A63" s="58" t="s">
        <v>999</v>
      </c>
      <c r="B63" s="83" t="s">
        <v>1000</v>
      </c>
      <c r="C63" s="106">
        <v>134.04724100000001</v>
      </c>
      <c r="D63" s="106">
        <v>138.135727</v>
      </c>
      <c r="E63" s="106">
        <v>142.42510999999999</v>
      </c>
      <c r="F63" s="106">
        <v>146.79324299999999</v>
      </c>
      <c r="G63" s="106">
        <v>151.23577900000001</v>
      </c>
      <c r="H63" s="106">
        <v>155.771805</v>
      </c>
      <c r="I63" s="106">
        <v>160.257248</v>
      </c>
      <c r="J63" s="106">
        <v>164.57725500000001</v>
      </c>
      <c r="K63" s="106">
        <v>168.78533899999999</v>
      </c>
      <c r="L63" s="106">
        <v>172.82624799999999</v>
      </c>
      <c r="M63" s="106">
        <v>176.624741</v>
      </c>
      <c r="N63" s="106">
        <v>180.20375100000001</v>
      </c>
      <c r="O63" s="106">
        <v>183.57540900000001</v>
      </c>
      <c r="P63" s="106">
        <v>186.68785099999999</v>
      </c>
      <c r="Q63" s="106">
        <v>189.55275</v>
      </c>
      <c r="R63" s="106">
        <v>192.19920300000001</v>
      </c>
      <c r="S63" s="106">
        <v>194.679001</v>
      </c>
      <c r="T63" s="106">
        <v>196.985107</v>
      </c>
      <c r="U63" s="106">
        <v>199.16325399999999</v>
      </c>
      <c r="V63" s="106">
        <v>201.26267999999999</v>
      </c>
      <c r="W63" s="106">
        <v>203.217804</v>
      </c>
      <c r="X63" s="106">
        <v>205.03656000000001</v>
      </c>
      <c r="Y63" s="106">
        <v>206.74606299999999</v>
      </c>
      <c r="Z63" s="106">
        <v>208.347488</v>
      </c>
      <c r="AA63" s="106">
        <v>209.88005100000001</v>
      </c>
      <c r="AB63" s="106">
        <v>211.38247699999999</v>
      </c>
      <c r="AC63" s="106">
        <v>212.81350699999999</v>
      </c>
      <c r="AD63" s="106">
        <v>214.20562699999999</v>
      </c>
      <c r="AE63" s="106">
        <v>215.60642999999999</v>
      </c>
      <c r="AF63" s="106">
        <v>217.018326</v>
      </c>
      <c r="AG63" s="121">
        <v>1.6752E-2</v>
      </c>
    </row>
    <row r="65" spans="1:34">
      <c r="A65" s="58" t="s">
        <v>1001</v>
      </c>
      <c r="B65" s="83" t="s">
        <v>230</v>
      </c>
      <c r="C65" s="106">
        <v>260.08865400000002</v>
      </c>
      <c r="D65" s="106">
        <v>261.61407500000001</v>
      </c>
      <c r="E65" s="106">
        <v>263.15518200000002</v>
      </c>
      <c r="F65" s="106">
        <v>264.62460299999998</v>
      </c>
      <c r="G65" s="106">
        <v>266.03945900000002</v>
      </c>
      <c r="H65" s="106">
        <v>267.52740499999999</v>
      </c>
      <c r="I65" s="106">
        <v>268.92150900000001</v>
      </c>
      <c r="J65" s="106">
        <v>270.10504200000003</v>
      </c>
      <c r="K65" s="106">
        <v>271.16387900000001</v>
      </c>
      <c r="L65" s="106">
        <v>272.09588600000001</v>
      </c>
      <c r="M65" s="106">
        <v>272.87011699999999</v>
      </c>
      <c r="N65" s="106">
        <v>273.519409</v>
      </c>
      <c r="O65" s="106">
        <v>274.08706699999999</v>
      </c>
      <c r="P65" s="106">
        <v>274.53735399999999</v>
      </c>
      <c r="Q65" s="106">
        <v>274.91064499999999</v>
      </c>
      <c r="R65" s="106">
        <v>275.30273399999999</v>
      </c>
      <c r="S65" s="106">
        <v>275.81484999999998</v>
      </c>
      <c r="T65" s="106">
        <v>276.44714399999998</v>
      </c>
      <c r="U65" s="106">
        <v>277.204498</v>
      </c>
      <c r="V65" s="106">
        <v>278.15026899999998</v>
      </c>
      <c r="W65" s="106">
        <v>279.14825400000001</v>
      </c>
      <c r="X65" s="106">
        <v>280.16113300000001</v>
      </c>
      <c r="Y65" s="106">
        <v>281.205872</v>
      </c>
      <c r="Z65" s="106">
        <v>282.24780299999998</v>
      </c>
      <c r="AA65" s="106">
        <v>283.29217499999999</v>
      </c>
      <c r="AB65" s="106">
        <v>284.37908900000002</v>
      </c>
      <c r="AC65" s="106">
        <v>285.41668700000002</v>
      </c>
      <c r="AD65" s="106">
        <v>286.42450000000002</v>
      </c>
      <c r="AE65" s="106">
        <v>287.45980800000001</v>
      </c>
      <c r="AF65" s="106">
        <v>288.51779199999999</v>
      </c>
      <c r="AG65" s="121">
        <v>3.5829999999999998E-3</v>
      </c>
      <c r="AH65" s="55"/>
    </row>
    <row r="66" spans="1:34" ht="15.75" thickBot="1"/>
    <row r="67" spans="1:34">
      <c r="A67" s="55"/>
      <c r="B67" s="246" t="s">
        <v>1019</v>
      </c>
      <c r="C67" s="244"/>
      <c r="D67" s="244"/>
      <c r="E67" s="244"/>
      <c r="F67" s="244"/>
      <c r="G67" s="244"/>
      <c r="H67" s="244"/>
      <c r="I67" s="244"/>
      <c r="J67" s="244"/>
      <c r="K67" s="244"/>
      <c r="L67" s="244"/>
      <c r="M67" s="244"/>
      <c r="N67" s="244"/>
      <c r="O67" s="244"/>
      <c r="P67" s="244"/>
      <c r="Q67" s="244"/>
      <c r="R67" s="244"/>
      <c r="S67" s="244"/>
      <c r="T67" s="244"/>
      <c r="U67" s="244"/>
      <c r="V67" s="244"/>
      <c r="W67" s="244"/>
      <c r="X67" s="244"/>
      <c r="Y67" s="244"/>
      <c r="Z67" s="244"/>
      <c r="AA67" s="244"/>
      <c r="AB67" s="244"/>
      <c r="AC67" s="244"/>
      <c r="AD67" s="244"/>
      <c r="AE67" s="244"/>
      <c r="AF67" s="244"/>
      <c r="AG67" s="244"/>
      <c r="AH67" s="71"/>
    </row>
    <row r="68" spans="1:34">
      <c r="A68" s="55"/>
      <c r="B68" s="65" t="s">
        <v>637</v>
      </c>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row>
    <row r="69" spans="1:34">
      <c r="A69" s="55"/>
      <c r="B69" s="65" t="s">
        <v>638</v>
      </c>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row>
    <row r="70" spans="1:34">
      <c r="A70" s="55"/>
      <c r="B70" s="65" t="s">
        <v>547</v>
      </c>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row>
    <row r="71" spans="1:34">
      <c r="A71" s="55"/>
      <c r="B71" s="65" t="s">
        <v>1343</v>
      </c>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row>
    <row r="113" spans="2:33">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row>
    <row r="115" spans="2:33">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row>
    <row r="116" spans="2:33">
      <c r="B116" s="242"/>
      <c r="C116" s="242"/>
      <c r="D116" s="242"/>
      <c r="E116" s="242"/>
      <c r="F116" s="242"/>
      <c r="G116" s="242"/>
      <c r="H116" s="242"/>
      <c r="I116" s="242"/>
      <c r="J116" s="242"/>
      <c r="K116" s="242"/>
      <c r="L116" s="242"/>
      <c r="M116" s="242"/>
      <c r="N116" s="242"/>
      <c r="O116" s="242"/>
      <c r="P116" s="242"/>
      <c r="Q116" s="242"/>
      <c r="R116" s="242"/>
      <c r="S116" s="242"/>
      <c r="T116" s="242"/>
      <c r="U116" s="242"/>
      <c r="V116" s="242"/>
      <c r="W116" s="242"/>
      <c r="X116" s="242"/>
      <c r="Y116" s="242"/>
      <c r="Z116" s="242"/>
      <c r="AA116" s="242"/>
      <c r="AB116" s="242"/>
      <c r="AC116" s="242"/>
      <c r="AD116" s="242"/>
      <c r="AE116" s="242"/>
      <c r="AF116" s="242"/>
      <c r="AG116" s="242"/>
    </row>
    <row r="128" spans="2:33">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row>
    <row r="257" spans="2:33">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row>
    <row r="258" spans="2:33">
      <c r="B258" s="242"/>
      <c r="C258" s="242"/>
      <c r="D258" s="242"/>
      <c r="E258" s="242"/>
      <c r="F258" s="242"/>
      <c r="G258" s="242"/>
      <c r="H258" s="242"/>
      <c r="I258" s="242"/>
      <c r="J258" s="242"/>
      <c r="K258" s="242"/>
      <c r="L258" s="242"/>
      <c r="M258" s="242"/>
      <c r="N258" s="242"/>
      <c r="O258" s="242"/>
      <c r="P258" s="242"/>
      <c r="Q258" s="242"/>
      <c r="R258" s="242"/>
      <c r="S258" s="242"/>
      <c r="T258" s="242"/>
      <c r="U258" s="242"/>
      <c r="V258" s="242"/>
      <c r="W258" s="242"/>
      <c r="X258" s="242"/>
      <c r="Y258" s="242"/>
      <c r="Z258" s="242"/>
      <c r="AA258" s="242"/>
      <c r="AB258" s="242"/>
      <c r="AC258" s="242"/>
      <c r="AD258" s="242"/>
      <c r="AE258" s="242"/>
      <c r="AF258" s="242"/>
      <c r="AG258" s="242"/>
    </row>
    <row r="267" spans="2:33">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row>
    <row r="268" spans="2:33">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row>
    <row r="269" spans="2:33">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row>
    <row r="270" spans="2:33">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row>
    <row r="271" spans="2:33">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row>
    <row r="272" spans="2:33">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row>
    <row r="339" spans="2:33">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row>
    <row r="340" spans="2:33">
      <c r="B340" s="242"/>
      <c r="C340" s="242"/>
      <c r="D340" s="242"/>
      <c r="E340" s="242"/>
      <c r="F340" s="242"/>
      <c r="G340" s="242"/>
      <c r="H340" s="242"/>
      <c r="I340" s="242"/>
      <c r="J340" s="242"/>
      <c r="K340" s="242"/>
      <c r="L340" s="242"/>
      <c r="M340" s="242"/>
      <c r="N340" s="242"/>
      <c r="O340" s="242"/>
      <c r="P340" s="242"/>
      <c r="Q340" s="242"/>
      <c r="R340" s="242"/>
      <c r="S340" s="242"/>
      <c r="T340" s="242"/>
      <c r="U340" s="242"/>
      <c r="V340" s="242"/>
      <c r="W340" s="242"/>
      <c r="X340" s="242"/>
      <c r="Y340" s="242"/>
      <c r="Z340" s="242"/>
      <c r="AA340" s="242"/>
      <c r="AB340" s="242"/>
      <c r="AC340" s="242"/>
      <c r="AD340" s="242"/>
      <c r="AE340" s="242"/>
      <c r="AF340" s="242"/>
      <c r="AG340" s="242"/>
    </row>
    <row r="346" spans="2:33">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row>
    <row r="347" spans="2:33">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row>
    <row r="348" spans="2:33">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row>
    <row r="349" spans="2:33">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row>
    <row r="350" spans="2:33">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row>
    <row r="351" spans="2:33">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row>
    <row r="352" spans="2:33">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row>
    <row r="449" spans="2:33">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row>
    <row r="451" spans="2:33">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row>
    <row r="452" spans="2:33">
      <c r="B452" s="242"/>
      <c r="C452" s="242"/>
      <c r="D452" s="242"/>
      <c r="E452" s="242"/>
      <c r="F452" s="242"/>
      <c r="G452" s="242"/>
      <c r="H452" s="242"/>
      <c r="I452" s="242"/>
      <c r="J452" s="242"/>
      <c r="K452" s="242"/>
      <c r="L452" s="242"/>
      <c r="M452" s="242"/>
      <c r="N452" s="242"/>
      <c r="O452" s="242"/>
      <c r="P452" s="242"/>
      <c r="Q452" s="242"/>
      <c r="R452" s="242"/>
      <c r="S452" s="242"/>
      <c r="T452" s="242"/>
      <c r="U452" s="242"/>
      <c r="V452" s="242"/>
      <c r="W452" s="242"/>
      <c r="X452" s="242"/>
      <c r="Y452" s="242"/>
      <c r="Z452" s="242"/>
      <c r="AA452" s="242"/>
      <c r="AB452" s="242"/>
      <c r="AC452" s="242"/>
      <c r="AD452" s="242"/>
      <c r="AE452" s="242"/>
      <c r="AF452" s="242"/>
      <c r="AG452" s="242"/>
    </row>
    <row r="460" spans="2:33">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row>
    <row r="461" spans="2:33">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row>
    <row r="462" spans="2:33">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row>
    <row r="463" spans="2:33">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row>
    <row r="464" spans="2:33">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row>
    <row r="552" spans="2:33">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row>
    <row r="554" spans="2:33">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row>
    <row r="556" spans="2:33">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row>
    <row r="557" spans="2:33">
      <c r="B557" s="242"/>
      <c r="C557" s="242"/>
      <c r="D557" s="242"/>
      <c r="E557" s="242"/>
      <c r="F557" s="242"/>
      <c r="G557" s="242"/>
      <c r="H557" s="242"/>
      <c r="I557" s="242"/>
      <c r="J557" s="242"/>
      <c r="K557" s="242"/>
      <c r="L557" s="242"/>
      <c r="M557" s="242"/>
      <c r="N557" s="242"/>
      <c r="O557" s="242"/>
      <c r="P557" s="242"/>
      <c r="Q557" s="242"/>
      <c r="R557" s="242"/>
      <c r="S557" s="242"/>
      <c r="T557" s="242"/>
      <c r="U557" s="242"/>
      <c r="V557" s="242"/>
      <c r="W557" s="242"/>
      <c r="X557" s="242"/>
      <c r="Y557" s="242"/>
      <c r="Z557" s="242"/>
      <c r="AA557" s="242"/>
      <c r="AB557" s="242"/>
      <c r="AC557" s="242"/>
      <c r="AD557" s="242"/>
      <c r="AE557" s="242"/>
      <c r="AF557" s="242"/>
      <c r="AG557" s="242"/>
    </row>
    <row r="625" spans="2:33">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c r="AE625" s="55"/>
      <c r="AF625" s="55"/>
      <c r="AG625" s="55"/>
    </row>
    <row r="627" spans="2:33">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c r="AE627" s="55"/>
      <c r="AF627" s="55"/>
      <c r="AG627" s="55"/>
    </row>
    <row r="630" spans="2:33">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c r="AE630" s="55"/>
      <c r="AF630" s="55"/>
      <c r="AG630" s="55"/>
    </row>
    <row r="632" spans="2:33">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c r="AE632" s="55"/>
      <c r="AF632" s="55"/>
      <c r="AG632" s="55"/>
    </row>
    <row r="633" spans="2:33">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c r="AE633" s="55"/>
      <c r="AF633" s="55"/>
      <c r="AG633" s="55"/>
    </row>
    <row r="635" spans="2:33">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c r="AE635" s="55"/>
      <c r="AF635" s="55"/>
      <c r="AG635" s="55"/>
    </row>
    <row r="637" spans="2:33">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row>
    <row r="638" spans="2:33">
      <c r="B638" s="242"/>
      <c r="C638" s="242"/>
      <c r="D638" s="242"/>
      <c r="E638" s="242"/>
      <c r="F638" s="242"/>
      <c r="G638" s="242"/>
      <c r="H638" s="242"/>
      <c r="I638" s="242"/>
      <c r="J638" s="242"/>
      <c r="K638" s="242"/>
      <c r="L638" s="242"/>
      <c r="M638" s="242"/>
      <c r="N638" s="242"/>
      <c r="O638" s="242"/>
      <c r="P638" s="242"/>
      <c r="Q638" s="242"/>
      <c r="R638" s="242"/>
      <c r="S638" s="242"/>
      <c r="T638" s="242"/>
      <c r="U638" s="242"/>
      <c r="V638" s="242"/>
      <c r="W638" s="242"/>
      <c r="X638" s="242"/>
      <c r="Y638" s="242"/>
      <c r="Z638" s="242"/>
      <c r="AA638" s="242"/>
      <c r="AB638" s="242"/>
      <c r="AC638" s="242"/>
      <c r="AD638" s="242"/>
      <c r="AE638" s="242"/>
      <c r="AF638" s="242"/>
      <c r="AG638" s="242"/>
    </row>
    <row r="709" spans="2:33">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row>
    <row r="710" spans="2:33">
      <c r="B710" s="242"/>
      <c r="C710" s="242"/>
      <c r="D710" s="242"/>
      <c r="E710" s="242"/>
      <c r="F710" s="242"/>
      <c r="G710" s="242"/>
      <c r="H710" s="242"/>
      <c r="I710" s="242"/>
      <c r="J710" s="242"/>
      <c r="K710" s="242"/>
      <c r="L710" s="242"/>
      <c r="M710" s="242"/>
      <c r="N710" s="242"/>
      <c r="O710" s="242"/>
      <c r="P710" s="242"/>
      <c r="Q710" s="242"/>
      <c r="R710" s="242"/>
      <c r="S710" s="242"/>
      <c r="T710" s="242"/>
      <c r="U710" s="242"/>
      <c r="V710" s="242"/>
      <c r="W710" s="242"/>
      <c r="X710" s="242"/>
      <c r="Y710" s="242"/>
      <c r="Z710" s="242"/>
      <c r="AA710" s="242"/>
      <c r="AB710" s="242"/>
      <c r="AC710" s="242"/>
      <c r="AD710" s="242"/>
      <c r="AE710" s="242"/>
      <c r="AF710" s="242"/>
      <c r="AG710" s="242"/>
    </row>
    <row r="716" spans="2:33">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c r="AE716" s="55"/>
      <c r="AF716" s="55"/>
      <c r="AG716" s="55"/>
    </row>
    <row r="717" spans="2:33">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c r="AE717" s="55"/>
      <c r="AF717" s="55"/>
      <c r="AG717" s="55"/>
    </row>
    <row r="718" spans="2:33">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c r="AE718" s="55"/>
      <c r="AF718" s="55"/>
      <c r="AG718" s="55"/>
    </row>
    <row r="719" spans="2:33">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c r="AE719" s="55"/>
      <c r="AF719" s="55"/>
      <c r="AG719" s="55"/>
    </row>
    <row r="720" spans="2:33">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c r="AE720" s="55"/>
      <c r="AF720" s="55"/>
      <c r="AG720" s="55"/>
    </row>
    <row r="881" spans="2:33">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c r="AE881" s="55"/>
      <c r="AF881" s="55"/>
      <c r="AG881" s="55"/>
    </row>
    <row r="885" spans="2:33">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row>
    <row r="886" spans="2:33">
      <c r="B886" s="242"/>
      <c r="C886" s="242"/>
      <c r="D886" s="242"/>
      <c r="E886" s="242"/>
      <c r="F886" s="242"/>
      <c r="G886" s="242"/>
      <c r="H886" s="242"/>
      <c r="I886" s="242"/>
      <c r="J886" s="242"/>
      <c r="K886" s="242"/>
      <c r="L886" s="242"/>
      <c r="M886" s="242"/>
      <c r="N886" s="242"/>
      <c r="O886" s="242"/>
      <c r="P886" s="242"/>
      <c r="Q886" s="242"/>
      <c r="R886" s="242"/>
      <c r="S886" s="242"/>
      <c r="T886" s="242"/>
      <c r="U886" s="242"/>
      <c r="V886" s="242"/>
      <c r="W886" s="242"/>
      <c r="X886" s="242"/>
      <c r="Y886" s="242"/>
      <c r="Z886" s="242"/>
      <c r="AA886" s="242"/>
      <c r="AB886" s="242"/>
      <c r="AC886" s="242"/>
      <c r="AD886" s="242"/>
      <c r="AE886" s="242"/>
      <c r="AF886" s="242"/>
      <c r="AG886" s="242"/>
    </row>
    <row r="889" spans="2:33">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c r="AE889" s="55"/>
      <c r="AF889" s="55"/>
      <c r="AG889" s="55"/>
    </row>
    <row r="890" spans="2:33">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c r="AE890" s="55"/>
      <c r="AF890" s="55"/>
      <c r="AG890" s="55"/>
    </row>
    <row r="891" spans="2:33">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c r="AE891" s="55"/>
      <c r="AF891" s="55"/>
      <c r="AG891" s="55"/>
    </row>
    <row r="892" spans="2:33">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c r="AE892" s="55"/>
      <c r="AF892" s="55"/>
      <c r="AG892" s="55"/>
    </row>
    <row r="893" spans="2:33">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c r="AE893" s="55"/>
      <c r="AF893" s="55"/>
      <c r="AG893" s="55"/>
    </row>
    <row r="894" spans="2:33">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c r="AE894" s="55"/>
      <c r="AF894" s="55"/>
      <c r="AG894" s="55"/>
    </row>
    <row r="895" spans="2:33">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c r="AE895" s="55"/>
      <c r="AF895" s="55"/>
      <c r="AG895" s="55"/>
    </row>
    <row r="896" spans="2:33">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c r="AE896" s="55"/>
      <c r="AF896" s="55"/>
      <c r="AG896" s="55"/>
    </row>
    <row r="968" spans="2:33">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row>
    <row r="969" spans="2:33">
      <c r="B969" s="242"/>
      <c r="C969" s="242"/>
      <c r="D969" s="242"/>
      <c r="E969" s="242"/>
      <c r="F969" s="242"/>
      <c r="G969" s="242"/>
      <c r="H969" s="242"/>
      <c r="I969" s="242"/>
      <c r="J969" s="242"/>
      <c r="K969" s="242"/>
      <c r="L969" s="242"/>
      <c r="M969" s="242"/>
      <c r="N969" s="242"/>
      <c r="O969" s="242"/>
      <c r="P969" s="242"/>
      <c r="Q969" s="242"/>
      <c r="R969" s="242"/>
      <c r="S969" s="242"/>
      <c r="T969" s="242"/>
      <c r="U969" s="242"/>
      <c r="V969" s="242"/>
      <c r="W969" s="242"/>
      <c r="X969" s="242"/>
      <c r="Y969" s="242"/>
      <c r="Z969" s="242"/>
      <c r="AA969" s="242"/>
      <c r="AB969" s="242"/>
      <c r="AC969" s="242"/>
      <c r="AD969" s="242"/>
      <c r="AE969" s="242"/>
      <c r="AF969" s="242"/>
      <c r="AG969" s="242"/>
    </row>
    <row r="975" spans="2:33">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c r="AE975" s="55"/>
      <c r="AF975" s="55"/>
      <c r="AG975" s="55"/>
    </row>
    <row r="976" spans="2:33">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c r="AE976" s="55"/>
      <c r="AF976" s="55"/>
      <c r="AG976" s="55"/>
    </row>
    <row r="1058" spans="2:33">
      <c r="B1058" s="55"/>
      <c r="C1058" s="55"/>
      <c r="D1058" s="55"/>
      <c r="E1058" s="55"/>
      <c r="F1058" s="55"/>
      <c r="G1058" s="55"/>
      <c r="H1058" s="55"/>
      <c r="I1058" s="55"/>
      <c r="J1058" s="55"/>
      <c r="K1058" s="55"/>
      <c r="L1058" s="55"/>
      <c r="M1058" s="55"/>
      <c r="N1058" s="55"/>
      <c r="O1058" s="55"/>
      <c r="P1058" s="55"/>
      <c r="Q1058" s="55"/>
      <c r="R1058" s="55"/>
      <c r="S1058" s="55"/>
      <c r="T1058" s="55"/>
      <c r="U1058" s="55"/>
      <c r="V1058" s="55"/>
      <c r="W1058" s="55"/>
      <c r="X1058" s="55"/>
      <c r="Y1058" s="55"/>
      <c r="Z1058" s="55"/>
      <c r="AA1058" s="55"/>
      <c r="AB1058" s="55"/>
      <c r="AC1058" s="55"/>
      <c r="AD1058" s="55"/>
      <c r="AE1058" s="55"/>
      <c r="AF1058" s="55"/>
      <c r="AG1058" s="55"/>
    </row>
    <row r="1070" spans="2:33">
      <c r="B1070" s="55"/>
      <c r="C1070" s="55"/>
      <c r="D1070" s="55"/>
      <c r="E1070" s="55"/>
      <c r="F1070" s="55"/>
      <c r="G1070" s="55"/>
      <c r="H1070" s="55"/>
      <c r="I1070" s="55"/>
      <c r="J1070" s="55"/>
      <c r="K1070" s="55"/>
      <c r="L1070" s="55"/>
      <c r="M1070" s="55"/>
      <c r="N1070" s="55"/>
      <c r="O1070" s="55"/>
      <c r="P1070" s="55"/>
      <c r="Q1070" s="55"/>
      <c r="R1070" s="55"/>
      <c r="S1070" s="55"/>
      <c r="T1070" s="55"/>
      <c r="U1070" s="55"/>
      <c r="V1070" s="55"/>
      <c r="W1070" s="55"/>
      <c r="X1070" s="55"/>
      <c r="Y1070" s="55"/>
      <c r="Z1070" s="55"/>
      <c r="AA1070" s="55"/>
      <c r="AB1070" s="55"/>
      <c r="AC1070" s="55"/>
      <c r="AD1070" s="55"/>
      <c r="AE1070" s="55"/>
      <c r="AF1070" s="55"/>
      <c r="AG1070" s="55"/>
    </row>
    <row r="1071" spans="2:33">
      <c r="B1071" s="242"/>
      <c r="C1071" s="242"/>
      <c r="D1071" s="242"/>
      <c r="E1071" s="242"/>
      <c r="F1071" s="242"/>
      <c r="G1071" s="242"/>
      <c r="H1071" s="242"/>
      <c r="I1071" s="242"/>
      <c r="J1071" s="242"/>
      <c r="K1071" s="242"/>
      <c r="L1071" s="242"/>
      <c r="M1071" s="242"/>
      <c r="N1071" s="242"/>
      <c r="O1071" s="242"/>
      <c r="P1071" s="242"/>
      <c r="Q1071" s="242"/>
      <c r="R1071" s="242"/>
      <c r="S1071" s="242"/>
      <c r="T1071" s="242"/>
      <c r="U1071" s="242"/>
      <c r="V1071" s="242"/>
      <c r="W1071" s="242"/>
      <c r="X1071" s="242"/>
      <c r="Y1071" s="242"/>
      <c r="Z1071" s="242"/>
      <c r="AA1071" s="242"/>
      <c r="AB1071" s="242"/>
      <c r="AC1071" s="242"/>
      <c r="AD1071" s="242"/>
      <c r="AE1071" s="242"/>
      <c r="AF1071" s="242"/>
      <c r="AG1071" s="242"/>
    </row>
    <row r="1169" spans="2:33">
      <c r="B1169" s="242"/>
      <c r="C1169" s="242"/>
      <c r="D1169" s="242"/>
      <c r="E1169" s="242"/>
      <c r="F1169" s="242"/>
      <c r="G1169" s="242"/>
      <c r="H1169" s="242"/>
      <c r="I1169" s="242"/>
      <c r="J1169" s="242"/>
      <c r="K1169" s="242"/>
      <c r="L1169" s="242"/>
      <c r="M1169" s="242"/>
      <c r="N1169" s="242"/>
      <c r="O1169" s="242"/>
      <c r="P1169" s="242"/>
      <c r="Q1169" s="242"/>
      <c r="R1169" s="242"/>
      <c r="S1169" s="242"/>
      <c r="T1169" s="242"/>
      <c r="U1169" s="242"/>
      <c r="V1169" s="242"/>
      <c r="W1169" s="242"/>
      <c r="X1169" s="242"/>
      <c r="Y1169" s="242"/>
      <c r="Z1169" s="242"/>
      <c r="AA1169" s="242"/>
      <c r="AB1169" s="242"/>
      <c r="AC1169" s="242"/>
      <c r="AD1169" s="242"/>
      <c r="AE1169" s="242"/>
      <c r="AF1169" s="242"/>
      <c r="AG1169" s="242"/>
    </row>
    <row r="1175" spans="2:33">
      <c r="B1175" s="55"/>
      <c r="C1175" s="55"/>
      <c r="D1175" s="55"/>
      <c r="E1175" s="55"/>
      <c r="F1175" s="55"/>
      <c r="G1175" s="55"/>
      <c r="H1175" s="55"/>
      <c r="I1175" s="55"/>
      <c r="J1175" s="55"/>
      <c r="K1175" s="55"/>
      <c r="L1175" s="55"/>
      <c r="M1175" s="55"/>
      <c r="N1175" s="55"/>
      <c r="O1175" s="55"/>
      <c r="P1175" s="55"/>
      <c r="Q1175" s="55"/>
      <c r="R1175" s="55"/>
      <c r="S1175" s="55"/>
      <c r="T1175" s="55"/>
      <c r="U1175" s="55"/>
      <c r="V1175" s="55"/>
      <c r="W1175" s="55"/>
      <c r="X1175" s="55"/>
      <c r="Y1175" s="55"/>
      <c r="Z1175" s="55"/>
      <c r="AA1175" s="55"/>
      <c r="AB1175" s="55"/>
      <c r="AC1175" s="55"/>
      <c r="AD1175" s="55"/>
      <c r="AE1175" s="55"/>
      <c r="AF1175" s="55"/>
      <c r="AG1175" s="55"/>
    </row>
    <row r="1176" spans="2:33">
      <c r="B1176" s="55"/>
      <c r="C1176" s="55"/>
      <c r="D1176" s="55"/>
      <c r="E1176" s="55"/>
      <c r="F1176" s="55"/>
      <c r="G1176" s="55"/>
      <c r="H1176" s="55"/>
      <c r="I1176" s="55"/>
      <c r="J1176" s="55"/>
      <c r="K1176" s="55"/>
      <c r="L1176" s="55"/>
      <c r="M1176" s="55"/>
      <c r="N1176" s="55"/>
      <c r="O1176" s="55"/>
      <c r="P1176" s="55"/>
      <c r="Q1176" s="55"/>
      <c r="R1176" s="55"/>
      <c r="S1176" s="55"/>
      <c r="T1176" s="55"/>
      <c r="U1176" s="55"/>
      <c r="V1176" s="55"/>
      <c r="W1176" s="55"/>
      <c r="X1176" s="55"/>
      <c r="Y1176" s="55"/>
      <c r="Z1176" s="55"/>
      <c r="AA1176" s="55"/>
      <c r="AB1176" s="55"/>
      <c r="AC1176" s="55"/>
      <c r="AD1176" s="55"/>
      <c r="AE1176" s="55"/>
      <c r="AF1176" s="55"/>
      <c r="AG1176" s="55"/>
    </row>
    <row r="1177" spans="2:33">
      <c r="B1177" s="55"/>
      <c r="C1177" s="55"/>
      <c r="D1177" s="55"/>
      <c r="E1177" s="55"/>
      <c r="F1177" s="55"/>
      <c r="G1177" s="55"/>
      <c r="H1177" s="55"/>
      <c r="I1177" s="55"/>
      <c r="J1177" s="55"/>
      <c r="K1177" s="55"/>
      <c r="L1177" s="55"/>
      <c r="M1177" s="55"/>
      <c r="N1177" s="55"/>
      <c r="O1177" s="55"/>
      <c r="P1177" s="55"/>
      <c r="Q1177" s="55"/>
      <c r="R1177" s="55"/>
      <c r="S1177" s="55"/>
      <c r="T1177" s="55"/>
      <c r="U1177" s="55"/>
      <c r="V1177" s="55"/>
      <c r="W1177" s="55"/>
      <c r="X1177" s="55"/>
      <c r="Y1177" s="55"/>
      <c r="Z1177" s="55"/>
      <c r="AA1177" s="55"/>
      <c r="AB1177" s="55"/>
      <c r="AC1177" s="55"/>
      <c r="AD1177" s="55"/>
      <c r="AE1177" s="55"/>
      <c r="AF1177" s="55"/>
      <c r="AG1177" s="55"/>
    </row>
    <row r="1178" spans="2:33">
      <c r="B1178" s="55"/>
      <c r="C1178" s="55"/>
      <c r="D1178" s="55"/>
      <c r="E1178" s="55"/>
      <c r="F1178" s="55"/>
      <c r="G1178" s="55"/>
      <c r="H1178" s="55"/>
      <c r="I1178" s="55"/>
      <c r="J1178" s="55"/>
      <c r="K1178" s="55"/>
      <c r="L1178" s="55"/>
      <c r="M1178" s="55"/>
      <c r="N1178" s="55"/>
      <c r="O1178" s="55"/>
      <c r="P1178" s="55"/>
      <c r="Q1178" s="55"/>
      <c r="R1178" s="55"/>
      <c r="S1178" s="55"/>
      <c r="T1178" s="55"/>
      <c r="U1178" s="55"/>
      <c r="V1178" s="55"/>
      <c r="W1178" s="55"/>
      <c r="X1178" s="55"/>
      <c r="Y1178" s="55"/>
      <c r="Z1178" s="55"/>
      <c r="AA1178" s="55"/>
      <c r="AB1178" s="55"/>
      <c r="AC1178" s="55"/>
      <c r="AD1178" s="55"/>
      <c r="AE1178" s="55"/>
      <c r="AF1178" s="55"/>
      <c r="AG1178" s="55"/>
    </row>
    <row r="1179" spans="2:33">
      <c r="B1179" s="55"/>
      <c r="C1179" s="55"/>
      <c r="D1179" s="55"/>
      <c r="E1179" s="55"/>
      <c r="F1179" s="55"/>
      <c r="G1179" s="55"/>
      <c r="H1179" s="55"/>
      <c r="I1179" s="55"/>
      <c r="J1179" s="55"/>
      <c r="K1179" s="55"/>
      <c r="L1179" s="55"/>
      <c r="M1179" s="55"/>
      <c r="N1179" s="55"/>
      <c r="O1179" s="55"/>
      <c r="P1179" s="55"/>
      <c r="Q1179" s="55"/>
      <c r="R1179" s="55"/>
      <c r="S1179" s="55"/>
      <c r="T1179" s="55"/>
      <c r="U1179" s="55"/>
      <c r="V1179" s="55"/>
      <c r="W1179" s="55"/>
      <c r="X1179" s="55"/>
      <c r="Y1179" s="55"/>
      <c r="Z1179" s="55"/>
      <c r="AA1179" s="55"/>
      <c r="AB1179" s="55"/>
      <c r="AC1179" s="55"/>
      <c r="AD1179" s="55"/>
      <c r="AE1179" s="55"/>
      <c r="AF1179" s="55"/>
      <c r="AG1179" s="55"/>
    </row>
    <row r="1180" spans="2:33">
      <c r="B1180" s="55"/>
      <c r="C1180" s="55"/>
      <c r="D1180" s="55"/>
      <c r="E1180" s="55"/>
      <c r="F1180" s="55"/>
      <c r="G1180" s="55"/>
      <c r="H1180" s="55"/>
      <c r="I1180" s="55"/>
      <c r="J1180" s="55"/>
      <c r="K1180" s="55"/>
      <c r="L1180" s="55"/>
      <c r="M1180" s="55"/>
      <c r="N1180" s="55"/>
      <c r="O1180" s="55"/>
      <c r="P1180" s="55"/>
      <c r="Q1180" s="55"/>
      <c r="R1180" s="55"/>
      <c r="S1180" s="55"/>
      <c r="T1180" s="55"/>
      <c r="U1180" s="55"/>
      <c r="V1180" s="55"/>
      <c r="W1180" s="55"/>
      <c r="X1180" s="55"/>
      <c r="Y1180" s="55"/>
      <c r="Z1180" s="55"/>
      <c r="AA1180" s="55"/>
      <c r="AB1180" s="55"/>
      <c r="AC1180" s="55"/>
      <c r="AD1180" s="55"/>
      <c r="AE1180" s="55"/>
      <c r="AF1180" s="55"/>
      <c r="AG1180" s="55"/>
    </row>
    <row r="1181" spans="2:33">
      <c r="B1181" s="55"/>
      <c r="C1181" s="55"/>
      <c r="D1181" s="55"/>
      <c r="E1181" s="55"/>
      <c r="F1181" s="55"/>
      <c r="G1181" s="55"/>
      <c r="H1181" s="55"/>
      <c r="I1181" s="55"/>
      <c r="J1181" s="55"/>
      <c r="K1181" s="55"/>
      <c r="L1181" s="55"/>
      <c r="M1181" s="55"/>
      <c r="N1181" s="55"/>
      <c r="O1181" s="55"/>
      <c r="P1181" s="55"/>
      <c r="Q1181" s="55"/>
      <c r="R1181" s="55"/>
      <c r="S1181" s="55"/>
      <c r="T1181" s="55"/>
      <c r="U1181" s="55"/>
      <c r="V1181" s="55"/>
      <c r="W1181" s="55"/>
      <c r="X1181" s="55"/>
      <c r="Y1181" s="55"/>
      <c r="Z1181" s="55"/>
      <c r="AA1181" s="55"/>
      <c r="AB1181" s="55"/>
      <c r="AC1181" s="55"/>
      <c r="AD1181" s="55"/>
      <c r="AE1181" s="55"/>
      <c r="AF1181" s="55"/>
      <c r="AG1181" s="55"/>
    </row>
    <row r="1182" spans="2:33">
      <c r="B1182" s="55"/>
      <c r="C1182" s="55"/>
      <c r="D1182" s="55"/>
      <c r="E1182" s="55"/>
      <c r="F1182" s="55"/>
      <c r="G1182" s="55"/>
      <c r="H1182" s="55"/>
      <c r="I1182" s="55"/>
      <c r="J1182" s="55"/>
      <c r="K1182" s="55"/>
      <c r="L1182" s="55"/>
      <c r="M1182" s="55"/>
      <c r="N1182" s="55"/>
      <c r="O1182" s="55"/>
      <c r="P1182" s="55"/>
      <c r="Q1182" s="55"/>
      <c r="R1182" s="55"/>
      <c r="S1182" s="55"/>
      <c r="T1182" s="55"/>
      <c r="U1182" s="55"/>
      <c r="V1182" s="55"/>
      <c r="W1182" s="55"/>
      <c r="X1182" s="55"/>
      <c r="Y1182" s="55"/>
      <c r="Z1182" s="55"/>
      <c r="AA1182" s="55"/>
      <c r="AB1182" s="55"/>
      <c r="AC1182" s="55"/>
      <c r="AD1182" s="55"/>
      <c r="AE1182" s="55"/>
      <c r="AF1182" s="55"/>
      <c r="AG1182" s="55"/>
    </row>
    <row r="1183" spans="2:33">
      <c r="B1183" s="55"/>
      <c r="C1183" s="55"/>
      <c r="D1183" s="55"/>
      <c r="E1183" s="55"/>
      <c r="F1183" s="55"/>
      <c r="G1183" s="55"/>
      <c r="H1183" s="55"/>
      <c r="I1183" s="55"/>
      <c r="J1183" s="55"/>
      <c r="K1183" s="55"/>
      <c r="L1183" s="55"/>
      <c r="M1183" s="55"/>
      <c r="N1183" s="55"/>
      <c r="O1183" s="55"/>
      <c r="P1183" s="55"/>
      <c r="Q1183" s="55"/>
      <c r="R1183" s="55"/>
      <c r="S1183" s="55"/>
      <c r="T1183" s="55"/>
      <c r="U1183" s="55"/>
      <c r="V1183" s="55"/>
      <c r="W1183" s="55"/>
      <c r="X1183" s="55"/>
      <c r="Y1183" s="55"/>
      <c r="Z1183" s="55"/>
      <c r="AA1183" s="55"/>
      <c r="AB1183" s="55"/>
      <c r="AC1183" s="55"/>
      <c r="AD1183" s="55"/>
      <c r="AE1183" s="55"/>
      <c r="AF1183" s="55"/>
      <c r="AG1183" s="55"/>
    </row>
    <row r="1184" spans="2:33">
      <c r="B1184" s="55"/>
      <c r="C1184" s="55"/>
      <c r="D1184" s="55"/>
      <c r="E1184" s="55"/>
      <c r="F1184" s="55"/>
      <c r="G1184" s="55"/>
      <c r="H1184" s="55"/>
      <c r="I1184" s="55"/>
      <c r="J1184" s="55"/>
      <c r="K1184" s="55"/>
      <c r="L1184" s="55"/>
      <c r="M1184" s="55"/>
      <c r="N1184" s="55"/>
      <c r="O1184" s="55"/>
      <c r="P1184" s="55"/>
      <c r="Q1184" s="55"/>
      <c r="R1184" s="55"/>
      <c r="S1184" s="55"/>
      <c r="T1184" s="55"/>
      <c r="U1184" s="55"/>
      <c r="V1184" s="55"/>
      <c r="W1184" s="55"/>
      <c r="X1184" s="55"/>
      <c r="Y1184" s="55"/>
      <c r="Z1184" s="55"/>
      <c r="AA1184" s="55"/>
      <c r="AB1184" s="55"/>
      <c r="AC1184" s="55"/>
      <c r="AD1184" s="55"/>
      <c r="AE1184" s="55"/>
      <c r="AF1184" s="55"/>
      <c r="AG1184" s="55"/>
    </row>
    <row r="1268" spans="2:33">
      <c r="B1268" s="55"/>
      <c r="C1268" s="55"/>
      <c r="D1268" s="55"/>
      <c r="E1268" s="55"/>
      <c r="F1268" s="55"/>
      <c r="G1268" s="55"/>
      <c r="H1268" s="55"/>
      <c r="I1268" s="55"/>
      <c r="J1268" s="55"/>
      <c r="K1268" s="55"/>
      <c r="L1268" s="55"/>
      <c r="M1268" s="55"/>
      <c r="N1268" s="55"/>
      <c r="O1268" s="55"/>
      <c r="P1268" s="55"/>
      <c r="Q1268" s="55"/>
      <c r="R1268" s="55"/>
      <c r="S1268" s="55"/>
      <c r="T1268" s="55"/>
      <c r="U1268" s="55"/>
      <c r="V1268" s="55"/>
      <c r="W1268" s="55"/>
      <c r="X1268" s="55"/>
      <c r="Y1268" s="55"/>
      <c r="Z1268" s="55"/>
      <c r="AA1268" s="55"/>
      <c r="AB1268" s="55"/>
      <c r="AC1268" s="55"/>
      <c r="AD1268" s="55"/>
      <c r="AE1268" s="55"/>
      <c r="AF1268" s="55"/>
      <c r="AG1268" s="55"/>
    </row>
    <row r="1269" spans="2:33">
      <c r="B1269" s="242"/>
      <c r="C1269" s="242"/>
      <c r="D1269" s="242"/>
      <c r="E1269" s="242"/>
      <c r="F1269" s="242"/>
      <c r="G1269" s="242"/>
      <c r="H1269" s="242"/>
      <c r="I1269" s="242"/>
      <c r="J1269" s="242"/>
      <c r="K1269" s="242"/>
      <c r="L1269" s="242"/>
      <c r="M1269" s="242"/>
      <c r="N1269" s="242"/>
      <c r="O1269" s="242"/>
      <c r="P1269" s="242"/>
      <c r="Q1269" s="242"/>
      <c r="R1269" s="242"/>
      <c r="S1269" s="242"/>
      <c r="T1269" s="242"/>
      <c r="U1269" s="242"/>
      <c r="V1269" s="242"/>
      <c r="W1269" s="242"/>
      <c r="X1269" s="242"/>
      <c r="Y1269" s="242"/>
      <c r="Z1269" s="242"/>
      <c r="AA1269" s="242"/>
      <c r="AB1269" s="242"/>
      <c r="AC1269" s="242"/>
      <c r="AD1269" s="242"/>
      <c r="AE1269" s="242"/>
      <c r="AF1269" s="242"/>
      <c r="AG1269" s="242"/>
    </row>
    <row r="1275" spans="2:33">
      <c r="B1275" s="55"/>
      <c r="C1275" s="55"/>
      <c r="D1275" s="55"/>
      <c r="E1275" s="55"/>
      <c r="F1275" s="55"/>
      <c r="G1275" s="55"/>
      <c r="H1275" s="55"/>
      <c r="I1275" s="55"/>
      <c r="J1275" s="55"/>
      <c r="K1275" s="55"/>
      <c r="L1275" s="55"/>
      <c r="M1275" s="55"/>
      <c r="N1275" s="55"/>
      <c r="O1275" s="55"/>
      <c r="P1275" s="55"/>
      <c r="Q1275" s="55"/>
      <c r="R1275" s="55"/>
      <c r="S1275" s="55"/>
      <c r="T1275" s="55"/>
      <c r="U1275" s="55"/>
      <c r="V1275" s="55"/>
      <c r="W1275" s="55"/>
      <c r="X1275" s="55"/>
      <c r="Y1275" s="55"/>
      <c r="Z1275" s="55"/>
      <c r="AA1275" s="55"/>
      <c r="AB1275" s="55"/>
      <c r="AC1275" s="55"/>
      <c r="AD1275" s="55"/>
      <c r="AE1275" s="55"/>
      <c r="AF1275" s="55"/>
      <c r="AG1275" s="55"/>
    </row>
    <row r="1276" spans="2:33">
      <c r="B1276" s="55"/>
      <c r="C1276" s="55"/>
      <c r="D1276" s="55"/>
      <c r="E1276" s="55"/>
      <c r="F1276" s="55"/>
      <c r="G1276" s="55"/>
      <c r="H1276" s="55"/>
      <c r="I1276" s="55"/>
      <c r="J1276" s="55"/>
      <c r="K1276" s="55"/>
      <c r="L1276" s="55"/>
      <c r="M1276" s="55"/>
      <c r="N1276" s="55"/>
      <c r="O1276" s="55"/>
      <c r="P1276" s="55"/>
      <c r="Q1276" s="55"/>
      <c r="R1276" s="55"/>
      <c r="S1276" s="55"/>
      <c r="T1276" s="55"/>
      <c r="U1276" s="55"/>
      <c r="V1276" s="55"/>
      <c r="W1276" s="55"/>
      <c r="X1276" s="55"/>
      <c r="Y1276" s="55"/>
      <c r="Z1276" s="55"/>
      <c r="AA1276" s="55"/>
      <c r="AB1276" s="55"/>
      <c r="AC1276" s="55"/>
      <c r="AD1276" s="55"/>
      <c r="AE1276" s="55"/>
      <c r="AF1276" s="55"/>
      <c r="AG1276" s="55"/>
    </row>
    <row r="1277" spans="2:33">
      <c r="B1277" s="55"/>
      <c r="C1277" s="55"/>
      <c r="D1277" s="55"/>
      <c r="E1277" s="55"/>
      <c r="F1277" s="55"/>
      <c r="G1277" s="55"/>
      <c r="H1277" s="55"/>
      <c r="I1277" s="55"/>
      <c r="J1277" s="55"/>
      <c r="K1277" s="55"/>
      <c r="L1277" s="55"/>
      <c r="M1277" s="55"/>
      <c r="N1277" s="55"/>
      <c r="O1277" s="55"/>
      <c r="P1277" s="55"/>
      <c r="Q1277" s="55"/>
      <c r="R1277" s="55"/>
      <c r="S1277" s="55"/>
      <c r="T1277" s="55"/>
      <c r="U1277" s="55"/>
      <c r="V1277" s="55"/>
      <c r="W1277" s="55"/>
      <c r="X1277" s="55"/>
      <c r="Y1277" s="55"/>
      <c r="Z1277" s="55"/>
      <c r="AA1277" s="55"/>
      <c r="AB1277" s="55"/>
      <c r="AC1277" s="55"/>
      <c r="AD1277" s="55"/>
      <c r="AE1277" s="55"/>
      <c r="AF1277" s="55"/>
      <c r="AG1277" s="55"/>
    </row>
    <row r="1278" spans="2:33">
      <c r="B1278" s="55"/>
      <c r="C1278" s="55"/>
      <c r="D1278" s="55"/>
      <c r="E1278" s="55"/>
      <c r="F1278" s="55"/>
      <c r="G1278" s="55"/>
      <c r="H1278" s="55"/>
      <c r="I1278" s="55"/>
      <c r="J1278" s="55"/>
      <c r="K1278" s="55"/>
      <c r="L1278" s="55"/>
      <c r="M1278" s="55"/>
      <c r="N1278" s="55"/>
      <c r="O1278" s="55"/>
      <c r="P1278" s="55"/>
      <c r="Q1278" s="55"/>
      <c r="R1278" s="55"/>
      <c r="S1278" s="55"/>
      <c r="T1278" s="55"/>
      <c r="U1278" s="55"/>
      <c r="V1278" s="55"/>
      <c r="W1278" s="55"/>
      <c r="X1278" s="55"/>
      <c r="Y1278" s="55"/>
      <c r="Z1278" s="55"/>
      <c r="AA1278" s="55"/>
      <c r="AB1278" s="55"/>
      <c r="AC1278" s="55"/>
      <c r="AD1278" s="55"/>
      <c r="AE1278" s="55"/>
      <c r="AF1278" s="55"/>
      <c r="AG1278" s="55"/>
    </row>
    <row r="1279" spans="2:33">
      <c r="B1279" s="55"/>
      <c r="C1279" s="55"/>
      <c r="D1279" s="55"/>
      <c r="E1279" s="55"/>
      <c r="F1279" s="55"/>
      <c r="G1279" s="55"/>
      <c r="H1279" s="55"/>
      <c r="I1279" s="55"/>
      <c r="J1279" s="55"/>
      <c r="K1279" s="55"/>
      <c r="L1279" s="55"/>
      <c r="M1279" s="55"/>
      <c r="N1279" s="55"/>
      <c r="O1279" s="55"/>
      <c r="P1279" s="55"/>
      <c r="Q1279" s="55"/>
      <c r="R1279" s="55"/>
      <c r="S1279" s="55"/>
      <c r="T1279" s="55"/>
      <c r="U1279" s="55"/>
      <c r="V1279" s="55"/>
      <c r="W1279" s="55"/>
      <c r="X1279" s="55"/>
      <c r="Y1279" s="55"/>
      <c r="Z1279" s="55"/>
      <c r="AA1279" s="55"/>
      <c r="AB1279" s="55"/>
      <c r="AC1279" s="55"/>
      <c r="AD1279" s="55"/>
      <c r="AE1279" s="55"/>
      <c r="AF1279" s="55"/>
      <c r="AG1279" s="55"/>
    </row>
    <row r="1280" spans="2:33">
      <c r="B1280" s="55"/>
      <c r="C1280" s="55"/>
      <c r="D1280" s="55"/>
      <c r="E1280" s="55"/>
      <c r="F1280" s="55"/>
      <c r="G1280" s="55"/>
      <c r="H1280" s="55"/>
      <c r="I1280" s="55"/>
      <c r="J1280" s="55"/>
      <c r="K1280" s="55"/>
      <c r="L1280" s="55"/>
      <c r="M1280" s="55"/>
      <c r="N1280" s="55"/>
      <c r="O1280" s="55"/>
      <c r="P1280" s="55"/>
      <c r="Q1280" s="55"/>
      <c r="R1280" s="55"/>
      <c r="S1280" s="55"/>
      <c r="T1280" s="55"/>
      <c r="U1280" s="55"/>
      <c r="V1280" s="55"/>
      <c r="W1280" s="55"/>
      <c r="X1280" s="55"/>
      <c r="Y1280" s="55"/>
      <c r="Z1280" s="55"/>
      <c r="AA1280" s="55"/>
      <c r="AB1280" s="55"/>
      <c r="AC1280" s="55"/>
      <c r="AD1280" s="55"/>
      <c r="AE1280" s="55"/>
      <c r="AF1280" s="55"/>
      <c r="AG1280" s="55"/>
    </row>
    <row r="1483" spans="2:33">
      <c r="B1483" s="55"/>
      <c r="C1483" s="55"/>
      <c r="D1483" s="55"/>
      <c r="E1483" s="55"/>
      <c r="F1483" s="55"/>
      <c r="G1483" s="55"/>
      <c r="H1483" s="55"/>
      <c r="I1483" s="55"/>
      <c r="J1483" s="55"/>
      <c r="K1483" s="55"/>
      <c r="L1483" s="55"/>
      <c r="M1483" s="55"/>
      <c r="N1483" s="55"/>
      <c r="O1483" s="55"/>
      <c r="P1483" s="55"/>
      <c r="Q1483" s="55"/>
      <c r="R1483" s="55"/>
      <c r="S1483" s="55"/>
      <c r="T1483" s="55"/>
      <c r="U1483" s="55"/>
      <c r="V1483" s="55"/>
      <c r="W1483" s="55"/>
      <c r="X1483" s="55"/>
      <c r="Y1483" s="55"/>
      <c r="Z1483" s="55"/>
      <c r="AA1483" s="55"/>
      <c r="AB1483" s="55"/>
      <c r="AC1483" s="55"/>
      <c r="AD1483" s="55"/>
      <c r="AE1483" s="55"/>
      <c r="AF1483" s="55"/>
      <c r="AG1483" s="55"/>
    </row>
    <row r="1484" spans="2:33">
      <c r="B1484" s="242"/>
      <c r="C1484" s="242"/>
      <c r="D1484" s="242"/>
      <c r="E1484" s="242"/>
      <c r="F1484" s="242"/>
      <c r="G1484" s="242"/>
      <c r="H1484" s="242"/>
      <c r="I1484" s="242"/>
      <c r="J1484" s="242"/>
      <c r="K1484" s="242"/>
      <c r="L1484" s="242"/>
      <c r="M1484" s="242"/>
      <c r="N1484" s="242"/>
      <c r="O1484" s="242"/>
      <c r="P1484" s="242"/>
      <c r="Q1484" s="242"/>
      <c r="R1484" s="242"/>
      <c r="S1484" s="242"/>
      <c r="T1484" s="242"/>
      <c r="U1484" s="242"/>
      <c r="V1484" s="242"/>
      <c r="W1484" s="242"/>
      <c r="X1484" s="242"/>
      <c r="Y1484" s="242"/>
      <c r="Z1484" s="242"/>
      <c r="AA1484" s="242"/>
      <c r="AB1484" s="242"/>
      <c r="AC1484" s="242"/>
      <c r="AD1484" s="242"/>
      <c r="AE1484" s="242"/>
      <c r="AF1484" s="242"/>
      <c r="AG1484" s="242"/>
    </row>
    <row r="1713" spans="2:33">
      <c r="B1713" s="242"/>
      <c r="C1713" s="242"/>
      <c r="D1713" s="242"/>
      <c r="E1713" s="242"/>
      <c r="F1713" s="242"/>
      <c r="G1713" s="242"/>
      <c r="H1713" s="242"/>
      <c r="I1713" s="242"/>
      <c r="J1713" s="242"/>
      <c r="K1713" s="242"/>
      <c r="L1713" s="242"/>
      <c r="M1713" s="242"/>
      <c r="N1713" s="242"/>
      <c r="O1713" s="242"/>
      <c r="P1713" s="242"/>
      <c r="Q1713" s="242"/>
      <c r="R1713" s="242"/>
      <c r="S1713" s="242"/>
      <c r="T1713" s="242"/>
      <c r="U1713" s="242"/>
      <c r="V1713" s="242"/>
      <c r="W1713" s="242"/>
      <c r="X1713" s="242"/>
      <c r="Y1713" s="242"/>
      <c r="Z1713" s="242"/>
      <c r="AA1713" s="242"/>
      <c r="AB1713" s="242"/>
      <c r="AC1713" s="242"/>
      <c r="AD1713" s="242"/>
      <c r="AE1713" s="242"/>
      <c r="AF1713" s="242"/>
      <c r="AG1713" s="242"/>
    </row>
    <row r="1714" spans="2:33">
      <c r="B1714" s="55"/>
      <c r="C1714" s="55"/>
      <c r="D1714" s="55"/>
      <c r="E1714" s="55"/>
      <c r="F1714" s="55"/>
      <c r="G1714" s="55"/>
      <c r="H1714" s="55"/>
      <c r="I1714" s="55"/>
      <c r="J1714" s="55"/>
      <c r="K1714" s="55"/>
      <c r="L1714" s="55"/>
      <c r="M1714" s="55"/>
      <c r="N1714" s="55"/>
      <c r="O1714" s="55"/>
      <c r="P1714" s="55"/>
      <c r="Q1714" s="55"/>
      <c r="R1714" s="55"/>
      <c r="S1714" s="55"/>
      <c r="T1714" s="55"/>
      <c r="U1714" s="55"/>
      <c r="V1714" s="55"/>
      <c r="W1714" s="55"/>
      <c r="X1714" s="55"/>
      <c r="Y1714" s="55"/>
      <c r="Z1714" s="55"/>
      <c r="AA1714" s="55"/>
      <c r="AB1714" s="55"/>
      <c r="AC1714" s="55"/>
      <c r="AD1714" s="55"/>
      <c r="AE1714" s="55"/>
      <c r="AF1714" s="55"/>
      <c r="AG1714" s="55"/>
    </row>
    <row r="1715" spans="2:33">
      <c r="B1715" s="55"/>
      <c r="C1715" s="55"/>
      <c r="D1715" s="55"/>
      <c r="E1715" s="55"/>
      <c r="F1715" s="55"/>
      <c r="G1715" s="55"/>
      <c r="H1715" s="55"/>
      <c r="I1715" s="55"/>
      <c r="J1715" s="55"/>
      <c r="K1715" s="55"/>
      <c r="L1715" s="55"/>
      <c r="M1715" s="55"/>
      <c r="N1715" s="55"/>
      <c r="O1715" s="55"/>
      <c r="P1715" s="55"/>
      <c r="Q1715" s="55"/>
      <c r="R1715" s="55"/>
      <c r="S1715" s="55"/>
      <c r="T1715" s="55"/>
      <c r="U1715" s="55"/>
      <c r="V1715" s="55"/>
      <c r="W1715" s="55"/>
      <c r="X1715" s="55"/>
      <c r="Y1715" s="55"/>
      <c r="Z1715" s="55"/>
      <c r="AA1715" s="55"/>
      <c r="AB1715" s="55"/>
      <c r="AC1715" s="55"/>
      <c r="AD1715" s="55"/>
      <c r="AE1715" s="55"/>
      <c r="AF1715" s="55"/>
      <c r="AG1715" s="55"/>
    </row>
    <row r="1716" spans="2:33">
      <c r="B1716" s="55"/>
      <c r="C1716" s="55"/>
      <c r="D1716" s="55"/>
      <c r="E1716" s="55"/>
      <c r="F1716" s="55"/>
      <c r="G1716" s="55"/>
      <c r="H1716" s="55"/>
      <c r="I1716" s="55"/>
      <c r="J1716" s="55"/>
      <c r="K1716" s="55"/>
      <c r="L1716" s="55"/>
      <c r="M1716" s="55"/>
      <c r="N1716" s="55"/>
      <c r="O1716" s="55"/>
      <c r="P1716" s="55"/>
      <c r="Q1716" s="55"/>
      <c r="R1716" s="55"/>
      <c r="S1716" s="55"/>
      <c r="T1716" s="55"/>
      <c r="U1716" s="55"/>
      <c r="V1716" s="55"/>
      <c r="W1716" s="55"/>
      <c r="X1716" s="55"/>
      <c r="Y1716" s="55"/>
      <c r="Z1716" s="55"/>
      <c r="AA1716" s="55"/>
      <c r="AB1716" s="55"/>
      <c r="AC1716" s="55"/>
      <c r="AD1716" s="55"/>
      <c r="AE1716" s="55"/>
      <c r="AF1716" s="55"/>
      <c r="AG1716" s="55"/>
    </row>
    <row r="1717" spans="2:33">
      <c r="B1717" s="55"/>
      <c r="C1717" s="55"/>
      <c r="D1717" s="55"/>
      <c r="E1717" s="55"/>
      <c r="F1717" s="55"/>
      <c r="G1717" s="55"/>
      <c r="H1717" s="55"/>
      <c r="I1717" s="55"/>
      <c r="J1717" s="55"/>
      <c r="K1717" s="55"/>
      <c r="L1717" s="55"/>
      <c r="M1717" s="55"/>
      <c r="N1717" s="55"/>
      <c r="O1717" s="55"/>
      <c r="P1717" s="55"/>
      <c r="Q1717" s="55"/>
      <c r="R1717" s="55"/>
      <c r="S1717" s="55"/>
      <c r="T1717" s="55"/>
      <c r="U1717" s="55"/>
      <c r="V1717" s="55"/>
      <c r="W1717" s="55"/>
      <c r="X1717" s="55"/>
      <c r="Y1717" s="55"/>
      <c r="Z1717" s="55"/>
      <c r="AA1717" s="55"/>
      <c r="AB1717" s="55"/>
      <c r="AC1717" s="55"/>
      <c r="AD1717" s="55"/>
      <c r="AE1717" s="55"/>
      <c r="AF1717" s="55"/>
      <c r="AG1717" s="55"/>
    </row>
    <row r="1718" spans="2:33">
      <c r="B1718" s="55"/>
      <c r="C1718" s="55"/>
      <c r="D1718" s="55"/>
      <c r="E1718" s="55"/>
      <c r="F1718" s="55"/>
      <c r="G1718" s="55"/>
      <c r="H1718" s="55"/>
      <c r="I1718" s="55"/>
      <c r="J1718" s="55"/>
      <c r="K1718" s="55"/>
      <c r="L1718" s="55"/>
      <c r="M1718" s="55"/>
      <c r="N1718" s="55"/>
      <c r="O1718" s="55"/>
      <c r="P1718" s="55"/>
      <c r="Q1718" s="55"/>
      <c r="R1718" s="55"/>
      <c r="S1718" s="55"/>
      <c r="T1718" s="55"/>
      <c r="U1718" s="55"/>
      <c r="V1718" s="55"/>
      <c r="W1718" s="55"/>
      <c r="X1718" s="55"/>
      <c r="Y1718" s="55"/>
      <c r="Z1718" s="55"/>
      <c r="AA1718" s="55"/>
      <c r="AB1718" s="55"/>
      <c r="AC1718" s="55"/>
      <c r="AD1718" s="55"/>
      <c r="AE1718" s="55"/>
      <c r="AF1718" s="55"/>
      <c r="AG1718" s="55"/>
    </row>
    <row r="1719" spans="2:33">
      <c r="B1719" s="55"/>
      <c r="C1719" s="55"/>
      <c r="D1719" s="55"/>
      <c r="E1719" s="55"/>
      <c r="F1719" s="55"/>
      <c r="G1719" s="55"/>
      <c r="H1719" s="55"/>
      <c r="I1719" s="55"/>
      <c r="J1719" s="55"/>
      <c r="K1719" s="55"/>
      <c r="L1719" s="55"/>
      <c r="M1719" s="55"/>
      <c r="N1719" s="55"/>
      <c r="O1719" s="55"/>
      <c r="P1719" s="55"/>
      <c r="Q1719" s="55"/>
      <c r="R1719" s="55"/>
      <c r="S1719" s="55"/>
      <c r="T1719" s="55"/>
      <c r="U1719" s="55"/>
      <c r="V1719" s="55"/>
      <c r="W1719" s="55"/>
      <c r="X1719" s="55"/>
      <c r="Y1719" s="55"/>
      <c r="Z1719" s="55"/>
      <c r="AA1719" s="55"/>
      <c r="AB1719" s="55"/>
      <c r="AC1719" s="55"/>
      <c r="AD1719" s="55"/>
      <c r="AE1719" s="55"/>
      <c r="AF1719" s="55"/>
      <c r="AG1719" s="55"/>
    </row>
    <row r="1720" spans="2:33">
      <c r="B1720" s="55"/>
      <c r="C1720" s="55"/>
      <c r="D1720" s="55"/>
      <c r="E1720" s="55"/>
      <c r="F1720" s="55"/>
      <c r="G1720" s="55"/>
      <c r="H1720" s="55"/>
      <c r="I1720" s="55"/>
      <c r="J1720" s="55"/>
      <c r="K1720" s="55"/>
      <c r="L1720" s="55"/>
      <c r="M1720" s="55"/>
      <c r="N1720" s="55"/>
      <c r="O1720" s="55"/>
      <c r="P1720" s="55"/>
      <c r="Q1720" s="55"/>
      <c r="R1720" s="55"/>
      <c r="S1720" s="55"/>
      <c r="T1720" s="55"/>
      <c r="U1720" s="55"/>
      <c r="V1720" s="55"/>
      <c r="W1720" s="55"/>
      <c r="X1720" s="55"/>
      <c r="Y1720" s="55"/>
      <c r="Z1720" s="55"/>
      <c r="AA1720" s="55"/>
      <c r="AB1720" s="55"/>
      <c r="AC1720" s="55"/>
      <c r="AD1720" s="55"/>
      <c r="AE1720" s="55"/>
      <c r="AF1720" s="55"/>
      <c r="AG1720" s="55"/>
    </row>
    <row r="1721" spans="2:33">
      <c r="B1721" s="55"/>
      <c r="C1721" s="55"/>
      <c r="D1721" s="55"/>
      <c r="E1721" s="55"/>
      <c r="F1721" s="55"/>
      <c r="G1721" s="55"/>
      <c r="H1721" s="55"/>
      <c r="I1721" s="55"/>
      <c r="J1721" s="55"/>
      <c r="K1721" s="55"/>
      <c r="L1721" s="55"/>
      <c r="M1721" s="55"/>
      <c r="N1721" s="55"/>
      <c r="O1721" s="55"/>
      <c r="P1721" s="55"/>
      <c r="Q1721" s="55"/>
      <c r="R1721" s="55"/>
      <c r="S1721" s="55"/>
      <c r="T1721" s="55"/>
      <c r="U1721" s="55"/>
      <c r="V1721" s="55"/>
      <c r="W1721" s="55"/>
      <c r="X1721" s="55"/>
      <c r="Y1721" s="55"/>
      <c r="Z1721" s="55"/>
      <c r="AA1721" s="55"/>
      <c r="AB1721" s="55"/>
      <c r="AC1721" s="55"/>
      <c r="AD1721" s="55"/>
      <c r="AE1721" s="55"/>
      <c r="AF1721" s="55"/>
      <c r="AG1721" s="55"/>
    </row>
    <row r="1722" spans="2:33">
      <c r="B1722" s="55"/>
      <c r="C1722" s="55"/>
      <c r="D1722" s="55"/>
      <c r="E1722" s="55"/>
      <c r="F1722" s="55"/>
      <c r="G1722" s="55"/>
      <c r="H1722" s="55"/>
      <c r="I1722" s="55"/>
      <c r="J1722" s="55"/>
      <c r="K1722" s="55"/>
      <c r="L1722" s="55"/>
      <c r="M1722" s="55"/>
      <c r="N1722" s="55"/>
      <c r="O1722" s="55"/>
      <c r="P1722" s="55"/>
      <c r="Q1722" s="55"/>
      <c r="R1722" s="55"/>
      <c r="S1722" s="55"/>
      <c r="T1722" s="55"/>
      <c r="U1722" s="55"/>
      <c r="V1722" s="55"/>
      <c r="W1722" s="55"/>
      <c r="X1722" s="55"/>
      <c r="Y1722" s="55"/>
      <c r="Z1722" s="55"/>
      <c r="AA1722" s="55"/>
      <c r="AB1722" s="55"/>
      <c r="AC1722" s="55"/>
      <c r="AD1722" s="55"/>
      <c r="AE1722" s="55"/>
      <c r="AF1722" s="55"/>
      <c r="AG1722" s="55"/>
    </row>
    <row r="1723" spans="2:33">
      <c r="B1723" s="55"/>
      <c r="C1723" s="55"/>
      <c r="D1723" s="55"/>
      <c r="E1723" s="55"/>
      <c r="F1723" s="55"/>
      <c r="G1723" s="55"/>
      <c r="H1723" s="55"/>
      <c r="I1723" s="55"/>
      <c r="J1723" s="55"/>
      <c r="K1723" s="55"/>
      <c r="L1723" s="55"/>
      <c r="M1723" s="55"/>
      <c r="N1723" s="55"/>
      <c r="O1723" s="55"/>
      <c r="P1723" s="55"/>
      <c r="Q1723" s="55"/>
      <c r="R1723" s="55"/>
      <c r="S1723" s="55"/>
      <c r="T1723" s="55"/>
      <c r="U1723" s="55"/>
      <c r="V1723" s="55"/>
      <c r="W1723" s="55"/>
      <c r="X1723" s="55"/>
      <c r="Y1723" s="55"/>
      <c r="Z1723" s="55"/>
      <c r="AA1723" s="55"/>
      <c r="AB1723" s="55"/>
      <c r="AC1723" s="55"/>
      <c r="AD1723" s="55"/>
      <c r="AE1723" s="55"/>
      <c r="AF1723" s="55"/>
      <c r="AG1723" s="55"/>
    </row>
    <row r="1724" spans="2:33">
      <c r="B1724" s="55"/>
      <c r="C1724" s="55"/>
      <c r="D1724" s="55"/>
      <c r="E1724" s="55"/>
      <c r="F1724" s="55"/>
      <c r="G1724" s="55"/>
      <c r="H1724" s="55"/>
      <c r="I1724" s="55"/>
      <c r="J1724" s="55"/>
      <c r="K1724" s="55"/>
      <c r="L1724" s="55"/>
      <c r="M1724" s="55"/>
      <c r="N1724" s="55"/>
      <c r="O1724" s="55"/>
      <c r="P1724" s="55"/>
      <c r="Q1724" s="55"/>
      <c r="R1724" s="55"/>
      <c r="S1724" s="55"/>
      <c r="T1724" s="55"/>
      <c r="U1724" s="55"/>
      <c r="V1724" s="55"/>
      <c r="W1724" s="55"/>
      <c r="X1724" s="55"/>
      <c r="Y1724" s="55"/>
      <c r="Z1724" s="55"/>
      <c r="AA1724" s="55"/>
      <c r="AB1724" s="55"/>
      <c r="AC1724" s="55"/>
      <c r="AD1724" s="55"/>
      <c r="AE1724" s="55"/>
      <c r="AF1724" s="55"/>
      <c r="AG1724" s="55"/>
    </row>
    <row r="1728" spans="2:33">
      <c r="B1728" s="55"/>
      <c r="C1728" s="55"/>
      <c r="D1728" s="55"/>
      <c r="E1728" s="55"/>
      <c r="F1728" s="55"/>
      <c r="G1728" s="55"/>
      <c r="H1728" s="55"/>
      <c r="I1728" s="55"/>
      <c r="J1728" s="55"/>
      <c r="K1728" s="55"/>
      <c r="L1728" s="55"/>
      <c r="M1728" s="55"/>
      <c r="N1728" s="55"/>
      <c r="O1728" s="55"/>
      <c r="P1728" s="55"/>
      <c r="Q1728" s="55"/>
      <c r="R1728" s="55"/>
      <c r="S1728" s="55"/>
      <c r="T1728" s="55"/>
      <c r="U1728" s="55"/>
      <c r="V1728" s="55"/>
      <c r="W1728" s="55"/>
      <c r="X1728" s="55"/>
      <c r="Y1728" s="55"/>
      <c r="Z1728" s="55"/>
      <c r="AA1728" s="55"/>
      <c r="AB1728" s="55"/>
      <c r="AC1728" s="55"/>
      <c r="AD1728" s="55"/>
      <c r="AE1728" s="55"/>
      <c r="AF1728" s="55"/>
      <c r="AG1728" s="55"/>
    </row>
    <row r="1989" spans="2:33">
      <c r="B1989" s="55"/>
      <c r="C1989" s="55"/>
      <c r="D1989" s="55"/>
      <c r="E1989" s="55"/>
      <c r="F1989" s="55"/>
      <c r="G1989" s="55"/>
      <c r="H1989" s="55"/>
      <c r="I1989" s="55"/>
      <c r="J1989" s="55"/>
      <c r="K1989" s="55"/>
      <c r="L1989" s="55"/>
      <c r="M1989" s="55"/>
      <c r="N1989" s="55"/>
      <c r="O1989" s="55"/>
      <c r="P1989" s="55"/>
      <c r="Q1989" s="55"/>
      <c r="R1989" s="55"/>
      <c r="S1989" s="55"/>
      <c r="T1989" s="55"/>
      <c r="U1989" s="55"/>
      <c r="V1989" s="55"/>
      <c r="W1989" s="55"/>
      <c r="X1989" s="55"/>
      <c r="Y1989" s="55"/>
      <c r="Z1989" s="55"/>
      <c r="AA1989" s="55"/>
      <c r="AB1989" s="55"/>
      <c r="AC1989" s="55"/>
      <c r="AD1989" s="55"/>
      <c r="AE1989" s="55"/>
      <c r="AF1989" s="55"/>
      <c r="AG1989" s="55"/>
    </row>
    <row r="1990" spans="2:33">
      <c r="B1990" s="242"/>
      <c r="C1990" s="242"/>
      <c r="D1990" s="242"/>
      <c r="E1990" s="242"/>
      <c r="F1990" s="242"/>
      <c r="G1990" s="242"/>
      <c r="H1990" s="242"/>
      <c r="I1990" s="242"/>
      <c r="J1990" s="242"/>
      <c r="K1990" s="242"/>
      <c r="L1990" s="242"/>
      <c r="M1990" s="242"/>
      <c r="N1990" s="242"/>
      <c r="O1990" s="242"/>
      <c r="P1990" s="242"/>
      <c r="Q1990" s="242"/>
      <c r="R1990" s="242"/>
      <c r="S1990" s="242"/>
      <c r="T1990" s="242"/>
      <c r="U1990" s="242"/>
      <c r="V1990" s="242"/>
      <c r="W1990" s="242"/>
      <c r="X1990" s="242"/>
      <c r="Y1990" s="242"/>
      <c r="Z1990" s="242"/>
      <c r="AA1990" s="242"/>
      <c r="AB1990" s="242"/>
      <c r="AC1990" s="242"/>
      <c r="AD1990" s="242"/>
      <c r="AE1990" s="242"/>
      <c r="AF1990" s="242"/>
      <c r="AG1990" s="242"/>
    </row>
    <row r="1998" spans="2:33">
      <c r="B1998" s="55"/>
      <c r="C1998" s="55"/>
      <c r="D1998" s="55"/>
      <c r="E1998" s="55"/>
      <c r="F1998" s="55"/>
      <c r="G1998" s="55"/>
      <c r="H1998" s="55"/>
      <c r="I1998" s="55"/>
      <c r="J1998" s="55"/>
      <c r="K1998" s="55"/>
      <c r="L1998" s="55"/>
      <c r="M1998" s="55"/>
      <c r="N1998" s="55"/>
      <c r="O1998" s="55"/>
      <c r="P1998" s="55"/>
      <c r="Q1998" s="55"/>
      <c r="R1998" s="55"/>
      <c r="S1998" s="55"/>
      <c r="T1998" s="55"/>
      <c r="U1998" s="55"/>
      <c r="V1998" s="55"/>
      <c r="W1998" s="55"/>
      <c r="X1998" s="55"/>
      <c r="Y1998" s="55"/>
      <c r="Z1998" s="55"/>
      <c r="AA1998" s="55"/>
      <c r="AB1998" s="55"/>
      <c r="AC1998" s="55"/>
      <c r="AD1998" s="55"/>
      <c r="AE1998" s="55"/>
      <c r="AF1998" s="55"/>
      <c r="AG1998" s="55"/>
    </row>
    <row r="1999" spans="2:33">
      <c r="B1999" s="55"/>
      <c r="C1999" s="55"/>
      <c r="D1999" s="55"/>
      <c r="E1999" s="55"/>
      <c r="F1999" s="55"/>
      <c r="G1999" s="55"/>
      <c r="H1999" s="55"/>
      <c r="I1999" s="55"/>
      <c r="J1999" s="55"/>
      <c r="K1999" s="55"/>
      <c r="L1999" s="55"/>
      <c r="M1999" s="55"/>
      <c r="N1999" s="55"/>
      <c r="O1999" s="55"/>
      <c r="P1999" s="55"/>
      <c r="Q1999" s="55"/>
      <c r="R1999" s="55"/>
      <c r="S1999" s="55"/>
      <c r="T1999" s="55"/>
      <c r="U1999" s="55"/>
      <c r="V1999" s="55"/>
      <c r="W1999" s="55"/>
      <c r="X1999" s="55"/>
      <c r="Y1999" s="55"/>
      <c r="Z1999" s="55"/>
      <c r="AA1999" s="55"/>
      <c r="AB1999" s="55"/>
      <c r="AC1999" s="55"/>
      <c r="AD1999" s="55"/>
      <c r="AE1999" s="55"/>
      <c r="AF1999" s="55"/>
      <c r="AG1999" s="55"/>
    </row>
    <row r="2000" spans="2:33">
      <c r="B2000" s="55"/>
      <c r="C2000" s="55"/>
      <c r="D2000" s="55"/>
      <c r="E2000" s="55"/>
      <c r="F2000" s="55"/>
      <c r="G2000" s="55"/>
      <c r="H2000" s="55"/>
      <c r="I2000" s="55"/>
      <c r="J2000" s="55"/>
      <c r="K2000" s="55"/>
      <c r="L2000" s="55"/>
      <c r="M2000" s="55"/>
      <c r="N2000" s="55"/>
      <c r="O2000" s="55"/>
      <c r="P2000" s="55"/>
      <c r="Q2000" s="55"/>
      <c r="R2000" s="55"/>
      <c r="S2000" s="55"/>
      <c r="T2000" s="55"/>
      <c r="U2000" s="55"/>
      <c r="V2000" s="55"/>
      <c r="W2000" s="55"/>
      <c r="X2000" s="55"/>
      <c r="Y2000" s="55"/>
      <c r="Z2000" s="55"/>
      <c r="AA2000" s="55"/>
      <c r="AB2000" s="55"/>
      <c r="AC2000" s="55"/>
      <c r="AD2000" s="55"/>
      <c r="AE2000" s="55"/>
      <c r="AF2000" s="55"/>
      <c r="AG2000" s="55"/>
    </row>
    <row r="2324" spans="2:33">
      <c r="B2324" s="55"/>
      <c r="C2324" s="55"/>
      <c r="D2324" s="55"/>
      <c r="E2324" s="55"/>
      <c r="F2324" s="55"/>
      <c r="G2324" s="55"/>
      <c r="H2324" s="55"/>
      <c r="I2324" s="55"/>
      <c r="J2324" s="55"/>
      <c r="K2324" s="55"/>
      <c r="L2324" s="55"/>
      <c r="M2324" s="55"/>
      <c r="N2324" s="55"/>
      <c r="O2324" s="55"/>
      <c r="P2324" s="55"/>
      <c r="Q2324" s="55"/>
      <c r="R2324" s="55"/>
      <c r="S2324" s="55"/>
      <c r="T2324" s="55"/>
      <c r="U2324" s="55"/>
      <c r="V2324" s="55"/>
      <c r="W2324" s="55"/>
      <c r="X2324" s="55"/>
      <c r="Y2324" s="55"/>
      <c r="Z2324" s="55"/>
      <c r="AA2324" s="55"/>
      <c r="AB2324" s="55"/>
      <c r="AC2324" s="55"/>
      <c r="AD2324" s="55"/>
      <c r="AE2324" s="55"/>
      <c r="AF2324" s="55"/>
      <c r="AG2324" s="55"/>
    </row>
    <row r="2325" spans="2:33">
      <c r="B2325" s="242"/>
      <c r="C2325" s="242"/>
      <c r="D2325" s="242"/>
      <c r="E2325" s="242"/>
      <c r="F2325" s="242"/>
      <c r="G2325" s="242"/>
      <c r="H2325" s="242"/>
      <c r="I2325" s="242"/>
      <c r="J2325" s="242"/>
      <c r="K2325" s="242"/>
      <c r="L2325" s="242"/>
      <c r="M2325" s="242"/>
      <c r="N2325" s="242"/>
      <c r="O2325" s="242"/>
      <c r="P2325" s="242"/>
      <c r="Q2325" s="242"/>
      <c r="R2325" s="242"/>
      <c r="S2325" s="242"/>
      <c r="T2325" s="242"/>
      <c r="U2325" s="242"/>
      <c r="V2325" s="242"/>
      <c r="W2325" s="242"/>
      <c r="X2325" s="242"/>
      <c r="Y2325" s="242"/>
      <c r="Z2325" s="242"/>
      <c r="AA2325" s="242"/>
      <c r="AB2325" s="242"/>
      <c r="AC2325" s="242"/>
      <c r="AD2325" s="242"/>
      <c r="AE2325" s="242"/>
      <c r="AF2325" s="242"/>
      <c r="AG2325" s="242"/>
    </row>
    <row r="2327" spans="2:33">
      <c r="B2327" s="55"/>
      <c r="C2327" s="55"/>
      <c r="D2327" s="55"/>
      <c r="E2327" s="55"/>
      <c r="F2327" s="55"/>
      <c r="G2327" s="55"/>
      <c r="H2327" s="55"/>
      <c r="I2327" s="55"/>
      <c r="J2327" s="55"/>
      <c r="K2327" s="55"/>
      <c r="L2327" s="55"/>
      <c r="M2327" s="55"/>
      <c r="N2327" s="55"/>
      <c r="O2327" s="55"/>
      <c r="P2327" s="55"/>
      <c r="Q2327" s="55"/>
      <c r="R2327" s="55"/>
      <c r="S2327" s="55"/>
      <c r="T2327" s="55"/>
      <c r="U2327" s="55"/>
      <c r="V2327" s="55"/>
      <c r="W2327" s="55"/>
      <c r="X2327" s="55"/>
      <c r="Y2327" s="55"/>
      <c r="Z2327" s="55"/>
      <c r="AA2327" s="55"/>
      <c r="AB2327" s="55"/>
      <c r="AC2327" s="55"/>
      <c r="AD2327" s="55"/>
      <c r="AE2327" s="55"/>
      <c r="AF2327" s="55"/>
      <c r="AG2327" s="55"/>
    </row>
    <row r="2328" spans="2:33">
      <c r="B2328" s="55"/>
      <c r="C2328" s="55"/>
      <c r="D2328" s="55"/>
      <c r="E2328" s="55"/>
      <c r="F2328" s="55"/>
      <c r="G2328" s="55"/>
      <c r="H2328" s="55"/>
      <c r="I2328" s="55"/>
      <c r="J2328" s="55"/>
      <c r="K2328" s="55"/>
      <c r="L2328" s="55"/>
      <c r="M2328" s="55"/>
      <c r="N2328" s="55"/>
      <c r="O2328" s="55"/>
      <c r="P2328" s="55"/>
      <c r="Q2328" s="55"/>
      <c r="R2328" s="55"/>
      <c r="S2328" s="55"/>
      <c r="T2328" s="55"/>
      <c r="U2328" s="55"/>
      <c r="V2328" s="55"/>
      <c r="W2328" s="55"/>
      <c r="X2328" s="55"/>
      <c r="Y2328" s="55"/>
      <c r="Z2328" s="55"/>
      <c r="AA2328" s="55"/>
      <c r="AB2328" s="55"/>
      <c r="AC2328" s="55"/>
      <c r="AD2328" s="55"/>
      <c r="AE2328" s="55"/>
      <c r="AF2328" s="55"/>
      <c r="AG2328" s="55"/>
    </row>
    <row r="2329" spans="2:33">
      <c r="B2329" s="55"/>
      <c r="C2329" s="55"/>
      <c r="D2329" s="55"/>
      <c r="E2329" s="55"/>
      <c r="F2329" s="55"/>
      <c r="G2329" s="55"/>
      <c r="H2329" s="55"/>
      <c r="I2329" s="55"/>
      <c r="J2329" s="55"/>
      <c r="K2329" s="55"/>
      <c r="L2329" s="55"/>
      <c r="M2329" s="55"/>
      <c r="N2329" s="55"/>
      <c r="O2329" s="55"/>
      <c r="P2329" s="55"/>
      <c r="Q2329" s="55"/>
      <c r="R2329" s="55"/>
      <c r="S2329" s="55"/>
      <c r="T2329" s="55"/>
      <c r="U2329" s="55"/>
      <c r="V2329" s="55"/>
      <c r="W2329" s="55"/>
      <c r="X2329" s="55"/>
      <c r="Y2329" s="55"/>
      <c r="Z2329" s="55"/>
      <c r="AA2329" s="55"/>
      <c r="AB2329" s="55"/>
      <c r="AC2329" s="55"/>
      <c r="AD2329" s="55"/>
      <c r="AE2329" s="55"/>
      <c r="AF2329" s="55"/>
      <c r="AG2329" s="55"/>
    </row>
    <row r="2330" spans="2:33">
      <c r="B2330" s="55"/>
      <c r="C2330" s="55"/>
      <c r="D2330" s="55"/>
      <c r="E2330" s="55"/>
      <c r="F2330" s="55"/>
      <c r="G2330" s="55"/>
      <c r="H2330" s="55"/>
      <c r="I2330" s="55"/>
      <c r="J2330" s="55"/>
      <c r="K2330" s="55"/>
      <c r="L2330" s="55"/>
      <c r="M2330" s="55"/>
      <c r="N2330" s="55"/>
      <c r="O2330" s="55"/>
      <c r="P2330" s="55"/>
      <c r="Q2330" s="55"/>
      <c r="R2330" s="55"/>
      <c r="S2330" s="55"/>
      <c r="T2330" s="55"/>
      <c r="U2330" s="55"/>
      <c r="V2330" s="55"/>
      <c r="W2330" s="55"/>
      <c r="X2330" s="55"/>
      <c r="Y2330" s="55"/>
      <c r="Z2330" s="55"/>
      <c r="AA2330" s="55"/>
      <c r="AB2330" s="55"/>
      <c r="AC2330" s="55"/>
      <c r="AD2330" s="55"/>
      <c r="AE2330" s="55"/>
      <c r="AF2330" s="55"/>
      <c r="AG2330" s="55"/>
    </row>
    <row r="2331" spans="2:33">
      <c r="B2331" s="55"/>
      <c r="C2331" s="55"/>
      <c r="D2331" s="55"/>
      <c r="E2331" s="55"/>
      <c r="F2331" s="55"/>
      <c r="G2331" s="55"/>
      <c r="H2331" s="55"/>
      <c r="I2331" s="55"/>
      <c r="J2331" s="55"/>
      <c r="K2331" s="55"/>
      <c r="L2331" s="55"/>
      <c r="M2331" s="55"/>
      <c r="N2331" s="55"/>
      <c r="O2331" s="55"/>
      <c r="P2331" s="55"/>
      <c r="Q2331" s="55"/>
      <c r="R2331" s="55"/>
      <c r="S2331" s="55"/>
      <c r="T2331" s="55"/>
      <c r="U2331" s="55"/>
      <c r="V2331" s="55"/>
      <c r="W2331" s="55"/>
      <c r="X2331" s="55"/>
      <c r="Y2331" s="55"/>
      <c r="Z2331" s="55"/>
      <c r="AA2331" s="55"/>
      <c r="AB2331" s="55"/>
      <c r="AC2331" s="55"/>
      <c r="AD2331" s="55"/>
      <c r="AE2331" s="55"/>
      <c r="AF2331" s="55"/>
      <c r="AG2331" s="55"/>
    </row>
    <row r="2332" spans="2:33">
      <c r="B2332" s="55"/>
      <c r="C2332" s="55"/>
      <c r="D2332" s="55"/>
      <c r="E2332" s="55"/>
      <c r="F2332" s="55"/>
      <c r="G2332" s="55"/>
      <c r="H2332" s="55"/>
      <c r="I2332" s="55"/>
      <c r="J2332" s="55"/>
      <c r="K2332" s="55"/>
      <c r="L2332" s="55"/>
      <c r="M2332" s="55"/>
      <c r="N2332" s="55"/>
      <c r="O2332" s="55"/>
      <c r="P2332" s="55"/>
      <c r="Q2332" s="55"/>
      <c r="R2332" s="55"/>
      <c r="S2332" s="55"/>
      <c r="T2332" s="55"/>
      <c r="U2332" s="55"/>
      <c r="V2332" s="55"/>
      <c r="W2332" s="55"/>
      <c r="X2332" s="55"/>
      <c r="Y2332" s="55"/>
      <c r="Z2332" s="55"/>
      <c r="AA2332" s="55"/>
      <c r="AB2332" s="55"/>
      <c r="AC2332" s="55"/>
      <c r="AD2332" s="55"/>
      <c r="AE2332" s="55"/>
      <c r="AF2332" s="55"/>
      <c r="AG2332" s="55"/>
    </row>
    <row r="2333" spans="2:33">
      <c r="B2333" s="55"/>
      <c r="C2333" s="55"/>
      <c r="D2333" s="55"/>
      <c r="E2333" s="55"/>
      <c r="F2333" s="55"/>
      <c r="G2333" s="55"/>
      <c r="H2333" s="55"/>
      <c r="I2333" s="55"/>
      <c r="J2333" s="55"/>
      <c r="K2333" s="55"/>
      <c r="L2333" s="55"/>
      <c r="M2333" s="55"/>
      <c r="N2333" s="55"/>
      <c r="O2333" s="55"/>
      <c r="P2333" s="55"/>
      <c r="Q2333" s="55"/>
      <c r="R2333" s="55"/>
      <c r="S2333" s="55"/>
      <c r="T2333" s="55"/>
      <c r="U2333" s="55"/>
      <c r="V2333" s="55"/>
      <c r="W2333" s="55"/>
      <c r="X2333" s="55"/>
      <c r="Y2333" s="55"/>
      <c r="Z2333" s="55"/>
      <c r="AA2333" s="55"/>
      <c r="AB2333" s="55"/>
      <c r="AC2333" s="55"/>
      <c r="AD2333" s="55"/>
      <c r="AE2333" s="55"/>
      <c r="AF2333" s="55"/>
      <c r="AG2333" s="55"/>
    </row>
    <row r="2334" spans="2:33">
      <c r="B2334" s="55"/>
      <c r="C2334" s="55"/>
      <c r="D2334" s="55"/>
      <c r="E2334" s="55"/>
      <c r="F2334" s="55"/>
      <c r="G2334" s="55"/>
      <c r="H2334" s="55"/>
      <c r="I2334" s="55"/>
      <c r="J2334" s="55"/>
      <c r="K2334" s="55"/>
      <c r="L2334" s="55"/>
      <c r="M2334" s="55"/>
      <c r="N2334" s="55"/>
      <c r="O2334" s="55"/>
      <c r="P2334" s="55"/>
      <c r="Q2334" s="55"/>
      <c r="R2334" s="55"/>
      <c r="S2334" s="55"/>
      <c r="T2334" s="55"/>
      <c r="U2334" s="55"/>
      <c r="V2334" s="55"/>
      <c r="W2334" s="55"/>
      <c r="X2334" s="55"/>
      <c r="Y2334" s="55"/>
      <c r="Z2334" s="55"/>
      <c r="AA2334" s="55"/>
      <c r="AB2334" s="55"/>
      <c r="AC2334" s="55"/>
      <c r="AD2334" s="55"/>
      <c r="AE2334" s="55"/>
      <c r="AF2334" s="55"/>
      <c r="AG2334" s="55"/>
    </row>
    <row r="2335" spans="2:33">
      <c r="B2335" s="55"/>
      <c r="C2335" s="55"/>
      <c r="D2335" s="55"/>
      <c r="E2335" s="55"/>
      <c r="F2335" s="55"/>
      <c r="G2335" s="55"/>
      <c r="H2335" s="55"/>
      <c r="I2335" s="55"/>
      <c r="J2335" s="55"/>
      <c r="K2335" s="55"/>
      <c r="L2335" s="55"/>
      <c r="M2335" s="55"/>
      <c r="N2335" s="55"/>
      <c r="O2335" s="55"/>
      <c r="P2335" s="55"/>
      <c r="Q2335" s="55"/>
      <c r="R2335" s="55"/>
      <c r="S2335" s="55"/>
      <c r="T2335" s="55"/>
      <c r="U2335" s="55"/>
      <c r="V2335" s="55"/>
      <c r="W2335" s="55"/>
      <c r="X2335" s="55"/>
      <c r="Y2335" s="55"/>
      <c r="Z2335" s="55"/>
      <c r="AA2335" s="55"/>
      <c r="AB2335" s="55"/>
      <c r="AC2335" s="55"/>
      <c r="AD2335" s="55"/>
      <c r="AE2335" s="55"/>
      <c r="AF2335" s="55"/>
      <c r="AG2335" s="55"/>
    </row>
    <row r="2336" spans="2:33">
      <c r="B2336" s="55"/>
      <c r="C2336" s="55"/>
      <c r="D2336" s="55"/>
      <c r="E2336" s="55"/>
      <c r="F2336" s="55"/>
      <c r="G2336" s="55"/>
      <c r="H2336" s="55"/>
      <c r="I2336" s="55"/>
      <c r="J2336" s="55"/>
      <c r="K2336" s="55"/>
      <c r="L2336" s="55"/>
      <c r="M2336" s="55"/>
      <c r="N2336" s="55"/>
      <c r="O2336" s="55"/>
      <c r="P2336" s="55"/>
      <c r="Q2336" s="55"/>
      <c r="R2336" s="55"/>
      <c r="S2336" s="55"/>
      <c r="T2336" s="55"/>
      <c r="U2336" s="55"/>
      <c r="V2336" s="55"/>
      <c r="W2336" s="55"/>
      <c r="X2336" s="55"/>
      <c r="Y2336" s="55"/>
      <c r="Z2336" s="55"/>
      <c r="AA2336" s="55"/>
      <c r="AB2336" s="55"/>
      <c r="AC2336" s="55"/>
      <c r="AD2336" s="55"/>
      <c r="AE2336" s="55"/>
      <c r="AF2336" s="55"/>
      <c r="AG2336" s="55"/>
    </row>
    <row r="2644" spans="2:33">
      <c r="B2644" s="55"/>
      <c r="C2644" s="55"/>
      <c r="D2644" s="55"/>
      <c r="E2644" s="55"/>
      <c r="F2644" s="55"/>
      <c r="G2644" s="55"/>
      <c r="H2644" s="55"/>
      <c r="I2644" s="55"/>
      <c r="J2644" s="55"/>
      <c r="K2644" s="55"/>
      <c r="L2644" s="55"/>
      <c r="M2644" s="55"/>
      <c r="N2644" s="55"/>
      <c r="O2644" s="55"/>
      <c r="P2644" s="55"/>
      <c r="Q2644" s="55"/>
      <c r="R2644" s="55"/>
      <c r="S2644" s="55"/>
      <c r="T2644" s="55"/>
      <c r="U2644" s="55"/>
      <c r="V2644" s="55"/>
      <c r="W2644" s="55"/>
      <c r="X2644" s="55"/>
      <c r="Y2644" s="55"/>
      <c r="Z2644" s="55"/>
      <c r="AA2644" s="55"/>
      <c r="AB2644" s="55"/>
      <c r="AC2644" s="55"/>
      <c r="AD2644" s="55"/>
      <c r="AE2644" s="55"/>
      <c r="AF2644" s="55"/>
      <c r="AG2644" s="55"/>
    </row>
    <row r="2645" spans="2:33">
      <c r="B2645" s="242"/>
      <c r="C2645" s="242"/>
      <c r="D2645" s="242"/>
      <c r="E2645" s="242"/>
      <c r="F2645" s="242"/>
      <c r="G2645" s="242"/>
      <c r="H2645" s="242"/>
      <c r="I2645" s="242"/>
      <c r="J2645" s="242"/>
      <c r="K2645" s="242"/>
      <c r="L2645" s="242"/>
      <c r="M2645" s="242"/>
      <c r="N2645" s="242"/>
      <c r="O2645" s="242"/>
      <c r="P2645" s="242"/>
      <c r="Q2645" s="242"/>
      <c r="R2645" s="242"/>
      <c r="S2645" s="242"/>
      <c r="T2645" s="242"/>
      <c r="U2645" s="242"/>
      <c r="V2645" s="242"/>
      <c r="W2645" s="242"/>
      <c r="X2645" s="242"/>
      <c r="Y2645" s="242"/>
      <c r="Z2645" s="242"/>
      <c r="AA2645" s="242"/>
      <c r="AB2645" s="242"/>
      <c r="AC2645" s="242"/>
      <c r="AD2645" s="242"/>
      <c r="AE2645" s="242"/>
      <c r="AF2645" s="242"/>
      <c r="AG2645" s="242"/>
    </row>
    <row r="2647" spans="2:33">
      <c r="B2647" s="55"/>
      <c r="C2647" s="55"/>
      <c r="D2647" s="55"/>
      <c r="E2647" s="55"/>
      <c r="F2647" s="55"/>
      <c r="G2647" s="55"/>
      <c r="H2647" s="55"/>
      <c r="I2647" s="55"/>
      <c r="J2647" s="55"/>
      <c r="K2647" s="55"/>
      <c r="L2647" s="55"/>
      <c r="M2647" s="55"/>
      <c r="N2647" s="55"/>
      <c r="O2647" s="55"/>
      <c r="P2647" s="55"/>
      <c r="Q2647" s="55"/>
      <c r="R2647" s="55"/>
      <c r="S2647" s="55"/>
      <c r="T2647" s="55"/>
      <c r="U2647" s="55"/>
      <c r="V2647" s="55"/>
      <c r="W2647" s="55"/>
      <c r="X2647" s="55"/>
      <c r="Y2647" s="55"/>
      <c r="Z2647" s="55"/>
      <c r="AA2647" s="55"/>
      <c r="AB2647" s="55"/>
      <c r="AC2647" s="55"/>
      <c r="AD2647" s="55"/>
      <c r="AE2647" s="55"/>
      <c r="AF2647" s="55"/>
      <c r="AG2647" s="55"/>
    </row>
    <row r="2648" spans="2:33">
      <c r="B2648" s="55"/>
      <c r="C2648" s="55"/>
      <c r="D2648" s="55"/>
      <c r="E2648" s="55"/>
      <c r="F2648" s="55"/>
      <c r="G2648" s="55"/>
      <c r="H2648" s="55"/>
      <c r="I2648" s="55"/>
      <c r="J2648" s="55"/>
      <c r="K2648" s="55"/>
      <c r="L2648" s="55"/>
      <c r="M2648" s="55"/>
      <c r="N2648" s="55"/>
      <c r="O2648" s="55"/>
      <c r="P2648" s="55"/>
      <c r="Q2648" s="55"/>
      <c r="R2648" s="55"/>
      <c r="S2648" s="55"/>
      <c r="T2648" s="55"/>
      <c r="U2648" s="55"/>
      <c r="V2648" s="55"/>
      <c r="W2648" s="55"/>
      <c r="X2648" s="55"/>
      <c r="Y2648" s="55"/>
      <c r="Z2648" s="55"/>
      <c r="AA2648" s="55"/>
      <c r="AB2648" s="55"/>
      <c r="AC2648" s="55"/>
      <c r="AD2648" s="55"/>
      <c r="AE2648" s="55"/>
      <c r="AF2648" s="55"/>
      <c r="AG2648" s="55"/>
    </row>
    <row r="2649" spans="2:33">
      <c r="B2649" s="55"/>
      <c r="C2649" s="55"/>
      <c r="D2649" s="55"/>
      <c r="E2649" s="55"/>
      <c r="F2649" s="55"/>
      <c r="G2649" s="55"/>
      <c r="H2649" s="55"/>
      <c r="I2649" s="55"/>
      <c r="J2649" s="55"/>
      <c r="K2649" s="55"/>
      <c r="L2649" s="55"/>
      <c r="M2649" s="55"/>
      <c r="N2649" s="55"/>
      <c r="O2649" s="55"/>
      <c r="P2649" s="55"/>
      <c r="Q2649" s="55"/>
      <c r="R2649" s="55"/>
      <c r="S2649" s="55"/>
      <c r="T2649" s="55"/>
      <c r="U2649" s="55"/>
      <c r="V2649" s="55"/>
      <c r="W2649" s="55"/>
      <c r="X2649" s="55"/>
      <c r="Y2649" s="55"/>
      <c r="Z2649" s="55"/>
      <c r="AA2649" s="55"/>
      <c r="AB2649" s="55"/>
      <c r="AC2649" s="55"/>
      <c r="AD2649" s="55"/>
      <c r="AE2649" s="55"/>
      <c r="AF2649" s="55"/>
      <c r="AG2649" s="55"/>
    </row>
    <row r="2650" spans="2:33">
      <c r="B2650" s="55"/>
      <c r="C2650" s="55"/>
      <c r="D2650" s="55"/>
      <c r="E2650" s="55"/>
      <c r="F2650" s="55"/>
      <c r="G2650" s="55"/>
      <c r="H2650" s="55"/>
      <c r="I2650" s="55"/>
      <c r="J2650" s="55"/>
      <c r="K2650" s="55"/>
      <c r="L2650" s="55"/>
      <c r="M2650" s="55"/>
      <c r="N2650" s="55"/>
      <c r="O2650" s="55"/>
      <c r="P2650" s="55"/>
      <c r="Q2650" s="55"/>
      <c r="R2650" s="55"/>
      <c r="S2650" s="55"/>
      <c r="T2650" s="55"/>
      <c r="U2650" s="55"/>
      <c r="V2650" s="55"/>
      <c r="W2650" s="55"/>
      <c r="X2650" s="55"/>
      <c r="Y2650" s="55"/>
      <c r="Z2650" s="55"/>
      <c r="AA2650" s="55"/>
      <c r="AB2650" s="55"/>
      <c r="AC2650" s="55"/>
      <c r="AD2650" s="55"/>
      <c r="AE2650" s="55"/>
      <c r="AF2650" s="55"/>
      <c r="AG2650" s="55"/>
    </row>
    <row r="2651" spans="2:33">
      <c r="B2651" s="55"/>
      <c r="C2651" s="55"/>
      <c r="D2651" s="55"/>
      <c r="E2651" s="55"/>
      <c r="F2651" s="55"/>
      <c r="G2651" s="55"/>
      <c r="H2651" s="55"/>
      <c r="I2651" s="55"/>
      <c r="J2651" s="55"/>
      <c r="K2651" s="55"/>
      <c r="L2651" s="55"/>
      <c r="M2651" s="55"/>
      <c r="N2651" s="55"/>
      <c r="O2651" s="55"/>
      <c r="P2651" s="55"/>
      <c r="Q2651" s="55"/>
      <c r="R2651" s="55"/>
      <c r="S2651" s="55"/>
      <c r="T2651" s="55"/>
      <c r="U2651" s="55"/>
      <c r="V2651" s="55"/>
      <c r="W2651" s="55"/>
      <c r="X2651" s="55"/>
      <c r="Y2651" s="55"/>
      <c r="Z2651" s="55"/>
      <c r="AA2651" s="55"/>
      <c r="AB2651" s="55"/>
      <c r="AC2651" s="55"/>
      <c r="AD2651" s="55"/>
      <c r="AE2651" s="55"/>
      <c r="AF2651" s="55"/>
      <c r="AG2651" s="55"/>
    </row>
    <row r="2652" spans="2:33">
      <c r="B2652" s="55"/>
      <c r="C2652" s="55"/>
      <c r="D2652" s="55"/>
      <c r="E2652" s="55"/>
      <c r="F2652" s="55"/>
      <c r="G2652" s="55"/>
      <c r="H2652" s="55"/>
      <c r="I2652" s="55"/>
      <c r="J2652" s="55"/>
      <c r="K2652" s="55"/>
      <c r="L2652" s="55"/>
      <c r="M2652" s="55"/>
      <c r="N2652" s="55"/>
      <c r="O2652" s="55"/>
      <c r="P2652" s="55"/>
      <c r="Q2652" s="55"/>
      <c r="R2652" s="55"/>
      <c r="S2652" s="55"/>
      <c r="T2652" s="55"/>
      <c r="U2652" s="55"/>
      <c r="V2652" s="55"/>
      <c r="W2652" s="55"/>
      <c r="X2652" s="55"/>
      <c r="Y2652" s="55"/>
      <c r="Z2652" s="55"/>
      <c r="AA2652" s="55"/>
      <c r="AB2652" s="55"/>
      <c r="AC2652" s="55"/>
      <c r="AD2652" s="55"/>
      <c r="AE2652" s="55"/>
      <c r="AF2652" s="55"/>
      <c r="AG2652" s="55"/>
    </row>
    <row r="2653" spans="2:33">
      <c r="B2653" s="55"/>
      <c r="C2653" s="55"/>
      <c r="D2653" s="55"/>
      <c r="E2653" s="55"/>
      <c r="F2653" s="55"/>
      <c r="G2653" s="55"/>
      <c r="H2653" s="55"/>
      <c r="I2653" s="55"/>
      <c r="J2653" s="55"/>
      <c r="K2653" s="55"/>
      <c r="L2653" s="55"/>
      <c r="M2653" s="55"/>
      <c r="N2653" s="55"/>
      <c r="O2653" s="55"/>
      <c r="P2653" s="55"/>
      <c r="Q2653" s="55"/>
      <c r="R2653" s="55"/>
      <c r="S2653" s="55"/>
      <c r="T2653" s="55"/>
      <c r="U2653" s="55"/>
      <c r="V2653" s="55"/>
      <c r="W2653" s="55"/>
      <c r="X2653" s="55"/>
      <c r="Y2653" s="55"/>
      <c r="Z2653" s="55"/>
      <c r="AA2653" s="55"/>
      <c r="AB2653" s="55"/>
      <c r="AC2653" s="55"/>
      <c r="AD2653" s="55"/>
      <c r="AE2653" s="55"/>
      <c r="AF2653" s="55"/>
      <c r="AG2653" s="55"/>
    </row>
    <row r="2654" spans="2:33">
      <c r="B2654" s="55"/>
      <c r="C2654" s="55"/>
      <c r="D2654" s="55"/>
      <c r="E2654" s="55"/>
      <c r="F2654" s="55"/>
      <c r="G2654" s="55"/>
      <c r="H2654" s="55"/>
      <c r="I2654" s="55"/>
      <c r="J2654" s="55"/>
      <c r="K2654" s="55"/>
      <c r="L2654" s="55"/>
      <c r="M2654" s="55"/>
      <c r="N2654" s="55"/>
      <c r="O2654" s="55"/>
      <c r="P2654" s="55"/>
      <c r="Q2654" s="55"/>
      <c r="R2654" s="55"/>
      <c r="S2654" s="55"/>
      <c r="T2654" s="55"/>
      <c r="U2654" s="55"/>
      <c r="V2654" s="55"/>
      <c r="W2654" s="55"/>
      <c r="X2654" s="55"/>
      <c r="Y2654" s="55"/>
      <c r="Z2654" s="55"/>
      <c r="AA2654" s="55"/>
      <c r="AB2654" s="55"/>
      <c r="AC2654" s="55"/>
      <c r="AD2654" s="55"/>
      <c r="AE2654" s="55"/>
      <c r="AF2654" s="55"/>
      <c r="AG2654" s="55"/>
    </row>
    <row r="2655" spans="2:33">
      <c r="B2655" s="55"/>
      <c r="C2655" s="55"/>
      <c r="D2655" s="55"/>
      <c r="E2655" s="55"/>
      <c r="F2655" s="55"/>
      <c r="G2655" s="55"/>
      <c r="H2655" s="55"/>
      <c r="I2655" s="55"/>
      <c r="J2655" s="55"/>
      <c r="K2655" s="55"/>
      <c r="L2655" s="55"/>
      <c r="M2655" s="55"/>
      <c r="N2655" s="55"/>
      <c r="O2655" s="55"/>
      <c r="P2655" s="55"/>
      <c r="Q2655" s="55"/>
      <c r="R2655" s="55"/>
      <c r="S2655" s="55"/>
      <c r="T2655" s="55"/>
      <c r="U2655" s="55"/>
      <c r="V2655" s="55"/>
      <c r="W2655" s="55"/>
      <c r="X2655" s="55"/>
      <c r="Y2655" s="55"/>
      <c r="Z2655" s="55"/>
      <c r="AA2655" s="55"/>
      <c r="AB2655" s="55"/>
      <c r="AC2655" s="55"/>
      <c r="AD2655" s="55"/>
      <c r="AE2655" s="55"/>
      <c r="AF2655" s="55"/>
      <c r="AG2655" s="55"/>
    </row>
    <row r="2656" spans="2:33">
      <c r="B2656" s="55"/>
      <c r="C2656" s="55"/>
      <c r="D2656" s="55"/>
      <c r="E2656" s="55"/>
      <c r="F2656" s="55"/>
      <c r="G2656" s="55"/>
      <c r="H2656" s="55"/>
      <c r="I2656" s="55"/>
      <c r="J2656" s="55"/>
      <c r="K2656" s="55"/>
      <c r="L2656" s="55"/>
      <c r="M2656" s="55"/>
      <c r="N2656" s="55"/>
      <c r="O2656" s="55"/>
      <c r="P2656" s="55"/>
      <c r="Q2656" s="55"/>
      <c r="R2656" s="55"/>
      <c r="S2656" s="55"/>
      <c r="T2656" s="55"/>
      <c r="U2656" s="55"/>
      <c r="V2656" s="55"/>
      <c r="W2656" s="55"/>
      <c r="X2656" s="55"/>
      <c r="Y2656" s="55"/>
      <c r="Z2656" s="55"/>
      <c r="AA2656" s="55"/>
      <c r="AB2656" s="55"/>
      <c r="AC2656" s="55"/>
      <c r="AD2656" s="55"/>
      <c r="AE2656" s="55"/>
      <c r="AF2656" s="55"/>
      <c r="AG2656" s="55"/>
    </row>
    <row r="2965" spans="2:33">
      <c r="B2965" s="55"/>
      <c r="C2965" s="55"/>
      <c r="D2965" s="55"/>
      <c r="E2965" s="55"/>
      <c r="F2965" s="55"/>
      <c r="G2965" s="55"/>
      <c r="H2965" s="55"/>
      <c r="I2965" s="55"/>
      <c r="J2965" s="55"/>
      <c r="K2965" s="55"/>
      <c r="L2965" s="55"/>
      <c r="M2965" s="55"/>
      <c r="N2965" s="55"/>
      <c r="O2965" s="55"/>
      <c r="P2965" s="55"/>
      <c r="Q2965" s="55"/>
      <c r="R2965" s="55"/>
      <c r="S2965" s="55"/>
      <c r="T2965" s="55"/>
      <c r="U2965" s="55"/>
      <c r="V2965" s="55"/>
      <c r="W2965" s="55"/>
      <c r="X2965" s="55"/>
      <c r="Y2965" s="55"/>
      <c r="Z2965" s="55"/>
      <c r="AA2965" s="55"/>
      <c r="AB2965" s="55"/>
      <c r="AC2965" s="55"/>
      <c r="AD2965" s="55"/>
      <c r="AE2965" s="55"/>
      <c r="AF2965" s="55"/>
      <c r="AG2965" s="55"/>
    </row>
    <row r="2970" spans="2:33">
      <c r="B2970" s="55"/>
      <c r="C2970" s="55"/>
      <c r="D2970" s="55"/>
      <c r="E2970" s="55"/>
      <c r="F2970" s="55"/>
      <c r="G2970" s="55"/>
      <c r="H2970" s="55"/>
      <c r="I2970" s="55"/>
      <c r="J2970" s="55"/>
      <c r="K2970" s="55"/>
      <c r="L2970" s="55"/>
      <c r="M2970" s="55"/>
      <c r="N2970" s="55"/>
      <c r="O2970" s="55"/>
      <c r="P2970" s="55"/>
      <c r="Q2970" s="55"/>
      <c r="R2970" s="55"/>
      <c r="S2970" s="55"/>
      <c r="T2970" s="55"/>
      <c r="U2970" s="55"/>
      <c r="V2970" s="55"/>
      <c r="W2970" s="55"/>
      <c r="X2970" s="55"/>
      <c r="Y2970" s="55"/>
      <c r="Z2970" s="55"/>
      <c r="AA2970" s="55"/>
      <c r="AB2970" s="55"/>
      <c r="AC2970" s="55"/>
      <c r="AD2970" s="55"/>
      <c r="AE2970" s="55"/>
      <c r="AF2970" s="55"/>
      <c r="AG2970" s="55"/>
    </row>
    <row r="2971" spans="2:33">
      <c r="B2971" s="242"/>
      <c r="C2971" s="242"/>
      <c r="D2971" s="242"/>
      <c r="E2971" s="242"/>
      <c r="F2971" s="242"/>
      <c r="G2971" s="242"/>
      <c r="H2971" s="242"/>
      <c r="I2971" s="242"/>
      <c r="J2971" s="242"/>
      <c r="K2971" s="242"/>
      <c r="L2971" s="242"/>
      <c r="M2971" s="242"/>
      <c r="N2971" s="242"/>
      <c r="O2971" s="242"/>
      <c r="P2971" s="242"/>
      <c r="Q2971" s="242"/>
      <c r="R2971" s="242"/>
      <c r="S2971" s="242"/>
      <c r="T2971" s="242"/>
      <c r="U2971" s="242"/>
      <c r="V2971" s="242"/>
      <c r="W2971" s="242"/>
      <c r="X2971" s="242"/>
      <c r="Y2971" s="242"/>
      <c r="Z2971" s="242"/>
      <c r="AA2971" s="242"/>
      <c r="AB2971" s="242"/>
      <c r="AC2971" s="242"/>
      <c r="AD2971" s="242"/>
      <c r="AE2971" s="242"/>
      <c r="AF2971" s="242"/>
      <c r="AG2971" s="242"/>
    </row>
    <row r="2973" spans="2:33">
      <c r="B2973" s="55"/>
      <c r="C2973" s="55"/>
      <c r="D2973" s="55"/>
      <c r="E2973" s="55"/>
      <c r="F2973" s="55"/>
      <c r="G2973" s="55"/>
      <c r="H2973" s="55"/>
      <c r="I2973" s="55"/>
      <c r="J2973" s="55"/>
      <c r="K2973" s="55"/>
      <c r="L2973" s="55"/>
      <c r="M2973" s="55"/>
      <c r="N2973" s="55"/>
      <c r="O2973" s="55"/>
      <c r="P2973" s="55"/>
      <c r="Q2973" s="55"/>
      <c r="R2973" s="55"/>
      <c r="S2973" s="55"/>
      <c r="T2973" s="55"/>
      <c r="U2973" s="55"/>
      <c r="V2973" s="55"/>
      <c r="W2973" s="55"/>
      <c r="X2973" s="55"/>
      <c r="Y2973" s="55"/>
      <c r="Z2973" s="55"/>
      <c r="AA2973" s="55"/>
      <c r="AB2973" s="55"/>
      <c r="AC2973" s="55"/>
      <c r="AD2973" s="55"/>
      <c r="AE2973" s="55"/>
      <c r="AF2973" s="55"/>
      <c r="AG2973" s="55"/>
    </row>
    <row r="2974" spans="2:33">
      <c r="B2974" s="55"/>
      <c r="C2974" s="55"/>
      <c r="D2974" s="55"/>
      <c r="E2974" s="55"/>
      <c r="F2974" s="55"/>
      <c r="G2974" s="55"/>
      <c r="H2974" s="55"/>
      <c r="I2974" s="55"/>
      <c r="J2974" s="55"/>
      <c r="K2974" s="55"/>
      <c r="L2974" s="55"/>
      <c r="M2974" s="55"/>
      <c r="N2974" s="55"/>
      <c r="O2974" s="55"/>
      <c r="P2974" s="55"/>
      <c r="Q2974" s="55"/>
      <c r="R2974" s="55"/>
      <c r="S2974" s="55"/>
      <c r="T2974" s="55"/>
      <c r="U2974" s="55"/>
      <c r="V2974" s="55"/>
      <c r="W2974" s="55"/>
      <c r="X2974" s="55"/>
      <c r="Y2974" s="55"/>
      <c r="Z2974" s="55"/>
      <c r="AA2974" s="55"/>
      <c r="AB2974" s="55"/>
      <c r="AC2974" s="55"/>
      <c r="AD2974" s="55"/>
      <c r="AE2974" s="55"/>
      <c r="AF2974" s="55"/>
      <c r="AG2974" s="55"/>
    </row>
    <row r="2975" spans="2:33">
      <c r="B2975" s="55"/>
      <c r="C2975" s="55"/>
      <c r="D2975" s="55"/>
      <c r="E2975" s="55"/>
      <c r="F2975" s="55"/>
      <c r="G2975" s="55"/>
      <c r="H2975" s="55"/>
      <c r="I2975" s="55"/>
      <c r="J2975" s="55"/>
      <c r="K2975" s="55"/>
      <c r="L2975" s="55"/>
      <c r="M2975" s="55"/>
      <c r="N2975" s="55"/>
      <c r="O2975" s="55"/>
      <c r="P2975" s="55"/>
      <c r="Q2975" s="55"/>
      <c r="R2975" s="55"/>
      <c r="S2975" s="55"/>
      <c r="T2975" s="55"/>
      <c r="U2975" s="55"/>
      <c r="V2975" s="55"/>
      <c r="W2975" s="55"/>
      <c r="X2975" s="55"/>
      <c r="Y2975" s="55"/>
      <c r="Z2975" s="55"/>
      <c r="AA2975" s="55"/>
      <c r="AB2975" s="55"/>
      <c r="AC2975" s="55"/>
      <c r="AD2975" s="55"/>
      <c r="AE2975" s="55"/>
      <c r="AF2975" s="55"/>
      <c r="AG2975" s="55"/>
    </row>
    <row r="2976" spans="2:33">
      <c r="B2976" s="55"/>
      <c r="C2976" s="55"/>
      <c r="D2976" s="55"/>
      <c r="E2976" s="55"/>
      <c r="F2976" s="55"/>
      <c r="G2976" s="55"/>
      <c r="H2976" s="55"/>
      <c r="I2976" s="55"/>
      <c r="J2976" s="55"/>
      <c r="K2976" s="55"/>
      <c r="L2976" s="55"/>
      <c r="M2976" s="55"/>
      <c r="N2976" s="55"/>
      <c r="O2976" s="55"/>
      <c r="P2976" s="55"/>
      <c r="Q2976" s="55"/>
      <c r="R2976" s="55"/>
      <c r="S2976" s="55"/>
      <c r="T2976" s="55"/>
      <c r="U2976" s="55"/>
      <c r="V2976" s="55"/>
      <c r="W2976" s="55"/>
      <c r="X2976" s="55"/>
      <c r="Y2976" s="55"/>
      <c r="Z2976" s="55"/>
      <c r="AA2976" s="55"/>
      <c r="AB2976" s="55"/>
      <c r="AC2976" s="55"/>
      <c r="AD2976" s="55"/>
      <c r="AE2976" s="55"/>
      <c r="AF2976" s="55"/>
      <c r="AG2976" s="55"/>
    </row>
    <row r="3292" spans="2:33">
      <c r="B3292" s="55"/>
      <c r="C3292" s="55"/>
      <c r="D3292" s="55"/>
      <c r="E3292" s="55"/>
      <c r="F3292" s="55"/>
      <c r="G3292" s="55"/>
      <c r="H3292" s="55"/>
      <c r="I3292" s="55"/>
      <c r="J3292" s="55"/>
      <c r="K3292" s="55"/>
      <c r="L3292" s="55"/>
      <c r="M3292" s="55"/>
      <c r="N3292" s="55"/>
      <c r="O3292" s="55"/>
      <c r="P3292" s="55"/>
      <c r="Q3292" s="55"/>
      <c r="R3292" s="55"/>
      <c r="S3292" s="55"/>
      <c r="T3292" s="55"/>
      <c r="U3292" s="55"/>
      <c r="V3292" s="55"/>
      <c r="W3292" s="55"/>
      <c r="X3292" s="55"/>
      <c r="Y3292" s="55"/>
      <c r="Z3292" s="55"/>
      <c r="AA3292" s="55"/>
      <c r="AB3292" s="55"/>
      <c r="AC3292" s="55"/>
      <c r="AD3292" s="55"/>
      <c r="AE3292" s="55"/>
      <c r="AF3292" s="55"/>
      <c r="AG3292" s="55"/>
    </row>
    <row r="3293" spans="2:33">
      <c r="B3293" s="242"/>
      <c r="C3293" s="242"/>
      <c r="D3293" s="242"/>
      <c r="E3293" s="242"/>
      <c r="F3293" s="242"/>
      <c r="G3293" s="242"/>
      <c r="H3293" s="242"/>
      <c r="I3293" s="242"/>
      <c r="J3293" s="242"/>
      <c r="K3293" s="242"/>
      <c r="L3293" s="242"/>
      <c r="M3293" s="242"/>
      <c r="N3293" s="242"/>
      <c r="O3293" s="242"/>
      <c r="P3293" s="242"/>
      <c r="Q3293" s="242"/>
      <c r="R3293" s="242"/>
      <c r="S3293" s="242"/>
      <c r="T3293" s="242"/>
      <c r="U3293" s="242"/>
      <c r="V3293" s="242"/>
      <c r="W3293" s="242"/>
      <c r="X3293" s="242"/>
      <c r="Y3293" s="242"/>
      <c r="Z3293" s="242"/>
      <c r="AA3293" s="242"/>
      <c r="AB3293" s="242"/>
      <c r="AC3293" s="242"/>
      <c r="AD3293" s="242"/>
      <c r="AE3293" s="242"/>
      <c r="AF3293" s="242"/>
      <c r="AG3293" s="242"/>
    </row>
    <row r="3294" spans="2:33">
      <c r="B3294" s="55"/>
      <c r="C3294" s="55"/>
      <c r="D3294" s="55"/>
      <c r="E3294" s="55"/>
      <c r="F3294" s="55"/>
      <c r="G3294" s="55"/>
      <c r="H3294" s="55"/>
      <c r="I3294" s="55"/>
      <c r="J3294" s="55"/>
      <c r="K3294" s="55"/>
      <c r="L3294" s="55"/>
      <c r="M3294" s="55"/>
      <c r="N3294" s="55"/>
      <c r="O3294" s="55"/>
      <c r="P3294" s="55"/>
      <c r="Q3294" s="55"/>
      <c r="R3294" s="55"/>
      <c r="S3294" s="55"/>
      <c r="T3294" s="55"/>
      <c r="U3294" s="55"/>
      <c r="V3294" s="55"/>
      <c r="W3294" s="55"/>
      <c r="X3294" s="55"/>
      <c r="Y3294" s="55"/>
      <c r="Z3294" s="55"/>
      <c r="AA3294" s="55"/>
      <c r="AB3294" s="55"/>
      <c r="AC3294" s="55"/>
      <c r="AD3294" s="55"/>
      <c r="AE3294" s="55"/>
      <c r="AF3294" s="55"/>
      <c r="AG3294" s="55"/>
    </row>
    <row r="3295" spans="2:33">
      <c r="B3295" s="55"/>
      <c r="C3295" s="55"/>
      <c r="D3295" s="55"/>
      <c r="E3295" s="55"/>
      <c r="F3295" s="55"/>
      <c r="G3295" s="55"/>
      <c r="H3295" s="55"/>
      <c r="I3295" s="55"/>
      <c r="J3295" s="55"/>
      <c r="K3295" s="55"/>
      <c r="L3295" s="55"/>
      <c r="M3295" s="55"/>
      <c r="N3295" s="55"/>
      <c r="O3295" s="55"/>
      <c r="P3295" s="55"/>
      <c r="Q3295" s="55"/>
      <c r="R3295" s="55"/>
      <c r="S3295" s="55"/>
      <c r="T3295" s="55"/>
      <c r="U3295" s="55"/>
      <c r="V3295" s="55"/>
      <c r="W3295" s="55"/>
      <c r="X3295" s="55"/>
      <c r="Y3295" s="55"/>
      <c r="Z3295" s="55"/>
      <c r="AA3295" s="55"/>
      <c r="AB3295" s="55"/>
      <c r="AC3295" s="55"/>
      <c r="AD3295" s="55"/>
      <c r="AE3295" s="55"/>
      <c r="AF3295" s="55"/>
      <c r="AG3295" s="55"/>
    </row>
    <row r="3296" spans="2:33">
      <c r="B3296" s="55"/>
      <c r="C3296" s="55"/>
      <c r="D3296" s="55"/>
      <c r="E3296" s="55"/>
      <c r="F3296" s="55"/>
      <c r="G3296" s="55"/>
      <c r="H3296" s="55"/>
      <c r="I3296" s="55"/>
      <c r="J3296" s="55"/>
      <c r="K3296" s="55"/>
      <c r="L3296" s="55"/>
      <c r="M3296" s="55"/>
      <c r="N3296" s="55"/>
      <c r="O3296" s="55"/>
      <c r="P3296" s="55"/>
      <c r="Q3296" s="55"/>
      <c r="R3296" s="55"/>
      <c r="S3296" s="55"/>
      <c r="T3296" s="55"/>
      <c r="U3296" s="55"/>
      <c r="V3296" s="55"/>
      <c r="W3296" s="55"/>
      <c r="X3296" s="55"/>
      <c r="Y3296" s="55"/>
      <c r="Z3296" s="55"/>
      <c r="AA3296" s="55"/>
      <c r="AB3296" s="55"/>
      <c r="AC3296" s="55"/>
      <c r="AD3296" s="55"/>
      <c r="AE3296" s="55"/>
      <c r="AF3296" s="55"/>
      <c r="AG3296" s="55"/>
    </row>
    <row r="3396" spans="2:33">
      <c r="B3396" s="55"/>
      <c r="C3396" s="55"/>
      <c r="D3396" s="55"/>
      <c r="E3396" s="55"/>
      <c r="F3396" s="55"/>
      <c r="G3396" s="55"/>
      <c r="H3396" s="55"/>
      <c r="I3396" s="55"/>
      <c r="J3396" s="55"/>
      <c r="K3396" s="55"/>
      <c r="L3396" s="55"/>
      <c r="M3396" s="55"/>
      <c r="N3396" s="55"/>
      <c r="O3396" s="55"/>
      <c r="P3396" s="55"/>
      <c r="Q3396" s="55"/>
      <c r="R3396" s="55"/>
      <c r="S3396" s="55"/>
      <c r="T3396" s="55"/>
      <c r="U3396" s="55"/>
      <c r="V3396" s="55"/>
      <c r="W3396" s="55"/>
      <c r="X3396" s="55"/>
      <c r="Y3396" s="55"/>
      <c r="Z3396" s="55"/>
      <c r="AA3396" s="55"/>
      <c r="AB3396" s="55"/>
      <c r="AC3396" s="55"/>
      <c r="AD3396" s="55"/>
      <c r="AE3396" s="55"/>
      <c r="AF3396" s="55"/>
      <c r="AG3396" s="55"/>
    </row>
    <row r="3399" spans="2:33">
      <c r="B3399" s="55"/>
      <c r="C3399" s="55"/>
      <c r="D3399" s="55"/>
      <c r="E3399" s="55"/>
      <c r="F3399" s="55"/>
      <c r="G3399" s="55"/>
      <c r="H3399" s="55"/>
      <c r="I3399" s="55"/>
      <c r="J3399" s="55"/>
      <c r="K3399" s="55"/>
      <c r="L3399" s="55"/>
      <c r="M3399" s="55"/>
      <c r="N3399" s="55"/>
      <c r="O3399" s="55"/>
      <c r="P3399" s="55"/>
      <c r="Q3399" s="55"/>
      <c r="R3399" s="55"/>
      <c r="S3399" s="55"/>
      <c r="T3399" s="55"/>
      <c r="U3399" s="55"/>
      <c r="V3399" s="55"/>
      <c r="W3399" s="55"/>
      <c r="X3399" s="55"/>
      <c r="Y3399" s="55"/>
      <c r="Z3399" s="55"/>
      <c r="AA3399" s="55"/>
      <c r="AB3399" s="55"/>
      <c r="AC3399" s="55"/>
      <c r="AD3399" s="55"/>
      <c r="AE3399" s="55"/>
      <c r="AF3399" s="55"/>
      <c r="AG3399" s="55"/>
    </row>
    <row r="3401" spans="2:33">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c r="AG3401" s="55"/>
    </row>
    <row r="3402" spans="2:33">
      <c r="B3402" s="242"/>
      <c r="C3402" s="242"/>
      <c r="D3402" s="242"/>
      <c r="E3402" s="242"/>
      <c r="F3402" s="242"/>
      <c r="G3402" s="242"/>
      <c r="H3402" s="242"/>
      <c r="I3402" s="242"/>
      <c r="J3402" s="242"/>
      <c r="K3402" s="242"/>
      <c r="L3402" s="242"/>
      <c r="M3402" s="242"/>
      <c r="N3402" s="242"/>
      <c r="O3402" s="242"/>
      <c r="P3402" s="242"/>
      <c r="Q3402" s="242"/>
      <c r="R3402" s="242"/>
      <c r="S3402" s="242"/>
      <c r="T3402" s="242"/>
      <c r="U3402" s="242"/>
      <c r="V3402" s="242"/>
      <c r="W3402" s="242"/>
      <c r="X3402" s="242"/>
      <c r="Y3402" s="242"/>
      <c r="Z3402" s="242"/>
      <c r="AA3402" s="242"/>
      <c r="AB3402" s="242"/>
      <c r="AC3402" s="242"/>
      <c r="AD3402" s="242"/>
      <c r="AE3402" s="242"/>
      <c r="AF3402" s="242"/>
      <c r="AG3402" s="242"/>
    </row>
    <row r="3521" spans="2:33">
      <c r="B3521" s="55"/>
      <c r="C3521" s="55"/>
      <c r="D3521" s="55"/>
      <c r="E3521" s="55"/>
      <c r="F3521" s="55"/>
      <c r="G3521" s="55"/>
      <c r="H3521" s="55"/>
      <c r="I3521" s="55"/>
      <c r="J3521" s="55"/>
      <c r="K3521" s="55"/>
      <c r="L3521" s="55"/>
      <c r="M3521" s="55"/>
      <c r="N3521" s="55"/>
      <c r="O3521" s="55"/>
      <c r="P3521" s="55"/>
      <c r="Q3521" s="55"/>
      <c r="R3521" s="55"/>
      <c r="S3521" s="55"/>
      <c r="T3521" s="55"/>
      <c r="U3521" s="55"/>
      <c r="V3521" s="55"/>
      <c r="W3521" s="55"/>
      <c r="X3521" s="55"/>
      <c r="Y3521" s="55"/>
      <c r="Z3521" s="55"/>
      <c r="AA3521" s="55"/>
      <c r="AB3521" s="55"/>
      <c r="AC3521" s="55"/>
      <c r="AD3521" s="55"/>
      <c r="AE3521" s="55"/>
      <c r="AF3521" s="55"/>
      <c r="AG3521" s="55"/>
    </row>
    <row r="3524" spans="2:33">
      <c r="B3524" s="55"/>
      <c r="C3524" s="55"/>
      <c r="D3524" s="55"/>
      <c r="E3524" s="55"/>
      <c r="F3524" s="55"/>
      <c r="G3524" s="55"/>
      <c r="H3524" s="55"/>
      <c r="I3524" s="55"/>
      <c r="J3524" s="55"/>
      <c r="K3524" s="55"/>
      <c r="L3524" s="55"/>
      <c r="M3524" s="55"/>
      <c r="N3524" s="55"/>
      <c r="O3524" s="55"/>
      <c r="P3524" s="55"/>
      <c r="Q3524" s="55"/>
      <c r="R3524" s="55"/>
      <c r="S3524" s="55"/>
      <c r="T3524" s="55"/>
      <c r="U3524" s="55"/>
      <c r="V3524" s="55"/>
      <c r="W3524" s="55"/>
      <c r="X3524" s="55"/>
      <c r="Y3524" s="55"/>
      <c r="Z3524" s="55"/>
      <c r="AA3524" s="55"/>
      <c r="AB3524" s="55"/>
      <c r="AC3524" s="55"/>
      <c r="AD3524" s="55"/>
      <c r="AE3524" s="55"/>
      <c r="AF3524" s="55"/>
      <c r="AG3524" s="55"/>
    </row>
    <row r="3526" spans="2:33">
      <c r="B3526" s="55"/>
      <c r="C3526" s="55"/>
      <c r="D3526" s="55"/>
      <c r="E3526" s="55"/>
      <c r="F3526" s="55"/>
      <c r="G3526" s="55"/>
      <c r="H3526" s="55"/>
      <c r="I3526" s="55"/>
      <c r="J3526" s="55"/>
      <c r="K3526" s="55"/>
      <c r="L3526" s="55"/>
      <c r="M3526" s="55"/>
      <c r="N3526" s="55"/>
      <c r="O3526" s="55"/>
      <c r="P3526" s="55"/>
      <c r="Q3526" s="55"/>
      <c r="R3526" s="55"/>
      <c r="S3526" s="55"/>
      <c r="T3526" s="55"/>
      <c r="U3526" s="55"/>
      <c r="V3526" s="55"/>
      <c r="W3526" s="55"/>
      <c r="X3526" s="55"/>
      <c r="Y3526" s="55"/>
      <c r="Z3526" s="55"/>
      <c r="AA3526" s="55"/>
      <c r="AB3526" s="55"/>
      <c r="AC3526" s="55"/>
      <c r="AD3526" s="55"/>
      <c r="AE3526" s="55"/>
      <c r="AF3526" s="55"/>
      <c r="AG3526" s="55"/>
    </row>
    <row r="3527" spans="2:33">
      <c r="B3527" s="242"/>
      <c r="C3527" s="242"/>
      <c r="D3527" s="242"/>
      <c r="E3527" s="242"/>
      <c r="F3527" s="242"/>
      <c r="G3527" s="242"/>
      <c r="H3527" s="242"/>
      <c r="I3527" s="242"/>
      <c r="J3527" s="242"/>
      <c r="K3527" s="242"/>
      <c r="L3527" s="242"/>
      <c r="M3527" s="242"/>
      <c r="N3527" s="242"/>
      <c r="O3527" s="242"/>
      <c r="P3527" s="242"/>
      <c r="Q3527" s="242"/>
      <c r="R3527" s="242"/>
      <c r="S3527" s="242"/>
      <c r="T3527" s="242"/>
      <c r="U3527" s="242"/>
      <c r="V3527" s="242"/>
      <c r="W3527" s="242"/>
      <c r="X3527" s="242"/>
      <c r="Y3527" s="242"/>
      <c r="Z3527" s="242"/>
      <c r="AA3527" s="242"/>
      <c r="AB3527" s="242"/>
      <c r="AC3527" s="242"/>
      <c r="AD3527" s="242"/>
      <c r="AE3527" s="242"/>
      <c r="AF3527" s="242"/>
      <c r="AG3527" s="242"/>
    </row>
    <row r="3535" spans="2:33">
      <c r="B3535" s="55"/>
      <c r="C3535" s="55"/>
      <c r="D3535" s="55"/>
      <c r="E3535" s="55"/>
      <c r="F3535" s="55"/>
      <c r="G3535" s="55"/>
      <c r="H3535" s="55"/>
      <c r="I3535" s="55"/>
      <c r="J3535" s="55"/>
      <c r="K3535" s="55"/>
      <c r="L3535" s="55"/>
      <c r="M3535" s="55"/>
      <c r="N3535" s="55"/>
      <c r="O3535" s="55"/>
      <c r="P3535" s="55"/>
      <c r="Q3535" s="55"/>
      <c r="R3535" s="55"/>
      <c r="S3535" s="55"/>
      <c r="T3535" s="55"/>
      <c r="U3535" s="55"/>
      <c r="V3535" s="55"/>
      <c r="W3535" s="55"/>
      <c r="X3535" s="55"/>
      <c r="Y3535" s="55"/>
      <c r="Z3535" s="55"/>
      <c r="AA3535" s="55"/>
      <c r="AB3535" s="55"/>
      <c r="AC3535" s="55"/>
      <c r="AD3535" s="55"/>
      <c r="AE3535" s="55"/>
      <c r="AF3535" s="55"/>
      <c r="AG3535" s="55"/>
    </row>
    <row r="3536" spans="2:33">
      <c r="B3536" s="55"/>
      <c r="C3536" s="55"/>
      <c r="D3536" s="55"/>
      <c r="E3536" s="55"/>
      <c r="F3536" s="55"/>
      <c r="G3536" s="55"/>
      <c r="H3536" s="55"/>
      <c r="I3536" s="55"/>
      <c r="J3536" s="55"/>
      <c r="K3536" s="55"/>
      <c r="L3536" s="55"/>
      <c r="M3536" s="55"/>
      <c r="N3536" s="55"/>
      <c r="O3536" s="55"/>
      <c r="P3536" s="55"/>
      <c r="Q3536" s="55"/>
      <c r="R3536" s="55"/>
      <c r="S3536" s="55"/>
      <c r="T3536" s="55"/>
      <c r="U3536" s="55"/>
      <c r="V3536" s="55"/>
      <c r="W3536" s="55"/>
      <c r="X3536" s="55"/>
      <c r="Y3536" s="55"/>
      <c r="Z3536" s="55"/>
      <c r="AA3536" s="55"/>
      <c r="AB3536" s="55"/>
      <c r="AC3536" s="55"/>
      <c r="AD3536" s="55"/>
      <c r="AE3536" s="55"/>
      <c r="AF3536" s="55"/>
      <c r="AG3536" s="55"/>
    </row>
    <row r="3649" spans="2:33">
      <c r="B3649" s="55"/>
      <c r="C3649" s="55"/>
      <c r="D3649" s="55"/>
      <c r="E3649" s="55"/>
      <c r="F3649" s="55"/>
      <c r="G3649" s="55"/>
      <c r="H3649" s="55"/>
      <c r="I3649" s="55"/>
      <c r="J3649" s="55"/>
      <c r="K3649" s="55"/>
      <c r="L3649" s="55"/>
      <c r="M3649" s="55"/>
      <c r="N3649" s="55"/>
      <c r="O3649" s="55"/>
      <c r="P3649" s="55"/>
      <c r="Q3649" s="55"/>
      <c r="R3649" s="55"/>
      <c r="S3649" s="55"/>
      <c r="T3649" s="55"/>
      <c r="U3649" s="55"/>
      <c r="V3649" s="55"/>
      <c r="W3649" s="55"/>
      <c r="X3649" s="55"/>
      <c r="Y3649" s="55"/>
      <c r="Z3649" s="55"/>
      <c r="AA3649" s="55"/>
      <c r="AB3649" s="55"/>
      <c r="AC3649" s="55"/>
      <c r="AD3649" s="55"/>
      <c r="AE3649" s="55"/>
      <c r="AF3649" s="55"/>
      <c r="AG3649" s="55"/>
    </row>
    <row r="3651" spans="2:33">
      <c r="B3651" s="55"/>
      <c r="C3651" s="55"/>
      <c r="D3651" s="55"/>
      <c r="E3651" s="55"/>
      <c r="F3651" s="55"/>
      <c r="G3651" s="55"/>
      <c r="H3651" s="55"/>
      <c r="I3651" s="55"/>
      <c r="J3651" s="55"/>
      <c r="K3651" s="55"/>
      <c r="L3651" s="55"/>
      <c r="M3651" s="55"/>
      <c r="N3651" s="55"/>
      <c r="O3651" s="55"/>
      <c r="P3651" s="55"/>
      <c r="Q3651" s="55"/>
      <c r="R3651" s="55"/>
      <c r="S3651" s="55"/>
      <c r="T3651" s="55"/>
      <c r="U3651" s="55"/>
      <c r="V3651" s="55"/>
      <c r="W3651" s="55"/>
      <c r="X3651" s="55"/>
      <c r="Y3651" s="55"/>
      <c r="Z3651" s="55"/>
      <c r="AA3651" s="55"/>
      <c r="AB3651" s="55"/>
      <c r="AC3651" s="55"/>
      <c r="AD3651" s="55"/>
      <c r="AE3651" s="55"/>
      <c r="AF3651" s="55"/>
      <c r="AG3651" s="55"/>
    </row>
    <row r="3652" spans="2:33">
      <c r="B3652" s="242"/>
      <c r="C3652" s="242"/>
      <c r="D3652" s="242"/>
      <c r="E3652" s="242"/>
      <c r="F3652" s="242"/>
      <c r="G3652" s="242"/>
      <c r="H3652" s="242"/>
      <c r="I3652" s="242"/>
      <c r="J3652" s="242"/>
      <c r="K3652" s="242"/>
      <c r="L3652" s="242"/>
      <c r="M3652" s="242"/>
      <c r="N3652" s="242"/>
      <c r="O3652" s="242"/>
      <c r="P3652" s="242"/>
      <c r="Q3652" s="242"/>
      <c r="R3652" s="242"/>
      <c r="S3652" s="242"/>
      <c r="T3652" s="242"/>
      <c r="U3652" s="242"/>
      <c r="V3652" s="242"/>
      <c r="W3652" s="242"/>
      <c r="X3652" s="242"/>
      <c r="Y3652" s="242"/>
      <c r="Z3652" s="242"/>
      <c r="AA3652" s="242"/>
      <c r="AB3652" s="242"/>
      <c r="AC3652" s="242"/>
      <c r="AD3652" s="242"/>
      <c r="AE3652" s="242"/>
      <c r="AF3652" s="242"/>
      <c r="AG3652" s="242"/>
    </row>
    <row r="3660" spans="2:33">
      <c r="B3660" s="55"/>
      <c r="C3660" s="55"/>
      <c r="D3660" s="55"/>
      <c r="E3660" s="55"/>
      <c r="F3660" s="55"/>
      <c r="G3660" s="55"/>
      <c r="H3660" s="55"/>
      <c r="I3660" s="55"/>
      <c r="J3660" s="55"/>
      <c r="K3660" s="55"/>
      <c r="L3660" s="55"/>
      <c r="M3660" s="55"/>
      <c r="N3660" s="55"/>
      <c r="O3660" s="55"/>
      <c r="P3660" s="55"/>
      <c r="Q3660" s="55"/>
      <c r="R3660" s="55"/>
      <c r="S3660" s="55"/>
      <c r="T3660" s="55"/>
      <c r="U3660" s="55"/>
      <c r="V3660" s="55"/>
      <c r="W3660" s="55"/>
      <c r="X3660" s="55"/>
      <c r="Y3660" s="55"/>
      <c r="Z3660" s="55"/>
      <c r="AA3660" s="55"/>
      <c r="AB3660" s="55"/>
      <c r="AC3660" s="55"/>
      <c r="AD3660" s="55"/>
      <c r="AE3660" s="55"/>
      <c r="AF3660" s="55"/>
      <c r="AG3660" s="55"/>
    </row>
    <row r="3661" spans="2:33">
      <c r="B3661" s="55"/>
      <c r="C3661" s="55"/>
      <c r="D3661" s="55"/>
      <c r="E3661" s="55"/>
      <c r="F3661" s="55"/>
      <c r="G3661" s="55"/>
      <c r="H3661" s="55"/>
      <c r="I3661" s="55"/>
      <c r="J3661" s="55"/>
      <c r="K3661" s="55"/>
      <c r="L3661" s="55"/>
      <c r="M3661" s="55"/>
      <c r="N3661" s="55"/>
      <c r="O3661" s="55"/>
      <c r="P3661" s="55"/>
      <c r="Q3661" s="55"/>
      <c r="R3661" s="55"/>
      <c r="S3661" s="55"/>
      <c r="T3661" s="55"/>
      <c r="U3661" s="55"/>
      <c r="V3661" s="55"/>
      <c r="W3661" s="55"/>
      <c r="X3661" s="55"/>
      <c r="Y3661" s="55"/>
      <c r="Z3661" s="55"/>
      <c r="AA3661" s="55"/>
      <c r="AB3661" s="55"/>
      <c r="AC3661" s="55"/>
      <c r="AD3661" s="55"/>
      <c r="AE3661" s="55"/>
      <c r="AF3661" s="55"/>
      <c r="AG3661" s="55"/>
    </row>
    <row r="3662" spans="2:33">
      <c r="B3662" s="55"/>
      <c r="C3662" s="55"/>
      <c r="D3662" s="55"/>
      <c r="E3662" s="55"/>
      <c r="F3662" s="55"/>
      <c r="G3662" s="55"/>
      <c r="H3662" s="55"/>
      <c r="I3662" s="55"/>
      <c r="J3662" s="55"/>
      <c r="K3662" s="55"/>
      <c r="L3662" s="55"/>
      <c r="M3662" s="55"/>
      <c r="N3662" s="55"/>
      <c r="O3662" s="55"/>
      <c r="P3662" s="55"/>
      <c r="Q3662" s="55"/>
      <c r="R3662" s="55"/>
      <c r="S3662" s="55"/>
      <c r="T3662" s="55"/>
      <c r="U3662" s="55"/>
      <c r="V3662" s="55"/>
      <c r="W3662" s="55"/>
      <c r="X3662" s="55"/>
      <c r="Y3662" s="55"/>
      <c r="Z3662" s="55"/>
      <c r="AA3662" s="55"/>
      <c r="AB3662" s="55"/>
      <c r="AC3662" s="55"/>
      <c r="AD3662" s="55"/>
      <c r="AE3662" s="55"/>
      <c r="AF3662" s="55"/>
      <c r="AG3662" s="55"/>
    </row>
    <row r="3663" spans="2:33">
      <c r="B3663" s="55"/>
      <c r="C3663" s="55"/>
      <c r="D3663" s="55"/>
      <c r="E3663" s="55"/>
      <c r="F3663" s="55"/>
      <c r="G3663" s="55"/>
      <c r="H3663" s="55"/>
      <c r="I3663" s="55"/>
      <c r="J3663" s="55"/>
      <c r="K3663" s="55"/>
      <c r="L3663" s="55"/>
      <c r="M3663" s="55"/>
      <c r="N3663" s="55"/>
      <c r="O3663" s="55"/>
      <c r="P3663" s="55"/>
      <c r="Q3663" s="55"/>
      <c r="R3663" s="55"/>
      <c r="S3663" s="55"/>
      <c r="T3663" s="55"/>
      <c r="U3663" s="55"/>
      <c r="V3663" s="55"/>
      <c r="W3663" s="55"/>
      <c r="X3663" s="55"/>
      <c r="Y3663" s="55"/>
      <c r="Z3663" s="55"/>
      <c r="AA3663" s="55"/>
      <c r="AB3663" s="55"/>
      <c r="AC3663" s="55"/>
      <c r="AD3663" s="55"/>
      <c r="AE3663" s="55"/>
      <c r="AF3663" s="55"/>
      <c r="AG3663" s="55"/>
    </row>
    <row r="3664" spans="2:33">
      <c r="B3664" s="55"/>
      <c r="C3664" s="55"/>
      <c r="D3664" s="55"/>
      <c r="E3664" s="55"/>
      <c r="F3664" s="55"/>
      <c r="G3664" s="55"/>
      <c r="H3664" s="55"/>
      <c r="I3664" s="55"/>
      <c r="J3664" s="55"/>
      <c r="K3664" s="55"/>
      <c r="L3664" s="55"/>
      <c r="M3664" s="55"/>
      <c r="N3664" s="55"/>
      <c r="O3664" s="55"/>
      <c r="P3664" s="55"/>
      <c r="Q3664" s="55"/>
      <c r="R3664" s="55"/>
      <c r="S3664" s="55"/>
      <c r="T3664" s="55"/>
      <c r="U3664" s="55"/>
      <c r="V3664" s="55"/>
      <c r="W3664" s="55"/>
      <c r="X3664" s="55"/>
      <c r="Y3664" s="55"/>
      <c r="Z3664" s="55"/>
      <c r="AA3664" s="55"/>
      <c r="AB3664" s="55"/>
      <c r="AC3664" s="55"/>
      <c r="AD3664" s="55"/>
      <c r="AE3664" s="55"/>
      <c r="AF3664" s="55"/>
      <c r="AG3664" s="55"/>
    </row>
    <row r="3777" spans="2:33">
      <c r="B3777" s="242"/>
      <c r="C3777" s="242"/>
      <c r="D3777" s="242"/>
      <c r="E3777" s="242"/>
      <c r="F3777" s="242"/>
      <c r="G3777" s="242"/>
      <c r="H3777" s="242"/>
      <c r="I3777" s="242"/>
      <c r="J3777" s="242"/>
      <c r="K3777" s="242"/>
      <c r="L3777" s="242"/>
      <c r="M3777" s="242"/>
      <c r="N3777" s="242"/>
      <c r="O3777" s="242"/>
      <c r="P3777" s="242"/>
      <c r="Q3777" s="242"/>
      <c r="R3777" s="242"/>
      <c r="S3777" s="242"/>
      <c r="T3777" s="242"/>
      <c r="U3777" s="242"/>
      <c r="V3777" s="242"/>
      <c r="W3777" s="242"/>
      <c r="X3777" s="242"/>
      <c r="Y3777" s="242"/>
      <c r="Z3777" s="242"/>
      <c r="AA3777" s="242"/>
      <c r="AB3777" s="242"/>
      <c r="AC3777" s="242"/>
      <c r="AD3777" s="242"/>
      <c r="AE3777" s="242"/>
      <c r="AF3777" s="242"/>
      <c r="AG3777" s="242"/>
    </row>
    <row r="3785" spans="2:33">
      <c r="B3785" s="55"/>
      <c r="C3785" s="55"/>
      <c r="D3785" s="55"/>
      <c r="E3785" s="55"/>
      <c r="F3785" s="55"/>
      <c r="G3785" s="55"/>
      <c r="H3785" s="55"/>
      <c r="I3785" s="55"/>
      <c r="J3785" s="55"/>
      <c r="K3785" s="55"/>
      <c r="L3785" s="55"/>
      <c r="M3785" s="55"/>
      <c r="N3785" s="55"/>
      <c r="O3785" s="55"/>
      <c r="P3785" s="55"/>
      <c r="Q3785" s="55"/>
      <c r="R3785" s="55"/>
      <c r="S3785" s="55"/>
      <c r="T3785" s="55"/>
      <c r="U3785" s="55"/>
      <c r="V3785" s="55"/>
      <c r="W3785" s="55"/>
      <c r="X3785" s="55"/>
      <c r="Y3785" s="55"/>
      <c r="Z3785" s="55"/>
      <c r="AA3785" s="55"/>
      <c r="AB3785" s="55"/>
      <c r="AC3785" s="55"/>
      <c r="AD3785" s="55"/>
      <c r="AE3785" s="55"/>
      <c r="AF3785" s="55"/>
      <c r="AG3785" s="55"/>
    </row>
    <row r="3786" spans="2:33">
      <c r="B3786" s="55"/>
      <c r="C3786" s="55"/>
      <c r="D3786" s="55"/>
      <c r="E3786" s="55"/>
      <c r="F3786" s="55"/>
      <c r="G3786" s="55"/>
      <c r="H3786" s="55"/>
      <c r="I3786" s="55"/>
      <c r="J3786" s="55"/>
      <c r="K3786" s="55"/>
      <c r="L3786" s="55"/>
      <c r="M3786" s="55"/>
      <c r="N3786" s="55"/>
      <c r="O3786" s="55"/>
      <c r="P3786" s="55"/>
      <c r="Q3786" s="55"/>
      <c r="R3786" s="55"/>
      <c r="S3786" s="55"/>
      <c r="T3786" s="55"/>
      <c r="U3786" s="55"/>
      <c r="V3786" s="55"/>
      <c r="W3786" s="55"/>
      <c r="X3786" s="55"/>
      <c r="Y3786" s="55"/>
      <c r="Z3786" s="55"/>
      <c r="AA3786" s="55"/>
      <c r="AB3786" s="55"/>
      <c r="AC3786" s="55"/>
      <c r="AD3786" s="55"/>
      <c r="AE3786" s="55"/>
      <c r="AF3786" s="55"/>
      <c r="AG3786" s="55"/>
    </row>
    <row r="3787" spans="2:33">
      <c r="B3787" s="55"/>
      <c r="C3787" s="55"/>
      <c r="D3787" s="55"/>
      <c r="E3787" s="55"/>
      <c r="F3787" s="55"/>
      <c r="G3787" s="55"/>
      <c r="H3787" s="55"/>
      <c r="I3787" s="55"/>
      <c r="J3787" s="55"/>
      <c r="K3787" s="55"/>
      <c r="L3787" s="55"/>
      <c r="M3787" s="55"/>
      <c r="N3787" s="55"/>
      <c r="O3787" s="55"/>
      <c r="P3787" s="55"/>
      <c r="Q3787" s="55"/>
      <c r="R3787" s="55"/>
      <c r="S3787" s="55"/>
      <c r="T3787" s="55"/>
      <c r="U3787" s="55"/>
      <c r="V3787" s="55"/>
      <c r="W3787" s="55"/>
      <c r="X3787" s="55"/>
      <c r="Y3787" s="55"/>
      <c r="Z3787" s="55"/>
      <c r="AA3787" s="55"/>
      <c r="AB3787" s="55"/>
      <c r="AC3787" s="55"/>
      <c r="AD3787" s="55"/>
      <c r="AE3787" s="55"/>
      <c r="AF3787" s="55"/>
      <c r="AG3787" s="55"/>
    </row>
    <row r="3788" spans="2:33">
      <c r="B3788" s="55"/>
      <c r="C3788" s="55"/>
      <c r="D3788" s="55"/>
      <c r="E3788" s="55"/>
      <c r="F3788" s="55"/>
      <c r="G3788" s="55"/>
      <c r="H3788" s="55"/>
      <c r="I3788" s="55"/>
      <c r="J3788" s="55"/>
      <c r="K3788" s="55"/>
      <c r="L3788" s="55"/>
      <c r="M3788" s="55"/>
      <c r="N3788" s="55"/>
      <c r="O3788" s="55"/>
      <c r="P3788" s="55"/>
      <c r="Q3788" s="55"/>
      <c r="R3788" s="55"/>
      <c r="S3788" s="55"/>
      <c r="T3788" s="55"/>
      <c r="U3788" s="55"/>
      <c r="V3788" s="55"/>
      <c r="W3788" s="55"/>
      <c r="X3788" s="55"/>
      <c r="Y3788" s="55"/>
      <c r="Z3788" s="55"/>
      <c r="AA3788" s="55"/>
      <c r="AB3788" s="55"/>
      <c r="AC3788" s="55"/>
      <c r="AD3788" s="55"/>
      <c r="AE3788" s="55"/>
      <c r="AF3788" s="55"/>
      <c r="AG3788" s="55"/>
    </row>
    <row r="3789" spans="2:33">
      <c r="B3789" s="55"/>
      <c r="C3789" s="55"/>
      <c r="D3789" s="55"/>
      <c r="E3789" s="55"/>
      <c r="F3789" s="55"/>
      <c r="G3789" s="55"/>
      <c r="H3789" s="55"/>
      <c r="I3789" s="55"/>
      <c r="J3789" s="55"/>
      <c r="K3789" s="55"/>
      <c r="L3789" s="55"/>
      <c r="M3789" s="55"/>
      <c r="N3789" s="55"/>
      <c r="O3789" s="55"/>
      <c r="P3789" s="55"/>
      <c r="Q3789" s="55"/>
      <c r="R3789" s="55"/>
      <c r="S3789" s="55"/>
      <c r="T3789" s="55"/>
      <c r="U3789" s="55"/>
      <c r="V3789" s="55"/>
      <c r="W3789" s="55"/>
      <c r="X3789" s="55"/>
      <c r="Y3789" s="55"/>
      <c r="Z3789" s="55"/>
      <c r="AA3789" s="55"/>
      <c r="AB3789" s="55"/>
      <c r="AC3789" s="55"/>
      <c r="AD3789" s="55"/>
      <c r="AE3789" s="55"/>
      <c r="AF3789" s="55"/>
      <c r="AG3789" s="55"/>
    </row>
    <row r="3790" spans="2:33">
      <c r="B3790" s="55"/>
      <c r="C3790" s="55"/>
      <c r="D3790" s="55"/>
      <c r="E3790" s="55"/>
      <c r="F3790" s="55"/>
      <c r="G3790" s="55"/>
      <c r="H3790" s="55"/>
      <c r="I3790" s="55"/>
      <c r="J3790" s="55"/>
      <c r="K3790" s="55"/>
      <c r="L3790" s="55"/>
      <c r="M3790" s="55"/>
      <c r="N3790" s="55"/>
      <c r="O3790" s="55"/>
      <c r="P3790" s="55"/>
      <c r="Q3790" s="55"/>
      <c r="R3790" s="55"/>
      <c r="S3790" s="55"/>
      <c r="T3790" s="55"/>
      <c r="U3790" s="55"/>
      <c r="V3790" s="55"/>
      <c r="W3790" s="55"/>
      <c r="X3790" s="55"/>
      <c r="Y3790" s="55"/>
      <c r="Z3790" s="55"/>
      <c r="AA3790" s="55"/>
      <c r="AB3790" s="55"/>
      <c r="AC3790" s="55"/>
      <c r="AD3790" s="55"/>
      <c r="AE3790" s="55"/>
      <c r="AF3790" s="55"/>
      <c r="AG3790" s="55"/>
    </row>
    <row r="3791" spans="2:33">
      <c r="B3791" s="55"/>
      <c r="C3791" s="55"/>
      <c r="D3791" s="55"/>
      <c r="E3791" s="55"/>
      <c r="F3791" s="55"/>
      <c r="G3791" s="55"/>
      <c r="H3791" s="55"/>
      <c r="I3791" s="55"/>
      <c r="J3791" s="55"/>
      <c r="K3791" s="55"/>
      <c r="L3791" s="55"/>
      <c r="M3791" s="55"/>
      <c r="N3791" s="55"/>
      <c r="O3791" s="55"/>
      <c r="P3791" s="55"/>
      <c r="Q3791" s="55"/>
      <c r="R3791" s="55"/>
      <c r="S3791" s="55"/>
      <c r="T3791" s="55"/>
      <c r="U3791" s="55"/>
      <c r="V3791" s="55"/>
      <c r="W3791" s="55"/>
      <c r="X3791" s="55"/>
      <c r="Y3791" s="55"/>
      <c r="Z3791" s="55"/>
      <c r="AA3791" s="55"/>
      <c r="AB3791" s="55"/>
      <c r="AC3791" s="55"/>
      <c r="AD3791" s="55"/>
      <c r="AE3791" s="55"/>
      <c r="AF3791" s="55"/>
      <c r="AG3791" s="55"/>
    </row>
    <row r="3792" spans="2:33">
      <c r="B3792" s="55"/>
      <c r="C3792" s="55"/>
      <c r="D3792" s="55"/>
      <c r="E3792" s="55"/>
      <c r="F3792" s="55"/>
      <c r="G3792" s="55"/>
      <c r="H3792" s="55"/>
      <c r="I3792" s="55"/>
      <c r="J3792" s="55"/>
      <c r="K3792" s="55"/>
      <c r="L3792" s="55"/>
      <c r="M3792" s="55"/>
      <c r="N3792" s="55"/>
      <c r="O3792" s="55"/>
      <c r="P3792" s="55"/>
      <c r="Q3792" s="55"/>
      <c r="R3792" s="55"/>
      <c r="S3792" s="55"/>
      <c r="T3792" s="55"/>
      <c r="U3792" s="55"/>
      <c r="V3792" s="55"/>
      <c r="W3792" s="55"/>
      <c r="X3792" s="55"/>
      <c r="Y3792" s="55"/>
      <c r="Z3792" s="55"/>
      <c r="AA3792" s="55"/>
      <c r="AB3792" s="55"/>
      <c r="AC3792" s="55"/>
      <c r="AD3792" s="55"/>
      <c r="AE3792" s="55"/>
      <c r="AF3792" s="55"/>
      <c r="AG3792" s="55"/>
    </row>
    <row r="3896" spans="2:33">
      <c r="B3896" s="55"/>
      <c r="C3896" s="55"/>
      <c r="D3896" s="55"/>
      <c r="E3896" s="55"/>
      <c r="F3896" s="55"/>
      <c r="G3896" s="55"/>
      <c r="H3896" s="55"/>
      <c r="I3896" s="55"/>
      <c r="J3896" s="55"/>
      <c r="K3896" s="55"/>
      <c r="L3896" s="55"/>
      <c r="M3896" s="55"/>
      <c r="N3896" s="55"/>
      <c r="O3896" s="55"/>
      <c r="P3896" s="55"/>
      <c r="Q3896" s="55"/>
      <c r="R3896" s="55"/>
      <c r="S3896" s="55"/>
      <c r="T3896" s="55"/>
      <c r="U3896" s="55"/>
      <c r="V3896" s="55"/>
      <c r="W3896" s="55"/>
      <c r="X3896" s="55"/>
      <c r="Y3896" s="55"/>
      <c r="Z3896" s="55"/>
      <c r="AA3896" s="55"/>
      <c r="AB3896" s="55"/>
      <c r="AC3896" s="55"/>
      <c r="AD3896" s="55"/>
      <c r="AE3896" s="55"/>
      <c r="AF3896" s="55"/>
      <c r="AG3896" s="55"/>
    </row>
    <row r="3899" spans="2:33">
      <c r="B3899" s="55"/>
      <c r="C3899" s="55"/>
      <c r="D3899" s="55"/>
      <c r="E3899" s="55"/>
      <c r="F3899" s="55"/>
      <c r="G3899" s="55"/>
      <c r="H3899" s="55"/>
      <c r="I3899" s="55"/>
      <c r="J3899" s="55"/>
      <c r="K3899" s="55"/>
      <c r="L3899" s="55"/>
      <c r="M3899" s="55"/>
      <c r="N3899" s="55"/>
      <c r="O3899" s="55"/>
      <c r="P3899" s="55"/>
      <c r="Q3899" s="55"/>
      <c r="R3899" s="55"/>
      <c r="S3899" s="55"/>
      <c r="T3899" s="55"/>
      <c r="U3899" s="55"/>
      <c r="V3899" s="55"/>
      <c r="W3899" s="55"/>
      <c r="X3899" s="55"/>
      <c r="Y3899" s="55"/>
      <c r="Z3899" s="55"/>
      <c r="AA3899" s="55"/>
      <c r="AB3899" s="55"/>
      <c r="AC3899" s="55"/>
      <c r="AD3899" s="55"/>
      <c r="AE3899" s="55"/>
      <c r="AF3899" s="55"/>
      <c r="AG3899" s="55"/>
    </row>
    <row r="3901" spans="2:33">
      <c r="B3901" s="55"/>
      <c r="C3901" s="55"/>
      <c r="D3901" s="55"/>
      <c r="E3901" s="55"/>
      <c r="F3901" s="55"/>
      <c r="G3901" s="55"/>
      <c r="H3901" s="55"/>
      <c r="I3901" s="55"/>
      <c r="J3901" s="55"/>
      <c r="K3901" s="55"/>
      <c r="L3901" s="55"/>
      <c r="M3901" s="55"/>
      <c r="N3901" s="55"/>
      <c r="O3901" s="55"/>
      <c r="P3901" s="55"/>
      <c r="Q3901" s="55"/>
      <c r="R3901" s="55"/>
      <c r="S3901" s="55"/>
      <c r="T3901" s="55"/>
      <c r="U3901" s="55"/>
      <c r="V3901" s="55"/>
      <c r="W3901" s="55"/>
      <c r="X3901" s="55"/>
      <c r="Y3901" s="55"/>
      <c r="Z3901" s="55"/>
      <c r="AA3901" s="55"/>
      <c r="AB3901" s="55"/>
      <c r="AC3901" s="55"/>
      <c r="AD3901" s="55"/>
      <c r="AE3901" s="55"/>
      <c r="AF3901" s="55"/>
      <c r="AG3901" s="55"/>
    </row>
    <row r="3902" spans="2:33">
      <c r="B3902" s="242"/>
      <c r="C3902" s="242"/>
      <c r="D3902" s="242"/>
      <c r="E3902" s="242"/>
      <c r="F3902" s="242"/>
      <c r="G3902" s="242"/>
      <c r="H3902" s="242"/>
      <c r="I3902" s="242"/>
      <c r="J3902" s="242"/>
      <c r="K3902" s="242"/>
      <c r="L3902" s="242"/>
      <c r="M3902" s="242"/>
      <c r="N3902" s="242"/>
      <c r="O3902" s="242"/>
      <c r="P3902" s="242"/>
      <c r="Q3902" s="242"/>
      <c r="R3902" s="242"/>
      <c r="S3902" s="242"/>
      <c r="T3902" s="242"/>
      <c r="U3902" s="242"/>
      <c r="V3902" s="242"/>
      <c r="W3902" s="242"/>
      <c r="X3902" s="242"/>
      <c r="Y3902" s="242"/>
      <c r="Z3902" s="242"/>
      <c r="AA3902" s="242"/>
      <c r="AB3902" s="242"/>
      <c r="AC3902" s="242"/>
      <c r="AD3902" s="242"/>
      <c r="AE3902" s="242"/>
      <c r="AF3902" s="242"/>
      <c r="AG3902" s="242"/>
    </row>
    <row r="4021" spans="2:33">
      <c r="B4021" s="55"/>
      <c r="C4021" s="55"/>
      <c r="D4021" s="55"/>
      <c r="E4021" s="55"/>
      <c r="F4021" s="55"/>
      <c r="G4021" s="55"/>
      <c r="H4021" s="55"/>
      <c r="I4021" s="55"/>
      <c r="J4021" s="55"/>
      <c r="K4021" s="55"/>
      <c r="L4021" s="55"/>
      <c r="M4021" s="55"/>
      <c r="N4021" s="55"/>
      <c r="O4021" s="55"/>
      <c r="P4021" s="55"/>
      <c r="Q4021" s="55"/>
      <c r="R4021" s="55"/>
      <c r="S4021" s="55"/>
      <c r="T4021" s="55"/>
      <c r="U4021" s="55"/>
      <c r="V4021" s="55"/>
      <c r="W4021" s="55"/>
      <c r="X4021" s="55"/>
      <c r="Y4021" s="55"/>
      <c r="Z4021" s="55"/>
      <c r="AA4021" s="55"/>
      <c r="AB4021" s="55"/>
      <c r="AC4021" s="55"/>
      <c r="AD4021" s="55"/>
      <c r="AE4021" s="55"/>
      <c r="AF4021" s="55"/>
      <c r="AG4021" s="55"/>
    </row>
    <row r="4024" spans="2:33">
      <c r="B4024" s="55"/>
      <c r="C4024" s="55"/>
      <c r="D4024" s="55"/>
      <c r="E4024" s="55"/>
      <c r="F4024" s="55"/>
      <c r="G4024" s="55"/>
      <c r="H4024" s="55"/>
      <c r="I4024" s="55"/>
      <c r="J4024" s="55"/>
      <c r="K4024" s="55"/>
      <c r="L4024" s="55"/>
      <c r="M4024" s="55"/>
      <c r="N4024" s="55"/>
      <c r="O4024" s="55"/>
      <c r="P4024" s="55"/>
      <c r="Q4024" s="55"/>
      <c r="R4024" s="55"/>
      <c r="S4024" s="55"/>
      <c r="T4024" s="55"/>
      <c r="U4024" s="55"/>
      <c r="V4024" s="55"/>
      <c r="W4024" s="55"/>
      <c r="X4024" s="55"/>
      <c r="Y4024" s="55"/>
      <c r="Z4024" s="55"/>
      <c r="AA4024" s="55"/>
      <c r="AB4024" s="55"/>
      <c r="AC4024" s="55"/>
      <c r="AD4024" s="55"/>
      <c r="AE4024" s="55"/>
      <c r="AF4024" s="55"/>
      <c r="AG4024" s="55"/>
    </row>
    <row r="4026" spans="2:33">
      <c r="B4026" s="55"/>
      <c r="C4026" s="55"/>
      <c r="D4026" s="55"/>
      <c r="E4026" s="55"/>
      <c r="F4026" s="55"/>
      <c r="G4026" s="55"/>
      <c r="H4026" s="55"/>
      <c r="I4026" s="55"/>
      <c r="J4026" s="55"/>
      <c r="K4026" s="55"/>
      <c r="L4026" s="55"/>
      <c r="M4026" s="55"/>
      <c r="N4026" s="55"/>
      <c r="O4026" s="55"/>
      <c r="P4026" s="55"/>
      <c r="Q4026" s="55"/>
      <c r="R4026" s="55"/>
      <c r="S4026" s="55"/>
      <c r="T4026" s="55"/>
      <c r="U4026" s="55"/>
      <c r="V4026" s="55"/>
      <c r="W4026" s="55"/>
      <c r="X4026" s="55"/>
      <c r="Y4026" s="55"/>
      <c r="Z4026" s="55"/>
      <c r="AA4026" s="55"/>
      <c r="AB4026" s="55"/>
      <c r="AC4026" s="55"/>
      <c r="AD4026" s="55"/>
      <c r="AE4026" s="55"/>
      <c r="AF4026" s="55"/>
      <c r="AG4026" s="55"/>
    </row>
    <row r="4027" spans="2:33">
      <c r="B4027" s="242"/>
      <c r="C4027" s="242"/>
      <c r="D4027" s="242"/>
      <c r="E4027" s="242"/>
      <c r="F4027" s="242"/>
      <c r="G4027" s="242"/>
      <c r="H4027" s="242"/>
      <c r="I4027" s="242"/>
      <c r="J4027" s="242"/>
      <c r="K4027" s="242"/>
      <c r="L4027" s="242"/>
      <c r="M4027" s="242"/>
      <c r="N4027" s="242"/>
      <c r="O4027" s="242"/>
      <c r="P4027" s="242"/>
      <c r="Q4027" s="242"/>
      <c r="R4027" s="242"/>
      <c r="S4027" s="242"/>
      <c r="T4027" s="242"/>
      <c r="U4027" s="242"/>
      <c r="V4027" s="242"/>
      <c r="W4027" s="242"/>
      <c r="X4027" s="242"/>
      <c r="Y4027" s="242"/>
      <c r="Z4027" s="242"/>
      <c r="AA4027" s="242"/>
      <c r="AB4027" s="242"/>
      <c r="AC4027" s="242"/>
      <c r="AD4027" s="242"/>
      <c r="AE4027" s="242"/>
      <c r="AF4027" s="242"/>
      <c r="AG4027" s="242"/>
    </row>
    <row r="4146" spans="2:33">
      <c r="B4146" s="55"/>
      <c r="C4146" s="55"/>
      <c r="D4146" s="55"/>
      <c r="E4146" s="55"/>
      <c r="F4146" s="55"/>
      <c r="G4146" s="55"/>
      <c r="H4146" s="55"/>
      <c r="I4146" s="55"/>
      <c r="J4146" s="55"/>
      <c r="K4146" s="55"/>
      <c r="L4146" s="55"/>
      <c r="M4146" s="55"/>
      <c r="N4146" s="55"/>
      <c r="O4146" s="55"/>
      <c r="P4146" s="55"/>
      <c r="Q4146" s="55"/>
      <c r="R4146" s="55"/>
      <c r="S4146" s="55"/>
      <c r="T4146" s="55"/>
      <c r="U4146" s="55"/>
      <c r="V4146" s="55"/>
      <c r="W4146" s="55"/>
      <c r="X4146" s="55"/>
      <c r="Y4146" s="55"/>
      <c r="Z4146" s="55"/>
      <c r="AA4146" s="55"/>
      <c r="AB4146" s="55"/>
      <c r="AC4146" s="55"/>
      <c r="AD4146" s="55"/>
      <c r="AE4146" s="55"/>
      <c r="AF4146" s="55"/>
      <c r="AG4146" s="55"/>
    </row>
    <row r="4149" spans="2:33">
      <c r="B4149" s="55"/>
      <c r="C4149" s="55"/>
      <c r="D4149" s="55"/>
      <c r="E4149" s="55"/>
      <c r="F4149" s="55"/>
      <c r="G4149" s="55"/>
      <c r="H4149" s="55"/>
      <c r="I4149" s="55"/>
      <c r="J4149" s="55"/>
      <c r="K4149" s="55"/>
      <c r="L4149" s="55"/>
      <c r="M4149" s="55"/>
      <c r="N4149" s="55"/>
      <c r="O4149" s="55"/>
      <c r="P4149" s="55"/>
      <c r="Q4149" s="55"/>
      <c r="R4149" s="55"/>
      <c r="S4149" s="55"/>
      <c r="T4149" s="55"/>
      <c r="U4149" s="55"/>
      <c r="V4149" s="55"/>
      <c r="W4149" s="55"/>
      <c r="X4149" s="55"/>
      <c r="Y4149" s="55"/>
      <c r="Z4149" s="55"/>
      <c r="AA4149" s="55"/>
      <c r="AB4149" s="55"/>
      <c r="AC4149" s="55"/>
      <c r="AD4149" s="55"/>
      <c r="AE4149" s="55"/>
      <c r="AF4149" s="55"/>
      <c r="AG4149" s="55"/>
    </row>
    <row r="4151" spans="2:33">
      <c r="B4151" s="55"/>
      <c r="C4151" s="55"/>
      <c r="D4151" s="55"/>
      <c r="E4151" s="55"/>
      <c r="F4151" s="55"/>
      <c r="G4151" s="55"/>
      <c r="H4151" s="55"/>
      <c r="I4151" s="55"/>
      <c r="J4151" s="55"/>
      <c r="K4151" s="55"/>
      <c r="L4151" s="55"/>
      <c r="M4151" s="55"/>
      <c r="N4151" s="55"/>
      <c r="O4151" s="55"/>
      <c r="P4151" s="55"/>
      <c r="Q4151" s="55"/>
      <c r="R4151" s="55"/>
      <c r="S4151" s="55"/>
      <c r="T4151" s="55"/>
      <c r="U4151" s="55"/>
      <c r="V4151" s="55"/>
      <c r="W4151" s="55"/>
      <c r="X4151" s="55"/>
      <c r="Y4151" s="55"/>
      <c r="Z4151" s="55"/>
      <c r="AA4151" s="55"/>
      <c r="AB4151" s="55"/>
      <c r="AC4151" s="55"/>
      <c r="AD4151" s="55"/>
      <c r="AE4151" s="55"/>
      <c r="AF4151" s="55"/>
      <c r="AG4151" s="55"/>
    </row>
    <row r="4152" spans="2:33">
      <c r="B4152" s="242"/>
      <c r="C4152" s="242"/>
      <c r="D4152" s="242"/>
      <c r="E4152" s="242"/>
      <c r="F4152" s="242"/>
      <c r="G4152" s="242"/>
      <c r="H4152" s="242"/>
      <c r="I4152" s="242"/>
      <c r="J4152" s="242"/>
      <c r="K4152" s="242"/>
      <c r="L4152" s="242"/>
      <c r="M4152" s="242"/>
      <c r="N4152" s="242"/>
      <c r="O4152" s="242"/>
      <c r="P4152" s="242"/>
      <c r="Q4152" s="242"/>
      <c r="R4152" s="242"/>
      <c r="S4152" s="242"/>
      <c r="T4152" s="242"/>
      <c r="U4152" s="242"/>
      <c r="V4152" s="242"/>
      <c r="W4152" s="242"/>
      <c r="X4152" s="242"/>
      <c r="Y4152" s="242"/>
      <c r="Z4152" s="242"/>
      <c r="AA4152" s="242"/>
      <c r="AB4152" s="242"/>
      <c r="AC4152" s="242"/>
      <c r="AD4152" s="242"/>
      <c r="AE4152" s="242"/>
      <c r="AF4152" s="242"/>
      <c r="AG4152" s="242"/>
    </row>
    <row r="4160" spans="2:33">
      <c r="B4160" s="55"/>
      <c r="C4160" s="55"/>
      <c r="D4160" s="55"/>
      <c r="E4160" s="55"/>
      <c r="F4160" s="55"/>
      <c r="G4160" s="55"/>
      <c r="H4160" s="55"/>
      <c r="I4160" s="55"/>
      <c r="J4160" s="55"/>
      <c r="K4160" s="55"/>
      <c r="L4160" s="55"/>
      <c r="M4160" s="55"/>
      <c r="N4160" s="55"/>
      <c r="O4160" s="55"/>
      <c r="P4160" s="55"/>
      <c r="Q4160" s="55"/>
      <c r="R4160" s="55"/>
      <c r="S4160" s="55"/>
      <c r="T4160" s="55"/>
      <c r="U4160" s="55"/>
      <c r="V4160" s="55"/>
      <c r="W4160" s="55"/>
      <c r="X4160" s="55"/>
      <c r="Y4160" s="55"/>
      <c r="Z4160" s="55"/>
      <c r="AA4160" s="55"/>
      <c r="AB4160" s="55"/>
      <c r="AC4160" s="55"/>
      <c r="AD4160" s="55"/>
      <c r="AE4160" s="55"/>
      <c r="AF4160" s="55"/>
      <c r="AG4160" s="55"/>
    </row>
    <row r="4274" spans="2:33">
      <c r="B4274" s="55"/>
      <c r="C4274" s="55"/>
      <c r="D4274" s="55"/>
      <c r="E4274" s="55"/>
      <c r="F4274" s="55"/>
      <c r="G4274" s="55"/>
      <c r="H4274" s="55"/>
      <c r="I4274" s="55"/>
      <c r="J4274" s="55"/>
      <c r="K4274" s="55"/>
      <c r="L4274" s="55"/>
      <c r="M4274" s="55"/>
      <c r="N4274" s="55"/>
      <c r="O4274" s="55"/>
      <c r="P4274" s="55"/>
      <c r="Q4274" s="55"/>
      <c r="R4274" s="55"/>
      <c r="S4274" s="55"/>
      <c r="T4274" s="55"/>
      <c r="U4274" s="55"/>
      <c r="V4274" s="55"/>
      <c r="W4274" s="55"/>
      <c r="X4274" s="55"/>
      <c r="Y4274" s="55"/>
      <c r="Z4274" s="55"/>
      <c r="AA4274" s="55"/>
      <c r="AB4274" s="55"/>
      <c r="AC4274" s="55"/>
      <c r="AD4274" s="55"/>
      <c r="AE4274" s="55"/>
      <c r="AF4274" s="55"/>
      <c r="AG4274" s="55"/>
    </row>
    <row r="4276" spans="2:33">
      <c r="B4276" s="55"/>
      <c r="C4276" s="55"/>
      <c r="D4276" s="55"/>
      <c r="E4276" s="55"/>
      <c r="F4276" s="55"/>
      <c r="G4276" s="55"/>
      <c r="H4276" s="55"/>
      <c r="I4276" s="55"/>
      <c r="J4276" s="55"/>
      <c r="K4276" s="55"/>
      <c r="L4276" s="55"/>
      <c r="M4276" s="55"/>
      <c r="N4276" s="55"/>
      <c r="O4276" s="55"/>
      <c r="P4276" s="55"/>
      <c r="Q4276" s="55"/>
      <c r="R4276" s="55"/>
      <c r="S4276" s="55"/>
      <c r="T4276" s="55"/>
      <c r="U4276" s="55"/>
      <c r="V4276" s="55"/>
      <c r="W4276" s="55"/>
      <c r="X4276" s="55"/>
      <c r="Y4276" s="55"/>
      <c r="Z4276" s="55"/>
      <c r="AA4276" s="55"/>
      <c r="AB4276" s="55"/>
      <c r="AC4276" s="55"/>
      <c r="AD4276" s="55"/>
      <c r="AE4276" s="55"/>
      <c r="AF4276" s="55"/>
      <c r="AG4276" s="55"/>
    </row>
    <row r="4277" spans="2:33">
      <c r="B4277" s="242"/>
      <c r="C4277" s="242"/>
      <c r="D4277" s="242"/>
      <c r="E4277" s="242"/>
      <c r="F4277" s="242"/>
      <c r="G4277" s="242"/>
      <c r="H4277" s="242"/>
      <c r="I4277" s="242"/>
      <c r="J4277" s="242"/>
      <c r="K4277" s="242"/>
      <c r="L4277" s="242"/>
      <c r="M4277" s="242"/>
      <c r="N4277" s="242"/>
      <c r="O4277" s="242"/>
      <c r="P4277" s="242"/>
      <c r="Q4277" s="242"/>
      <c r="R4277" s="242"/>
      <c r="S4277" s="242"/>
      <c r="T4277" s="242"/>
      <c r="U4277" s="242"/>
      <c r="V4277" s="242"/>
      <c r="W4277" s="242"/>
      <c r="X4277" s="242"/>
      <c r="Y4277" s="242"/>
      <c r="Z4277" s="242"/>
      <c r="AA4277" s="242"/>
      <c r="AB4277" s="242"/>
      <c r="AC4277" s="242"/>
      <c r="AD4277" s="242"/>
      <c r="AE4277" s="242"/>
      <c r="AF4277" s="242"/>
      <c r="AG4277" s="242"/>
    </row>
    <row r="4285" spans="2:33">
      <c r="B4285" s="55"/>
      <c r="C4285" s="55"/>
      <c r="D4285" s="55"/>
      <c r="E4285" s="55"/>
      <c r="F4285" s="55"/>
      <c r="G4285" s="55"/>
      <c r="H4285" s="55"/>
      <c r="I4285" s="55"/>
      <c r="J4285" s="55"/>
      <c r="K4285" s="55"/>
      <c r="L4285" s="55"/>
      <c r="M4285" s="55"/>
      <c r="N4285" s="55"/>
      <c r="O4285" s="55"/>
      <c r="P4285" s="55"/>
      <c r="Q4285" s="55"/>
      <c r="R4285" s="55"/>
      <c r="S4285" s="55"/>
      <c r="T4285" s="55"/>
      <c r="U4285" s="55"/>
      <c r="V4285" s="55"/>
      <c r="W4285" s="55"/>
      <c r="X4285" s="55"/>
      <c r="Y4285" s="55"/>
      <c r="Z4285" s="55"/>
      <c r="AA4285" s="55"/>
      <c r="AB4285" s="55"/>
      <c r="AC4285" s="55"/>
      <c r="AD4285" s="55"/>
      <c r="AE4285" s="55"/>
      <c r="AF4285" s="55"/>
      <c r="AG4285" s="55"/>
    </row>
    <row r="4286" spans="2:33">
      <c r="B4286" s="55"/>
      <c r="C4286" s="55"/>
      <c r="D4286" s="55"/>
      <c r="E4286" s="55"/>
      <c r="F4286" s="55"/>
      <c r="G4286" s="55"/>
      <c r="H4286" s="55"/>
      <c r="I4286" s="55"/>
      <c r="J4286" s="55"/>
      <c r="K4286" s="55"/>
      <c r="L4286" s="55"/>
      <c r="M4286" s="55"/>
      <c r="N4286" s="55"/>
      <c r="O4286" s="55"/>
      <c r="P4286" s="55"/>
      <c r="Q4286" s="55"/>
      <c r="R4286" s="55"/>
      <c r="S4286" s="55"/>
      <c r="T4286" s="55"/>
      <c r="U4286" s="55"/>
      <c r="V4286" s="55"/>
      <c r="W4286" s="55"/>
      <c r="X4286" s="55"/>
      <c r="Y4286" s="55"/>
      <c r="Z4286" s="55"/>
      <c r="AA4286" s="55"/>
      <c r="AB4286" s="55"/>
      <c r="AC4286" s="55"/>
      <c r="AD4286" s="55"/>
      <c r="AE4286" s="55"/>
      <c r="AF4286" s="55"/>
      <c r="AG4286" s="55"/>
    </row>
    <row r="4287" spans="2:33">
      <c r="B4287" s="55"/>
      <c r="C4287" s="55"/>
      <c r="D4287" s="55"/>
      <c r="E4287" s="55"/>
      <c r="F4287" s="55"/>
      <c r="G4287" s="55"/>
      <c r="H4287" s="55"/>
      <c r="I4287" s="55"/>
      <c r="J4287" s="55"/>
      <c r="K4287" s="55"/>
      <c r="L4287" s="55"/>
      <c r="M4287" s="55"/>
      <c r="N4287" s="55"/>
      <c r="O4287" s="55"/>
      <c r="P4287" s="55"/>
      <c r="Q4287" s="55"/>
      <c r="R4287" s="55"/>
      <c r="S4287" s="55"/>
      <c r="T4287" s="55"/>
      <c r="U4287" s="55"/>
      <c r="V4287" s="55"/>
      <c r="W4287" s="55"/>
      <c r="X4287" s="55"/>
      <c r="Y4287" s="55"/>
      <c r="Z4287" s="55"/>
      <c r="AA4287" s="55"/>
      <c r="AB4287" s="55"/>
      <c r="AC4287" s="55"/>
      <c r="AD4287" s="55"/>
      <c r="AE4287" s="55"/>
      <c r="AF4287" s="55"/>
      <c r="AG4287" s="55"/>
    </row>
    <row r="4288" spans="2:33">
      <c r="B4288" s="55"/>
      <c r="C4288" s="55"/>
      <c r="D4288" s="55"/>
      <c r="E4288" s="55"/>
      <c r="F4288" s="55"/>
      <c r="G4288" s="55"/>
      <c r="H4288" s="55"/>
      <c r="I4288" s="55"/>
      <c r="J4288" s="55"/>
      <c r="K4288" s="55"/>
      <c r="L4288" s="55"/>
      <c r="M4288" s="55"/>
      <c r="N4288" s="55"/>
      <c r="O4288" s="55"/>
      <c r="P4288" s="55"/>
      <c r="Q4288" s="55"/>
      <c r="R4288" s="55"/>
      <c r="S4288" s="55"/>
      <c r="T4288" s="55"/>
      <c r="U4288" s="55"/>
      <c r="V4288" s="55"/>
      <c r="W4288" s="55"/>
      <c r="X4288" s="55"/>
      <c r="Y4288" s="55"/>
      <c r="Z4288" s="55"/>
      <c r="AA4288" s="55"/>
      <c r="AB4288" s="55"/>
      <c r="AC4288" s="55"/>
      <c r="AD4288" s="55"/>
      <c r="AE4288" s="55"/>
      <c r="AF4288" s="55"/>
      <c r="AG4288" s="55"/>
    </row>
    <row r="4401" spans="2:33">
      <c r="B4401" s="55"/>
      <c r="C4401" s="55"/>
      <c r="D4401" s="55"/>
      <c r="E4401" s="55"/>
      <c r="F4401" s="55"/>
      <c r="G4401" s="55"/>
      <c r="H4401" s="55"/>
      <c r="I4401" s="55"/>
      <c r="J4401" s="55"/>
      <c r="K4401" s="55"/>
      <c r="L4401" s="55"/>
      <c r="M4401" s="55"/>
      <c r="N4401" s="55"/>
      <c r="O4401" s="55"/>
      <c r="P4401" s="55"/>
      <c r="Q4401" s="55"/>
      <c r="R4401" s="55"/>
      <c r="S4401" s="55"/>
      <c r="T4401" s="55"/>
      <c r="U4401" s="55"/>
      <c r="V4401" s="55"/>
      <c r="W4401" s="55"/>
      <c r="X4401" s="55"/>
      <c r="Y4401" s="55"/>
      <c r="Z4401" s="55"/>
      <c r="AA4401" s="55"/>
      <c r="AB4401" s="55"/>
      <c r="AC4401" s="55"/>
      <c r="AD4401" s="55"/>
      <c r="AE4401" s="55"/>
      <c r="AF4401" s="55"/>
      <c r="AG4401" s="55"/>
    </row>
    <row r="4402" spans="2:33">
      <c r="B4402" s="242"/>
      <c r="C4402" s="242"/>
      <c r="D4402" s="242"/>
      <c r="E4402" s="242"/>
      <c r="F4402" s="242"/>
      <c r="G4402" s="242"/>
      <c r="H4402" s="242"/>
      <c r="I4402" s="242"/>
      <c r="J4402" s="242"/>
      <c r="K4402" s="242"/>
      <c r="L4402" s="242"/>
      <c r="M4402" s="242"/>
      <c r="N4402" s="242"/>
      <c r="O4402" s="242"/>
      <c r="P4402" s="242"/>
      <c r="Q4402" s="242"/>
      <c r="R4402" s="242"/>
      <c r="S4402" s="242"/>
      <c r="T4402" s="242"/>
      <c r="U4402" s="242"/>
      <c r="V4402" s="242"/>
      <c r="W4402" s="242"/>
      <c r="X4402" s="242"/>
      <c r="Y4402" s="242"/>
      <c r="Z4402" s="242"/>
      <c r="AA4402" s="242"/>
      <c r="AB4402" s="242"/>
      <c r="AC4402" s="242"/>
      <c r="AD4402" s="242"/>
      <c r="AE4402" s="242"/>
      <c r="AF4402" s="242"/>
      <c r="AG4402" s="242"/>
    </row>
  </sheetData>
  <mergeCells count="29">
    <mergeCell ref="B67:AG67"/>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116:AG116"/>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5C0E0-B8D9-470E-BBEE-261FD0706407}">
  <dimension ref="A1:AH4409"/>
  <sheetViews>
    <sheetView topLeftCell="B1" workbookViewId="0">
      <selection sqref="A1:XFD1048576"/>
    </sheetView>
  </sheetViews>
  <sheetFormatPr defaultRowHeight="15"/>
  <cols>
    <col min="1" max="1" width="22.42578125" hidden="1" customWidth="1"/>
    <col min="2" max="2" width="49" customWidth="1"/>
  </cols>
  <sheetData>
    <row r="1" spans="1:33" ht="15" customHeight="1" thickBot="1">
      <c r="B1" s="82" t="s">
        <v>1332</v>
      </c>
      <c r="C1" s="86">
        <v>2021</v>
      </c>
      <c r="D1" s="86">
        <v>2022</v>
      </c>
      <c r="E1" s="86">
        <v>2023</v>
      </c>
      <c r="F1" s="86">
        <v>2024</v>
      </c>
      <c r="G1" s="86">
        <v>2025</v>
      </c>
      <c r="H1" s="86">
        <v>2026</v>
      </c>
      <c r="I1" s="86">
        <v>2027</v>
      </c>
      <c r="J1" s="86">
        <v>2028</v>
      </c>
      <c r="K1" s="86">
        <v>2029</v>
      </c>
      <c r="L1" s="86">
        <v>2030</v>
      </c>
      <c r="M1" s="86">
        <v>2031</v>
      </c>
      <c r="N1" s="86">
        <v>2032</v>
      </c>
      <c r="O1" s="86">
        <v>2033</v>
      </c>
      <c r="P1" s="86">
        <v>2034</v>
      </c>
      <c r="Q1" s="86">
        <v>2035</v>
      </c>
      <c r="R1" s="86">
        <v>2036</v>
      </c>
      <c r="S1" s="86">
        <v>2037</v>
      </c>
      <c r="T1" s="86">
        <v>2038</v>
      </c>
      <c r="U1" s="86">
        <v>2039</v>
      </c>
      <c r="V1" s="86">
        <v>2040</v>
      </c>
      <c r="W1" s="86">
        <v>2041</v>
      </c>
      <c r="X1" s="86">
        <v>2042</v>
      </c>
      <c r="Y1" s="86">
        <v>2043</v>
      </c>
      <c r="Z1" s="86">
        <v>2044</v>
      </c>
      <c r="AA1" s="86">
        <v>2045</v>
      </c>
      <c r="AB1" s="86">
        <v>2046</v>
      </c>
      <c r="AC1" s="86">
        <v>2047</v>
      </c>
      <c r="AD1" s="86">
        <v>2048</v>
      </c>
      <c r="AE1" s="86">
        <v>2049</v>
      </c>
      <c r="AF1" s="86">
        <v>2050</v>
      </c>
    </row>
    <row r="2" spans="1:33" ht="15" customHeight="1" thickTop="1"/>
    <row r="3" spans="1:33" ht="15" customHeight="1">
      <c r="C3" s="174" t="s">
        <v>292</v>
      </c>
      <c r="D3" s="174" t="s">
        <v>1333</v>
      </c>
      <c r="E3" s="12"/>
      <c r="F3" s="12"/>
      <c r="G3" s="12"/>
    </row>
    <row r="4" spans="1:33" ht="15" customHeight="1">
      <c r="C4" s="174" t="s">
        <v>293</v>
      </c>
      <c r="D4" s="174" t="s">
        <v>1334</v>
      </c>
      <c r="E4" s="12"/>
      <c r="F4" s="12"/>
      <c r="G4" s="174" t="s">
        <v>921</v>
      </c>
    </row>
    <row r="5" spans="1:33" ht="15" customHeight="1">
      <c r="C5" s="174" t="s">
        <v>295</v>
      </c>
      <c r="D5" s="174" t="s">
        <v>1335</v>
      </c>
      <c r="E5" s="12"/>
      <c r="F5" s="12"/>
      <c r="G5" s="12"/>
    </row>
    <row r="6" spans="1:33" ht="15" customHeight="1">
      <c r="C6" s="174" t="s">
        <v>296</v>
      </c>
      <c r="D6" s="12"/>
      <c r="E6" s="174" t="s">
        <v>1336</v>
      </c>
      <c r="F6" s="12"/>
      <c r="G6" s="12"/>
    </row>
    <row r="7" spans="1:33" ht="12" customHeight="1"/>
    <row r="8" spans="1:33" ht="12" customHeight="1"/>
    <row r="9" spans="1:33" ht="12" customHeight="1"/>
    <row r="10" spans="1:33" ht="15" customHeight="1">
      <c r="A10" s="13" t="s">
        <v>1619</v>
      </c>
      <c r="B10" s="105" t="s">
        <v>1620</v>
      </c>
      <c r="AG10" s="177" t="s">
        <v>924</v>
      </c>
    </row>
    <row r="11" spans="1:33" ht="15" customHeight="1">
      <c r="B11" s="82" t="s">
        <v>1621</v>
      </c>
      <c r="AG11" s="177" t="s">
        <v>925</v>
      </c>
    </row>
    <row r="12" spans="1:33" ht="15" customHeight="1">
      <c r="B12" s="8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177" t="s">
        <v>926</v>
      </c>
    </row>
    <row r="13" spans="1:33" ht="15" customHeight="1" thickBot="1">
      <c r="B13" s="86" t="s">
        <v>553</v>
      </c>
      <c r="C13" s="86">
        <v>2021</v>
      </c>
      <c r="D13" s="86">
        <v>2022</v>
      </c>
      <c r="E13" s="86">
        <v>2023</v>
      </c>
      <c r="F13" s="86">
        <v>2024</v>
      </c>
      <c r="G13" s="86">
        <v>2025</v>
      </c>
      <c r="H13" s="86">
        <v>2026</v>
      </c>
      <c r="I13" s="86">
        <v>2027</v>
      </c>
      <c r="J13" s="86">
        <v>2028</v>
      </c>
      <c r="K13" s="86">
        <v>2029</v>
      </c>
      <c r="L13" s="86">
        <v>2030</v>
      </c>
      <c r="M13" s="86">
        <v>2031</v>
      </c>
      <c r="N13" s="86">
        <v>2032</v>
      </c>
      <c r="O13" s="86">
        <v>2033</v>
      </c>
      <c r="P13" s="86">
        <v>2034</v>
      </c>
      <c r="Q13" s="86">
        <v>2035</v>
      </c>
      <c r="R13" s="86">
        <v>2036</v>
      </c>
      <c r="S13" s="86">
        <v>2037</v>
      </c>
      <c r="T13" s="86">
        <v>2038</v>
      </c>
      <c r="U13" s="86">
        <v>2039</v>
      </c>
      <c r="V13" s="86">
        <v>2040</v>
      </c>
      <c r="W13" s="86">
        <v>2041</v>
      </c>
      <c r="X13" s="86">
        <v>2042</v>
      </c>
      <c r="Y13" s="86">
        <v>2043</v>
      </c>
      <c r="Z13" s="86">
        <v>2044</v>
      </c>
      <c r="AA13" s="86">
        <v>2045</v>
      </c>
      <c r="AB13" s="86">
        <v>2046</v>
      </c>
      <c r="AC13" s="86">
        <v>2047</v>
      </c>
      <c r="AD13" s="86">
        <v>2048</v>
      </c>
      <c r="AE13" s="86">
        <v>2049</v>
      </c>
      <c r="AF13" s="86">
        <v>2050</v>
      </c>
      <c r="AG13" s="126" t="s">
        <v>1337</v>
      </c>
    </row>
    <row r="14" spans="1:33" ht="15" customHeight="1" thickTop="1">
      <c r="AG14" s="171"/>
    </row>
    <row r="15" spans="1:33" ht="15" customHeight="1">
      <c r="B15" s="83" t="s">
        <v>939</v>
      </c>
    </row>
    <row r="16" spans="1:33" ht="15" customHeight="1">
      <c r="B16" s="83" t="s">
        <v>555</v>
      </c>
    </row>
    <row r="17" spans="1:33" ht="15" customHeight="1">
      <c r="A17" s="13" t="s">
        <v>1622</v>
      </c>
      <c r="B17" s="173" t="s">
        <v>941</v>
      </c>
      <c r="C17" s="176">
        <v>4971.8652339999999</v>
      </c>
      <c r="D17" s="176">
        <v>4611.5195309999999</v>
      </c>
      <c r="E17" s="176">
        <v>4309.9316410000001</v>
      </c>
      <c r="F17" s="176">
        <v>4034.0383299999999</v>
      </c>
      <c r="G17" s="176">
        <v>3784.569336</v>
      </c>
      <c r="H17" s="176">
        <v>3573.2216800000001</v>
      </c>
      <c r="I17" s="176">
        <v>3386.491943</v>
      </c>
      <c r="J17" s="176">
        <v>3219.8637699999999</v>
      </c>
      <c r="K17" s="176">
        <v>3073.546143</v>
      </c>
      <c r="L17" s="176">
        <v>2946.6928710000002</v>
      </c>
      <c r="M17" s="176">
        <v>2836.4719239999999</v>
      </c>
      <c r="N17" s="176">
        <v>2738.9372560000002</v>
      </c>
      <c r="O17" s="176">
        <v>2650.7375489999999</v>
      </c>
      <c r="P17" s="176">
        <v>2569.5253910000001</v>
      </c>
      <c r="Q17" s="176">
        <v>2493.07251</v>
      </c>
      <c r="R17" s="176">
        <v>2424.475586</v>
      </c>
      <c r="S17" s="176">
        <v>2364.548096</v>
      </c>
      <c r="T17" s="176">
        <v>2311.4521479999999</v>
      </c>
      <c r="U17" s="176">
        <v>2262.508789</v>
      </c>
      <c r="V17" s="176">
        <v>2219.9189449999999</v>
      </c>
      <c r="W17" s="176">
        <v>2178.7927249999998</v>
      </c>
      <c r="X17" s="176">
        <v>2137.4975589999999</v>
      </c>
      <c r="Y17" s="176">
        <v>2099.5222170000002</v>
      </c>
      <c r="Z17" s="176">
        <v>2063.9577640000002</v>
      </c>
      <c r="AA17" s="176">
        <v>2031.1363530000001</v>
      </c>
      <c r="AB17" s="176">
        <v>2000.6623540000001</v>
      </c>
      <c r="AC17" s="176">
        <v>1967.937866</v>
      </c>
      <c r="AD17" s="176">
        <v>1933.6429439999999</v>
      </c>
      <c r="AE17" s="176">
        <v>1900.450073</v>
      </c>
      <c r="AF17" s="176">
        <v>1868.0898440000001</v>
      </c>
      <c r="AG17" s="168">
        <v>-3.3190999999999998E-2</v>
      </c>
    </row>
    <row r="18" spans="1:33" ht="15" customHeight="1">
      <c r="A18" s="13" t="s">
        <v>1623</v>
      </c>
      <c r="B18" s="173" t="s">
        <v>943</v>
      </c>
      <c r="C18" s="176">
        <v>18.718395000000001</v>
      </c>
      <c r="D18" s="176">
        <v>16.444642999999999</v>
      </c>
      <c r="E18" s="176">
        <v>14.496815</v>
      </c>
      <c r="F18" s="176">
        <v>12.802452000000001</v>
      </c>
      <c r="G18" s="176">
        <v>11.303213</v>
      </c>
      <c r="H18" s="176">
        <v>9.9649429999999999</v>
      </c>
      <c r="I18" s="176">
        <v>8.7611889999999999</v>
      </c>
      <c r="J18" s="176">
        <v>7.6645099999999999</v>
      </c>
      <c r="K18" s="176">
        <v>6.6714849999999997</v>
      </c>
      <c r="L18" s="176">
        <v>5.791048</v>
      </c>
      <c r="M18" s="176">
        <v>5.0157619999999996</v>
      </c>
      <c r="N18" s="176">
        <v>4.337313</v>
      </c>
      <c r="O18" s="176">
        <v>3.7572999999999999</v>
      </c>
      <c r="P18" s="176">
        <v>3.269145</v>
      </c>
      <c r="Q18" s="176">
        <v>2.868455</v>
      </c>
      <c r="R18" s="176">
        <v>2.5464180000000001</v>
      </c>
      <c r="S18" s="176">
        <v>2.2874599999999998</v>
      </c>
      <c r="T18" s="176">
        <v>2.0807720000000001</v>
      </c>
      <c r="U18" s="176">
        <v>1.9159299999999999</v>
      </c>
      <c r="V18" s="176">
        <v>1.7746919999999999</v>
      </c>
      <c r="W18" s="176">
        <v>1.646687</v>
      </c>
      <c r="X18" s="176">
        <v>1.530511</v>
      </c>
      <c r="Y18" s="176">
        <v>1.42408</v>
      </c>
      <c r="Z18" s="176">
        <v>1.3254079999999999</v>
      </c>
      <c r="AA18" s="176">
        <v>1.233573</v>
      </c>
      <c r="AB18" s="176">
        <v>1.1480999999999999</v>
      </c>
      <c r="AC18" s="176">
        <v>1.068551</v>
      </c>
      <c r="AD18" s="176">
        <v>0.99451299999999998</v>
      </c>
      <c r="AE18" s="176">
        <v>0.92560500000000001</v>
      </c>
      <c r="AF18" s="176">
        <v>0.86147099999999999</v>
      </c>
      <c r="AG18" s="168">
        <v>-0.100719</v>
      </c>
    </row>
    <row r="19" spans="1:33" ht="15" customHeight="1">
      <c r="A19" s="13" t="s">
        <v>1624</v>
      </c>
      <c r="B19" s="173" t="s">
        <v>945</v>
      </c>
      <c r="C19" s="176">
        <v>4990.5834960000002</v>
      </c>
      <c r="D19" s="176">
        <v>4627.9643550000001</v>
      </c>
      <c r="E19" s="176">
        <v>4324.4282229999999</v>
      </c>
      <c r="F19" s="176">
        <v>4046.8408199999999</v>
      </c>
      <c r="G19" s="176">
        <v>3795.8725589999999</v>
      </c>
      <c r="H19" s="176">
        <v>3583.1865229999999</v>
      </c>
      <c r="I19" s="176">
        <v>3395.2531739999999</v>
      </c>
      <c r="J19" s="176">
        <v>3227.5283199999999</v>
      </c>
      <c r="K19" s="176">
        <v>3080.217529</v>
      </c>
      <c r="L19" s="176">
        <v>2952.4838869999999</v>
      </c>
      <c r="M19" s="176">
        <v>2841.4877929999998</v>
      </c>
      <c r="N19" s="176">
        <v>2743.2746579999998</v>
      </c>
      <c r="O19" s="176">
        <v>2654.4948730000001</v>
      </c>
      <c r="P19" s="176">
        <v>2572.7944339999999</v>
      </c>
      <c r="Q19" s="176">
        <v>2495.9409179999998</v>
      </c>
      <c r="R19" s="176">
        <v>2427.0219729999999</v>
      </c>
      <c r="S19" s="176">
        <v>2366.8354490000002</v>
      </c>
      <c r="T19" s="176">
        <v>2313.5329590000001</v>
      </c>
      <c r="U19" s="176">
        <v>2264.4248050000001</v>
      </c>
      <c r="V19" s="176">
        <v>2221.6936040000001</v>
      </c>
      <c r="W19" s="176">
        <v>2180.439453</v>
      </c>
      <c r="X19" s="176">
        <v>2139.0280760000001</v>
      </c>
      <c r="Y19" s="176">
        <v>2100.946289</v>
      </c>
      <c r="Z19" s="176">
        <v>2065.283203</v>
      </c>
      <c r="AA19" s="176">
        <v>2032.3698730000001</v>
      </c>
      <c r="AB19" s="176">
        <v>2001.8104249999999</v>
      </c>
      <c r="AC19" s="176">
        <v>1969.00647</v>
      </c>
      <c r="AD19" s="176">
        <v>1934.6374510000001</v>
      </c>
      <c r="AE19" s="176">
        <v>1901.375732</v>
      </c>
      <c r="AF19" s="176">
        <v>1868.951294</v>
      </c>
      <c r="AG19" s="168">
        <v>-3.3300999999999997E-2</v>
      </c>
    </row>
    <row r="20" spans="1:33" ht="15" customHeight="1"/>
    <row r="21" spans="1:33" ht="15" customHeight="1">
      <c r="B21" s="83" t="s">
        <v>563</v>
      </c>
    </row>
    <row r="22" spans="1:33" ht="15" customHeight="1">
      <c r="A22" s="13" t="s">
        <v>1625</v>
      </c>
      <c r="B22" s="173" t="s">
        <v>947</v>
      </c>
      <c r="C22" s="176">
        <v>269.24462899999997</v>
      </c>
      <c r="D22" s="176">
        <v>239.76617400000001</v>
      </c>
      <c r="E22" s="176">
        <v>215.33200099999999</v>
      </c>
      <c r="F22" s="176">
        <v>193.30905200000001</v>
      </c>
      <c r="G22" s="176">
        <v>173.32562300000001</v>
      </c>
      <c r="H22" s="176">
        <v>155.617233</v>
      </c>
      <c r="I22" s="176">
        <v>139.559662</v>
      </c>
      <c r="J22" s="176">
        <v>124.96923099999999</v>
      </c>
      <c r="K22" s="176">
        <v>112.127022</v>
      </c>
      <c r="L22" s="176">
        <v>101.139458</v>
      </c>
      <c r="M22" s="176">
        <v>91.905006</v>
      </c>
      <c r="N22" s="176">
        <v>84.328957000000003</v>
      </c>
      <c r="O22" s="176">
        <v>78.463226000000006</v>
      </c>
      <c r="P22" s="176">
        <v>73.838806000000005</v>
      </c>
      <c r="Q22" s="176">
        <v>70.219161999999997</v>
      </c>
      <c r="R22" s="176">
        <v>67.640120999999994</v>
      </c>
      <c r="S22" s="176">
        <v>65.716346999999999</v>
      </c>
      <c r="T22" s="176">
        <v>64.218826000000007</v>
      </c>
      <c r="U22" s="176">
        <v>62.998553999999999</v>
      </c>
      <c r="V22" s="176">
        <v>62.076523000000002</v>
      </c>
      <c r="W22" s="176">
        <v>61.203346000000003</v>
      </c>
      <c r="X22" s="176">
        <v>60.304386000000001</v>
      </c>
      <c r="Y22" s="176">
        <v>59.547173000000001</v>
      </c>
      <c r="Z22" s="176">
        <v>58.895190999999997</v>
      </c>
      <c r="AA22" s="176">
        <v>58.347079999999998</v>
      </c>
      <c r="AB22" s="176">
        <v>57.88599</v>
      </c>
      <c r="AC22" s="176">
        <v>57.306216999999997</v>
      </c>
      <c r="AD22" s="176">
        <v>56.655276999999998</v>
      </c>
      <c r="AE22" s="176">
        <v>56.067073999999998</v>
      </c>
      <c r="AF22" s="176">
        <v>55.281520999999998</v>
      </c>
      <c r="AG22" s="168">
        <v>-5.3129000000000003E-2</v>
      </c>
    </row>
    <row r="23" spans="1:33" ht="15" customHeight="1">
      <c r="A23" s="13" t="s">
        <v>1626</v>
      </c>
      <c r="B23" s="173" t="s">
        <v>1340</v>
      </c>
      <c r="C23" s="176">
        <v>14.637297999999999</v>
      </c>
      <c r="D23" s="176">
        <v>14.687400999999999</v>
      </c>
      <c r="E23" s="176">
        <v>14.798567</v>
      </c>
      <c r="F23" s="176">
        <v>14.843216</v>
      </c>
      <c r="G23" s="176">
        <v>14.926539</v>
      </c>
      <c r="H23" s="176">
        <v>15.046158999999999</v>
      </c>
      <c r="I23" s="176">
        <v>15.187298</v>
      </c>
      <c r="J23" s="176">
        <v>15.318797</v>
      </c>
      <c r="K23" s="176">
        <v>15.464467000000001</v>
      </c>
      <c r="L23" s="176">
        <v>15.631145999999999</v>
      </c>
      <c r="M23" s="176">
        <v>15.833904</v>
      </c>
      <c r="N23" s="176">
        <v>16.061931999999999</v>
      </c>
      <c r="O23" s="176">
        <v>16.317575000000001</v>
      </c>
      <c r="P23" s="176">
        <v>16.596271999999999</v>
      </c>
      <c r="Q23" s="176">
        <v>16.885425999999999</v>
      </c>
      <c r="R23" s="176">
        <v>17.212467</v>
      </c>
      <c r="S23" s="176">
        <v>17.584109999999999</v>
      </c>
      <c r="T23" s="176">
        <v>17.994457000000001</v>
      </c>
      <c r="U23" s="176">
        <v>18.416723000000001</v>
      </c>
      <c r="V23" s="176">
        <v>18.876207000000001</v>
      </c>
      <c r="W23" s="176">
        <v>19.327643999999999</v>
      </c>
      <c r="X23" s="176">
        <v>19.753948000000001</v>
      </c>
      <c r="Y23" s="176">
        <v>20.191133000000001</v>
      </c>
      <c r="Z23" s="176">
        <v>20.633465000000001</v>
      </c>
      <c r="AA23" s="176">
        <v>21.094936000000001</v>
      </c>
      <c r="AB23" s="176">
        <v>21.573308999999998</v>
      </c>
      <c r="AC23" s="176">
        <v>22.010435000000001</v>
      </c>
      <c r="AD23" s="176">
        <v>22.411788999999999</v>
      </c>
      <c r="AE23" s="176">
        <v>22.812491999999999</v>
      </c>
      <c r="AF23" s="176">
        <v>23.206216999999999</v>
      </c>
      <c r="AG23" s="168">
        <v>1.6018000000000001E-2</v>
      </c>
    </row>
    <row r="24" spans="1:33" ht="15" customHeight="1">
      <c r="A24" s="13" t="s">
        <v>1627</v>
      </c>
      <c r="B24" s="173" t="s">
        <v>1341</v>
      </c>
      <c r="C24" s="176">
        <v>9.0221610000000005</v>
      </c>
      <c r="D24" s="176">
        <v>10.221613</v>
      </c>
      <c r="E24" s="176">
        <v>12.598333999999999</v>
      </c>
      <c r="F24" s="176">
        <v>15.544309</v>
      </c>
      <c r="G24" s="176">
        <v>18.698817999999999</v>
      </c>
      <c r="H24" s="176">
        <v>22.172293</v>
      </c>
      <c r="I24" s="176">
        <v>25.850828</v>
      </c>
      <c r="J24" s="176">
        <v>29.706726</v>
      </c>
      <c r="K24" s="176">
        <v>33.796939999999999</v>
      </c>
      <c r="L24" s="176">
        <v>38.166336000000001</v>
      </c>
      <c r="M24" s="176">
        <v>42.824492999999997</v>
      </c>
      <c r="N24" s="176">
        <v>47.700130000000001</v>
      </c>
      <c r="O24" s="176">
        <v>52.722687000000001</v>
      </c>
      <c r="P24" s="176">
        <v>57.831676000000002</v>
      </c>
      <c r="Q24" s="176">
        <v>62.940947999999999</v>
      </c>
      <c r="R24" s="176">
        <v>68.184264999999996</v>
      </c>
      <c r="S24" s="176">
        <v>73.630966000000001</v>
      </c>
      <c r="T24" s="176">
        <v>79.232224000000002</v>
      </c>
      <c r="U24" s="176">
        <v>84.881889000000001</v>
      </c>
      <c r="V24" s="176">
        <v>90.748305999999999</v>
      </c>
      <c r="W24" s="176">
        <v>96.561249000000004</v>
      </c>
      <c r="X24" s="176">
        <v>102.218857</v>
      </c>
      <c r="Y24" s="176">
        <v>107.970444</v>
      </c>
      <c r="Z24" s="176">
        <v>113.781403</v>
      </c>
      <c r="AA24" s="176">
        <v>119.700363</v>
      </c>
      <c r="AB24" s="176">
        <v>125.723755</v>
      </c>
      <c r="AC24" s="176">
        <v>131.460297</v>
      </c>
      <c r="AD24" s="176">
        <v>136.945526</v>
      </c>
      <c r="AE24" s="176">
        <v>142.42044100000001</v>
      </c>
      <c r="AF24" s="176">
        <v>147.84086600000001</v>
      </c>
      <c r="AG24" s="168">
        <v>0.101232</v>
      </c>
    </row>
    <row r="25" spans="1:33" ht="15" customHeight="1">
      <c r="A25" s="13" t="s">
        <v>1628</v>
      </c>
      <c r="B25" s="173" t="s">
        <v>1342</v>
      </c>
      <c r="C25" s="176">
        <v>43.723391999999997</v>
      </c>
      <c r="D25" s="176">
        <v>55.629406000000003</v>
      </c>
      <c r="E25" s="176">
        <v>66.580871999999999</v>
      </c>
      <c r="F25" s="176">
        <v>75.686592000000005</v>
      </c>
      <c r="G25" s="176">
        <v>83.273392000000001</v>
      </c>
      <c r="H25" s="176">
        <v>90.478408999999999</v>
      </c>
      <c r="I25" s="176">
        <v>97.226157999999998</v>
      </c>
      <c r="J25" s="176">
        <v>103.57260100000001</v>
      </c>
      <c r="K25" s="176">
        <v>109.74303399999999</v>
      </c>
      <c r="L25" s="176">
        <v>115.915916</v>
      </c>
      <c r="M25" s="176">
        <v>122.14341</v>
      </c>
      <c r="N25" s="176">
        <v>128.334351</v>
      </c>
      <c r="O25" s="176">
        <v>134.431839</v>
      </c>
      <c r="P25" s="176">
        <v>140.35264599999999</v>
      </c>
      <c r="Q25" s="176">
        <v>145.94639599999999</v>
      </c>
      <c r="R25" s="176">
        <v>151.48384100000001</v>
      </c>
      <c r="S25" s="176">
        <v>157.10000600000001</v>
      </c>
      <c r="T25" s="176">
        <v>162.741074</v>
      </c>
      <c r="U25" s="176">
        <v>168.283646</v>
      </c>
      <c r="V25" s="176">
        <v>174.02198799999999</v>
      </c>
      <c r="W25" s="176">
        <v>179.55798300000001</v>
      </c>
      <c r="X25" s="176">
        <v>184.76670799999999</v>
      </c>
      <c r="Y25" s="176">
        <v>190.064514</v>
      </c>
      <c r="Z25" s="176">
        <v>195.40365600000001</v>
      </c>
      <c r="AA25" s="176">
        <v>200.89915500000001</v>
      </c>
      <c r="AB25" s="176">
        <v>206.551849</v>
      </c>
      <c r="AC25" s="176">
        <v>211.781372</v>
      </c>
      <c r="AD25" s="176">
        <v>216.643677</v>
      </c>
      <c r="AE25" s="176">
        <v>221.49217200000001</v>
      </c>
      <c r="AF25" s="176">
        <v>226.26426699999999</v>
      </c>
      <c r="AG25" s="168">
        <v>5.8320999999999998E-2</v>
      </c>
    </row>
    <row r="26" spans="1:33" ht="15" customHeight="1">
      <c r="A26" s="13" t="s">
        <v>1629</v>
      </c>
      <c r="B26" s="173" t="s">
        <v>955</v>
      </c>
      <c r="C26" s="176">
        <v>18.791325000000001</v>
      </c>
      <c r="D26" s="176">
        <v>18.976994000000001</v>
      </c>
      <c r="E26" s="176">
        <v>19.426957999999999</v>
      </c>
      <c r="F26" s="176">
        <v>19.953430000000001</v>
      </c>
      <c r="G26" s="176">
        <v>20.461390999999999</v>
      </c>
      <c r="H26" s="176">
        <v>20.987912999999999</v>
      </c>
      <c r="I26" s="176">
        <v>21.488934</v>
      </c>
      <c r="J26" s="176">
        <v>21.963716999999999</v>
      </c>
      <c r="K26" s="176">
        <v>22.437403</v>
      </c>
      <c r="L26" s="176">
        <v>22.929262000000001</v>
      </c>
      <c r="M26" s="176">
        <v>23.447012000000001</v>
      </c>
      <c r="N26" s="176">
        <v>23.977481999999998</v>
      </c>
      <c r="O26" s="176">
        <v>24.523781</v>
      </c>
      <c r="P26" s="176">
        <v>25.080245999999999</v>
      </c>
      <c r="Q26" s="176">
        <v>25.635195</v>
      </c>
      <c r="R26" s="176">
        <v>26.222622000000001</v>
      </c>
      <c r="S26" s="176">
        <v>26.86149</v>
      </c>
      <c r="T26" s="176">
        <v>27.545290000000001</v>
      </c>
      <c r="U26" s="176">
        <v>28.251159999999999</v>
      </c>
      <c r="V26" s="176">
        <v>29.010483000000001</v>
      </c>
      <c r="W26" s="176">
        <v>29.766120999999998</v>
      </c>
      <c r="X26" s="176">
        <v>30.498003000000001</v>
      </c>
      <c r="Y26" s="176">
        <v>31.249067</v>
      </c>
      <c r="Z26" s="176">
        <v>32.010196999999998</v>
      </c>
      <c r="AA26" s="176">
        <v>32.793937999999997</v>
      </c>
      <c r="AB26" s="176">
        <v>33.600451999999997</v>
      </c>
      <c r="AC26" s="176">
        <v>34.352122999999999</v>
      </c>
      <c r="AD26" s="176">
        <v>35.052287999999997</v>
      </c>
      <c r="AE26" s="176">
        <v>35.745097999999999</v>
      </c>
      <c r="AF26" s="176">
        <v>36.423752</v>
      </c>
      <c r="AG26" s="168">
        <v>2.3084E-2</v>
      </c>
    </row>
    <row r="27" spans="1:33" ht="15" customHeight="1">
      <c r="A27" s="13" t="s">
        <v>1630</v>
      </c>
      <c r="B27" s="173" t="s">
        <v>957</v>
      </c>
      <c r="C27" s="176">
        <v>8.8949490000000004</v>
      </c>
      <c r="D27" s="176">
        <v>8.7012889999999992</v>
      </c>
      <c r="E27" s="176">
        <v>8.8419129999999999</v>
      </c>
      <c r="F27" s="176">
        <v>9.1172900000000006</v>
      </c>
      <c r="G27" s="176">
        <v>9.4452499999999997</v>
      </c>
      <c r="H27" s="176">
        <v>9.8561840000000007</v>
      </c>
      <c r="I27" s="176">
        <v>10.3215</v>
      </c>
      <c r="J27" s="176">
        <v>10.833822</v>
      </c>
      <c r="K27" s="176">
        <v>11.409236</v>
      </c>
      <c r="L27" s="176">
        <v>12.065669</v>
      </c>
      <c r="M27" s="176">
        <v>12.805882</v>
      </c>
      <c r="N27" s="176">
        <v>13.614845000000001</v>
      </c>
      <c r="O27" s="176">
        <v>14.481668000000001</v>
      </c>
      <c r="P27" s="176">
        <v>15.389837999999999</v>
      </c>
      <c r="Q27" s="176">
        <v>16.321694999999998</v>
      </c>
      <c r="R27" s="176">
        <v>17.304731</v>
      </c>
      <c r="S27" s="176">
        <v>18.349993000000001</v>
      </c>
      <c r="T27" s="176">
        <v>19.446054</v>
      </c>
      <c r="U27" s="176">
        <v>20.570025999999999</v>
      </c>
      <c r="V27" s="176">
        <v>21.747574</v>
      </c>
      <c r="W27" s="176">
        <v>22.923441</v>
      </c>
      <c r="X27" s="176">
        <v>24.078606000000001</v>
      </c>
      <c r="Y27" s="176">
        <v>25.256186</v>
      </c>
      <c r="Z27" s="176">
        <v>26.444749999999999</v>
      </c>
      <c r="AA27" s="176">
        <v>27.65551</v>
      </c>
      <c r="AB27" s="176">
        <v>28.888287999999999</v>
      </c>
      <c r="AC27" s="176">
        <v>30.068161</v>
      </c>
      <c r="AD27" s="176">
        <v>31.198340999999999</v>
      </c>
      <c r="AE27" s="176">
        <v>32.322353</v>
      </c>
      <c r="AF27" s="176">
        <v>33.433182000000002</v>
      </c>
      <c r="AG27" s="168">
        <v>4.6716000000000001E-2</v>
      </c>
    </row>
    <row r="28" spans="1:33" ht="15" customHeight="1">
      <c r="A28" s="13" t="s">
        <v>1631</v>
      </c>
      <c r="B28" s="173" t="s">
        <v>959</v>
      </c>
      <c r="C28" s="176">
        <v>0</v>
      </c>
      <c r="D28" s="176">
        <v>0</v>
      </c>
      <c r="E28" s="176">
        <v>0</v>
      </c>
      <c r="F28" s="176">
        <v>0</v>
      </c>
      <c r="G28" s="176">
        <v>0</v>
      </c>
      <c r="H28" s="176">
        <v>0</v>
      </c>
      <c r="I28" s="176">
        <v>0</v>
      </c>
      <c r="J28" s="176">
        <v>0</v>
      </c>
      <c r="K28" s="176">
        <v>0</v>
      </c>
      <c r="L28" s="176">
        <v>0</v>
      </c>
      <c r="M28" s="176">
        <v>0</v>
      </c>
      <c r="N28" s="176">
        <v>0</v>
      </c>
      <c r="O28" s="176">
        <v>0</v>
      </c>
      <c r="P28" s="176">
        <v>0</v>
      </c>
      <c r="Q28" s="176">
        <v>0</v>
      </c>
      <c r="R28" s="176">
        <v>0</v>
      </c>
      <c r="S28" s="176">
        <v>0</v>
      </c>
      <c r="T28" s="176">
        <v>0</v>
      </c>
      <c r="U28" s="176">
        <v>0</v>
      </c>
      <c r="V28" s="176">
        <v>0</v>
      </c>
      <c r="W28" s="176">
        <v>0</v>
      </c>
      <c r="X28" s="176">
        <v>0</v>
      </c>
      <c r="Y28" s="176">
        <v>0</v>
      </c>
      <c r="Z28" s="176">
        <v>0</v>
      </c>
      <c r="AA28" s="176">
        <v>0</v>
      </c>
      <c r="AB28" s="176">
        <v>0</v>
      </c>
      <c r="AC28" s="176">
        <v>0</v>
      </c>
      <c r="AD28" s="176">
        <v>0</v>
      </c>
      <c r="AE28" s="176">
        <v>0</v>
      </c>
      <c r="AF28" s="176">
        <v>0</v>
      </c>
      <c r="AG28" s="168" t="s">
        <v>560</v>
      </c>
    </row>
    <row r="29" spans="1:33" ht="15" customHeight="1">
      <c r="A29" s="13" t="s">
        <v>1632</v>
      </c>
      <c r="B29" s="173" t="s">
        <v>961</v>
      </c>
      <c r="C29" s="176">
        <v>230.11210600000001</v>
      </c>
      <c r="D29" s="176">
        <v>223.45732100000001</v>
      </c>
      <c r="E29" s="176">
        <v>217.21778900000001</v>
      </c>
      <c r="F29" s="176">
        <v>210.63999899999999</v>
      </c>
      <c r="G29" s="176">
        <v>204.29245</v>
      </c>
      <c r="H29" s="176">
        <v>199.04362499999999</v>
      </c>
      <c r="I29" s="176">
        <v>194.405609</v>
      </c>
      <c r="J29" s="176">
        <v>190.37588500000001</v>
      </c>
      <c r="K29" s="176">
        <v>187.157318</v>
      </c>
      <c r="L29" s="176">
        <v>184.89994799999999</v>
      </c>
      <c r="M29" s="176">
        <v>183.60581999999999</v>
      </c>
      <c r="N29" s="176">
        <v>183.09034700000001</v>
      </c>
      <c r="O29" s="176">
        <v>183.19717399999999</v>
      </c>
      <c r="P29" s="176">
        <v>183.78064000000001</v>
      </c>
      <c r="Q29" s="176">
        <v>184.65580700000001</v>
      </c>
      <c r="R29" s="176">
        <v>186.00140400000001</v>
      </c>
      <c r="S29" s="176">
        <v>187.90389999999999</v>
      </c>
      <c r="T29" s="176">
        <v>190.22705099999999</v>
      </c>
      <c r="U29" s="176">
        <v>192.750946</v>
      </c>
      <c r="V29" s="176">
        <v>195.697754</v>
      </c>
      <c r="W29" s="176">
        <v>198.60614000000001</v>
      </c>
      <c r="X29" s="176">
        <v>201.32157900000001</v>
      </c>
      <c r="Y29" s="176">
        <v>204.19976800000001</v>
      </c>
      <c r="Z29" s="176">
        <v>207.173553</v>
      </c>
      <c r="AA29" s="176">
        <v>210.32054099999999</v>
      </c>
      <c r="AB29" s="176">
        <v>213.63026400000001</v>
      </c>
      <c r="AC29" s="176">
        <v>216.571991</v>
      </c>
      <c r="AD29" s="176">
        <v>219.19302400000001</v>
      </c>
      <c r="AE29" s="176">
        <v>221.80633499999999</v>
      </c>
      <c r="AF29" s="176">
        <v>224.359253</v>
      </c>
      <c r="AG29" s="168">
        <v>-8.7299999999999997E-4</v>
      </c>
    </row>
    <row r="30" spans="1:33" ht="15" customHeight="1">
      <c r="A30" s="13" t="s">
        <v>1633</v>
      </c>
      <c r="B30" s="173" t="s">
        <v>963</v>
      </c>
      <c r="C30" s="176">
        <v>12.389593</v>
      </c>
      <c r="D30" s="176">
        <v>11.560229</v>
      </c>
      <c r="E30" s="176">
        <v>10.691402</v>
      </c>
      <c r="F30" s="176">
        <v>9.7839899999999993</v>
      </c>
      <c r="G30" s="176">
        <v>8.8550260000000005</v>
      </c>
      <c r="H30" s="176">
        <v>7.9332019999999996</v>
      </c>
      <c r="I30" s="176">
        <v>7.0225749999999998</v>
      </c>
      <c r="J30" s="176">
        <v>6.1353580000000001</v>
      </c>
      <c r="K30" s="176">
        <v>5.3011039999999996</v>
      </c>
      <c r="L30" s="176">
        <v>4.6013859999999998</v>
      </c>
      <c r="M30" s="176">
        <v>3.953989</v>
      </c>
      <c r="N30" s="176">
        <v>3.384169</v>
      </c>
      <c r="O30" s="176">
        <v>2.9027609999999999</v>
      </c>
      <c r="P30" s="176">
        <v>2.5128529999999998</v>
      </c>
      <c r="Q30" s="176">
        <v>2.1900050000000002</v>
      </c>
      <c r="R30" s="176">
        <v>1.932018</v>
      </c>
      <c r="S30" s="176">
        <v>1.762205</v>
      </c>
      <c r="T30" s="176">
        <v>1.618787</v>
      </c>
      <c r="U30" s="176">
        <v>1.5008919999999999</v>
      </c>
      <c r="V30" s="176">
        <v>1.3968970000000001</v>
      </c>
      <c r="W30" s="176">
        <v>1.300109</v>
      </c>
      <c r="X30" s="176">
        <v>1.210027</v>
      </c>
      <c r="Y30" s="176">
        <v>1.1261859999999999</v>
      </c>
      <c r="Z30" s="176">
        <v>1.0481549999999999</v>
      </c>
      <c r="AA30" s="176">
        <v>0.97553000000000001</v>
      </c>
      <c r="AB30" s="176">
        <v>0.90793699999999999</v>
      </c>
      <c r="AC30" s="176">
        <v>0.845028</v>
      </c>
      <c r="AD30" s="176">
        <v>0.78647800000000001</v>
      </c>
      <c r="AE30" s="176">
        <v>0.73198399999999997</v>
      </c>
      <c r="AF30" s="176">
        <v>0.68126600000000004</v>
      </c>
      <c r="AG30" s="168">
        <v>-9.5183000000000004E-2</v>
      </c>
    </row>
    <row r="31" spans="1:33" ht="15" customHeight="1">
      <c r="A31" s="13" t="s">
        <v>1634</v>
      </c>
      <c r="B31" s="173" t="s">
        <v>965</v>
      </c>
      <c r="C31" s="176">
        <v>0.37167699999999998</v>
      </c>
      <c r="D31" s="176">
        <v>0.31304799999999999</v>
      </c>
      <c r="E31" s="176">
        <v>0.269154</v>
      </c>
      <c r="F31" s="176">
        <v>0.24276200000000001</v>
      </c>
      <c r="G31" s="176">
        <v>0.225941</v>
      </c>
      <c r="H31" s="176">
        <v>0.210286</v>
      </c>
      <c r="I31" s="176">
        <v>0.195716</v>
      </c>
      <c r="J31" s="176">
        <v>0.18215500000000001</v>
      </c>
      <c r="K31" s="176">
        <v>0.16953399999999999</v>
      </c>
      <c r="L31" s="176">
        <v>0.15778700000000001</v>
      </c>
      <c r="M31" s="176">
        <v>0.14685400000000001</v>
      </c>
      <c r="N31" s="176">
        <v>0.13667899999999999</v>
      </c>
      <c r="O31" s="176">
        <v>0.12720899999999999</v>
      </c>
      <c r="P31" s="176">
        <v>0.118395</v>
      </c>
      <c r="Q31" s="176">
        <v>0.110191</v>
      </c>
      <c r="R31" s="176">
        <v>0.10255599999999999</v>
      </c>
      <c r="S31" s="176">
        <v>9.5449999999999993E-2</v>
      </c>
      <c r="T31" s="176">
        <v>8.8836999999999999E-2</v>
      </c>
      <c r="U31" s="176">
        <v>8.2681000000000004E-2</v>
      </c>
      <c r="V31" s="176">
        <v>7.6952999999999994E-2</v>
      </c>
      <c r="W31" s="176">
        <v>7.1621000000000004E-2</v>
      </c>
      <c r="X31" s="176">
        <v>6.6657999999999995E-2</v>
      </c>
      <c r="Y31" s="176">
        <v>6.2039999999999998E-2</v>
      </c>
      <c r="Z31" s="176">
        <v>5.7741000000000001E-2</v>
      </c>
      <c r="AA31" s="176">
        <v>5.3740000000000003E-2</v>
      </c>
      <c r="AB31" s="176">
        <v>5.0016999999999999E-2</v>
      </c>
      <c r="AC31" s="176">
        <v>4.6551000000000002E-2</v>
      </c>
      <c r="AD31" s="176">
        <v>4.3326000000000003E-2</v>
      </c>
      <c r="AE31" s="176">
        <v>4.0323999999999999E-2</v>
      </c>
      <c r="AF31" s="176">
        <v>3.7530000000000001E-2</v>
      </c>
      <c r="AG31" s="168">
        <v>-7.6020000000000004E-2</v>
      </c>
    </row>
    <row r="32" spans="1:33" ht="15" customHeight="1">
      <c r="A32" s="13" t="s">
        <v>1635</v>
      </c>
      <c r="B32" s="173" t="s">
        <v>967</v>
      </c>
      <c r="C32" s="176">
        <v>2.2012900000000002</v>
      </c>
      <c r="D32" s="176">
        <v>1.8579680000000001</v>
      </c>
      <c r="E32" s="176">
        <v>1.5786690000000001</v>
      </c>
      <c r="F32" s="176">
        <v>1.3522350000000001</v>
      </c>
      <c r="G32" s="176">
        <v>1.1702440000000001</v>
      </c>
      <c r="H32" s="176">
        <v>1.054352</v>
      </c>
      <c r="I32" s="176">
        <v>0.97901400000000005</v>
      </c>
      <c r="J32" s="176">
        <v>0.91117999999999999</v>
      </c>
      <c r="K32" s="176">
        <v>0.84804599999999997</v>
      </c>
      <c r="L32" s="176">
        <v>0.78928600000000004</v>
      </c>
      <c r="M32" s="176">
        <v>0.73459799999999997</v>
      </c>
      <c r="N32" s="176">
        <v>0.68369899999999995</v>
      </c>
      <c r="O32" s="176">
        <v>0.63632699999999998</v>
      </c>
      <c r="P32" s="176">
        <v>0.59223700000000001</v>
      </c>
      <c r="Q32" s="176">
        <v>0.55120199999999997</v>
      </c>
      <c r="R32" s="176">
        <v>0.51300999999999997</v>
      </c>
      <c r="S32" s="176">
        <v>0.47746499999999997</v>
      </c>
      <c r="T32" s="176">
        <v>0.444382</v>
      </c>
      <c r="U32" s="176">
        <v>0.41359200000000002</v>
      </c>
      <c r="V32" s="176">
        <v>0.38493500000000003</v>
      </c>
      <c r="W32" s="176">
        <v>0.358263</v>
      </c>
      <c r="X32" s="176">
        <v>0.33344000000000001</v>
      </c>
      <c r="Y32" s="176">
        <v>0.310336</v>
      </c>
      <c r="Z32" s="176">
        <v>0.28883399999999998</v>
      </c>
      <c r="AA32" s="176">
        <v>0.26882099999999998</v>
      </c>
      <c r="AB32" s="176">
        <v>0.250195</v>
      </c>
      <c r="AC32" s="176">
        <v>0.23285900000000001</v>
      </c>
      <c r="AD32" s="176">
        <v>0.216725</v>
      </c>
      <c r="AE32" s="176">
        <v>0.201708</v>
      </c>
      <c r="AF32" s="176">
        <v>0.18773200000000001</v>
      </c>
      <c r="AG32" s="168">
        <v>-8.1386E-2</v>
      </c>
    </row>
    <row r="33" spans="1:33" ht="15" customHeight="1">
      <c r="A33" s="13" t="s">
        <v>1636</v>
      </c>
      <c r="B33" s="173" t="s">
        <v>969</v>
      </c>
      <c r="C33" s="176">
        <v>4.2798480000000003</v>
      </c>
      <c r="D33" s="176">
        <v>3.6162559999999999</v>
      </c>
      <c r="E33" s="176">
        <v>3.0623100000000001</v>
      </c>
      <c r="F33" s="176">
        <v>2.6058080000000001</v>
      </c>
      <c r="G33" s="176">
        <v>2.2340599999999999</v>
      </c>
      <c r="H33" s="176">
        <v>1.9798420000000001</v>
      </c>
      <c r="I33" s="176">
        <v>1.816432</v>
      </c>
      <c r="J33" s="176">
        <v>1.677724</v>
      </c>
      <c r="K33" s="176">
        <v>1.5614779999999999</v>
      </c>
      <c r="L33" s="176">
        <v>1.4532860000000001</v>
      </c>
      <c r="M33" s="176">
        <v>1.35259</v>
      </c>
      <c r="N33" s="176">
        <v>1.258872</v>
      </c>
      <c r="O33" s="176">
        <v>1.1716470000000001</v>
      </c>
      <c r="P33" s="176">
        <v>1.0904659999999999</v>
      </c>
      <c r="Q33" s="176">
        <v>1.0149090000000001</v>
      </c>
      <c r="R33" s="176">
        <v>0.94458799999999998</v>
      </c>
      <c r="S33" s="176">
        <v>0.879139</v>
      </c>
      <c r="T33" s="176">
        <v>0.81822499999999998</v>
      </c>
      <c r="U33" s="176">
        <v>0.76153199999999999</v>
      </c>
      <c r="V33" s="176">
        <v>0.70876700000000004</v>
      </c>
      <c r="W33" s="176">
        <v>0.65965799999999997</v>
      </c>
      <c r="X33" s="176">
        <v>0.61395100000000002</v>
      </c>
      <c r="Y33" s="176">
        <v>0.57141200000000003</v>
      </c>
      <c r="Z33" s="176">
        <v>0.53181900000000004</v>
      </c>
      <c r="AA33" s="176">
        <v>0.49497099999999999</v>
      </c>
      <c r="AB33" s="176">
        <v>0.460675</v>
      </c>
      <c r="AC33" s="176">
        <v>0.42875600000000003</v>
      </c>
      <c r="AD33" s="176">
        <v>0.39904800000000001</v>
      </c>
      <c r="AE33" s="176">
        <v>0.37139899999999998</v>
      </c>
      <c r="AF33" s="176">
        <v>0.345665</v>
      </c>
      <c r="AG33" s="168">
        <v>-8.3108000000000001E-2</v>
      </c>
    </row>
    <row r="34" spans="1:33" ht="15" customHeight="1">
      <c r="A34" s="13" t="s">
        <v>1637</v>
      </c>
      <c r="B34" s="173" t="s">
        <v>971</v>
      </c>
      <c r="C34" s="176">
        <v>0</v>
      </c>
      <c r="D34" s="176">
        <v>0</v>
      </c>
      <c r="E34" s="176">
        <v>0</v>
      </c>
      <c r="F34" s="176">
        <v>0</v>
      </c>
      <c r="G34" s="176">
        <v>0</v>
      </c>
      <c r="H34" s="176">
        <v>0</v>
      </c>
      <c r="I34" s="176">
        <v>0</v>
      </c>
      <c r="J34" s="176">
        <v>0</v>
      </c>
      <c r="K34" s="176">
        <v>0</v>
      </c>
      <c r="L34" s="176">
        <v>0</v>
      </c>
      <c r="M34" s="176">
        <v>0</v>
      </c>
      <c r="N34" s="176">
        <v>0</v>
      </c>
      <c r="O34" s="176">
        <v>0</v>
      </c>
      <c r="P34" s="176">
        <v>0</v>
      </c>
      <c r="Q34" s="176">
        <v>0</v>
      </c>
      <c r="R34" s="176">
        <v>0</v>
      </c>
      <c r="S34" s="176">
        <v>0</v>
      </c>
      <c r="T34" s="176">
        <v>0</v>
      </c>
      <c r="U34" s="176">
        <v>0</v>
      </c>
      <c r="V34" s="176">
        <v>0</v>
      </c>
      <c r="W34" s="176">
        <v>0</v>
      </c>
      <c r="X34" s="176">
        <v>0</v>
      </c>
      <c r="Y34" s="176">
        <v>0</v>
      </c>
      <c r="Z34" s="176">
        <v>0</v>
      </c>
      <c r="AA34" s="176">
        <v>0</v>
      </c>
      <c r="AB34" s="176">
        <v>0</v>
      </c>
      <c r="AC34" s="176">
        <v>0</v>
      </c>
      <c r="AD34" s="176">
        <v>0</v>
      </c>
      <c r="AE34" s="176">
        <v>0</v>
      </c>
      <c r="AF34" s="176">
        <v>0</v>
      </c>
      <c r="AG34" s="168" t="s">
        <v>560</v>
      </c>
    </row>
    <row r="35" spans="1:33" ht="15" customHeight="1">
      <c r="A35" s="13" t="s">
        <v>1638</v>
      </c>
      <c r="B35" s="173" t="s">
        <v>973</v>
      </c>
      <c r="C35" s="176">
        <v>0.55396400000000001</v>
      </c>
      <c r="D35" s="176">
        <v>0.53073999999999999</v>
      </c>
      <c r="E35" s="176">
        <v>0.56042899999999995</v>
      </c>
      <c r="F35" s="176">
        <v>0.62893699999999997</v>
      </c>
      <c r="G35" s="176">
        <v>0.72195799999999999</v>
      </c>
      <c r="H35" s="176">
        <v>0.83489500000000005</v>
      </c>
      <c r="I35" s="176">
        <v>0.96323499999999995</v>
      </c>
      <c r="J35" s="176">
        <v>1.1054060000000001</v>
      </c>
      <c r="K35" s="176">
        <v>1.2613490000000001</v>
      </c>
      <c r="L35" s="176">
        <v>1.430577</v>
      </c>
      <c r="M35" s="176">
        <v>1.613343</v>
      </c>
      <c r="N35" s="176">
        <v>1.8069310000000001</v>
      </c>
      <c r="O35" s="176">
        <v>2.0095679999999998</v>
      </c>
      <c r="P35" s="176">
        <v>2.2192120000000002</v>
      </c>
      <c r="Q35" s="176">
        <v>2.433176</v>
      </c>
      <c r="R35" s="176">
        <v>2.6535160000000002</v>
      </c>
      <c r="S35" s="176">
        <v>2.8820100000000002</v>
      </c>
      <c r="T35" s="176">
        <v>3.1180270000000001</v>
      </c>
      <c r="U35" s="176">
        <v>3.3587440000000002</v>
      </c>
      <c r="V35" s="176">
        <v>3.60744</v>
      </c>
      <c r="W35" s="176">
        <v>3.8579300000000001</v>
      </c>
      <c r="X35" s="176">
        <v>4.106179</v>
      </c>
      <c r="Y35" s="176">
        <v>4.3560650000000001</v>
      </c>
      <c r="Z35" s="176">
        <v>4.6067980000000004</v>
      </c>
      <c r="AA35" s="176">
        <v>4.860487</v>
      </c>
      <c r="AB35" s="176">
        <v>5.1173419999999998</v>
      </c>
      <c r="AC35" s="176">
        <v>5.3680459999999997</v>
      </c>
      <c r="AD35" s="176">
        <v>5.6114819999999996</v>
      </c>
      <c r="AE35" s="176">
        <v>5.8520770000000004</v>
      </c>
      <c r="AF35" s="176">
        <v>6.0895429999999999</v>
      </c>
      <c r="AG35" s="168">
        <v>8.6176000000000003E-2</v>
      </c>
    </row>
    <row r="36" spans="1:33" ht="15" customHeight="1">
      <c r="A36" s="13" t="s">
        <v>1639</v>
      </c>
      <c r="B36" s="173" t="s">
        <v>975</v>
      </c>
      <c r="C36" s="176">
        <v>614.22222899999997</v>
      </c>
      <c r="D36" s="176">
        <v>589.31848100000002</v>
      </c>
      <c r="E36" s="176">
        <v>570.95843500000001</v>
      </c>
      <c r="F36" s="176">
        <v>553.70764199999996</v>
      </c>
      <c r="G36" s="176">
        <v>537.63079800000003</v>
      </c>
      <c r="H36" s="176">
        <v>525.21435499999995</v>
      </c>
      <c r="I36" s="176">
        <v>515.01696800000002</v>
      </c>
      <c r="J36" s="176">
        <v>506.75262500000002</v>
      </c>
      <c r="K36" s="176">
        <v>501.27697799999999</v>
      </c>
      <c r="L36" s="176">
        <v>499.18002300000001</v>
      </c>
      <c r="M36" s="176">
        <v>500.36688199999998</v>
      </c>
      <c r="N36" s="176">
        <v>504.37838699999998</v>
      </c>
      <c r="O36" s="176">
        <v>510.98547400000001</v>
      </c>
      <c r="P36" s="176">
        <v>519.40332000000001</v>
      </c>
      <c r="Q36" s="176">
        <v>528.90411400000005</v>
      </c>
      <c r="R36" s="176">
        <v>540.19512899999995</v>
      </c>
      <c r="S36" s="176">
        <v>553.24310300000002</v>
      </c>
      <c r="T36" s="176">
        <v>567.49322500000005</v>
      </c>
      <c r="U36" s="176">
        <v>582.27038600000003</v>
      </c>
      <c r="V36" s="176">
        <v>598.353882</v>
      </c>
      <c r="W36" s="176">
        <v>614.19348100000002</v>
      </c>
      <c r="X36" s="176">
        <v>629.27233899999999</v>
      </c>
      <c r="Y36" s="176">
        <v>644.90429700000004</v>
      </c>
      <c r="Z36" s="176">
        <v>660.87554899999998</v>
      </c>
      <c r="AA36" s="176">
        <v>677.46502699999996</v>
      </c>
      <c r="AB36" s="176">
        <v>694.64007600000002</v>
      </c>
      <c r="AC36" s="176">
        <v>710.47180200000003</v>
      </c>
      <c r="AD36" s="176">
        <v>725.15704300000004</v>
      </c>
      <c r="AE36" s="176">
        <v>739.86346400000002</v>
      </c>
      <c r="AF36" s="176">
        <v>754.15081799999996</v>
      </c>
      <c r="AG36" s="168">
        <v>7.1019999999999998E-3</v>
      </c>
    </row>
    <row r="37" spans="1:33" ht="15" customHeight="1"/>
    <row r="38" spans="1:33" ht="15" customHeight="1">
      <c r="A38" s="13" t="s">
        <v>1640</v>
      </c>
      <c r="B38" s="173" t="s">
        <v>1641</v>
      </c>
      <c r="C38" s="176">
        <v>5604.8056640000004</v>
      </c>
      <c r="D38" s="176">
        <v>5217.2827150000003</v>
      </c>
      <c r="E38" s="176">
        <v>4895.3867190000001</v>
      </c>
      <c r="F38" s="176">
        <v>4600.5483400000003</v>
      </c>
      <c r="G38" s="176">
        <v>4333.5034180000002</v>
      </c>
      <c r="H38" s="176">
        <v>4108.4008789999998</v>
      </c>
      <c r="I38" s="176">
        <v>3910.2700199999999</v>
      </c>
      <c r="J38" s="176">
        <v>3734.2810060000002</v>
      </c>
      <c r="K38" s="176">
        <v>3581.4946289999998</v>
      </c>
      <c r="L38" s="176">
        <v>3451.663818</v>
      </c>
      <c r="M38" s="176">
        <v>3341.8547359999998</v>
      </c>
      <c r="N38" s="176">
        <v>3247.6530760000001</v>
      </c>
      <c r="O38" s="176">
        <v>3165.4804690000001</v>
      </c>
      <c r="P38" s="176">
        <v>3092.1977539999998</v>
      </c>
      <c r="Q38" s="176">
        <v>3024.844971</v>
      </c>
      <c r="R38" s="176">
        <v>2967.2170409999999</v>
      </c>
      <c r="S38" s="176">
        <v>2920.0786130000001</v>
      </c>
      <c r="T38" s="176">
        <v>2881.0261230000001</v>
      </c>
      <c r="U38" s="176">
        <v>2846.6953119999998</v>
      </c>
      <c r="V38" s="176">
        <v>2820.0473630000001</v>
      </c>
      <c r="W38" s="176">
        <v>2794.6328119999998</v>
      </c>
      <c r="X38" s="176">
        <v>2768.3002929999998</v>
      </c>
      <c r="Y38" s="176">
        <v>2745.850586</v>
      </c>
      <c r="Z38" s="176">
        <v>2726.1586910000001</v>
      </c>
      <c r="AA38" s="176">
        <v>2709.834961</v>
      </c>
      <c r="AB38" s="176">
        <v>2696.4504390000002</v>
      </c>
      <c r="AC38" s="176">
        <v>2679.4782709999999</v>
      </c>
      <c r="AD38" s="176">
        <v>2659.7944339999999</v>
      </c>
      <c r="AE38" s="176">
        <v>2641.2392580000001</v>
      </c>
      <c r="AF38" s="176">
        <v>2623.1020509999998</v>
      </c>
      <c r="AG38" s="168">
        <v>-2.5842E-2</v>
      </c>
    </row>
    <row r="39" spans="1:33" ht="12" customHeight="1"/>
    <row r="40" spans="1:33" ht="12" customHeight="1">
      <c r="B40" s="83" t="s">
        <v>978</v>
      </c>
    </row>
    <row r="41" spans="1:33" ht="12" customHeight="1">
      <c r="B41" s="83" t="s">
        <v>597</v>
      </c>
    </row>
    <row r="42" spans="1:33" ht="12" customHeight="1">
      <c r="A42" s="13" t="s">
        <v>1642</v>
      </c>
      <c r="B42" s="173" t="s">
        <v>941</v>
      </c>
      <c r="C42" s="176">
        <v>7841.9140619999998</v>
      </c>
      <c r="D42" s="176">
        <v>8228.21875</v>
      </c>
      <c r="E42" s="176">
        <v>8600.921875</v>
      </c>
      <c r="F42" s="176">
        <v>8949.1835940000001</v>
      </c>
      <c r="G42" s="176">
        <v>9274.1230469999991</v>
      </c>
      <c r="H42" s="176">
        <v>9585.5761719999991</v>
      </c>
      <c r="I42" s="176">
        <v>9864.7392579999996</v>
      </c>
      <c r="J42" s="176">
        <v>10103.851562</v>
      </c>
      <c r="K42" s="176">
        <v>10317.451171999999</v>
      </c>
      <c r="L42" s="176">
        <v>10503.010742</v>
      </c>
      <c r="M42" s="176">
        <v>10657.267578000001</v>
      </c>
      <c r="N42" s="176">
        <v>10788.836914</v>
      </c>
      <c r="O42" s="176">
        <v>10900.684569999999</v>
      </c>
      <c r="P42" s="176">
        <v>10991.403319999999</v>
      </c>
      <c r="Q42" s="176">
        <v>11062.934569999999</v>
      </c>
      <c r="R42" s="176">
        <v>11122.850586</v>
      </c>
      <c r="S42" s="176">
        <v>11176.737305000001</v>
      </c>
      <c r="T42" s="176">
        <v>11221.051758</v>
      </c>
      <c r="U42" s="176">
        <v>11262.457031</v>
      </c>
      <c r="V42" s="176">
        <v>11304.954102</v>
      </c>
      <c r="W42" s="176">
        <v>11337.820312</v>
      </c>
      <c r="X42" s="176">
        <v>11362.251953000001</v>
      </c>
      <c r="Y42" s="176">
        <v>11382.690430000001</v>
      </c>
      <c r="Z42" s="176">
        <v>11395.908203000001</v>
      </c>
      <c r="AA42" s="176">
        <v>11412.701171999999</v>
      </c>
      <c r="AB42" s="176">
        <v>11430.838867</v>
      </c>
      <c r="AC42" s="176">
        <v>11442.579102</v>
      </c>
      <c r="AD42" s="176">
        <v>11452.686523</v>
      </c>
      <c r="AE42" s="176">
        <v>11466.851562</v>
      </c>
      <c r="AF42" s="176">
        <v>11483.461914</v>
      </c>
      <c r="AG42" s="168">
        <v>1.324E-2</v>
      </c>
    </row>
    <row r="43" spans="1:33" ht="12" customHeight="1">
      <c r="A43" s="13" t="s">
        <v>1643</v>
      </c>
      <c r="B43" s="173" t="s">
        <v>943</v>
      </c>
      <c r="C43" s="176">
        <v>47.080406000000004</v>
      </c>
      <c r="D43" s="176">
        <v>42.932129000000003</v>
      </c>
      <c r="E43" s="176">
        <v>39.299976000000001</v>
      </c>
      <c r="F43" s="176">
        <v>36.048454</v>
      </c>
      <c r="G43" s="176">
        <v>33.27317</v>
      </c>
      <c r="H43" s="176">
        <v>30.677572000000001</v>
      </c>
      <c r="I43" s="176">
        <v>28.192824999999999</v>
      </c>
      <c r="J43" s="176">
        <v>25.811813000000001</v>
      </c>
      <c r="K43" s="176">
        <v>23.522738</v>
      </c>
      <c r="L43" s="176">
        <v>21.296527999999999</v>
      </c>
      <c r="M43" s="176">
        <v>19.167397999999999</v>
      </c>
      <c r="N43" s="176">
        <v>17.136101</v>
      </c>
      <c r="O43" s="176">
        <v>15.231802999999999</v>
      </c>
      <c r="P43" s="176">
        <v>13.458378</v>
      </c>
      <c r="Q43" s="176">
        <v>11.843289</v>
      </c>
      <c r="R43" s="176">
        <v>10.400848</v>
      </c>
      <c r="S43" s="176">
        <v>9.1317450000000004</v>
      </c>
      <c r="T43" s="176">
        <v>8.047561</v>
      </c>
      <c r="U43" s="176">
        <v>7.1494030000000004</v>
      </c>
      <c r="V43" s="176">
        <v>6.4331759999999996</v>
      </c>
      <c r="W43" s="176">
        <v>5.8408379999999998</v>
      </c>
      <c r="X43" s="176">
        <v>5.3652680000000004</v>
      </c>
      <c r="Y43" s="176">
        <v>4.9732070000000004</v>
      </c>
      <c r="Z43" s="176">
        <v>4.6508320000000003</v>
      </c>
      <c r="AA43" s="176">
        <v>4.3741899999999996</v>
      </c>
      <c r="AB43" s="176">
        <v>4.1145949999999996</v>
      </c>
      <c r="AC43" s="176">
        <v>3.8705639999999999</v>
      </c>
      <c r="AD43" s="176">
        <v>3.6415299999999999</v>
      </c>
      <c r="AE43" s="176">
        <v>3.4268719999999999</v>
      </c>
      <c r="AF43" s="176">
        <v>3.2254990000000001</v>
      </c>
      <c r="AG43" s="168">
        <v>-8.8295999999999999E-2</v>
      </c>
    </row>
    <row r="44" spans="1:33" ht="12" customHeight="1">
      <c r="A44" s="13" t="s">
        <v>1644</v>
      </c>
      <c r="B44" s="173" t="s">
        <v>982</v>
      </c>
      <c r="C44" s="176">
        <v>7888.9946289999998</v>
      </c>
      <c r="D44" s="176">
        <v>8271.1503909999992</v>
      </c>
      <c r="E44" s="176">
        <v>8640.2216800000006</v>
      </c>
      <c r="F44" s="176">
        <v>8985.2324219999991</v>
      </c>
      <c r="G44" s="176">
        <v>9307.3964840000008</v>
      </c>
      <c r="H44" s="176">
        <v>9616.2539059999999</v>
      </c>
      <c r="I44" s="176">
        <v>9892.9316409999992</v>
      </c>
      <c r="J44" s="176">
        <v>10129.663086</v>
      </c>
      <c r="K44" s="176">
        <v>10340.973633</v>
      </c>
      <c r="L44" s="176">
        <v>10524.307617</v>
      </c>
      <c r="M44" s="176">
        <v>10676.434569999999</v>
      </c>
      <c r="N44" s="176">
        <v>10805.972656</v>
      </c>
      <c r="O44" s="176">
        <v>10915.916015999999</v>
      </c>
      <c r="P44" s="176">
        <v>11004.861328000001</v>
      </c>
      <c r="Q44" s="176">
        <v>11074.778319999999</v>
      </c>
      <c r="R44" s="176">
        <v>11133.250977</v>
      </c>
      <c r="S44" s="176">
        <v>11185.869140999999</v>
      </c>
      <c r="T44" s="176">
        <v>11229.099609000001</v>
      </c>
      <c r="U44" s="176">
        <v>11269.606444999999</v>
      </c>
      <c r="V44" s="176">
        <v>11311.387694999999</v>
      </c>
      <c r="W44" s="176">
        <v>11343.661133</v>
      </c>
      <c r="X44" s="176">
        <v>11367.617188</v>
      </c>
      <c r="Y44" s="176">
        <v>11387.664062</v>
      </c>
      <c r="Z44" s="176">
        <v>11400.558594</v>
      </c>
      <c r="AA44" s="176">
        <v>11417.075194999999</v>
      </c>
      <c r="AB44" s="176">
        <v>11434.953125</v>
      </c>
      <c r="AC44" s="176">
        <v>11446.449219</v>
      </c>
      <c r="AD44" s="176">
        <v>11456.328125</v>
      </c>
      <c r="AE44" s="176">
        <v>11470.278319999999</v>
      </c>
      <c r="AF44" s="176">
        <v>11486.6875</v>
      </c>
      <c r="AG44" s="168">
        <v>1.304E-2</v>
      </c>
    </row>
    <row r="45" spans="1:33" ht="12" customHeight="1"/>
    <row r="46" spans="1:33" ht="12" customHeight="1">
      <c r="B46" s="83" t="s">
        <v>602</v>
      </c>
    </row>
    <row r="47" spans="1:33" ht="12" customHeight="1">
      <c r="A47" s="13" t="s">
        <v>1645</v>
      </c>
      <c r="B47" s="173" t="s">
        <v>947</v>
      </c>
      <c r="C47" s="176">
        <v>1317.3161620000001</v>
      </c>
      <c r="D47" s="176">
        <v>1238.1286620000001</v>
      </c>
      <c r="E47" s="176">
        <v>1164.0714109999999</v>
      </c>
      <c r="F47" s="176">
        <v>1093.053711</v>
      </c>
      <c r="G47" s="176">
        <v>1027.6251219999999</v>
      </c>
      <c r="H47" s="176">
        <v>966.619507</v>
      </c>
      <c r="I47" s="176">
        <v>907.45623799999998</v>
      </c>
      <c r="J47" s="176">
        <v>849.93743900000004</v>
      </c>
      <c r="K47" s="176">
        <v>796.38842799999998</v>
      </c>
      <c r="L47" s="176">
        <v>746.54205300000001</v>
      </c>
      <c r="M47" s="176">
        <v>700.43554700000004</v>
      </c>
      <c r="N47" s="176">
        <v>659.55206299999998</v>
      </c>
      <c r="O47" s="176">
        <v>624.18487500000003</v>
      </c>
      <c r="P47" s="176">
        <v>593.33136000000002</v>
      </c>
      <c r="Q47" s="176">
        <v>567.14434800000004</v>
      </c>
      <c r="R47" s="176">
        <v>546.15460199999995</v>
      </c>
      <c r="S47" s="176">
        <v>530.22534199999996</v>
      </c>
      <c r="T47" s="176">
        <v>518.23071300000004</v>
      </c>
      <c r="U47" s="176">
        <v>509.63122600000003</v>
      </c>
      <c r="V47" s="176">
        <v>503.34903000000003</v>
      </c>
      <c r="W47" s="176">
        <v>497.58843999999999</v>
      </c>
      <c r="X47" s="176">
        <v>492.52578699999998</v>
      </c>
      <c r="Y47" s="176">
        <v>488.54943800000001</v>
      </c>
      <c r="Z47" s="176">
        <v>485.04986600000001</v>
      </c>
      <c r="AA47" s="176">
        <v>482.87872299999998</v>
      </c>
      <c r="AB47" s="176">
        <v>481.13797</v>
      </c>
      <c r="AC47" s="176">
        <v>478.82342499999999</v>
      </c>
      <c r="AD47" s="176">
        <v>476.80603000000002</v>
      </c>
      <c r="AE47" s="176">
        <v>475.74035600000002</v>
      </c>
      <c r="AF47" s="176">
        <v>475.12924199999998</v>
      </c>
      <c r="AG47" s="168">
        <v>-3.4553E-2</v>
      </c>
    </row>
    <row r="48" spans="1:33" ht="12" customHeight="1">
      <c r="A48" s="13" t="s">
        <v>1646</v>
      </c>
      <c r="B48" s="173" t="s">
        <v>1340</v>
      </c>
      <c r="C48" s="176">
        <v>0.58599699999999999</v>
      </c>
      <c r="D48" s="176">
        <v>0.62082400000000004</v>
      </c>
      <c r="E48" s="176">
        <v>0.65441800000000006</v>
      </c>
      <c r="F48" s="176">
        <v>0.68215000000000003</v>
      </c>
      <c r="G48" s="176">
        <v>0.70785900000000002</v>
      </c>
      <c r="H48" s="176">
        <v>0.73168699999999998</v>
      </c>
      <c r="I48" s="176">
        <v>0.75060499999999997</v>
      </c>
      <c r="J48" s="176">
        <v>0.76392300000000002</v>
      </c>
      <c r="K48" s="176">
        <v>0.77260600000000001</v>
      </c>
      <c r="L48" s="176">
        <v>0.77671000000000001</v>
      </c>
      <c r="M48" s="176">
        <v>0.77668199999999998</v>
      </c>
      <c r="N48" s="176">
        <v>0.77283400000000002</v>
      </c>
      <c r="O48" s="176">
        <v>0.76583800000000002</v>
      </c>
      <c r="P48" s="176">
        <v>0.75534599999999996</v>
      </c>
      <c r="Q48" s="176">
        <v>0.74191700000000005</v>
      </c>
      <c r="R48" s="176">
        <v>0.72618499999999997</v>
      </c>
      <c r="S48" s="176">
        <v>0.70782400000000001</v>
      </c>
      <c r="T48" s="176">
        <v>0.68640500000000004</v>
      </c>
      <c r="U48" s="176">
        <v>0.66248099999999999</v>
      </c>
      <c r="V48" s="176">
        <v>0.63657799999999998</v>
      </c>
      <c r="W48" s="176">
        <v>0.60861200000000004</v>
      </c>
      <c r="X48" s="176">
        <v>0.579009</v>
      </c>
      <c r="Y48" s="176">
        <v>0.54794699999999996</v>
      </c>
      <c r="Z48" s="176">
        <v>0.51610299999999998</v>
      </c>
      <c r="AA48" s="176">
        <v>0.48396099999999997</v>
      </c>
      <c r="AB48" s="176">
        <v>0.45137699999999997</v>
      </c>
      <c r="AC48" s="176">
        <v>0.41831000000000002</v>
      </c>
      <c r="AD48" s="176">
        <v>0.38480900000000001</v>
      </c>
      <c r="AE48" s="176">
        <v>0.350906</v>
      </c>
      <c r="AF48" s="176">
        <v>0.31658900000000001</v>
      </c>
      <c r="AG48" s="168">
        <v>-2.1007999999999999E-2</v>
      </c>
    </row>
    <row r="49" spans="1:33" ht="12" customHeight="1">
      <c r="A49" s="13" t="s">
        <v>1647</v>
      </c>
      <c r="B49" s="173" t="s">
        <v>1341</v>
      </c>
      <c r="C49" s="176">
        <v>3.1974200000000002</v>
      </c>
      <c r="D49" s="176">
        <v>7.8348310000000003</v>
      </c>
      <c r="E49" s="176">
        <v>15.964642</v>
      </c>
      <c r="F49" s="176">
        <v>26.981691000000001</v>
      </c>
      <c r="G49" s="176">
        <v>40.556240000000003</v>
      </c>
      <c r="H49" s="176">
        <v>56.496879999999997</v>
      </c>
      <c r="I49" s="176">
        <v>74.324211000000005</v>
      </c>
      <c r="J49" s="176">
        <v>93.664406</v>
      </c>
      <c r="K49" s="176">
        <v>114.591019</v>
      </c>
      <c r="L49" s="176">
        <v>136.840744</v>
      </c>
      <c r="M49" s="176">
        <v>160.162903</v>
      </c>
      <c r="N49" s="176">
        <v>184.64164700000001</v>
      </c>
      <c r="O49" s="176">
        <v>210.280258</v>
      </c>
      <c r="P49" s="176">
        <v>236.874222</v>
      </c>
      <c r="Q49" s="176">
        <v>264.34457400000002</v>
      </c>
      <c r="R49" s="176">
        <v>292.88809199999997</v>
      </c>
      <c r="S49" s="176">
        <v>322.64572099999998</v>
      </c>
      <c r="T49" s="176">
        <v>353.32672100000002</v>
      </c>
      <c r="U49" s="176">
        <v>385.15210000000002</v>
      </c>
      <c r="V49" s="176">
        <v>418.231537</v>
      </c>
      <c r="W49" s="176">
        <v>451.80667099999999</v>
      </c>
      <c r="X49" s="176">
        <v>485.82012900000001</v>
      </c>
      <c r="Y49" s="176">
        <v>520.43261700000005</v>
      </c>
      <c r="Z49" s="176">
        <v>555.360229</v>
      </c>
      <c r="AA49" s="176">
        <v>591.26989700000001</v>
      </c>
      <c r="AB49" s="176">
        <v>627.88964799999997</v>
      </c>
      <c r="AC49" s="176">
        <v>664.559753</v>
      </c>
      <c r="AD49" s="176">
        <v>701.63476600000001</v>
      </c>
      <c r="AE49" s="176">
        <v>739.61029099999996</v>
      </c>
      <c r="AF49" s="176">
        <v>778.355774</v>
      </c>
      <c r="AG49" s="168">
        <v>0.208618</v>
      </c>
    </row>
    <row r="50" spans="1:33" ht="15" customHeight="1">
      <c r="A50" s="13" t="s">
        <v>1648</v>
      </c>
      <c r="B50" s="173" t="s">
        <v>1342</v>
      </c>
      <c r="C50" s="176">
        <v>4.500864</v>
      </c>
      <c r="D50" s="176">
        <v>6.0616580000000004</v>
      </c>
      <c r="E50" s="176">
        <v>8.1103629999999995</v>
      </c>
      <c r="F50" s="176">
        <v>10.487137000000001</v>
      </c>
      <c r="G50" s="176">
        <v>13.159151</v>
      </c>
      <c r="H50" s="176">
        <v>16.139583999999999</v>
      </c>
      <c r="I50" s="176">
        <v>19.342881999999999</v>
      </c>
      <c r="J50" s="176">
        <v>22.704505999999999</v>
      </c>
      <c r="K50" s="176">
        <v>26.250582000000001</v>
      </c>
      <c r="L50" s="176">
        <v>29.947897000000001</v>
      </c>
      <c r="M50" s="176">
        <v>33.752803999999998</v>
      </c>
      <c r="N50" s="176">
        <v>37.680447000000001</v>
      </c>
      <c r="O50" s="176">
        <v>41.738247000000001</v>
      </c>
      <c r="P50" s="176">
        <v>45.897902999999999</v>
      </c>
      <c r="Q50" s="176">
        <v>50.148014000000003</v>
      </c>
      <c r="R50" s="176">
        <v>54.525696000000003</v>
      </c>
      <c r="S50" s="176">
        <v>59.060676999999998</v>
      </c>
      <c r="T50" s="176">
        <v>63.709361999999999</v>
      </c>
      <c r="U50" s="176">
        <v>68.511047000000005</v>
      </c>
      <c r="V50" s="176">
        <v>73.487289000000004</v>
      </c>
      <c r="W50" s="176">
        <v>78.529563999999993</v>
      </c>
      <c r="X50" s="176">
        <v>83.634331000000003</v>
      </c>
      <c r="Y50" s="176">
        <v>88.822685000000007</v>
      </c>
      <c r="Z50" s="176">
        <v>94.050858000000005</v>
      </c>
      <c r="AA50" s="176">
        <v>99.425797000000003</v>
      </c>
      <c r="AB50" s="176">
        <v>104.908974</v>
      </c>
      <c r="AC50" s="176">
        <v>110.400177</v>
      </c>
      <c r="AD50" s="176">
        <v>115.95277400000001</v>
      </c>
      <c r="AE50" s="176">
        <v>121.64183800000001</v>
      </c>
      <c r="AF50" s="176">
        <v>127.44800600000001</v>
      </c>
      <c r="AG50" s="168">
        <v>0.1222</v>
      </c>
    </row>
    <row r="51" spans="1:33" ht="15" customHeight="1">
      <c r="A51" s="13" t="s">
        <v>1649</v>
      </c>
      <c r="B51" s="173" t="s">
        <v>955</v>
      </c>
      <c r="C51" s="176">
        <v>13.253161</v>
      </c>
      <c r="D51" s="176">
        <v>18.037075000000002</v>
      </c>
      <c r="E51" s="176">
        <v>22.780296</v>
      </c>
      <c r="F51" s="176">
        <v>27.347632999999998</v>
      </c>
      <c r="G51" s="176">
        <v>31.751166999999999</v>
      </c>
      <c r="H51" s="176">
        <v>36.114699999999999</v>
      </c>
      <c r="I51" s="176">
        <v>40.360695</v>
      </c>
      <c r="J51" s="176">
        <v>44.424782</v>
      </c>
      <c r="K51" s="176">
        <v>48.359436000000002</v>
      </c>
      <c r="L51" s="176">
        <v>52.158107999999999</v>
      </c>
      <c r="M51" s="176">
        <v>55.792583</v>
      </c>
      <c r="N51" s="176">
        <v>59.290497000000002</v>
      </c>
      <c r="O51" s="176">
        <v>62.676907</v>
      </c>
      <c r="P51" s="176">
        <v>65.948288000000005</v>
      </c>
      <c r="Q51" s="176">
        <v>69.102348000000006</v>
      </c>
      <c r="R51" s="176">
        <v>72.174294000000003</v>
      </c>
      <c r="S51" s="176">
        <v>75.201430999999999</v>
      </c>
      <c r="T51" s="176">
        <v>78.172745000000006</v>
      </c>
      <c r="U51" s="176">
        <v>81.122275999999999</v>
      </c>
      <c r="V51" s="176">
        <v>84.086547999999993</v>
      </c>
      <c r="W51" s="176">
        <v>87.017135999999994</v>
      </c>
      <c r="X51" s="176">
        <v>89.912436999999997</v>
      </c>
      <c r="Y51" s="176">
        <v>92.792786000000007</v>
      </c>
      <c r="Z51" s="176">
        <v>95.644981000000001</v>
      </c>
      <c r="AA51" s="176">
        <v>98.546204000000003</v>
      </c>
      <c r="AB51" s="176">
        <v>101.498138</v>
      </c>
      <c r="AC51" s="176">
        <v>104.446487</v>
      </c>
      <c r="AD51" s="176">
        <v>107.40979799999999</v>
      </c>
      <c r="AE51" s="176">
        <v>110.430565</v>
      </c>
      <c r="AF51" s="176">
        <v>113.510063</v>
      </c>
      <c r="AG51" s="168">
        <v>7.6868000000000006E-2</v>
      </c>
    </row>
    <row r="52" spans="1:33" ht="15" customHeight="1">
      <c r="A52" s="13" t="s">
        <v>1650</v>
      </c>
      <c r="B52" s="173" t="s">
        <v>957</v>
      </c>
      <c r="C52" s="176">
        <v>5.0805999999999997E-2</v>
      </c>
      <c r="D52" s="176">
        <v>0.47543299999999999</v>
      </c>
      <c r="E52" s="176">
        <v>1.309069</v>
      </c>
      <c r="F52" s="176">
        <v>2.5412710000000001</v>
      </c>
      <c r="G52" s="176">
        <v>4.1535279999999997</v>
      </c>
      <c r="H52" s="176">
        <v>6.1205109999999996</v>
      </c>
      <c r="I52" s="176">
        <v>8.3953779999999991</v>
      </c>
      <c r="J52" s="176">
        <v>10.933339</v>
      </c>
      <c r="K52" s="176">
        <v>13.727022</v>
      </c>
      <c r="L52" s="176">
        <v>16.746366999999999</v>
      </c>
      <c r="M52" s="176">
        <v>19.958155000000001</v>
      </c>
      <c r="N52" s="176">
        <v>23.358992000000001</v>
      </c>
      <c r="O52" s="176">
        <v>26.942909</v>
      </c>
      <c r="P52" s="176">
        <v>30.687832</v>
      </c>
      <c r="Q52" s="176">
        <v>34.578685999999998</v>
      </c>
      <c r="R52" s="176">
        <v>38.625481000000001</v>
      </c>
      <c r="S52" s="176">
        <v>42.840663999999997</v>
      </c>
      <c r="T52" s="176">
        <v>47.202103000000001</v>
      </c>
      <c r="U52" s="176">
        <v>51.724052</v>
      </c>
      <c r="V52" s="176">
        <v>56.417788999999999</v>
      </c>
      <c r="W52" s="176">
        <v>61.219844999999999</v>
      </c>
      <c r="X52" s="176">
        <v>66.109168999999994</v>
      </c>
      <c r="Y52" s="176">
        <v>71.089309999999998</v>
      </c>
      <c r="Z52" s="176">
        <v>76.134056000000001</v>
      </c>
      <c r="AA52" s="176">
        <v>81.295815000000005</v>
      </c>
      <c r="AB52" s="176">
        <v>86.562492000000006</v>
      </c>
      <c r="AC52" s="176">
        <v>91.876343000000006</v>
      </c>
      <c r="AD52" s="176">
        <v>97.253235000000004</v>
      </c>
      <c r="AE52" s="176">
        <v>102.736656</v>
      </c>
      <c r="AF52" s="176">
        <v>108.327675</v>
      </c>
      <c r="AG52" s="168">
        <v>0.30252800000000002</v>
      </c>
    </row>
    <row r="53" spans="1:33" ht="15" customHeight="1">
      <c r="A53" s="13" t="s">
        <v>1651</v>
      </c>
      <c r="B53" s="173" t="s">
        <v>959</v>
      </c>
      <c r="C53" s="176">
        <v>0</v>
      </c>
      <c r="D53" s="176">
        <v>0</v>
      </c>
      <c r="E53" s="176">
        <v>0</v>
      </c>
      <c r="F53" s="176">
        <v>0</v>
      </c>
      <c r="G53" s="176">
        <v>0</v>
      </c>
      <c r="H53" s="176">
        <v>0</v>
      </c>
      <c r="I53" s="176">
        <v>0</v>
      </c>
      <c r="J53" s="176">
        <v>0</v>
      </c>
      <c r="K53" s="176">
        <v>0</v>
      </c>
      <c r="L53" s="176">
        <v>0</v>
      </c>
      <c r="M53" s="176">
        <v>0</v>
      </c>
      <c r="N53" s="176">
        <v>0</v>
      </c>
      <c r="O53" s="176">
        <v>0</v>
      </c>
      <c r="P53" s="176">
        <v>0</v>
      </c>
      <c r="Q53" s="176">
        <v>0</v>
      </c>
      <c r="R53" s="176">
        <v>0</v>
      </c>
      <c r="S53" s="176">
        <v>0</v>
      </c>
      <c r="T53" s="176">
        <v>0</v>
      </c>
      <c r="U53" s="176">
        <v>0</v>
      </c>
      <c r="V53" s="176">
        <v>0</v>
      </c>
      <c r="W53" s="176">
        <v>0</v>
      </c>
      <c r="X53" s="176">
        <v>0</v>
      </c>
      <c r="Y53" s="176">
        <v>0</v>
      </c>
      <c r="Z53" s="176">
        <v>0</v>
      </c>
      <c r="AA53" s="176">
        <v>0</v>
      </c>
      <c r="AB53" s="176">
        <v>0</v>
      </c>
      <c r="AC53" s="176">
        <v>0</v>
      </c>
      <c r="AD53" s="176">
        <v>0</v>
      </c>
      <c r="AE53" s="176">
        <v>0</v>
      </c>
      <c r="AF53" s="176">
        <v>0</v>
      </c>
      <c r="AG53" s="168" t="s">
        <v>560</v>
      </c>
    </row>
    <row r="54" spans="1:33" ht="15" customHeight="1">
      <c r="A54" s="13" t="s">
        <v>1652</v>
      </c>
      <c r="B54" s="173" t="s">
        <v>961</v>
      </c>
      <c r="C54" s="176">
        <v>108.463066</v>
      </c>
      <c r="D54" s="176">
        <v>150.01937899999999</v>
      </c>
      <c r="E54" s="176">
        <v>190.57836900000001</v>
      </c>
      <c r="F54" s="176">
        <v>229.12605300000001</v>
      </c>
      <c r="G54" s="176">
        <v>265.66806000000003</v>
      </c>
      <c r="H54" s="176">
        <v>300.853363</v>
      </c>
      <c r="I54" s="176">
        <v>333.984894</v>
      </c>
      <c r="J54" s="176">
        <v>364.65096999999997</v>
      </c>
      <c r="K54" s="176">
        <v>393.17636099999999</v>
      </c>
      <c r="L54" s="176">
        <v>419.46402</v>
      </c>
      <c r="M54" s="176">
        <v>443.35382099999998</v>
      </c>
      <c r="N54" s="176">
        <v>465.24548299999998</v>
      </c>
      <c r="O54" s="176">
        <v>485.41308600000002</v>
      </c>
      <c r="P54" s="176">
        <v>503.86468500000001</v>
      </c>
      <c r="Q54" s="176">
        <v>520.69238299999995</v>
      </c>
      <c r="R54" s="176">
        <v>536.24493399999994</v>
      </c>
      <c r="S54" s="176">
        <v>550.84234600000002</v>
      </c>
      <c r="T54" s="176">
        <v>564.37469499999997</v>
      </c>
      <c r="U54" s="176">
        <v>577.14581299999998</v>
      </c>
      <c r="V54" s="176">
        <v>589.44506799999999</v>
      </c>
      <c r="W54" s="176">
        <v>600.89367700000003</v>
      </c>
      <c r="X54" s="176">
        <v>611.56414800000005</v>
      </c>
      <c r="Y54" s="176">
        <v>621.71044900000004</v>
      </c>
      <c r="Z54" s="176">
        <v>631.28381300000001</v>
      </c>
      <c r="AA54" s="176">
        <v>640.89831500000003</v>
      </c>
      <c r="AB54" s="176">
        <v>650.56237799999997</v>
      </c>
      <c r="AC54" s="176">
        <v>659.89746100000002</v>
      </c>
      <c r="AD54" s="176">
        <v>669.11804199999995</v>
      </c>
      <c r="AE54" s="176">
        <v>678.52722200000005</v>
      </c>
      <c r="AF54" s="176">
        <v>688.07238800000005</v>
      </c>
      <c r="AG54" s="168">
        <v>6.5779000000000004E-2</v>
      </c>
    </row>
    <row r="55" spans="1:33" ht="15" customHeight="1">
      <c r="A55" s="13" t="s">
        <v>1653</v>
      </c>
      <c r="B55" s="173" t="s">
        <v>963</v>
      </c>
      <c r="C55" s="176">
        <v>2.5585580000000001</v>
      </c>
      <c r="D55" s="176">
        <v>2.3802379999999999</v>
      </c>
      <c r="E55" s="176">
        <v>2.2168679999999998</v>
      </c>
      <c r="F55" s="176">
        <v>2.0698249999999998</v>
      </c>
      <c r="G55" s="176">
        <v>1.9264810000000001</v>
      </c>
      <c r="H55" s="176">
        <v>1.7870379999999999</v>
      </c>
      <c r="I55" s="176">
        <v>1.655119</v>
      </c>
      <c r="J55" s="176">
        <v>1.533949</v>
      </c>
      <c r="K55" s="176">
        <v>1.427111</v>
      </c>
      <c r="L55" s="176">
        <v>1.3265830000000001</v>
      </c>
      <c r="M55" s="176">
        <v>1.229814</v>
      </c>
      <c r="N55" s="176">
        <v>1.136636</v>
      </c>
      <c r="O55" s="176">
        <v>1.049048</v>
      </c>
      <c r="P55" s="176">
        <v>0.967781</v>
      </c>
      <c r="Q55" s="176">
        <v>0.89290599999999998</v>
      </c>
      <c r="R55" s="176">
        <v>0.82520099999999996</v>
      </c>
      <c r="S55" s="176">
        <v>0.77025699999999997</v>
      </c>
      <c r="T55" s="176">
        <v>0.71865100000000004</v>
      </c>
      <c r="U55" s="176">
        <v>0.67330599999999996</v>
      </c>
      <c r="V55" s="176">
        <v>0.63083</v>
      </c>
      <c r="W55" s="176">
        <v>0.59104100000000004</v>
      </c>
      <c r="X55" s="176">
        <v>0.55376700000000001</v>
      </c>
      <c r="Y55" s="176">
        <v>0.51885000000000003</v>
      </c>
      <c r="Z55" s="176">
        <v>0.48614000000000002</v>
      </c>
      <c r="AA55" s="176">
        <v>0.45549800000000001</v>
      </c>
      <c r="AB55" s="176">
        <v>0.426792</v>
      </c>
      <c r="AC55" s="176">
        <v>0.39989999999999998</v>
      </c>
      <c r="AD55" s="176">
        <v>0.37470599999999998</v>
      </c>
      <c r="AE55" s="176">
        <v>0.35110400000000003</v>
      </c>
      <c r="AF55" s="176">
        <v>0.32899200000000001</v>
      </c>
      <c r="AG55" s="168">
        <v>-6.8285999999999999E-2</v>
      </c>
    </row>
    <row r="56" spans="1:33" ht="15" customHeight="1">
      <c r="A56" s="13" t="s">
        <v>1654</v>
      </c>
      <c r="B56" s="173" t="s">
        <v>965</v>
      </c>
      <c r="C56" s="176">
        <v>1.8596779999999999</v>
      </c>
      <c r="D56" s="176">
        <v>1.6943889999999999</v>
      </c>
      <c r="E56" s="176">
        <v>1.562025</v>
      </c>
      <c r="F56" s="176">
        <v>1.463155</v>
      </c>
      <c r="G56" s="176">
        <v>1.3705579999999999</v>
      </c>
      <c r="H56" s="176">
        <v>1.2838369999999999</v>
      </c>
      <c r="I56" s="176">
        <v>1.202617</v>
      </c>
      <c r="J56" s="176">
        <v>1.126549</v>
      </c>
      <c r="K56" s="176">
        <v>1.055304</v>
      </c>
      <c r="L56" s="176">
        <v>0.98857700000000004</v>
      </c>
      <c r="M56" s="176">
        <v>0.92608000000000001</v>
      </c>
      <c r="N56" s="176">
        <v>0.86754399999999998</v>
      </c>
      <c r="O56" s="176">
        <v>0.81271800000000005</v>
      </c>
      <c r="P56" s="176">
        <v>0.76136499999999996</v>
      </c>
      <c r="Q56" s="176">
        <v>0.71326599999999996</v>
      </c>
      <c r="R56" s="176">
        <v>0.66821299999999995</v>
      </c>
      <c r="S56" s="176">
        <v>0.62601300000000004</v>
      </c>
      <c r="T56" s="176">
        <v>0.58648500000000003</v>
      </c>
      <c r="U56" s="176">
        <v>0.54945900000000003</v>
      </c>
      <c r="V56" s="176">
        <v>0.51477700000000004</v>
      </c>
      <c r="W56" s="176">
        <v>0.48229</v>
      </c>
      <c r="X56" s="176">
        <v>0.45185799999999998</v>
      </c>
      <c r="Y56" s="176">
        <v>0.42335099999999998</v>
      </c>
      <c r="Z56" s="176">
        <v>0.39664700000000003</v>
      </c>
      <c r="AA56" s="176">
        <v>0.37163200000000002</v>
      </c>
      <c r="AB56" s="176">
        <v>0.34819800000000001</v>
      </c>
      <c r="AC56" s="176">
        <v>0.32624599999999998</v>
      </c>
      <c r="AD56" s="176">
        <v>0.30568200000000001</v>
      </c>
      <c r="AE56" s="176">
        <v>0.28641699999999998</v>
      </c>
      <c r="AF56" s="176">
        <v>0.26836900000000002</v>
      </c>
      <c r="AG56" s="168">
        <v>-6.4572000000000004E-2</v>
      </c>
    </row>
    <row r="57" spans="1:33" ht="15" customHeight="1">
      <c r="A57" s="13" t="s">
        <v>1655</v>
      </c>
      <c r="B57" s="173" t="s">
        <v>967</v>
      </c>
      <c r="C57" s="176">
        <v>4.6373220000000002</v>
      </c>
      <c r="D57" s="176">
        <v>4.1528349999999996</v>
      </c>
      <c r="E57" s="176">
        <v>3.7205370000000002</v>
      </c>
      <c r="F57" s="176">
        <v>3.3374579999999998</v>
      </c>
      <c r="G57" s="176">
        <v>3.0310609999999998</v>
      </c>
      <c r="H57" s="176">
        <v>2.795601</v>
      </c>
      <c r="I57" s="176">
        <v>2.6102799999999999</v>
      </c>
      <c r="J57" s="176">
        <v>2.4450959999999999</v>
      </c>
      <c r="K57" s="176">
        <v>2.2903910000000001</v>
      </c>
      <c r="L57" s="176">
        <v>2.1455000000000002</v>
      </c>
      <c r="M57" s="176">
        <v>2.0097990000000001</v>
      </c>
      <c r="N57" s="176">
        <v>1.882703</v>
      </c>
      <c r="O57" s="176">
        <v>1.763665</v>
      </c>
      <c r="P57" s="176">
        <v>1.6521729999999999</v>
      </c>
      <c r="Q57" s="176">
        <v>1.5477479999999999</v>
      </c>
      <c r="R57" s="176">
        <v>1.4499390000000001</v>
      </c>
      <c r="S57" s="176">
        <v>1.3583270000000001</v>
      </c>
      <c r="T57" s="176">
        <v>1.272519</v>
      </c>
      <c r="U57" s="176">
        <v>1.192145</v>
      </c>
      <c r="V57" s="176">
        <v>1.1168610000000001</v>
      </c>
      <c r="W57" s="176">
        <v>1.046343</v>
      </c>
      <c r="X57" s="176">
        <v>0.98028899999999997</v>
      </c>
      <c r="Y57" s="176">
        <v>0.91841499999999998</v>
      </c>
      <c r="Z57" s="176">
        <v>0.86045700000000003</v>
      </c>
      <c r="AA57" s="176">
        <v>0.80616600000000005</v>
      </c>
      <c r="AB57" s="176">
        <v>0.75530900000000001</v>
      </c>
      <c r="AC57" s="176">
        <v>0.70766799999999996</v>
      </c>
      <c r="AD57" s="176">
        <v>0.66303999999999996</v>
      </c>
      <c r="AE57" s="176">
        <v>0.62123399999999995</v>
      </c>
      <c r="AF57" s="176">
        <v>0.58206999999999998</v>
      </c>
      <c r="AG57" s="168">
        <v>-6.9061999999999998E-2</v>
      </c>
    </row>
    <row r="58" spans="1:33" ht="15" customHeight="1">
      <c r="A58" s="13" t="s">
        <v>1656</v>
      </c>
      <c r="B58" s="173" t="s">
        <v>969</v>
      </c>
      <c r="C58" s="176">
        <v>4.3531950000000004</v>
      </c>
      <c r="D58" s="176">
        <v>3.9656959999999999</v>
      </c>
      <c r="E58" s="176">
        <v>3.655465</v>
      </c>
      <c r="F58" s="176">
        <v>3.4240689999999998</v>
      </c>
      <c r="G58" s="176">
        <v>3.2073589999999998</v>
      </c>
      <c r="H58" s="176">
        <v>3.0044</v>
      </c>
      <c r="I58" s="176">
        <v>2.814317</v>
      </c>
      <c r="J58" s="176">
        <v>2.6362920000000001</v>
      </c>
      <c r="K58" s="176">
        <v>2.4695580000000001</v>
      </c>
      <c r="L58" s="176">
        <v>2.313396</v>
      </c>
      <c r="M58" s="176">
        <v>2.1671339999999999</v>
      </c>
      <c r="N58" s="176">
        <v>2.0301429999999998</v>
      </c>
      <c r="O58" s="176">
        <v>1.901834</v>
      </c>
      <c r="P58" s="176">
        <v>1.7816559999999999</v>
      </c>
      <c r="Q58" s="176">
        <v>1.6690910000000001</v>
      </c>
      <c r="R58" s="176">
        <v>1.5636559999999999</v>
      </c>
      <c r="S58" s="176">
        <v>1.464898</v>
      </c>
      <c r="T58" s="176">
        <v>1.3723939999999999</v>
      </c>
      <c r="U58" s="176">
        <v>1.285747</v>
      </c>
      <c r="V58" s="176">
        <v>1.2045840000000001</v>
      </c>
      <c r="W58" s="176">
        <v>1.128557</v>
      </c>
      <c r="X58" s="176">
        <v>1.0573410000000001</v>
      </c>
      <c r="Y58" s="176">
        <v>0.99063000000000001</v>
      </c>
      <c r="Z58" s="176">
        <v>0.92813999999999997</v>
      </c>
      <c r="AA58" s="176">
        <v>0.86960099999999996</v>
      </c>
      <c r="AB58" s="176">
        <v>0.81476400000000004</v>
      </c>
      <c r="AC58" s="176">
        <v>0.76339299999999999</v>
      </c>
      <c r="AD58" s="176">
        <v>0.71526999999999996</v>
      </c>
      <c r="AE58" s="176">
        <v>0.67018800000000001</v>
      </c>
      <c r="AF58" s="176">
        <v>0.62795400000000001</v>
      </c>
      <c r="AG58" s="168">
        <v>-6.4585000000000004E-2</v>
      </c>
    </row>
    <row r="59" spans="1:33" ht="15" customHeight="1">
      <c r="A59" s="13" t="s">
        <v>1657</v>
      </c>
      <c r="B59" s="173" t="s">
        <v>971</v>
      </c>
      <c r="C59" s="176">
        <v>0</v>
      </c>
      <c r="D59" s="176">
        <v>0</v>
      </c>
      <c r="E59" s="176">
        <v>0</v>
      </c>
      <c r="F59" s="176">
        <v>0</v>
      </c>
      <c r="G59" s="176">
        <v>0</v>
      </c>
      <c r="H59" s="176">
        <v>0</v>
      </c>
      <c r="I59" s="176">
        <v>0</v>
      </c>
      <c r="J59" s="176">
        <v>0</v>
      </c>
      <c r="K59" s="176">
        <v>0</v>
      </c>
      <c r="L59" s="176">
        <v>0</v>
      </c>
      <c r="M59" s="176">
        <v>0</v>
      </c>
      <c r="N59" s="176">
        <v>0</v>
      </c>
      <c r="O59" s="176">
        <v>0</v>
      </c>
      <c r="P59" s="176">
        <v>0</v>
      </c>
      <c r="Q59" s="176">
        <v>0</v>
      </c>
      <c r="R59" s="176">
        <v>0</v>
      </c>
      <c r="S59" s="176">
        <v>0</v>
      </c>
      <c r="T59" s="176">
        <v>0</v>
      </c>
      <c r="U59" s="176">
        <v>0</v>
      </c>
      <c r="V59" s="176">
        <v>0</v>
      </c>
      <c r="W59" s="176">
        <v>0</v>
      </c>
      <c r="X59" s="176">
        <v>0</v>
      </c>
      <c r="Y59" s="176">
        <v>0</v>
      </c>
      <c r="Z59" s="176">
        <v>0</v>
      </c>
      <c r="AA59" s="176">
        <v>0</v>
      </c>
      <c r="AB59" s="176">
        <v>0</v>
      </c>
      <c r="AC59" s="176">
        <v>0</v>
      </c>
      <c r="AD59" s="176">
        <v>0</v>
      </c>
      <c r="AE59" s="176">
        <v>0</v>
      </c>
      <c r="AF59" s="176">
        <v>0</v>
      </c>
      <c r="AG59" s="168" t="s">
        <v>560</v>
      </c>
    </row>
    <row r="60" spans="1:33" ht="15" customHeight="1">
      <c r="A60" s="13" t="s">
        <v>1658</v>
      </c>
      <c r="B60" s="173" t="s">
        <v>973</v>
      </c>
      <c r="C60" s="176">
        <v>0</v>
      </c>
      <c r="D60" s="176">
        <v>3.4220000000000001E-3</v>
      </c>
      <c r="E60" s="176">
        <v>1.0489999999999999E-2</v>
      </c>
      <c r="F60" s="176">
        <v>2.1273E-2</v>
      </c>
      <c r="G60" s="176">
        <v>3.5844000000000001E-2</v>
      </c>
      <c r="H60" s="176">
        <v>5.4223E-2</v>
      </c>
      <c r="I60" s="176">
        <v>7.6118000000000005E-2</v>
      </c>
      <c r="J60" s="176">
        <v>0.10116799999999999</v>
      </c>
      <c r="K60" s="176">
        <v>0.12931799999999999</v>
      </c>
      <c r="L60" s="176">
        <v>0.160271</v>
      </c>
      <c r="M60" s="176">
        <v>0.193659</v>
      </c>
      <c r="N60" s="176">
        <v>0.22933300000000001</v>
      </c>
      <c r="O60" s="176">
        <v>0.26715100000000003</v>
      </c>
      <c r="P60" s="176">
        <v>0.30685600000000002</v>
      </c>
      <c r="Q60" s="176">
        <v>0.34825499999999998</v>
      </c>
      <c r="R60" s="176">
        <v>0.39140599999999998</v>
      </c>
      <c r="S60" s="176">
        <v>0.436413</v>
      </c>
      <c r="T60" s="176">
        <v>0.48311300000000001</v>
      </c>
      <c r="U60" s="176">
        <v>0.53165499999999999</v>
      </c>
      <c r="V60" s="176">
        <v>0.58216999999999997</v>
      </c>
      <c r="W60" s="176">
        <v>0.63414899999999996</v>
      </c>
      <c r="X60" s="176">
        <v>0.68741699999999994</v>
      </c>
      <c r="Y60" s="176">
        <v>0.74198900000000001</v>
      </c>
      <c r="Z60" s="176">
        <v>0.79761099999999996</v>
      </c>
      <c r="AA60" s="176">
        <v>0.85468599999999995</v>
      </c>
      <c r="AB60" s="176">
        <v>0.913076</v>
      </c>
      <c r="AC60" s="176">
        <v>0.97228099999999995</v>
      </c>
      <c r="AD60" s="176">
        <v>1.032424</v>
      </c>
      <c r="AE60" s="176">
        <v>1.093853</v>
      </c>
      <c r="AF60" s="176">
        <v>1.1565570000000001</v>
      </c>
      <c r="AG60" s="168" t="s">
        <v>560</v>
      </c>
    </row>
    <row r="61" spans="1:33" ht="15" customHeight="1">
      <c r="A61" s="13" t="s">
        <v>1659</v>
      </c>
      <c r="B61" s="173" t="s">
        <v>998</v>
      </c>
      <c r="C61" s="176">
        <v>1460.776001</v>
      </c>
      <c r="D61" s="176">
        <v>1433.3745120000001</v>
      </c>
      <c r="E61" s="176">
        <v>1414.634033</v>
      </c>
      <c r="F61" s="176">
        <v>1400.5354</v>
      </c>
      <c r="G61" s="176">
        <v>1393.192749</v>
      </c>
      <c r="H61" s="176">
        <v>1392.001221</v>
      </c>
      <c r="I61" s="176">
        <v>1392.973389</v>
      </c>
      <c r="J61" s="176">
        <v>1394.9224850000001</v>
      </c>
      <c r="K61" s="176">
        <v>1400.637207</v>
      </c>
      <c r="L61" s="176">
        <v>1409.410034</v>
      </c>
      <c r="M61" s="176">
        <v>1420.7589109999999</v>
      </c>
      <c r="N61" s="176">
        <v>1436.6883539999999</v>
      </c>
      <c r="O61" s="176">
        <v>1457.7966309999999</v>
      </c>
      <c r="P61" s="176">
        <v>1482.8294679999999</v>
      </c>
      <c r="Q61" s="176">
        <v>1511.9235839999999</v>
      </c>
      <c r="R61" s="176">
        <v>1546.237793</v>
      </c>
      <c r="S61" s="176">
        <v>1586.1798100000001</v>
      </c>
      <c r="T61" s="176">
        <v>1630.1358640000001</v>
      </c>
      <c r="U61" s="176">
        <v>1678.181274</v>
      </c>
      <c r="V61" s="176">
        <v>1729.703125</v>
      </c>
      <c r="W61" s="176">
        <v>1781.5462649999999</v>
      </c>
      <c r="X61" s="176">
        <v>1833.875732</v>
      </c>
      <c r="Y61" s="176">
        <v>1887.5383300000001</v>
      </c>
      <c r="Z61" s="176">
        <v>1941.5089109999999</v>
      </c>
      <c r="AA61" s="176">
        <v>1998.15625</v>
      </c>
      <c r="AB61" s="176">
        <v>2056.2690429999998</v>
      </c>
      <c r="AC61" s="176">
        <v>2113.5915530000002</v>
      </c>
      <c r="AD61" s="176">
        <v>2171.6508789999998</v>
      </c>
      <c r="AE61" s="176">
        <v>2232.060547</v>
      </c>
      <c r="AF61" s="176">
        <v>2294.1235350000002</v>
      </c>
      <c r="AG61" s="168">
        <v>1.5687E-2</v>
      </c>
    </row>
    <row r="62" spans="1:33" ht="15" customHeight="1"/>
    <row r="63" spans="1:33" ht="15" customHeight="1">
      <c r="A63" s="13" t="s">
        <v>1660</v>
      </c>
      <c r="B63" s="173" t="s">
        <v>1661</v>
      </c>
      <c r="C63" s="176">
        <v>9349.7705079999996</v>
      </c>
      <c r="D63" s="176">
        <v>9704.5253909999992</v>
      </c>
      <c r="E63" s="176">
        <v>10054.855469</v>
      </c>
      <c r="F63" s="176">
        <v>10385.767578000001</v>
      </c>
      <c r="G63" s="176">
        <v>10700.588867</v>
      </c>
      <c r="H63" s="176">
        <v>11008.254883</v>
      </c>
      <c r="I63" s="176">
        <v>11285.905273</v>
      </c>
      <c r="J63" s="176">
        <v>11524.585938</v>
      </c>
      <c r="K63" s="176">
        <v>11741.611328000001</v>
      </c>
      <c r="L63" s="176">
        <v>11933.717773</v>
      </c>
      <c r="M63" s="176">
        <v>12097.193359000001</v>
      </c>
      <c r="N63" s="176">
        <v>12242.661133</v>
      </c>
      <c r="O63" s="176">
        <v>12373.712890999999</v>
      </c>
      <c r="P63" s="176">
        <v>12487.690430000001</v>
      </c>
      <c r="Q63" s="176">
        <v>12586.702148</v>
      </c>
      <c r="R63" s="176">
        <v>12679.488281</v>
      </c>
      <c r="S63" s="176">
        <v>12772.048828000001</v>
      </c>
      <c r="T63" s="176">
        <v>12859.235352</v>
      </c>
      <c r="U63" s="176">
        <v>12947.788086</v>
      </c>
      <c r="V63" s="176">
        <v>13041.090819999999</v>
      </c>
      <c r="W63" s="176">
        <v>13125.207031</v>
      </c>
      <c r="X63" s="176">
        <v>13201.493164</v>
      </c>
      <c r="Y63" s="176">
        <v>13275.202148</v>
      </c>
      <c r="Z63" s="176">
        <v>13342.067383</v>
      </c>
      <c r="AA63" s="176">
        <v>13415.231444999999</v>
      </c>
      <c r="AB63" s="176">
        <v>13491.222656</v>
      </c>
      <c r="AC63" s="176">
        <v>13560.041015999999</v>
      </c>
      <c r="AD63" s="176">
        <v>13627.978515999999</v>
      </c>
      <c r="AE63" s="176">
        <v>13702.338867</v>
      </c>
      <c r="AF63" s="176">
        <v>13780.810546999999</v>
      </c>
      <c r="AG63" s="168">
        <v>1.3467E-2</v>
      </c>
    </row>
    <row r="64" spans="1:33" ht="15" customHeight="1"/>
    <row r="65" spans="1:34" ht="15" customHeight="1">
      <c r="A65" s="13" t="s">
        <v>1662</v>
      </c>
      <c r="B65" s="83" t="s">
        <v>622</v>
      </c>
      <c r="C65" s="129">
        <v>14954.576171999999</v>
      </c>
      <c r="D65" s="129">
        <v>14921.808594</v>
      </c>
      <c r="E65" s="129">
        <v>14950.242188</v>
      </c>
      <c r="F65" s="129">
        <v>14986.316406</v>
      </c>
      <c r="G65" s="129">
        <v>15034.091796999999</v>
      </c>
      <c r="H65" s="129">
        <v>15116.65625</v>
      </c>
      <c r="I65" s="129">
        <v>15196.175781</v>
      </c>
      <c r="J65" s="129">
        <v>15258.867188</v>
      </c>
      <c r="K65" s="129">
        <v>15323.105469</v>
      </c>
      <c r="L65" s="129">
        <v>15385.381836</v>
      </c>
      <c r="M65" s="129">
        <v>15439.047852</v>
      </c>
      <c r="N65" s="129">
        <v>15490.314453000001</v>
      </c>
      <c r="O65" s="129">
        <v>15539.193359000001</v>
      </c>
      <c r="P65" s="129">
        <v>15579.888671999999</v>
      </c>
      <c r="Q65" s="129">
        <v>15611.546875</v>
      </c>
      <c r="R65" s="129">
        <v>15646.705078000001</v>
      </c>
      <c r="S65" s="129">
        <v>15692.126953000001</v>
      </c>
      <c r="T65" s="129">
        <v>15740.261719</v>
      </c>
      <c r="U65" s="129">
        <v>15794.483398</v>
      </c>
      <c r="V65" s="129">
        <v>15861.138671999999</v>
      </c>
      <c r="W65" s="129">
        <v>15919.839844</v>
      </c>
      <c r="X65" s="129">
        <v>15969.792969</v>
      </c>
      <c r="Y65" s="129">
        <v>16021.052734000001</v>
      </c>
      <c r="Z65" s="129">
        <v>16068.226562</v>
      </c>
      <c r="AA65" s="129">
        <v>16125.066406</v>
      </c>
      <c r="AB65" s="129">
        <v>16187.672852</v>
      </c>
      <c r="AC65" s="129">
        <v>16239.519531</v>
      </c>
      <c r="AD65" s="129">
        <v>16287.773438</v>
      </c>
      <c r="AE65" s="129">
        <v>16343.578125</v>
      </c>
      <c r="AF65" s="129">
        <v>16403.912109000001</v>
      </c>
      <c r="AG65" s="121">
        <v>3.1949999999999999E-3</v>
      </c>
    </row>
    <row r="66" spans="1:34" ht="15" customHeight="1"/>
    <row r="67" spans="1:34" ht="15" customHeight="1">
      <c r="B67" s="83" t="s">
        <v>1663</v>
      </c>
    </row>
    <row r="68" spans="1:34" ht="15" customHeight="1">
      <c r="A68" s="13" t="s">
        <v>1664</v>
      </c>
      <c r="B68" s="173" t="s">
        <v>1022</v>
      </c>
      <c r="C68" s="176">
        <v>8177.8237300000001</v>
      </c>
      <c r="D68" s="176">
        <v>8260.4765619999998</v>
      </c>
      <c r="E68" s="176">
        <v>8377.6367190000001</v>
      </c>
      <c r="F68" s="176">
        <v>8514.3740230000003</v>
      </c>
      <c r="G68" s="176">
        <v>8669.1298829999996</v>
      </c>
      <c r="H68" s="176">
        <v>8835.9775389999995</v>
      </c>
      <c r="I68" s="176">
        <v>9001.5292969999991</v>
      </c>
      <c r="J68" s="176">
        <v>9156.3037110000005</v>
      </c>
      <c r="K68" s="176">
        <v>9302.7382809999999</v>
      </c>
      <c r="L68" s="176">
        <v>9437.6328119999998</v>
      </c>
      <c r="M68" s="176">
        <v>9552.6992190000001</v>
      </c>
      <c r="N68" s="176">
        <v>9656.4570309999999</v>
      </c>
      <c r="O68" s="176">
        <v>9735.9853519999997</v>
      </c>
      <c r="P68" s="176">
        <v>9796.2041019999997</v>
      </c>
      <c r="Q68" s="176">
        <v>9837.7509769999997</v>
      </c>
      <c r="R68" s="176">
        <v>9866.2119139999995</v>
      </c>
      <c r="S68" s="176">
        <v>9877.6660159999992</v>
      </c>
      <c r="T68" s="176">
        <v>9876.8603519999997</v>
      </c>
      <c r="U68" s="176">
        <v>9868.7314449999994</v>
      </c>
      <c r="V68" s="176">
        <v>9850.8564449999994</v>
      </c>
      <c r="W68" s="176">
        <v>9826.0380860000005</v>
      </c>
      <c r="X68" s="176">
        <v>9789.6943360000005</v>
      </c>
      <c r="Y68" s="176">
        <v>9748.546875</v>
      </c>
      <c r="Z68" s="176">
        <v>9704.4746090000008</v>
      </c>
      <c r="AA68" s="176">
        <v>9649.0273440000001</v>
      </c>
      <c r="AB68" s="176">
        <v>9579.8916019999997</v>
      </c>
      <c r="AC68" s="176">
        <v>9498.8730469999991</v>
      </c>
      <c r="AD68" s="176">
        <v>9404.3984380000002</v>
      </c>
      <c r="AE68" s="176">
        <v>9293.8056639999995</v>
      </c>
      <c r="AF68" s="176">
        <v>9166.9492190000001</v>
      </c>
      <c r="AG68" s="168">
        <v>3.9449999999999997E-3</v>
      </c>
    </row>
    <row r="69" spans="1:34" ht="15" customHeight="1">
      <c r="A69" s="13" t="s">
        <v>1665</v>
      </c>
      <c r="B69" s="173" t="s">
        <v>1023</v>
      </c>
      <c r="C69" s="176">
        <v>5247.1440430000002</v>
      </c>
      <c r="D69" s="176">
        <v>5373.6972660000001</v>
      </c>
      <c r="E69" s="176">
        <v>5504.9770509999998</v>
      </c>
      <c r="F69" s="176">
        <v>5637.8657229999999</v>
      </c>
      <c r="G69" s="176">
        <v>5772.4155270000001</v>
      </c>
      <c r="H69" s="176">
        <v>5912.2294920000004</v>
      </c>
      <c r="I69" s="176">
        <v>6051.3535160000001</v>
      </c>
      <c r="J69" s="176">
        <v>6188.2597660000001</v>
      </c>
      <c r="K69" s="176">
        <v>6324.9672849999997</v>
      </c>
      <c r="L69" s="176">
        <v>6455.2153319999998</v>
      </c>
      <c r="M69" s="176">
        <v>6573.4287109999996</v>
      </c>
      <c r="N69" s="176">
        <v>6703.4038090000004</v>
      </c>
      <c r="O69" s="176">
        <v>6823.5097660000001</v>
      </c>
      <c r="P69" s="176">
        <v>6936.623047</v>
      </c>
      <c r="Q69" s="176">
        <v>7033.7309569999998</v>
      </c>
      <c r="R69" s="176">
        <v>7122.8359380000002</v>
      </c>
      <c r="S69" s="176">
        <v>7204.0439450000003</v>
      </c>
      <c r="T69" s="176">
        <v>7274.5854490000002</v>
      </c>
      <c r="U69" s="176">
        <v>7344.8945309999999</v>
      </c>
      <c r="V69" s="176">
        <v>7409.8442379999997</v>
      </c>
      <c r="W69" s="176">
        <v>7487.6796880000002</v>
      </c>
      <c r="X69" s="176">
        <v>7573.8779299999997</v>
      </c>
      <c r="Y69" s="176">
        <v>7686.1752930000002</v>
      </c>
      <c r="Z69" s="176">
        <v>7815.3476559999999</v>
      </c>
      <c r="AA69" s="176">
        <v>7945.1835940000001</v>
      </c>
      <c r="AB69" s="176">
        <v>8074.7163090000004</v>
      </c>
      <c r="AC69" s="176">
        <v>8205.1201170000004</v>
      </c>
      <c r="AD69" s="176">
        <v>8334.8242190000001</v>
      </c>
      <c r="AE69" s="176">
        <v>8449.2607420000004</v>
      </c>
      <c r="AF69" s="176">
        <v>8551.6572269999997</v>
      </c>
      <c r="AG69" s="168">
        <v>1.6985E-2</v>
      </c>
    </row>
    <row r="70" spans="1:34" ht="12" customHeight="1">
      <c r="A70" s="13" t="s">
        <v>1666</v>
      </c>
      <c r="B70" s="173" t="s">
        <v>1024</v>
      </c>
      <c r="C70" s="176">
        <v>1.413675</v>
      </c>
      <c r="D70" s="176">
        <v>2.8390569999999999</v>
      </c>
      <c r="E70" s="176">
        <v>4.3314349999999999</v>
      </c>
      <c r="F70" s="176">
        <v>5.8726890000000003</v>
      </c>
      <c r="G70" s="176">
        <v>7.4705500000000002</v>
      </c>
      <c r="H70" s="176">
        <v>9.1370509999999996</v>
      </c>
      <c r="I70" s="176">
        <v>10.843386000000001</v>
      </c>
      <c r="J70" s="176">
        <v>12.579865</v>
      </c>
      <c r="K70" s="176">
        <v>14.370065</v>
      </c>
      <c r="L70" s="176">
        <v>16.179711999999999</v>
      </c>
      <c r="M70" s="176">
        <v>18.010007999999999</v>
      </c>
      <c r="N70" s="176">
        <v>19.861042000000001</v>
      </c>
      <c r="O70" s="176">
        <v>21.732294</v>
      </c>
      <c r="P70" s="176">
        <v>23.617934999999999</v>
      </c>
      <c r="Q70" s="176">
        <v>25.513525000000001</v>
      </c>
      <c r="R70" s="176">
        <v>27.426086000000002</v>
      </c>
      <c r="S70" s="176">
        <v>29.362261</v>
      </c>
      <c r="T70" s="176">
        <v>31.318622999999999</v>
      </c>
      <c r="U70" s="176">
        <v>33.299118</v>
      </c>
      <c r="V70" s="176">
        <v>35.312095999999997</v>
      </c>
      <c r="W70" s="176">
        <v>37.341751000000002</v>
      </c>
      <c r="X70" s="176">
        <v>39.38335</v>
      </c>
      <c r="Y70" s="176">
        <v>41.443638</v>
      </c>
      <c r="Z70" s="176">
        <v>43.519150000000003</v>
      </c>
      <c r="AA70" s="176">
        <v>45.624329000000003</v>
      </c>
      <c r="AB70" s="176">
        <v>47.759582999999999</v>
      </c>
      <c r="AC70" s="176">
        <v>49.909325000000003</v>
      </c>
      <c r="AD70" s="176">
        <v>52.077624999999998</v>
      </c>
      <c r="AE70" s="176">
        <v>54.278213999999998</v>
      </c>
      <c r="AF70" s="176">
        <v>56.513466000000001</v>
      </c>
      <c r="AG70" s="168">
        <v>0.13562399999999999</v>
      </c>
    </row>
    <row r="71" spans="1:34" ht="15" customHeight="1">
      <c r="A71" s="13" t="s">
        <v>1667</v>
      </c>
      <c r="B71" s="173" t="s">
        <v>1025</v>
      </c>
      <c r="C71" s="176">
        <v>14.165524</v>
      </c>
      <c r="D71" s="176">
        <v>14.708439</v>
      </c>
      <c r="E71" s="176">
        <v>15.171351</v>
      </c>
      <c r="F71" s="176">
        <v>15.549625000000001</v>
      </c>
      <c r="G71" s="176">
        <v>15.860631</v>
      </c>
      <c r="H71" s="176">
        <v>16.121345999999999</v>
      </c>
      <c r="I71" s="176">
        <v>16.328832999999999</v>
      </c>
      <c r="J71" s="176">
        <v>16.467064000000001</v>
      </c>
      <c r="K71" s="176">
        <v>16.567499000000002</v>
      </c>
      <c r="L71" s="176">
        <v>16.607655000000001</v>
      </c>
      <c r="M71" s="176">
        <v>16.602150000000002</v>
      </c>
      <c r="N71" s="176">
        <v>16.528428999999999</v>
      </c>
      <c r="O71" s="176">
        <v>16.360153</v>
      </c>
      <c r="P71" s="176">
        <v>16.218191000000001</v>
      </c>
      <c r="Q71" s="176">
        <v>16.090233000000001</v>
      </c>
      <c r="R71" s="176">
        <v>15.975327999999999</v>
      </c>
      <c r="S71" s="176">
        <v>15.871656</v>
      </c>
      <c r="T71" s="176">
        <v>15.773882</v>
      </c>
      <c r="U71" s="176">
        <v>15.691986999999999</v>
      </c>
      <c r="V71" s="176">
        <v>15.620358</v>
      </c>
      <c r="W71" s="176">
        <v>15.551221999999999</v>
      </c>
      <c r="X71" s="176">
        <v>15.484673000000001</v>
      </c>
      <c r="Y71" s="176">
        <v>15.421329</v>
      </c>
      <c r="Z71" s="176">
        <v>15.360904</v>
      </c>
      <c r="AA71" s="176">
        <v>15.303604999999999</v>
      </c>
      <c r="AB71" s="176">
        <v>15.184768</v>
      </c>
      <c r="AC71" s="176">
        <v>14.994793</v>
      </c>
      <c r="AD71" s="176">
        <v>14.858174999999999</v>
      </c>
      <c r="AE71" s="176">
        <v>14.756454</v>
      </c>
      <c r="AF71" s="176">
        <v>14.75586</v>
      </c>
      <c r="AG71" s="168">
        <v>1.4090000000000001E-3</v>
      </c>
    </row>
    <row r="72" spans="1:34" ht="15" customHeight="1">
      <c r="A72" s="13" t="s">
        <v>1668</v>
      </c>
      <c r="B72" s="173" t="s">
        <v>1026</v>
      </c>
      <c r="C72" s="176">
        <v>1676.524414</v>
      </c>
      <c r="D72" s="176">
        <v>1836.039307</v>
      </c>
      <c r="E72" s="176">
        <v>1996.0155030000001</v>
      </c>
      <c r="F72" s="176">
        <v>2155.5446780000002</v>
      </c>
      <c r="G72" s="176">
        <v>2315.7265619999998</v>
      </c>
      <c r="H72" s="176">
        <v>2478.3823240000002</v>
      </c>
      <c r="I72" s="176">
        <v>2640.7666020000001</v>
      </c>
      <c r="J72" s="176">
        <v>2802.9907229999999</v>
      </c>
      <c r="K72" s="176">
        <v>2967.6813959999999</v>
      </c>
      <c r="L72" s="176">
        <v>3131.3854980000001</v>
      </c>
      <c r="M72" s="176">
        <v>3297.8461910000001</v>
      </c>
      <c r="N72" s="176">
        <v>3464.3552249999998</v>
      </c>
      <c r="O72" s="176">
        <v>3631.4277339999999</v>
      </c>
      <c r="P72" s="176">
        <v>3798.8029790000001</v>
      </c>
      <c r="Q72" s="176">
        <v>3966.3542480000001</v>
      </c>
      <c r="R72" s="176">
        <v>4135.2646480000003</v>
      </c>
      <c r="S72" s="176">
        <v>4306.6845700000003</v>
      </c>
      <c r="T72" s="176">
        <v>4480.5649409999996</v>
      </c>
      <c r="U72" s="176">
        <v>4657.7026370000003</v>
      </c>
      <c r="V72" s="176">
        <v>4839.3793949999999</v>
      </c>
      <c r="W72" s="176">
        <v>5024.0400390000004</v>
      </c>
      <c r="X72" s="176">
        <v>5211.4003910000001</v>
      </c>
      <c r="Y72" s="176">
        <v>5402.4096680000002</v>
      </c>
      <c r="Z72" s="176">
        <v>5593.3657229999999</v>
      </c>
      <c r="AA72" s="176">
        <v>5786.3989259999998</v>
      </c>
      <c r="AB72" s="176">
        <v>5983.7836909999996</v>
      </c>
      <c r="AC72" s="176">
        <v>6182.0786129999997</v>
      </c>
      <c r="AD72" s="176">
        <v>6383.8896480000003</v>
      </c>
      <c r="AE72" s="176">
        <v>6586.7753910000001</v>
      </c>
      <c r="AF72" s="176">
        <v>6794.8408200000003</v>
      </c>
      <c r="AG72" s="168">
        <v>4.9439999999999998E-2</v>
      </c>
    </row>
    <row r="73" spans="1:34" ht="15" customHeight="1">
      <c r="A73" s="13" t="s">
        <v>1669</v>
      </c>
      <c r="B73" s="173" t="s">
        <v>1010</v>
      </c>
      <c r="C73" s="176">
        <v>9.5860000000000008E-3</v>
      </c>
      <c r="D73" s="176">
        <v>1.9196999999999999E-2</v>
      </c>
      <c r="E73" s="176">
        <v>2.8951999999999999E-2</v>
      </c>
      <c r="F73" s="176">
        <v>3.8724000000000001E-2</v>
      </c>
      <c r="G73" s="176">
        <v>4.8552999999999999E-2</v>
      </c>
      <c r="H73" s="176">
        <v>5.8497E-2</v>
      </c>
      <c r="I73" s="176">
        <v>6.8368999999999999E-2</v>
      </c>
      <c r="J73" s="176">
        <v>7.8102000000000005E-2</v>
      </c>
      <c r="K73" s="176">
        <v>8.7817000000000006E-2</v>
      </c>
      <c r="L73" s="176">
        <v>9.7313999999999998E-2</v>
      </c>
      <c r="M73" s="176">
        <v>0.10659200000000001</v>
      </c>
      <c r="N73" s="176">
        <v>0.11563900000000001</v>
      </c>
      <c r="O73" s="176">
        <v>0.124446</v>
      </c>
      <c r="P73" s="176">
        <v>0.13297500000000001</v>
      </c>
      <c r="Q73" s="176">
        <v>0.14119599999999999</v>
      </c>
      <c r="R73" s="176">
        <v>0.14913499999999999</v>
      </c>
      <c r="S73" s="176">
        <v>0.15681100000000001</v>
      </c>
      <c r="T73" s="176">
        <v>0.16420100000000001</v>
      </c>
      <c r="U73" s="176">
        <v>0.17131299999999999</v>
      </c>
      <c r="V73" s="176">
        <v>0.178172</v>
      </c>
      <c r="W73" s="176">
        <v>0.18470900000000001</v>
      </c>
      <c r="X73" s="176">
        <v>0.19090299999999999</v>
      </c>
      <c r="Y73" s="176">
        <v>0.19677600000000001</v>
      </c>
      <c r="Z73" s="176">
        <v>0.202316</v>
      </c>
      <c r="AA73" s="176">
        <v>0.207569</v>
      </c>
      <c r="AB73" s="176">
        <v>0.212538</v>
      </c>
      <c r="AC73" s="176">
        <v>0.217171</v>
      </c>
      <c r="AD73" s="176">
        <v>0.22148499999999999</v>
      </c>
      <c r="AE73" s="176">
        <v>0.225526</v>
      </c>
      <c r="AF73" s="176">
        <v>0.22930300000000001</v>
      </c>
      <c r="AG73" s="168">
        <v>0.11569</v>
      </c>
    </row>
    <row r="74" spans="1:34" ht="15" customHeight="1">
      <c r="A74" s="13" t="s">
        <v>1670</v>
      </c>
      <c r="B74" s="173" t="s">
        <v>1027</v>
      </c>
      <c r="C74" s="176">
        <v>1.5156210000000001</v>
      </c>
      <c r="D74" s="176">
        <v>3.0807129999999998</v>
      </c>
      <c r="E74" s="176">
        <v>4.7169249999999998</v>
      </c>
      <c r="F74" s="176">
        <v>6.4050830000000003</v>
      </c>
      <c r="G74" s="176">
        <v>8.1540689999999998</v>
      </c>
      <c r="H74" s="176">
        <v>9.9774799999999999</v>
      </c>
      <c r="I74" s="176">
        <v>11.843845999999999</v>
      </c>
      <c r="J74" s="176">
        <v>13.742754</v>
      </c>
      <c r="K74" s="176">
        <v>15.700078</v>
      </c>
      <c r="L74" s="176">
        <v>17.678553000000001</v>
      </c>
      <c r="M74" s="176">
        <v>19.679499</v>
      </c>
      <c r="N74" s="176">
        <v>21.702942</v>
      </c>
      <c r="O74" s="176">
        <v>23.748353999999999</v>
      </c>
      <c r="P74" s="176">
        <v>25.809546999999998</v>
      </c>
      <c r="Q74" s="176">
        <v>27.881561000000001</v>
      </c>
      <c r="R74" s="176">
        <v>29.971992</v>
      </c>
      <c r="S74" s="176">
        <v>32.088149999999999</v>
      </c>
      <c r="T74" s="176">
        <v>34.226303000000001</v>
      </c>
      <c r="U74" s="176">
        <v>36.390780999999997</v>
      </c>
      <c r="V74" s="176">
        <v>38.590747999999998</v>
      </c>
      <c r="W74" s="176">
        <v>40.808922000000003</v>
      </c>
      <c r="X74" s="176">
        <v>43.040123000000001</v>
      </c>
      <c r="Y74" s="176">
        <v>45.291705999999998</v>
      </c>
      <c r="Z74" s="176">
        <v>47.559989999999999</v>
      </c>
      <c r="AA74" s="176">
        <v>49.860615000000003</v>
      </c>
      <c r="AB74" s="176">
        <v>52.194149000000003</v>
      </c>
      <c r="AC74" s="176">
        <v>54.543503000000001</v>
      </c>
      <c r="AD74" s="176">
        <v>56.913158000000003</v>
      </c>
      <c r="AE74" s="176">
        <v>59.318069000000001</v>
      </c>
      <c r="AF74" s="176">
        <v>61.760860000000001</v>
      </c>
      <c r="AG74" s="168">
        <v>0.136374</v>
      </c>
    </row>
    <row r="75" spans="1:34" ht="15" customHeight="1">
      <c r="A75" s="13" t="s">
        <v>1671</v>
      </c>
      <c r="B75" s="173" t="s">
        <v>1028</v>
      </c>
      <c r="C75" s="176">
        <v>1.5846640000000001</v>
      </c>
      <c r="D75" s="176">
        <v>3.2210510000000001</v>
      </c>
      <c r="E75" s="176">
        <v>4.9318</v>
      </c>
      <c r="F75" s="176">
        <v>6.69686</v>
      </c>
      <c r="G75" s="176">
        <v>8.5255189999999992</v>
      </c>
      <c r="H75" s="176">
        <v>10.431993</v>
      </c>
      <c r="I75" s="176">
        <v>12.383379</v>
      </c>
      <c r="J75" s="176">
        <v>14.368789</v>
      </c>
      <c r="K75" s="176">
        <v>16.415277</v>
      </c>
      <c r="L75" s="176">
        <v>18.483885000000001</v>
      </c>
      <c r="M75" s="176">
        <v>20.575980999999999</v>
      </c>
      <c r="N75" s="176">
        <v>22.691597000000002</v>
      </c>
      <c r="O75" s="176">
        <v>24.830176999999999</v>
      </c>
      <c r="P75" s="176">
        <v>26.985264000000001</v>
      </c>
      <c r="Q75" s="176">
        <v>29.151669999999999</v>
      </c>
      <c r="R75" s="176">
        <v>31.337327999999999</v>
      </c>
      <c r="S75" s="176">
        <v>33.549880999999999</v>
      </c>
      <c r="T75" s="176">
        <v>35.785442000000003</v>
      </c>
      <c r="U75" s="176">
        <v>38.048515000000002</v>
      </c>
      <c r="V75" s="176">
        <v>40.348700999999998</v>
      </c>
      <c r="W75" s="176">
        <v>42.667904</v>
      </c>
      <c r="X75" s="176">
        <v>45.000754999999998</v>
      </c>
      <c r="Y75" s="176">
        <v>47.354934999999998</v>
      </c>
      <c r="Z75" s="176">
        <v>49.726523999999998</v>
      </c>
      <c r="AA75" s="176">
        <v>52.131965999999998</v>
      </c>
      <c r="AB75" s="176">
        <v>54.571818999999998</v>
      </c>
      <c r="AC75" s="176">
        <v>57.028168000000001</v>
      </c>
      <c r="AD75" s="176">
        <v>59.505755999999998</v>
      </c>
      <c r="AE75" s="176">
        <v>62.020274999999998</v>
      </c>
      <c r="AF75" s="176">
        <v>64.574318000000005</v>
      </c>
      <c r="AG75" s="168">
        <v>0.136374</v>
      </c>
    </row>
    <row r="76" spans="1:34" ht="15" customHeight="1">
      <c r="A76" s="13" t="s">
        <v>1672</v>
      </c>
      <c r="B76" s="173" t="s">
        <v>1018</v>
      </c>
      <c r="C76" s="176">
        <v>0</v>
      </c>
      <c r="D76" s="176">
        <v>0</v>
      </c>
      <c r="E76" s="176">
        <v>0</v>
      </c>
      <c r="F76" s="176">
        <v>0</v>
      </c>
      <c r="G76" s="176">
        <v>0</v>
      </c>
      <c r="H76" s="176">
        <v>0</v>
      </c>
      <c r="I76" s="176">
        <v>0</v>
      </c>
      <c r="J76" s="176">
        <v>0</v>
      </c>
      <c r="K76" s="176">
        <v>0</v>
      </c>
      <c r="L76" s="176">
        <v>0</v>
      </c>
      <c r="M76" s="176">
        <v>0</v>
      </c>
      <c r="N76" s="176">
        <v>0</v>
      </c>
      <c r="O76" s="176">
        <v>0</v>
      </c>
      <c r="P76" s="176">
        <v>0</v>
      </c>
      <c r="Q76" s="176">
        <v>0</v>
      </c>
      <c r="R76" s="176">
        <v>0</v>
      </c>
      <c r="S76" s="176">
        <v>0</v>
      </c>
      <c r="T76" s="176">
        <v>0</v>
      </c>
      <c r="U76" s="176">
        <v>0</v>
      </c>
      <c r="V76" s="176">
        <v>0</v>
      </c>
      <c r="W76" s="176">
        <v>0</v>
      </c>
      <c r="X76" s="176">
        <v>0</v>
      </c>
      <c r="Y76" s="176">
        <v>0</v>
      </c>
      <c r="Z76" s="176">
        <v>0</v>
      </c>
      <c r="AA76" s="176">
        <v>0</v>
      </c>
      <c r="AB76" s="176">
        <v>0</v>
      </c>
      <c r="AC76" s="176">
        <v>0</v>
      </c>
      <c r="AD76" s="176">
        <v>0</v>
      </c>
      <c r="AE76" s="176">
        <v>0</v>
      </c>
      <c r="AF76" s="176">
        <v>0</v>
      </c>
      <c r="AG76" s="168" t="s">
        <v>560</v>
      </c>
    </row>
    <row r="77" spans="1:34" ht="15" customHeight="1">
      <c r="A77" s="13" t="s">
        <v>1673</v>
      </c>
      <c r="B77" s="83" t="s">
        <v>1674</v>
      </c>
      <c r="C77" s="129">
        <v>15120.181640999999</v>
      </c>
      <c r="D77" s="129">
        <v>15494.081055000001</v>
      </c>
      <c r="E77" s="129">
        <v>15907.808594</v>
      </c>
      <c r="F77" s="129">
        <v>16342.349609000001</v>
      </c>
      <c r="G77" s="129">
        <v>16797.330077999999</v>
      </c>
      <c r="H77" s="129">
        <v>17272.314452999999</v>
      </c>
      <c r="I77" s="129">
        <v>17745.117188</v>
      </c>
      <c r="J77" s="129">
        <v>18204.791015999999</v>
      </c>
      <c r="K77" s="129">
        <v>18658.527343999998</v>
      </c>
      <c r="L77" s="129">
        <v>19093.279297000001</v>
      </c>
      <c r="M77" s="129">
        <v>19498.949218999998</v>
      </c>
      <c r="N77" s="129">
        <v>19905.117188</v>
      </c>
      <c r="O77" s="129">
        <v>20277.71875</v>
      </c>
      <c r="P77" s="129">
        <v>20624.392577999999</v>
      </c>
      <c r="Q77" s="129">
        <v>20936.613281000002</v>
      </c>
      <c r="R77" s="129">
        <v>21229.169922000001</v>
      </c>
      <c r="S77" s="129">
        <v>21499.423827999999</v>
      </c>
      <c r="T77" s="129">
        <v>21749.277343999998</v>
      </c>
      <c r="U77" s="129">
        <v>21994.929688</v>
      </c>
      <c r="V77" s="129">
        <v>22230.130859000001</v>
      </c>
      <c r="W77" s="129">
        <v>22474.314452999999</v>
      </c>
      <c r="X77" s="129">
        <v>22718.072265999999</v>
      </c>
      <c r="Y77" s="129">
        <v>22986.841797000001</v>
      </c>
      <c r="Z77" s="129">
        <v>23269.558593999998</v>
      </c>
      <c r="AA77" s="129">
        <v>23543.738281000002</v>
      </c>
      <c r="AB77" s="129">
        <v>23808.314452999999</v>
      </c>
      <c r="AC77" s="129">
        <v>24062.761718999998</v>
      </c>
      <c r="AD77" s="129">
        <v>24306.6875</v>
      </c>
      <c r="AE77" s="129">
        <v>24520.4375</v>
      </c>
      <c r="AF77" s="129">
        <v>24711.279297000001</v>
      </c>
      <c r="AG77" s="121">
        <v>1.7083000000000001E-2</v>
      </c>
    </row>
    <row r="78" spans="1:34" ht="15" customHeight="1" thickBot="1"/>
    <row r="79" spans="1:34" ht="15" customHeight="1">
      <c r="B79" s="246" t="s">
        <v>635</v>
      </c>
      <c r="C79" s="248"/>
      <c r="D79" s="248"/>
      <c r="E79" s="248"/>
      <c r="F79" s="248"/>
      <c r="G79" s="248"/>
      <c r="H79" s="248"/>
      <c r="I79" s="248"/>
      <c r="J79" s="248"/>
      <c r="K79" s="248"/>
      <c r="L79" s="248"/>
      <c r="M79" s="248"/>
      <c r="N79" s="248"/>
      <c r="O79" s="248"/>
      <c r="P79" s="248"/>
      <c r="Q79" s="248"/>
      <c r="R79" s="248"/>
      <c r="S79" s="248"/>
      <c r="T79" s="248"/>
      <c r="U79" s="248"/>
      <c r="V79" s="248"/>
      <c r="W79" s="248"/>
      <c r="X79" s="248"/>
      <c r="Y79" s="248"/>
      <c r="Z79" s="248"/>
      <c r="AA79" s="248"/>
      <c r="AB79" s="248"/>
      <c r="AC79" s="248"/>
      <c r="AD79" s="248"/>
      <c r="AE79" s="248"/>
      <c r="AF79" s="248"/>
      <c r="AG79" s="248"/>
      <c r="AH79" s="172"/>
    </row>
    <row r="80" spans="1:34" ht="15" customHeight="1">
      <c r="B80" s="19" t="s">
        <v>636</v>
      </c>
    </row>
    <row r="81" spans="2:2" ht="15" customHeight="1">
      <c r="B81" s="19" t="s">
        <v>637</v>
      </c>
    </row>
    <row r="82" spans="2:2" ht="15" customHeight="1">
      <c r="B82" s="19" t="s">
        <v>638</v>
      </c>
    </row>
    <row r="83" spans="2:2" ht="15" customHeight="1">
      <c r="B83" s="19" t="s">
        <v>547</v>
      </c>
    </row>
    <row r="84" spans="2:2" ht="15" customHeight="1">
      <c r="B84" s="19" t="s">
        <v>1343</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247"/>
      <c r="C116" s="247"/>
      <c r="D116" s="247"/>
      <c r="E116" s="247"/>
      <c r="F116" s="247"/>
      <c r="G116" s="247"/>
      <c r="H116" s="247"/>
      <c r="I116" s="247"/>
      <c r="J116" s="247"/>
      <c r="K116" s="247"/>
      <c r="L116" s="247"/>
      <c r="M116" s="247"/>
      <c r="N116" s="247"/>
      <c r="O116" s="247"/>
      <c r="P116" s="247"/>
      <c r="Q116" s="247"/>
      <c r="R116" s="247"/>
      <c r="S116" s="247"/>
      <c r="T116" s="247"/>
      <c r="U116" s="247"/>
      <c r="V116" s="247"/>
      <c r="W116" s="247"/>
      <c r="X116" s="247"/>
      <c r="Y116" s="247"/>
      <c r="Z116" s="247"/>
      <c r="AA116" s="247"/>
      <c r="AB116" s="247"/>
      <c r="AC116" s="247"/>
      <c r="AD116" s="247"/>
      <c r="AE116" s="247"/>
      <c r="AF116" s="247"/>
      <c r="AG116" s="24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247"/>
      <c r="C258" s="247"/>
      <c r="D258" s="247"/>
      <c r="E258" s="247"/>
      <c r="F258" s="247"/>
      <c r="G258" s="247"/>
      <c r="H258" s="247"/>
      <c r="I258" s="247"/>
      <c r="J258" s="247"/>
      <c r="K258" s="247"/>
      <c r="L258" s="247"/>
      <c r="M258" s="247"/>
      <c r="N258" s="247"/>
      <c r="O258" s="247"/>
      <c r="P258" s="247"/>
      <c r="Q258" s="247"/>
      <c r="R258" s="247"/>
      <c r="S258" s="247"/>
      <c r="T258" s="247"/>
      <c r="U258" s="247"/>
      <c r="V258" s="247"/>
      <c r="W258" s="247"/>
      <c r="X258" s="247"/>
      <c r="Y258" s="247"/>
      <c r="Z258" s="247"/>
      <c r="AA258" s="247"/>
      <c r="AB258" s="247"/>
      <c r="AC258" s="247"/>
      <c r="AD258" s="247"/>
      <c r="AE258" s="247"/>
      <c r="AF258" s="247"/>
      <c r="AG258" s="24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247"/>
      <c r="C340" s="247"/>
      <c r="D340" s="247"/>
      <c r="E340" s="247"/>
      <c r="F340" s="247"/>
      <c r="G340" s="247"/>
      <c r="H340" s="247"/>
      <c r="I340" s="247"/>
      <c r="J340" s="247"/>
      <c r="K340" s="247"/>
      <c r="L340" s="247"/>
      <c r="M340" s="247"/>
      <c r="N340" s="247"/>
      <c r="O340" s="247"/>
      <c r="P340" s="247"/>
      <c r="Q340" s="247"/>
      <c r="R340" s="247"/>
      <c r="S340" s="247"/>
      <c r="T340" s="247"/>
      <c r="U340" s="247"/>
      <c r="V340" s="247"/>
      <c r="W340" s="247"/>
      <c r="X340" s="247"/>
      <c r="Y340" s="247"/>
      <c r="Z340" s="247"/>
      <c r="AA340" s="247"/>
      <c r="AB340" s="247"/>
      <c r="AC340" s="247"/>
      <c r="AD340" s="247"/>
      <c r="AE340" s="247"/>
      <c r="AF340" s="247"/>
      <c r="AG340" s="24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247"/>
      <c r="C452" s="247"/>
      <c r="D452" s="247"/>
      <c r="E452" s="247"/>
      <c r="F452" s="247"/>
      <c r="G452" s="247"/>
      <c r="H452" s="247"/>
      <c r="I452" s="247"/>
      <c r="J452" s="247"/>
      <c r="K452" s="247"/>
      <c r="L452" s="247"/>
      <c r="M452" s="247"/>
      <c r="N452" s="247"/>
      <c r="O452" s="247"/>
      <c r="P452" s="247"/>
      <c r="Q452" s="247"/>
      <c r="R452" s="247"/>
      <c r="S452" s="247"/>
      <c r="T452" s="247"/>
      <c r="U452" s="247"/>
      <c r="V452" s="247"/>
      <c r="W452" s="247"/>
      <c r="X452" s="247"/>
      <c r="Y452" s="247"/>
      <c r="Z452" s="247"/>
      <c r="AA452" s="247"/>
      <c r="AB452" s="247"/>
      <c r="AC452" s="247"/>
      <c r="AD452" s="247"/>
      <c r="AE452" s="247"/>
      <c r="AF452" s="247"/>
      <c r="AG452" s="24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247"/>
      <c r="C557" s="247"/>
      <c r="D557" s="247"/>
      <c r="E557" s="247"/>
      <c r="F557" s="247"/>
      <c r="G557" s="247"/>
      <c r="H557" s="247"/>
      <c r="I557" s="247"/>
      <c r="J557" s="247"/>
      <c r="K557" s="247"/>
      <c r="L557" s="247"/>
      <c r="M557" s="247"/>
      <c r="N557" s="247"/>
      <c r="O557" s="247"/>
      <c r="P557" s="247"/>
      <c r="Q557" s="247"/>
      <c r="R557" s="247"/>
      <c r="S557" s="247"/>
      <c r="T557" s="247"/>
      <c r="U557" s="247"/>
      <c r="V557" s="247"/>
      <c r="W557" s="247"/>
      <c r="X557" s="247"/>
      <c r="Y557" s="247"/>
      <c r="Z557" s="247"/>
      <c r="AA557" s="247"/>
      <c r="AB557" s="247"/>
      <c r="AC557" s="247"/>
      <c r="AD557" s="247"/>
      <c r="AE557" s="247"/>
      <c r="AF557" s="247"/>
      <c r="AG557" s="24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247"/>
      <c r="C638" s="247"/>
      <c r="D638" s="247"/>
      <c r="E638" s="247"/>
      <c r="F638" s="247"/>
      <c r="G638" s="247"/>
      <c r="H638" s="247"/>
      <c r="I638" s="247"/>
      <c r="J638" s="247"/>
      <c r="K638" s="247"/>
      <c r="L638" s="247"/>
      <c r="M638" s="247"/>
      <c r="N638" s="247"/>
      <c r="O638" s="247"/>
      <c r="P638" s="247"/>
      <c r="Q638" s="247"/>
      <c r="R638" s="247"/>
      <c r="S638" s="247"/>
      <c r="T638" s="247"/>
      <c r="U638" s="247"/>
      <c r="V638" s="247"/>
      <c r="W638" s="247"/>
      <c r="X638" s="247"/>
      <c r="Y638" s="247"/>
      <c r="Z638" s="247"/>
      <c r="AA638" s="247"/>
      <c r="AB638" s="247"/>
      <c r="AC638" s="247"/>
      <c r="AD638" s="247"/>
      <c r="AE638" s="247"/>
      <c r="AF638" s="247"/>
      <c r="AG638" s="24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247"/>
      <c r="C710" s="247"/>
      <c r="D710" s="247"/>
      <c r="E710" s="247"/>
      <c r="F710" s="247"/>
      <c r="G710" s="247"/>
      <c r="H710" s="247"/>
      <c r="I710" s="247"/>
      <c r="J710" s="247"/>
      <c r="K710" s="247"/>
      <c r="L710" s="247"/>
      <c r="M710" s="247"/>
      <c r="N710" s="247"/>
      <c r="O710" s="247"/>
      <c r="P710" s="247"/>
      <c r="Q710" s="247"/>
      <c r="R710" s="247"/>
      <c r="S710" s="247"/>
      <c r="T710" s="247"/>
      <c r="U710" s="247"/>
      <c r="V710" s="247"/>
      <c r="W710" s="247"/>
      <c r="X710" s="247"/>
      <c r="Y710" s="247"/>
      <c r="Z710" s="247"/>
      <c r="AA710" s="247"/>
      <c r="AB710" s="247"/>
      <c r="AC710" s="247"/>
      <c r="AD710" s="247"/>
      <c r="AE710" s="247"/>
      <c r="AF710" s="247"/>
      <c r="AG710" s="24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247"/>
      <c r="C886" s="247"/>
      <c r="D886" s="247"/>
      <c r="E886" s="247"/>
      <c r="F886" s="247"/>
      <c r="G886" s="247"/>
      <c r="H886" s="247"/>
      <c r="I886" s="247"/>
      <c r="J886" s="247"/>
      <c r="K886" s="247"/>
      <c r="L886" s="247"/>
      <c r="M886" s="247"/>
      <c r="N886" s="247"/>
      <c r="O886" s="247"/>
      <c r="P886" s="247"/>
      <c r="Q886" s="247"/>
      <c r="R886" s="247"/>
      <c r="S886" s="247"/>
      <c r="T886" s="247"/>
      <c r="U886" s="247"/>
      <c r="V886" s="247"/>
      <c r="W886" s="247"/>
      <c r="X886" s="247"/>
      <c r="Y886" s="247"/>
      <c r="Z886" s="247"/>
      <c r="AA886" s="247"/>
      <c r="AB886" s="247"/>
      <c r="AC886" s="247"/>
      <c r="AD886" s="247"/>
      <c r="AE886" s="247"/>
      <c r="AF886" s="247"/>
      <c r="AG886" s="24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247"/>
      <c r="C969" s="247"/>
      <c r="D969" s="247"/>
      <c r="E969" s="247"/>
      <c r="F969" s="247"/>
      <c r="G969" s="247"/>
      <c r="H969" s="247"/>
      <c r="I969" s="247"/>
      <c r="J969" s="247"/>
      <c r="K969" s="247"/>
      <c r="L969" s="247"/>
      <c r="M969" s="247"/>
      <c r="N969" s="247"/>
      <c r="O969" s="247"/>
      <c r="P969" s="247"/>
      <c r="Q969" s="247"/>
      <c r="R969" s="247"/>
      <c r="S969" s="247"/>
      <c r="T969" s="247"/>
      <c r="U969" s="247"/>
      <c r="V969" s="247"/>
      <c r="W969" s="247"/>
      <c r="X969" s="247"/>
      <c r="Y969" s="247"/>
      <c r="Z969" s="247"/>
      <c r="AA969" s="247"/>
      <c r="AB969" s="247"/>
      <c r="AC969" s="247"/>
      <c r="AD969" s="247"/>
      <c r="AE969" s="247"/>
      <c r="AF969" s="247"/>
      <c r="AG969" s="24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247"/>
      <c r="C1071" s="247"/>
      <c r="D1071" s="247"/>
      <c r="E1071" s="247"/>
      <c r="F1071" s="247"/>
      <c r="G1071" s="247"/>
      <c r="H1071" s="247"/>
      <c r="I1071" s="247"/>
      <c r="J1071" s="247"/>
      <c r="K1071" s="247"/>
      <c r="L1071" s="247"/>
      <c r="M1071" s="247"/>
      <c r="N1071" s="247"/>
      <c r="O1071" s="247"/>
      <c r="P1071" s="247"/>
      <c r="Q1071" s="247"/>
      <c r="R1071" s="247"/>
      <c r="S1071" s="247"/>
      <c r="T1071" s="247"/>
      <c r="U1071" s="247"/>
      <c r="V1071" s="247"/>
      <c r="W1071" s="247"/>
      <c r="X1071" s="247"/>
      <c r="Y1071" s="247"/>
      <c r="Z1071" s="247"/>
      <c r="AA1071" s="247"/>
      <c r="AB1071" s="247"/>
      <c r="AC1071" s="247"/>
      <c r="AD1071" s="247"/>
      <c r="AE1071" s="247"/>
      <c r="AF1071" s="247"/>
      <c r="AG1071" s="24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247"/>
      <c r="C1169" s="247"/>
      <c r="D1169" s="247"/>
      <c r="E1169" s="247"/>
      <c r="F1169" s="247"/>
      <c r="G1169" s="247"/>
      <c r="H1169" s="247"/>
      <c r="I1169" s="247"/>
      <c r="J1169" s="247"/>
      <c r="K1169" s="247"/>
      <c r="L1169" s="247"/>
      <c r="M1169" s="247"/>
      <c r="N1169" s="247"/>
      <c r="O1169" s="247"/>
      <c r="P1169" s="247"/>
      <c r="Q1169" s="247"/>
      <c r="R1169" s="247"/>
      <c r="S1169" s="247"/>
      <c r="T1169" s="247"/>
      <c r="U1169" s="247"/>
      <c r="V1169" s="247"/>
      <c r="W1169" s="247"/>
      <c r="X1169" s="247"/>
      <c r="Y1169" s="247"/>
      <c r="Z1169" s="247"/>
      <c r="AA1169" s="247"/>
      <c r="AB1169" s="247"/>
      <c r="AC1169" s="247"/>
      <c r="AD1169" s="247"/>
      <c r="AE1169" s="247"/>
      <c r="AF1169" s="247"/>
      <c r="AG1169" s="24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247"/>
      <c r="C1269" s="247"/>
      <c r="D1269" s="247"/>
      <c r="E1269" s="247"/>
      <c r="F1269" s="247"/>
      <c r="G1269" s="247"/>
      <c r="H1269" s="247"/>
      <c r="I1269" s="247"/>
      <c r="J1269" s="247"/>
      <c r="K1269" s="247"/>
      <c r="L1269" s="247"/>
      <c r="M1269" s="247"/>
      <c r="N1269" s="247"/>
      <c r="O1269" s="247"/>
      <c r="P1269" s="247"/>
      <c r="Q1269" s="247"/>
      <c r="R1269" s="247"/>
      <c r="S1269" s="247"/>
      <c r="T1269" s="247"/>
      <c r="U1269" s="247"/>
      <c r="V1269" s="247"/>
      <c r="W1269" s="247"/>
      <c r="X1269" s="247"/>
      <c r="Y1269" s="247"/>
      <c r="Z1269" s="247"/>
      <c r="AA1269" s="247"/>
      <c r="AB1269" s="247"/>
      <c r="AC1269" s="247"/>
      <c r="AD1269" s="247"/>
      <c r="AE1269" s="247"/>
      <c r="AF1269" s="247"/>
      <c r="AG1269" s="24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247"/>
      <c r="C1484" s="247"/>
      <c r="D1484" s="247"/>
      <c r="E1484" s="247"/>
      <c r="F1484" s="247"/>
      <c r="G1484" s="247"/>
      <c r="H1484" s="247"/>
      <c r="I1484" s="247"/>
      <c r="J1484" s="247"/>
      <c r="K1484" s="247"/>
      <c r="L1484" s="247"/>
      <c r="M1484" s="247"/>
      <c r="N1484" s="247"/>
      <c r="O1484" s="247"/>
      <c r="P1484" s="247"/>
      <c r="Q1484" s="247"/>
      <c r="R1484" s="247"/>
      <c r="S1484" s="247"/>
      <c r="T1484" s="247"/>
      <c r="U1484" s="247"/>
      <c r="V1484" s="247"/>
      <c r="W1484" s="247"/>
      <c r="X1484" s="247"/>
      <c r="Y1484" s="247"/>
      <c r="Z1484" s="247"/>
      <c r="AA1484" s="247"/>
      <c r="AB1484" s="247"/>
      <c r="AC1484" s="247"/>
      <c r="AD1484" s="247"/>
      <c r="AE1484" s="247"/>
      <c r="AF1484" s="247"/>
      <c r="AG1484" s="24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247"/>
      <c r="C1713" s="247"/>
      <c r="D1713" s="247"/>
      <c r="E1713" s="247"/>
      <c r="F1713" s="247"/>
      <c r="G1713" s="247"/>
      <c r="H1713" s="247"/>
      <c r="I1713" s="247"/>
      <c r="J1713" s="247"/>
      <c r="K1713" s="247"/>
      <c r="L1713" s="247"/>
      <c r="M1713" s="247"/>
      <c r="N1713" s="247"/>
      <c r="O1713" s="247"/>
      <c r="P1713" s="247"/>
      <c r="Q1713" s="247"/>
      <c r="R1713" s="247"/>
      <c r="S1713" s="247"/>
      <c r="T1713" s="247"/>
      <c r="U1713" s="247"/>
      <c r="V1713" s="247"/>
      <c r="W1713" s="247"/>
      <c r="X1713" s="247"/>
      <c r="Y1713" s="247"/>
      <c r="Z1713" s="247"/>
      <c r="AA1713" s="247"/>
      <c r="AB1713" s="247"/>
      <c r="AC1713" s="247"/>
      <c r="AD1713" s="247"/>
      <c r="AE1713" s="247"/>
      <c r="AF1713" s="247"/>
      <c r="AG1713" s="24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247"/>
      <c r="C1990" s="247"/>
      <c r="D1990" s="247"/>
      <c r="E1990" s="247"/>
      <c r="F1990" s="247"/>
      <c r="G1990" s="247"/>
      <c r="H1990" s="247"/>
      <c r="I1990" s="247"/>
      <c r="J1990" s="247"/>
      <c r="K1990" s="247"/>
      <c r="L1990" s="247"/>
      <c r="M1990" s="247"/>
      <c r="N1990" s="247"/>
      <c r="O1990" s="247"/>
      <c r="P1990" s="247"/>
      <c r="Q1990" s="247"/>
      <c r="R1990" s="247"/>
      <c r="S1990" s="247"/>
      <c r="T1990" s="247"/>
      <c r="U1990" s="247"/>
      <c r="V1990" s="247"/>
      <c r="W1990" s="247"/>
      <c r="X1990" s="247"/>
      <c r="Y1990" s="247"/>
      <c r="Z1990" s="247"/>
      <c r="AA1990" s="247"/>
      <c r="AB1990" s="247"/>
      <c r="AC1990" s="247"/>
      <c r="AD1990" s="247"/>
      <c r="AE1990" s="247"/>
      <c r="AF1990" s="247"/>
      <c r="AG1990" s="24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247"/>
      <c r="C2325" s="247"/>
      <c r="D2325" s="247"/>
      <c r="E2325" s="247"/>
      <c r="F2325" s="247"/>
      <c r="G2325" s="247"/>
      <c r="H2325" s="247"/>
      <c r="I2325" s="247"/>
      <c r="J2325" s="247"/>
      <c r="K2325" s="247"/>
      <c r="L2325" s="247"/>
      <c r="M2325" s="247"/>
      <c r="N2325" s="247"/>
      <c r="O2325" s="247"/>
      <c r="P2325" s="247"/>
      <c r="Q2325" s="247"/>
      <c r="R2325" s="247"/>
      <c r="S2325" s="247"/>
      <c r="T2325" s="247"/>
      <c r="U2325" s="247"/>
      <c r="V2325" s="247"/>
      <c r="W2325" s="247"/>
      <c r="X2325" s="247"/>
      <c r="Y2325" s="247"/>
      <c r="Z2325" s="247"/>
      <c r="AA2325" s="247"/>
      <c r="AB2325" s="247"/>
      <c r="AC2325" s="247"/>
      <c r="AD2325" s="247"/>
      <c r="AE2325" s="247"/>
      <c r="AF2325" s="247"/>
      <c r="AG2325" s="24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247"/>
      <c r="C2645" s="247"/>
      <c r="D2645" s="247"/>
      <c r="E2645" s="247"/>
      <c r="F2645" s="247"/>
      <c r="G2645" s="247"/>
      <c r="H2645" s="247"/>
      <c r="I2645" s="247"/>
      <c r="J2645" s="247"/>
      <c r="K2645" s="247"/>
      <c r="L2645" s="247"/>
      <c r="M2645" s="247"/>
      <c r="N2645" s="247"/>
      <c r="O2645" s="247"/>
      <c r="P2645" s="247"/>
      <c r="Q2645" s="247"/>
      <c r="R2645" s="247"/>
      <c r="S2645" s="247"/>
      <c r="T2645" s="247"/>
      <c r="U2645" s="247"/>
      <c r="V2645" s="247"/>
      <c r="W2645" s="247"/>
      <c r="X2645" s="247"/>
      <c r="Y2645" s="247"/>
      <c r="Z2645" s="247"/>
      <c r="AA2645" s="247"/>
      <c r="AB2645" s="247"/>
      <c r="AC2645" s="247"/>
      <c r="AD2645" s="247"/>
      <c r="AE2645" s="247"/>
      <c r="AF2645" s="247"/>
      <c r="AG2645" s="24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247"/>
      <c r="C2971" s="247"/>
      <c r="D2971" s="247"/>
      <c r="E2971" s="247"/>
      <c r="F2971" s="247"/>
      <c r="G2971" s="247"/>
      <c r="H2971" s="247"/>
      <c r="I2971" s="247"/>
      <c r="J2971" s="247"/>
      <c r="K2971" s="247"/>
      <c r="L2971" s="247"/>
      <c r="M2971" s="247"/>
      <c r="N2971" s="247"/>
      <c r="O2971" s="247"/>
      <c r="P2971" s="247"/>
      <c r="Q2971" s="247"/>
      <c r="R2971" s="247"/>
      <c r="S2971" s="247"/>
      <c r="T2971" s="247"/>
      <c r="U2971" s="247"/>
      <c r="V2971" s="247"/>
      <c r="W2971" s="247"/>
      <c r="X2971" s="247"/>
      <c r="Y2971" s="247"/>
      <c r="Z2971" s="247"/>
      <c r="AA2971" s="247"/>
      <c r="AB2971" s="247"/>
      <c r="AC2971" s="247"/>
      <c r="AD2971" s="247"/>
      <c r="AE2971" s="247"/>
      <c r="AF2971" s="247"/>
      <c r="AG2971" s="24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247"/>
      <c r="C3293" s="247"/>
      <c r="D3293" s="247"/>
      <c r="E3293" s="247"/>
      <c r="F3293" s="247"/>
      <c r="G3293" s="247"/>
      <c r="H3293" s="247"/>
      <c r="I3293" s="247"/>
      <c r="J3293" s="247"/>
      <c r="K3293" s="247"/>
      <c r="L3293" s="247"/>
      <c r="M3293" s="247"/>
      <c r="N3293" s="247"/>
      <c r="O3293" s="247"/>
      <c r="P3293" s="247"/>
      <c r="Q3293" s="247"/>
      <c r="R3293" s="247"/>
      <c r="S3293" s="247"/>
      <c r="T3293" s="247"/>
      <c r="U3293" s="247"/>
      <c r="V3293" s="247"/>
      <c r="W3293" s="247"/>
      <c r="X3293" s="247"/>
      <c r="Y3293" s="247"/>
      <c r="Z3293" s="247"/>
      <c r="AA3293" s="247"/>
      <c r="AB3293" s="247"/>
      <c r="AC3293" s="247"/>
      <c r="AD3293" s="247"/>
      <c r="AE3293" s="247"/>
      <c r="AF3293" s="247"/>
      <c r="AG3293" s="24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247"/>
      <c r="C3402" s="247"/>
      <c r="D3402" s="247"/>
      <c r="E3402" s="247"/>
      <c r="F3402" s="247"/>
      <c r="G3402" s="247"/>
      <c r="H3402" s="247"/>
      <c r="I3402" s="247"/>
      <c r="J3402" s="247"/>
      <c r="K3402" s="247"/>
      <c r="L3402" s="247"/>
      <c r="M3402" s="247"/>
      <c r="N3402" s="247"/>
      <c r="O3402" s="247"/>
      <c r="P3402" s="247"/>
      <c r="Q3402" s="247"/>
      <c r="R3402" s="247"/>
      <c r="S3402" s="247"/>
      <c r="T3402" s="247"/>
      <c r="U3402" s="247"/>
      <c r="V3402" s="247"/>
      <c r="W3402" s="247"/>
      <c r="X3402" s="247"/>
      <c r="Y3402" s="247"/>
      <c r="Z3402" s="247"/>
      <c r="AA3402" s="247"/>
      <c r="AB3402" s="247"/>
      <c r="AC3402" s="247"/>
      <c r="AD3402" s="247"/>
      <c r="AE3402" s="247"/>
      <c r="AF3402" s="247"/>
      <c r="AG3402" s="24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247"/>
      <c r="C3527" s="247"/>
      <c r="D3527" s="247"/>
      <c r="E3527" s="247"/>
      <c r="F3527" s="247"/>
      <c r="G3527" s="247"/>
      <c r="H3527" s="247"/>
      <c r="I3527" s="247"/>
      <c r="J3527" s="247"/>
      <c r="K3527" s="247"/>
      <c r="L3527" s="247"/>
      <c r="M3527" s="247"/>
      <c r="N3527" s="247"/>
      <c r="O3527" s="247"/>
      <c r="P3527" s="247"/>
      <c r="Q3527" s="247"/>
      <c r="R3527" s="247"/>
      <c r="S3527" s="247"/>
      <c r="T3527" s="247"/>
      <c r="U3527" s="247"/>
      <c r="V3527" s="247"/>
      <c r="W3527" s="247"/>
      <c r="X3527" s="247"/>
      <c r="Y3527" s="247"/>
      <c r="Z3527" s="247"/>
      <c r="AA3527" s="247"/>
      <c r="AB3527" s="247"/>
      <c r="AC3527" s="247"/>
      <c r="AD3527" s="247"/>
      <c r="AE3527" s="247"/>
      <c r="AF3527" s="247"/>
      <c r="AG3527" s="24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247"/>
      <c r="C3652" s="247"/>
      <c r="D3652" s="247"/>
      <c r="E3652" s="247"/>
      <c r="F3652" s="247"/>
      <c r="G3652" s="247"/>
      <c r="H3652" s="247"/>
      <c r="I3652" s="247"/>
      <c r="J3652" s="247"/>
      <c r="K3652" s="247"/>
      <c r="L3652" s="247"/>
      <c r="M3652" s="247"/>
      <c r="N3652" s="247"/>
      <c r="O3652" s="247"/>
      <c r="P3652" s="247"/>
      <c r="Q3652" s="247"/>
      <c r="R3652" s="247"/>
      <c r="S3652" s="247"/>
      <c r="T3652" s="247"/>
      <c r="U3652" s="247"/>
      <c r="V3652" s="247"/>
      <c r="W3652" s="247"/>
      <c r="X3652" s="247"/>
      <c r="Y3652" s="247"/>
      <c r="Z3652" s="247"/>
      <c r="AA3652" s="247"/>
      <c r="AB3652" s="247"/>
      <c r="AC3652" s="247"/>
      <c r="AD3652" s="247"/>
      <c r="AE3652" s="247"/>
      <c r="AF3652" s="247"/>
      <c r="AG3652" s="24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247"/>
      <c r="C3777" s="247"/>
      <c r="D3777" s="247"/>
      <c r="E3777" s="247"/>
      <c r="F3777" s="247"/>
      <c r="G3777" s="247"/>
      <c r="H3777" s="247"/>
      <c r="I3777" s="247"/>
      <c r="J3777" s="247"/>
      <c r="K3777" s="247"/>
      <c r="L3777" s="247"/>
      <c r="M3777" s="247"/>
      <c r="N3777" s="247"/>
      <c r="O3777" s="247"/>
      <c r="P3777" s="247"/>
      <c r="Q3777" s="247"/>
      <c r="R3777" s="247"/>
      <c r="S3777" s="247"/>
      <c r="T3777" s="247"/>
      <c r="U3777" s="247"/>
      <c r="V3777" s="247"/>
      <c r="W3777" s="247"/>
      <c r="X3777" s="247"/>
      <c r="Y3777" s="247"/>
      <c r="Z3777" s="247"/>
      <c r="AA3777" s="247"/>
      <c r="AB3777" s="247"/>
      <c r="AC3777" s="247"/>
      <c r="AD3777" s="247"/>
      <c r="AE3777" s="247"/>
      <c r="AF3777" s="247"/>
      <c r="AG3777" s="24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247"/>
      <c r="C3902" s="247"/>
      <c r="D3902" s="247"/>
      <c r="E3902" s="247"/>
      <c r="F3902" s="247"/>
      <c r="G3902" s="247"/>
      <c r="H3902" s="247"/>
      <c r="I3902" s="247"/>
      <c r="J3902" s="247"/>
      <c r="K3902" s="247"/>
      <c r="L3902" s="247"/>
      <c r="M3902" s="247"/>
      <c r="N3902" s="247"/>
      <c r="O3902" s="247"/>
      <c r="P3902" s="247"/>
      <c r="Q3902" s="247"/>
      <c r="R3902" s="247"/>
      <c r="S3902" s="247"/>
      <c r="T3902" s="247"/>
      <c r="U3902" s="247"/>
      <c r="V3902" s="247"/>
      <c r="W3902" s="247"/>
      <c r="X3902" s="247"/>
      <c r="Y3902" s="247"/>
      <c r="Z3902" s="247"/>
      <c r="AA3902" s="247"/>
      <c r="AB3902" s="247"/>
      <c r="AC3902" s="247"/>
      <c r="AD3902" s="247"/>
      <c r="AE3902" s="247"/>
      <c r="AF3902" s="247"/>
      <c r="AG3902" s="24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247"/>
      <c r="C4027" s="247"/>
      <c r="D4027" s="247"/>
      <c r="E4027" s="247"/>
      <c r="F4027" s="247"/>
      <c r="G4027" s="247"/>
      <c r="H4027" s="247"/>
      <c r="I4027" s="247"/>
      <c r="J4027" s="247"/>
      <c r="K4027" s="247"/>
      <c r="L4027" s="247"/>
      <c r="M4027" s="247"/>
      <c r="N4027" s="247"/>
      <c r="O4027" s="247"/>
      <c r="P4027" s="247"/>
      <c r="Q4027" s="247"/>
      <c r="R4027" s="247"/>
      <c r="S4027" s="247"/>
      <c r="T4027" s="247"/>
      <c r="U4027" s="247"/>
      <c r="V4027" s="247"/>
      <c r="W4027" s="247"/>
      <c r="X4027" s="247"/>
      <c r="Y4027" s="247"/>
      <c r="Z4027" s="247"/>
      <c r="AA4027" s="247"/>
      <c r="AB4027" s="247"/>
      <c r="AC4027" s="247"/>
      <c r="AD4027" s="247"/>
      <c r="AE4027" s="247"/>
      <c r="AF4027" s="247"/>
      <c r="AG4027" s="24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247"/>
      <c r="C4152" s="247"/>
      <c r="D4152" s="247"/>
      <c r="E4152" s="247"/>
      <c r="F4152" s="247"/>
      <c r="G4152" s="247"/>
      <c r="H4152" s="247"/>
      <c r="I4152" s="247"/>
      <c r="J4152" s="247"/>
      <c r="K4152" s="247"/>
      <c r="L4152" s="247"/>
      <c r="M4152" s="247"/>
      <c r="N4152" s="247"/>
      <c r="O4152" s="247"/>
      <c r="P4152" s="247"/>
      <c r="Q4152" s="247"/>
      <c r="R4152" s="247"/>
      <c r="S4152" s="247"/>
      <c r="T4152" s="247"/>
      <c r="U4152" s="247"/>
      <c r="V4152" s="247"/>
      <c r="W4152" s="247"/>
      <c r="X4152" s="247"/>
      <c r="Y4152" s="247"/>
      <c r="Z4152" s="247"/>
      <c r="AA4152" s="247"/>
      <c r="AB4152" s="247"/>
      <c r="AC4152" s="247"/>
      <c r="AD4152" s="247"/>
      <c r="AE4152" s="247"/>
      <c r="AF4152" s="247"/>
      <c r="AG4152" s="24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247"/>
      <c r="C4277" s="247"/>
      <c r="D4277" s="247"/>
      <c r="E4277" s="247"/>
      <c r="F4277" s="247"/>
      <c r="G4277" s="247"/>
      <c r="H4277" s="247"/>
      <c r="I4277" s="247"/>
      <c r="J4277" s="247"/>
      <c r="K4277" s="247"/>
      <c r="L4277" s="247"/>
      <c r="M4277" s="247"/>
      <c r="N4277" s="247"/>
      <c r="O4277" s="247"/>
      <c r="P4277" s="247"/>
      <c r="Q4277" s="247"/>
      <c r="R4277" s="247"/>
      <c r="S4277" s="247"/>
      <c r="T4277" s="247"/>
      <c r="U4277" s="247"/>
      <c r="V4277" s="247"/>
      <c r="W4277" s="247"/>
      <c r="X4277" s="247"/>
      <c r="Y4277" s="247"/>
      <c r="Z4277" s="247"/>
      <c r="AA4277" s="247"/>
      <c r="AB4277" s="247"/>
      <c r="AC4277" s="247"/>
      <c r="AD4277" s="247"/>
      <c r="AE4277" s="247"/>
      <c r="AF4277" s="247"/>
      <c r="AG4277" s="24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247"/>
      <c r="C4402" s="247"/>
      <c r="D4402" s="247"/>
      <c r="E4402" s="247"/>
      <c r="F4402" s="247"/>
      <c r="G4402" s="247"/>
      <c r="H4402" s="247"/>
      <c r="I4402" s="247"/>
      <c r="J4402" s="247"/>
      <c r="K4402" s="247"/>
      <c r="L4402" s="247"/>
      <c r="M4402" s="247"/>
      <c r="N4402" s="247"/>
      <c r="O4402" s="247"/>
      <c r="P4402" s="247"/>
      <c r="Q4402" s="247"/>
      <c r="R4402" s="247"/>
      <c r="S4402" s="247"/>
      <c r="T4402" s="247"/>
      <c r="U4402" s="247"/>
      <c r="V4402" s="247"/>
      <c r="W4402" s="247"/>
      <c r="X4402" s="247"/>
      <c r="Y4402" s="247"/>
      <c r="Z4402" s="247"/>
      <c r="AA4402" s="247"/>
      <c r="AB4402" s="247"/>
      <c r="AC4402" s="247"/>
      <c r="AD4402" s="247"/>
      <c r="AE4402" s="247"/>
      <c r="AF4402" s="247"/>
      <c r="AG4402" s="24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772D9-1D78-4059-88F2-0DD9779885CC}">
  <dimension ref="A1:AH4402"/>
  <sheetViews>
    <sheetView topLeftCell="A9" workbookViewId="0">
      <selection sqref="A1:AH4402"/>
    </sheetView>
  </sheetViews>
  <sheetFormatPr defaultRowHeight="15"/>
  <sheetData>
    <row r="1" spans="1:33" ht="15.75" thickBot="1">
      <c r="A1" s="55"/>
      <c r="B1" s="82" t="s">
        <v>1332</v>
      </c>
      <c r="C1" s="86">
        <v>2021</v>
      </c>
      <c r="D1" s="86">
        <v>2022</v>
      </c>
      <c r="E1" s="86">
        <v>2023</v>
      </c>
      <c r="F1" s="86">
        <v>2024</v>
      </c>
      <c r="G1" s="86">
        <v>2025</v>
      </c>
      <c r="H1" s="86">
        <v>2026</v>
      </c>
      <c r="I1" s="86">
        <v>2027</v>
      </c>
      <c r="J1" s="86">
        <v>2028</v>
      </c>
      <c r="K1" s="86">
        <v>2029</v>
      </c>
      <c r="L1" s="86">
        <v>2030</v>
      </c>
      <c r="M1" s="86">
        <v>2031</v>
      </c>
      <c r="N1" s="86">
        <v>2032</v>
      </c>
      <c r="O1" s="86">
        <v>2033</v>
      </c>
      <c r="P1" s="86">
        <v>2034</v>
      </c>
      <c r="Q1" s="86">
        <v>2035</v>
      </c>
      <c r="R1" s="86">
        <v>2036</v>
      </c>
      <c r="S1" s="86">
        <v>2037</v>
      </c>
      <c r="T1" s="86">
        <v>2038</v>
      </c>
      <c r="U1" s="86">
        <v>2039</v>
      </c>
      <c r="V1" s="86">
        <v>2040</v>
      </c>
      <c r="W1" s="86">
        <v>2041</v>
      </c>
      <c r="X1" s="86">
        <v>2042</v>
      </c>
      <c r="Y1" s="86">
        <v>2043</v>
      </c>
      <c r="Z1" s="86">
        <v>2044</v>
      </c>
      <c r="AA1" s="86">
        <v>2045</v>
      </c>
      <c r="AB1" s="86">
        <v>2046</v>
      </c>
      <c r="AC1" s="86">
        <v>2047</v>
      </c>
      <c r="AD1" s="86">
        <v>2048</v>
      </c>
      <c r="AE1" s="86">
        <v>2049</v>
      </c>
      <c r="AF1" s="86">
        <v>2050</v>
      </c>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70" t="s">
        <v>292</v>
      </c>
      <c r="D3" s="70" t="s">
        <v>1333</v>
      </c>
      <c r="E3" s="123"/>
      <c r="F3" s="123"/>
      <c r="G3" s="123"/>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70" t="s">
        <v>293</v>
      </c>
      <c r="D4" s="70" t="s">
        <v>1334</v>
      </c>
      <c r="E4" s="123"/>
      <c r="F4" s="123"/>
      <c r="G4" s="70"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70" t="s">
        <v>295</v>
      </c>
      <c r="D5" s="70" t="s">
        <v>1335</v>
      </c>
      <c r="E5" s="123"/>
      <c r="F5" s="123"/>
      <c r="G5" s="123"/>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70" t="s">
        <v>296</v>
      </c>
      <c r="D6" s="123"/>
      <c r="E6" s="70" t="s">
        <v>1336</v>
      </c>
      <c r="F6" s="123"/>
      <c r="G6" s="123"/>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1:33" ht="15.75">
      <c r="A10" s="58" t="s">
        <v>550</v>
      </c>
      <c r="B10" s="105" t="s">
        <v>551</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124" t="s">
        <v>924</v>
      </c>
    </row>
    <row r="11" spans="1:33">
      <c r="A11" s="55"/>
      <c r="B11" s="82" t="s">
        <v>552</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124" t="s">
        <v>925</v>
      </c>
    </row>
    <row r="12" spans="1:33">
      <c r="A12" s="55"/>
      <c r="B12" s="82"/>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124" t="s">
        <v>926</v>
      </c>
    </row>
    <row r="13" spans="1:33" ht="37.5" thickBot="1">
      <c r="A13" s="55"/>
      <c r="B13" s="86" t="s">
        <v>553</v>
      </c>
      <c r="C13" s="86">
        <v>2021</v>
      </c>
      <c r="D13" s="86">
        <v>2022</v>
      </c>
      <c r="E13" s="86">
        <v>2023</v>
      </c>
      <c r="F13" s="86">
        <v>2024</v>
      </c>
      <c r="G13" s="86">
        <v>2025</v>
      </c>
      <c r="H13" s="86">
        <v>2026</v>
      </c>
      <c r="I13" s="86">
        <v>2027</v>
      </c>
      <c r="J13" s="86">
        <v>2028</v>
      </c>
      <c r="K13" s="86">
        <v>2029</v>
      </c>
      <c r="L13" s="86">
        <v>2030</v>
      </c>
      <c r="M13" s="86">
        <v>2031</v>
      </c>
      <c r="N13" s="86">
        <v>2032</v>
      </c>
      <c r="O13" s="86">
        <v>2033</v>
      </c>
      <c r="P13" s="86">
        <v>2034</v>
      </c>
      <c r="Q13" s="86">
        <v>2035</v>
      </c>
      <c r="R13" s="86">
        <v>2036</v>
      </c>
      <c r="S13" s="86">
        <v>2037</v>
      </c>
      <c r="T13" s="86">
        <v>2038</v>
      </c>
      <c r="U13" s="86">
        <v>2039</v>
      </c>
      <c r="V13" s="86">
        <v>2040</v>
      </c>
      <c r="W13" s="86">
        <v>2041</v>
      </c>
      <c r="X13" s="86">
        <v>2042</v>
      </c>
      <c r="Y13" s="86">
        <v>2043</v>
      </c>
      <c r="Z13" s="86">
        <v>2044</v>
      </c>
      <c r="AA13" s="86">
        <v>2045</v>
      </c>
      <c r="AB13" s="86">
        <v>2046</v>
      </c>
      <c r="AC13" s="86">
        <v>2047</v>
      </c>
      <c r="AD13" s="86">
        <v>2048</v>
      </c>
      <c r="AE13" s="86">
        <v>2049</v>
      </c>
      <c r="AF13" s="86">
        <v>2050</v>
      </c>
      <c r="AG13" s="126" t="s">
        <v>1337</v>
      </c>
    </row>
    <row r="14" spans="1:33" ht="15.75" thickTop="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127"/>
    </row>
    <row r="15" spans="1:33">
      <c r="A15" s="55"/>
      <c r="B15" s="83" t="s">
        <v>554</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row>
    <row r="16" spans="1:33" ht="36.75">
      <c r="A16" s="55"/>
      <c r="B16" s="83" t="s">
        <v>555</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row>
    <row r="17" spans="1:33" ht="48.75">
      <c r="A17" s="58" t="s">
        <v>556</v>
      </c>
      <c r="B17" s="73" t="s">
        <v>941</v>
      </c>
      <c r="C17" s="81">
        <v>45.456738000000001</v>
      </c>
      <c r="D17" s="81">
        <v>45.231464000000003</v>
      </c>
      <c r="E17" s="81">
        <v>43.932952999999998</v>
      </c>
      <c r="F17" s="81">
        <v>42.22831</v>
      </c>
      <c r="G17" s="81">
        <v>40.424312999999998</v>
      </c>
      <c r="H17" s="81">
        <v>38.951607000000003</v>
      </c>
      <c r="I17" s="81">
        <v>37.378062999999997</v>
      </c>
      <c r="J17" s="81">
        <v>35.952041999999999</v>
      </c>
      <c r="K17" s="81">
        <v>34.696648000000003</v>
      </c>
      <c r="L17" s="81">
        <v>33.619788999999997</v>
      </c>
      <c r="M17" s="81">
        <v>32.696582999999997</v>
      </c>
      <c r="N17" s="81">
        <v>31.890018000000001</v>
      </c>
      <c r="O17" s="81">
        <v>31.166354999999999</v>
      </c>
      <c r="P17" s="81">
        <v>30.501042999999999</v>
      </c>
      <c r="Q17" s="81">
        <v>29.867508000000001</v>
      </c>
      <c r="R17" s="81">
        <v>29.303265</v>
      </c>
      <c r="S17" s="81">
        <v>28.817093</v>
      </c>
      <c r="T17" s="81">
        <v>28.387347999999999</v>
      </c>
      <c r="U17" s="81">
        <v>27.984337</v>
      </c>
      <c r="V17" s="81">
        <v>27.638328999999999</v>
      </c>
      <c r="W17" s="81">
        <v>27.293682</v>
      </c>
      <c r="X17" s="81">
        <v>26.934004000000002</v>
      </c>
      <c r="Y17" s="81">
        <v>26.604255999999999</v>
      </c>
      <c r="Z17" s="81">
        <v>26.294867</v>
      </c>
      <c r="AA17" s="81">
        <v>26.010300000000001</v>
      </c>
      <c r="AB17" s="81">
        <v>25.746390999999999</v>
      </c>
      <c r="AC17" s="81">
        <v>25.44894</v>
      </c>
      <c r="AD17" s="81">
        <v>25.127673999999999</v>
      </c>
      <c r="AE17" s="81">
        <v>24.815812999999999</v>
      </c>
      <c r="AF17" s="81">
        <v>24.509304</v>
      </c>
      <c r="AG17" s="80">
        <v>-2.1075E-2</v>
      </c>
    </row>
    <row r="18" spans="1:33" ht="24.75">
      <c r="A18" s="58" t="s">
        <v>558</v>
      </c>
      <c r="B18" s="73" t="s">
        <v>943</v>
      </c>
      <c r="C18" s="81">
        <v>0.12828800000000001</v>
      </c>
      <c r="D18" s="81">
        <v>0.113774</v>
      </c>
      <c r="E18" s="81">
        <v>0.100369</v>
      </c>
      <c r="F18" s="81">
        <v>8.8701000000000002E-2</v>
      </c>
      <c r="G18" s="81">
        <v>7.8370999999999996E-2</v>
      </c>
      <c r="H18" s="81">
        <v>6.9145999999999999E-2</v>
      </c>
      <c r="I18" s="81">
        <v>6.0847999999999999E-2</v>
      </c>
      <c r="J18" s="81">
        <v>5.3288000000000002E-2</v>
      </c>
      <c r="K18" s="81">
        <v>4.6440000000000002E-2</v>
      </c>
      <c r="L18" s="81">
        <v>4.0365999999999999E-2</v>
      </c>
      <c r="M18" s="81">
        <v>3.5015999999999999E-2</v>
      </c>
      <c r="N18" s="81">
        <v>3.0331E-2</v>
      </c>
      <c r="O18" s="81">
        <v>2.6321000000000001E-2</v>
      </c>
      <c r="P18" s="81">
        <v>2.2941E-2</v>
      </c>
      <c r="Q18" s="81">
        <v>2.0160999999999998E-2</v>
      </c>
      <c r="R18" s="81">
        <v>1.7920999999999999E-2</v>
      </c>
      <c r="S18" s="81">
        <v>1.6115000000000001E-2</v>
      </c>
      <c r="T18" s="81">
        <v>1.4666999999999999E-2</v>
      </c>
      <c r="U18" s="81">
        <v>1.3509E-2</v>
      </c>
      <c r="V18" s="81">
        <v>1.2514000000000001E-2</v>
      </c>
      <c r="W18" s="81">
        <v>1.1612000000000001E-2</v>
      </c>
      <c r="X18" s="81">
        <v>1.0793000000000001E-2</v>
      </c>
      <c r="Y18" s="81">
        <v>1.0042000000000001E-2</v>
      </c>
      <c r="Z18" s="81">
        <v>9.3460000000000001E-3</v>
      </c>
      <c r="AA18" s="81">
        <v>8.6990000000000001E-3</v>
      </c>
      <c r="AB18" s="81">
        <v>8.0960000000000008E-3</v>
      </c>
      <c r="AC18" s="81">
        <v>7.535E-3</v>
      </c>
      <c r="AD18" s="81">
        <v>7.0130000000000001E-3</v>
      </c>
      <c r="AE18" s="81">
        <v>6.5269999999999998E-3</v>
      </c>
      <c r="AF18" s="81">
        <v>6.0749999999999997E-3</v>
      </c>
      <c r="AG18" s="80">
        <v>-9.9834999999999993E-2</v>
      </c>
    </row>
    <row r="19" spans="1:33" ht="36.75">
      <c r="A19" s="58" t="s">
        <v>561</v>
      </c>
      <c r="B19" s="73" t="s">
        <v>945</v>
      </c>
      <c r="C19" s="81">
        <v>45.585025999999999</v>
      </c>
      <c r="D19" s="81">
        <v>45.345238000000002</v>
      </c>
      <c r="E19" s="81">
        <v>44.033321000000001</v>
      </c>
      <c r="F19" s="81">
        <v>42.317008999999999</v>
      </c>
      <c r="G19" s="81">
        <v>40.502682</v>
      </c>
      <c r="H19" s="81">
        <v>39.020752000000002</v>
      </c>
      <c r="I19" s="81">
        <v>37.438910999999997</v>
      </c>
      <c r="J19" s="81">
        <v>36.005329000000003</v>
      </c>
      <c r="K19" s="81">
        <v>34.743088</v>
      </c>
      <c r="L19" s="81">
        <v>33.660156000000001</v>
      </c>
      <c r="M19" s="81">
        <v>32.731597999999998</v>
      </c>
      <c r="N19" s="81">
        <v>31.920349000000002</v>
      </c>
      <c r="O19" s="81">
        <v>31.192677</v>
      </c>
      <c r="P19" s="81">
        <v>30.523985</v>
      </c>
      <c r="Q19" s="81">
        <v>29.887668999999999</v>
      </c>
      <c r="R19" s="81">
        <v>29.321186000000001</v>
      </c>
      <c r="S19" s="81">
        <v>28.833207999999999</v>
      </c>
      <c r="T19" s="81">
        <v>28.402016</v>
      </c>
      <c r="U19" s="81">
        <v>27.997847</v>
      </c>
      <c r="V19" s="81">
        <v>27.650842999999998</v>
      </c>
      <c r="W19" s="81">
        <v>27.305294</v>
      </c>
      <c r="X19" s="81">
        <v>26.944796</v>
      </c>
      <c r="Y19" s="81">
        <v>26.614298000000002</v>
      </c>
      <c r="Z19" s="81">
        <v>26.304213000000001</v>
      </c>
      <c r="AA19" s="81">
        <v>26.018999000000001</v>
      </c>
      <c r="AB19" s="81">
        <v>25.754487999999998</v>
      </c>
      <c r="AC19" s="81">
        <v>25.456475999999999</v>
      </c>
      <c r="AD19" s="81">
        <v>25.134687</v>
      </c>
      <c r="AE19" s="81">
        <v>24.822340000000001</v>
      </c>
      <c r="AF19" s="81">
        <v>24.515378999999999</v>
      </c>
      <c r="AG19" s="80">
        <v>-2.1162E-2</v>
      </c>
    </row>
    <row r="21" spans="1:33" ht="36.75">
      <c r="A21" s="55"/>
      <c r="B21" s="83" t="s">
        <v>563</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row>
    <row r="22" spans="1:33" ht="36.75">
      <c r="A22" s="58" t="s">
        <v>564</v>
      </c>
      <c r="B22" s="73" t="s">
        <v>947</v>
      </c>
      <c r="C22" s="81">
        <v>2.4138269999999999</v>
      </c>
      <c r="D22" s="81">
        <v>2.2131530000000001</v>
      </c>
      <c r="E22" s="81">
        <v>2.003682</v>
      </c>
      <c r="F22" s="81">
        <v>1.809196</v>
      </c>
      <c r="G22" s="81">
        <v>1.6355200000000001</v>
      </c>
      <c r="H22" s="81">
        <v>1.4891160000000001</v>
      </c>
      <c r="I22" s="81">
        <v>1.356506</v>
      </c>
      <c r="J22" s="81">
        <v>1.2380359999999999</v>
      </c>
      <c r="K22" s="81">
        <v>1.1355869999999999</v>
      </c>
      <c r="L22" s="81">
        <v>1.0494790000000001</v>
      </c>
      <c r="M22" s="81">
        <v>0.97796300000000003</v>
      </c>
      <c r="N22" s="81">
        <v>0.91966099999999995</v>
      </c>
      <c r="O22" s="81">
        <v>0.87476699999999996</v>
      </c>
      <c r="P22" s="81">
        <v>0.83934500000000001</v>
      </c>
      <c r="Q22" s="81">
        <v>0.81114699999999995</v>
      </c>
      <c r="R22" s="81">
        <v>0.79131899999999999</v>
      </c>
      <c r="S22" s="81">
        <v>0.77695199999999998</v>
      </c>
      <c r="T22" s="81">
        <v>0.76599499999999998</v>
      </c>
      <c r="U22" s="81">
        <v>0.75690400000000002</v>
      </c>
      <c r="V22" s="81">
        <v>0.75053700000000001</v>
      </c>
      <c r="W22" s="81">
        <v>0.74405299999999996</v>
      </c>
      <c r="X22" s="81">
        <v>0.73670400000000003</v>
      </c>
      <c r="Y22" s="81">
        <v>0.73077400000000003</v>
      </c>
      <c r="Z22" s="81">
        <v>0.72583799999999998</v>
      </c>
      <c r="AA22" s="81">
        <v>0.72197900000000004</v>
      </c>
      <c r="AB22" s="81">
        <v>0.71899299999999999</v>
      </c>
      <c r="AC22" s="81">
        <v>0.71425000000000005</v>
      </c>
      <c r="AD22" s="81">
        <v>0.70840499999999995</v>
      </c>
      <c r="AE22" s="81">
        <v>0.70321599999999995</v>
      </c>
      <c r="AF22" s="81">
        <v>0.69620099999999996</v>
      </c>
      <c r="AG22" s="80">
        <v>-4.1966999999999997E-2</v>
      </c>
    </row>
    <row r="23" spans="1:33" ht="36.75">
      <c r="A23" s="58" t="s">
        <v>566</v>
      </c>
      <c r="B23" s="73" t="s">
        <v>1340</v>
      </c>
      <c r="C23" s="81">
        <v>0.10493</v>
      </c>
      <c r="D23" s="81">
        <v>0.10784000000000001</v>
      </c>
      <c r="E23" s="81">
        <v>0.110365</v>
      </c>
      <c r="F23" s="81">
        <v>0.11232</v>
      </c>
      <c r="G23" s="81">
        <v>0.114381</v>
      </c>
      <c r="H23" s="81">
        <v>0.116683</v>
      </c>
      <c r="I23" s="81">
        <v>0.11910900000000001</v>
      </c>
      <c r="J23" s="81">
        <v>0.121408</v>
      </c>
      <c r="K23" s="81">
        <v>0.123794</v>
      </c>
      <c r="L23" s="81">
        <v>0.126359</v>
      </c>
      <c r="M23" s="81">
        <v>0.12917799999999999</v>
      </c>
      <c r="N23" s="81">
        <v>0.13215399999999999</v>
      </c>
      <c r="O23" s="81">
        <v>0.135295</v>
      </c>
      <c r="P23" s="81">
        <v>0.13856199999999999</v>
      </c>
      <c r="Q23" s="81">
        <v>0.14183399999999999</v>
      </c>
      <c r="R23" s="81">
        <v>0.145401</v>
      </c>
      <c r="S23" s="81">
        <v>0.149344</v>
      </c>
      <c r="T23" s="81">
        <v>0.153586</v>
      </c>
      <c r="U23" s="81">
        <v>0.15788099999999999</v>
      </c>
      <c r="V23" s="81">
        <v>0.16251299999999999</v>
      </c>
      <c r="W23" s="81">
        <v>0.167014</v>
      </c>
      <c r="X23" s="81">
        <v>0.17122399999999999</v>
      </c>
      <c r="Y23" s="81">
        <v>0.17556099999999999</v>
      </c>
      <c r="Z23" s="81">
        <v>0.17996000000000001</v>
      </c>
      <c r="AA23" s="81">
        <v>0.18454699999999999</v>
      </c>
      <c r="AB23" s="81">
        <v>0.189301</v>
      </c>
      <c r="AC23" s="81">
        <v>0.19359199999999999</v>
      </c>
      <c r="AD23" s="81">
        <v>0.19751099999999999</v>
      </c>
      <c r="AE23" s="81">
        <v>0.201458</v>
      </c>
      <c r="AF23" s="81">
        <v>0.20535300000000001</v>
      </c>
      <c r="AG23" s="80">
        <v>2.3422999999999999E-2</v>
      </c>
    </row>
    <row r="24" spans="1:33" ht="36.75">
      <c r="A24" s="58" t="s">
        <v>568</v>
      </c>
      <c r="B24" s="73" t="s">
        <v>1341</v>
      </c>
      <c r="C24" s="81">
        <v>6.5948000000000007E-2</v>
      </c>
      <c r="D24" s="81">
        <v>8.3696000000000007E-2</v>
      </c>
      <c r="E24" s="81">
        <v>0.112567</v>
      </c>
      <c r="F24" s="81">
        <v>0.14582999999999999</v>
      </c>
      <c r="G24" s="81">
        <v>0.18056</v>
      </c>
      <c r="H24" s="81">
        <v>0.218642</v>
      </c>
      <c r="I24" s="81">
        <v>0.25836100000000001</v>
      </c>
      <c r="J24" s="81">
        <v>0.29969000000000001</v>
      </c>
      <c r="K24" s="81">
        <v>0.34325</v>
      </c>
      <c r="L24" s="81">
        <v>0.38948500000000003</v>
      </c>
      <c r="M24" s="81">
        <v>0.438305</v>
      </c>
      <c r="N24" s="81">
        <v>0.48897400000000002</v>
      </c>
      <c r="O24" s="81">
        <v>0.54074999999999995</v>
      </c>
      <c r="P24" s="81">
        <v>0.59302900000000003</v>
      </c>
      <c r="Q24" s="81">
        <v>0.64489200000000002</v>
      </c>
      <c r="R24" s="81">
        <v>0.69795099999999999</v>
      </c>
      <c r="S24" s="81">
        <v>0.75297000000000003</v>
      </c>
      <c r="T24" s="81">
        <v>0.80936600000000003</v>
      </c>
      <c r="U24" s="81">
        <v>0.86595800000000001</v>
      </c>
      <c r="V24" s="81">
        <v>0.92472900000000002</v>
      </c>
      <c r="W24" s="81">
        <v>0.98265499999999995</v>
      </c>
      <c r="X24" s="81">
        <v>1.038686</v>
      </c>
      <c r="Y24" s="81">
        <v>1.095777</v>
      </c>
      <c r="Z24" s="81">
        <v>1.1535150000000001</v>
      </c>
      <c r="AA24" s="81">
        <v>1.2124250000000001</v>
      </c>
      <c r="AB24" s="81">
        <v>1.2724329999999999</v>
      </c>
      <c r="AC24" s="81">
        <v>1.329113</v>
      </c>
      <c r="AD24" s="81">
        <v>1.383014</v>
      </c>
      <c r="AE24" s="81">
        <v>1.4369639999999999</v>
      </c>
      <c r="AF24" s="81">
        <v>1.490397</v>
      </c>
      <c r="AG24" s="80">
        <v>0.113507</v>
      </c>
    </row>
    <row r="25" spans="1:33" ht="36.75">
      <c r="A25" s="58" t="s">
        <v>570</v>
      </c>
      <c r="B25" s="73" t="s">
        <v>1342</v>
      </c>
      <c r="C25" s="81">
        <v>0.300452</v>
      </c>
      <c r="D25" s="81">
        <v>0.39841900000000002</v>
      </c>
      <c r="E25" s="81">
        <v>0.49133599999999999</v>
      </c>
      <c r="F25" s="81">
        <v>0.57133900000000004</v>
      </c>
      <c r="G25" s="81">
        <v>0.64011700000000005</v>
      </c>
      <c r="H25" s="81">
        <v>0.70687500000000003</v>
      </c>
      <c r="I25" s="81">
        <v>0.77032500000000004</v>
      </c>
      <c r="J25" s="81">
        <v>0.83093799999999995</v>
      </c>
      <c r="K25" s="81">
        <v>0.89072399999999996</v>
      </c>
      <c r="L25" s="81">
        <v>0.951264</v>
      </c>
      <c r="M25" s="81">
        <v>1.0126980000000001</v>
      </c>
      <c r="N25" s="81">
        <v>1.0741560000000001</v>
      </c>
      <c r="O25" s="81">
        <v>1.1350089999999999</v>
      </c>
      <c r="P25" s="81">
        <v>1.1944729999999999</v>
      </c>
      <c r="Q25" s="81">
        <v>1.2510969999999999</v>
      </c>
      <c r="R25" s="81">
        <v>1.307709</v>
      </c>
      <c r="S25" s="81">
        <v>1.3656090000000001</v>
      </c>
      <c r="T25" s="81">
        <v>1.424064</v>
      </c>
      <c r="U25" s="81">
        <v>1.4815970000000001</v>
      </c>
      <c r="V25" s="81">
        <v>1.5413589999999999</v>
      </c>
      <c r="W25" s="81">
        <v>1.599003</v>
      </c>
      <c r="X25" s="81">
        <v>1.6532279999999999</v>
      </c>
      <c r="Y25" s="81">
        <v>1.708639</v>
      </c>
      <c r="Z25" s="81">
        <v>1.764659</v>
      </c>
      <c r="AA25" s="81">
        <v>1.8223609999999999</v>
      </c>
      <c r="AB25" s="81">
        <v>1.8816619999999999</v>
      </c>
      <c r="AC25" s="81">
        <v>1.9362029999999999</v>
      </c>
      <c r="AD25" s="81">
        <v>1.986853</v>
      </c>
      <c r="AE25" s="81">
        <v>2.037687</v>
      </c>
      <c r="AF25" s="81">
        <v>2.0879020000000001</v>
      </c>
      <c r="AG25" s="80">
        <v>6.9134000000000001E-2</v>
      </c>
    </row>
    <row r="26" spans="1:33" ht="48.75">
      <c r="A26" s="58" t="s">
        <v>572</v>
      </c>
      <c r="B26" s="73" t="s">
        <v>955</v>
      </c>
      <c r="C26" s="81">
        <v>0.13420199999999999</v>
      </c>
      <c r="D26" s="81">
        <v>0.13942099999999999</v>
      </c>
      <c r="E26" s="81">
        <v>0.14521100000000001</v>
      </c>
      <c r="F26" s="81">
        <v>0.15124000000000001</v>
      </c>
      <c r="G26" s="81">
        <v>0.15682699999999999</v>
      </c>
      <c r="H26" s="81">
        <v>0.16240099999999999</v>
      </c>
      <c r="I26" s="81">
        <v>0.16761000000000001</v>
      </c>
      <c r="J26" s="81">
        <v>0.17246300000000001</v>
      </c>
      <c r="K26" s="81">
        <v>0.17721700000000001</v>
      </c>
      <c r="L26" s="81">
        <v>0.18206700000000001</v>
      </c>
      <c r="M26" s="81">
        <v>0.18706100000000001</v>
      </c>
      <c r="N26" s="81">
        <v>0.19209499999999999</v>
      </c>
      <c r="O26" s="81">
        <v>0.197182</v>
      </c>
      <c r="P26" s="81">
        <v>0.20227899999999999</v>
      </c>
      <c r="Q26" s="81">
        <v>0.20726800000000001</v>
      </c>
      <c r="R26" s="81">
        <v>0.212482</v>
      </c>
      <c r="S26" s="81">
        <v>0.21808900000000001</v>
      </c>
      <c r="T26" s="81">
        <v>0.22400999999999999</v>
      </c>
      <c r="U26" s="81">
        <v>0.23002700000000001</v>
      </c>
      <c r="V26" s="81">
        <v>0.23647099999999999</v>
      </c>
      <c r="W26" s="81">
        <v>0.24279700000000001</v>
      </c>
      <c r="X26" s="81">
        <v>0.248832</v>
      </c>
      <c r="Y26" s="81">
        <v>0.25504300000000002</v>
      </c>
      <c r="Z26" s="81">
        <v>0.261349</v>
      </c>
      <c r="AA26" s="81">
        <v>0.26786300000000002</v>
      </c>
      <c r="AB26" s="81">
        <v>0.27458300000000002</v>
      </c>
      <c r="AC26" s="81">
        <v>0.28074500000000002</v>
      </c>
      <c r="AD26" s="81">
        <v>0.28642499999999999</v>
      </c>
      <c r="AE26" s="81">
        <v>0.29208400000000001</v>
      </c>
      <c r="AF26" s="81">
        <v>0.29764099999999999</v>
      </c>
      <c r="AG26" s="80">
        <v>2.7848000000000001E-2</v>
      </c>
    </row>
    <row r="27" spans="1:33" ht="48.75">
      <c r="A27" s="58" t="s">
        <v>574</v>
      </c>
      <c r="B27" s="73" t="s">
        <v>957</v>
      </c>
      <c r="C27" s="81">
        <v>6.4323000000000005E-2</v>
      </c>
      <c r="D27" s="81">
        <v>6.5079999999999999E-2</v>
      </c>
      <c r="E27" s="81">
        <v>6.7655000000000007E-2</v>
      </c>
      <c r="F27" s="81">
        <v>7.0998000000000006E-2</v>
      </c>
      <c r="G27" s="81">
        <v>7.4540999999999996E-2</v>
      </c>
      <c r="H27" s="81">
        <v>7.8644000000000006E-2</v>
      </c>
      <c r="I27" s="81">
        <v>8.3076999999999998E-2</v>
      </c>
      <c r="J27" s="81">
        <v>8.7792999999999996E-2</v>
      </c>
      <c r="K27" s="81">
        <v>9.2964000000000005E-2</v>
      </c>
      <c r="L27" s="81">
        <v>9.8773E-2</v>
      </c>
      <c r="M27" s="81">
        <v>0.105227</v>
      </c>
      <c r="N27" s="81">
        <v>0.11219</v>
      </c>
      <c r="O27" s="81">
        <v>0.11955200000000001</v>
      </c>
      <c r="P27" s="81">
        <v>0.12717200000000001</v>
      </c>
      <c r="Q27" s="81">
        <v>0.13489100000000001</v>
      </c>
      <c r="R27" s="81">
        <v>0.14299700000000001</v>
      </c>
      <c r="S27" s="81">
        <v>0.15160299999999999</v>
      </c>
      <c r="T27" s="81">
        <v>0.16059799999999999</v>
      </c>
      <c r="U27" s="81">
        <v>0.169763</v>
      </c>
      <c r="V27" s="81">
        <v>0.17938599999999999</v>
      </c>
      <c r="W27" s="81">
        <v>0.18893099999999999</v>
      </c>
      <c r="X27" s="81">
        <v>0.19822799999999999</v>
      </c>
      <c r="Y27" s="81">
        <v>0.20774599999999999</v>
      </c>
      <c r="Z27" s="81">
        <v>0.21737799999999999</v>
      </c>
      <c r="AA27" s="81">
        <v>0.22722200000000001</v>
      </c>
      <c r="AB27" s="81">
        <v>0.23726700000000001</v>
      </c>
      <c r="AC27" s="81">
        <v>0.24677199999999999</v>
      </c>
      <c r="AD27" s="81">
        <v>0.25580999999999998</v>
      </c>
      <c r="AE27" s="81">
        <v>0.26483899999999999</v>
      </c>
      <c r="AF27" s="81">
        <v>0.27377499999999999</v>
      </c>
      <c r="AG27" s="80">
        <v>5.1213000000000002E-2</v>
      </c>
    </row>
    <row r="28" spans="1:33" ht="36.75">
      <c r="A28" s="58" t="s">
        <v>576</v>
      </c>
      <c r="B28" s="73" t="s">
        <v>959</v>
      </c>
      <c r="C28" s="81">
        <v>0</v>
      </c>
      <c r="D28" s="81">
        <v>0</v>
      </c>
      <c r="E28" s="81">
        <v>0</v>
      </c>
      <c r="F28" s="81">
        <v>0</v>
      </c>
      <c r="G28" s="81">
        <v>0</v>
      </c>
      <c r="H28" s="81">
        <v>0</v>
      </c>
      <c r="I28" s="81">
        <v>0</v>
      </c>
      <c r="J28" s="81">
        <v>0</v>
      </c>
      <c r="K28" s="81">
        <v>0</v>
      </c>
      <c r="L28" s="81">
        <v>0</v>
      </c>
      <c r="M28" s="81">
        <v>0</v>
      </c>
      <c r="N28" s="81">
        <v>0</v>
      </c>
      <c r="O28" s="81">
        <v>0</v>
      </c>
      <c r="P28" s="81">
        <v>0</v>
      </c>
      <c r="Q28" s="81">
        <v>0</v>
      </c>
      <c r="R28" s="81">
        <v>0</v>
      </c>
      <c r="S28" s="81">
        <v>0</v>
      </c>
      <c r="T28" s="81">
        <v>0</v>
      </c>
      <c r="U28" s="81">
        <v>0</v>
      </c>
      <c r="V28" s="81">
        <v>0</v>
      </c>
      <c r="W28" s="81">
        <v>0</v>
      </c>
      <c r="X28" s="81">
        <v>0</v>
      </c>
      <c r="Y28" s="81">
        <v>0</v>
      </c>
      <c r="Z28" s="81">
        <v>0</v>
      </c>
      <c r="AA28" s="81">
        <v>0</v>
      </c>
      <c r="AB28" s="81">
        <v>0</v>
      </c>
      <c r="AC28" s="81">
        <v>0</v>
      </c>
      <c r="AD28" s="81">
        <v>0</v>
      </c>
      <c r="AE28" s="81">
        <v>0</v>
      </c>
      <c r="AF28" s="81">
        <v>0</v>
      </c>
      <c r="AG28" s="80" t="s">
        <v>560</v>
      </c>
    </row>
    <row r="29" spans="1:33" ht="36.75">
      <c r="A29" s="58" t="s">
        <v>578</v>
      </c>
      <c r="B29" s="73" t="s">
        <v>961</v>
      </c>
      <c r="C29" s="81">
        <v>2.0022180000000001</v>
      </c>
      <c r="D29" s="81">
        <v>2.0825429999999998</v>
      </c>
      <c r="E29" s="81">
        <v>2.0957189999999999</v>
      </c>
      <c r="F29" s="81">
        <v>2.079726</v>
      </c>
      <c r="G29" s="81">
        <v>2.0547979999999999</v>
      </c>
      <c r="H29" s="81">
        <v>2.0410840000000001</v>
      </c>
      <c r="I29" s="81">
        <v>2.0188109999999999</v>
      </c>
      <c r="J29" s="81">
        <v>2.0009950000000001</v>
      </c>
      <c r="K29" s="81">
        <v>1.9900960000000001</v>
      </c>
      <c r="L29" s="81">
        <v>1.9882040000000001</v>
      </c>
      <c r="M29" s="81">
        <v>1.9953350000000001</v>
      </c>
      <c r="N29" s="81">
        <v>2.009776</v>
      </c>
      <c r="O29" s="81">
        <v>2.0298980000000002</v>
      </c>
      <c r="P29" s="81">
        <v>2.0541510000000001</v>
      </c>
      <c r="Q29" s="81">
        <v>2.0802800000000001</v>
      </c>
      <c r="R29" s="81">
        <v>2.110611</v>
      </c>
      <c r="S29" s="81">
        <v>2.1460859999999999</v>
      </c>
      <c r="T29" s="81">
        <v>2.1851799999999999</v>
      </c>
      <c r="U29" s="81">
        <v>2.2254849999999999</v>
      </c>
      <c r="V29" s="81">
        <v>2.269927</v>
      </c>
      <c r="W29" s="81">
        <v>2.3133409999999999</v>
      </c>
      <c r="X29" s="81">
        <v>2.3540169999999998</v>
      </c>
      <c r="Y29" s="81">
        <v>2.3963510000000001</v>
      </c>
      <c r="Z29" s="81">
        <v>2.4395880000000001</v>
      </c>
      <c r="AA29" s="81">
        <v>2.4846200000000001</v>
      </c>
      <c r="AB29" s="81">
        <v>2.5313279999999998</v>
      </c>
      <c r="AC29" s="81">
        <v>2.5733950000000001</v>
      </c>
      <c r="AD29" s="81">
        <v>2.6114660000000001</v>
      </c>
      <c r="AE29" s="81">
        <v>2.6493699999999998</v>
      </c>
      <c r="AF29" s="81">
        <v>2.6864140000000001</v>
      </c>
      <c r="AG29" s="80">
        <v>1.0187999999999999E-2</v>
      </c>
    </row>
    <row r="30" spans="1:33" ht="24.75">
      <c r="A30" s="58" t="s">
        <v>580</v>
      </c>
      <c r="B30" s="73" t="s">
        <v>963</v>
      </c>
      <c r="C30" s="81">
        <v>9.1021000000000005E-2</v>
      </c>
      <c r="D30" s="81">
        <v>8.5843000000000003E-2</v>
      </c>
      <c r="E30" s="81">
        <v>7.9371999999999998E-2</v>
      </c>
      <c r="F30" s="81">
        <v>7.2619000000000003E-2</v>
      </c>
      <c r="G30" s="81">
        <v>6.5710000000000005E-2</v>
      </c>
      <c r="H30" s="81">
        <v>5.8855999999999999E-2</v>
      </c>
      <c r="I30" s="81">
        <v>5.2089000000000003E-2</v>
      </c>
      <c r="J30" s="81">
        <v>4.5497999999999997E-2</v>
      </c>
      <c r="K30" s="81">
        <v>3.9302999999999998E-2</v>
      </c>
      <c r="L30" s="81">
        <v>3.4107999999999999E-2</v>
      </c>
      <c r="M30" s="81">
        <v>2.9302999999999999E-2</v>
      </c>
      <c r="N30" s="81">
        <v>2.5073999999999999E-2</v>
      </c>
      <c r="O30" s="81">
        <v>2.1503000000000001E-2</v>
      </c>
      <c r="P30" s="81">
        <v>1.8610999999999999E-2</v>
      </c>
      <c r="Q30" s="81">
        <v>1.6216000000000001E-2</v>
      </c>
      <c r="R30" s="81">
        <v>1.4304000000000001E-2</v>
      </c>
      <c r="S30" s="81">
        <v>1.3046E-2</v>
      </c>
      <c r="T30" s="81">
        <v>1.1984E-2</v>
      </c>
      <c r="U30" s="81">
        <v>1.1110999999999999E-2</v>
      </c>
      <c r="V30" s="81">
        <v>1.0340999999999999E-2</v>
      </c>
      <c r="W30" s="81">
        <v>9.6249999999999999E-3</v>
      </c>
      <c r="X30" s="81">
        <v>8.9580000000000007E-3</v>
      </c>
      <c r="Y30" s="81">
        <v>8.3370000000000007E-3</v>
      </c>
      <c r="Z30" s="81">
        <v>7.7590000000000003E-3</v>
      </c>
      <c r="AA30" s="81">
        <v>7.2220000000000001E-3</v>
      </c>
      <c r="AB30" s="81">
        <v>6.7210000000000004E-3</v>
      </c>
      <c r="AC30" s="81">
        <v>6.2560000000000003E-3</v>
      </c>
      <c r="AD30" s="81">
        <v>5.8219999999999999E-3</v>
      </c>
      <c r="AE30" s="81">
        <v>5.4190000000000002E-3</v>
      </c>
      <c r="AF30" s="81">
        <v>5.0429999999999997E-3</v>
      </c>
      <c r="AG30" s="80">
        <v>-9.4945000000000002E-2</v>
      </c>
    </row>
    <row r="31" spans="1:33" ht="36.75">
      <c r="A31" s="58" t="s">
        <v>582</v>
      </c>
      <c r="B31" s="73" t="s">
        <v>965</v>
      </c>
      <c r="C31" s="81">
        <v>2.7599999999999999E-3</v>
      </c>
      <c r="D31" s="81">
        <v>2.3519999999999999E-3</v>
      </c>
      <c r="E31" s="81">
        <v>2.0230000000000001E-3</v>
      </c>
      <c r="F31" s="81">
        <v>1.825E-3</v>
      </c>
      <c r="G31" s="81">
        <v>1.699E-3</v>
      </c>
      <c r="H31" s="81">
        <v>1.5809999999999999E-3</v>
      </c>
      <c r="I31" s="81">
        <v>1.4710000000000001E-3</v>
      </c>
      <c r="J31" s="81">
        <v>1.369E-3</v>
      </c>
      <c r="K31" s="81">
        <v>1.274E-3</v>
      </c>
      <c r="L31" s="81">
        <v>1.186E-3</v>
      </c>
      <c r="M31" s="81">
        <v>1.1039999999999999E-3</v>
      </c>
      <c r="N31" s="81">
        <v>1.0280000000000001E-3</v>
      </c>
      <c r="O31" s="81">
        <v>9.5600000000000004E-4</v>
      </c>
      <c r="P31" s="81">
        <v>8.8999999999999995E-4</v>
      </c>
      <c r="Q31" s="81">
        <v>8.2799999999999996E-4</v>
      </c>
      <c r="R31" s="81">
        <v>7.7099999999999998E-4</v>
      </c>
      <c r="S31" s="81">
        <v>7.18E-4</v>
      </c>
      <c r="T31" s="81">
        <v>6.6799999999999997E-4</v>
      </c>
      <c r="U31" s="81">
        <v>6.2200000000000005E-4</v>
      </c>
      <c r="V31" s="81">
        <v>5.7899999999999998E-4</v>
      </c>
      <c r="W31" s="81">
        <v>5.3799999999999996E-4</v>
      </c>
      <c r="X31" s="81">
        <v>5.0100000000000003E-4</v>
      </c>
      <c r="Y31" s="81">
        <v>4.66E-4</v>
      </c>
      <c r="Z31" s="81">
        <v>4.3399999999999998E-4</v>
      </c>
      <c r="AA31" s="81">
        <v>4.0400000000000001E-4</v>
      </c>
      <c r="AB31" s="81">
        <v>3.7599999999999998E-4</v>
      </c>
      <c r="AC31" s="81">
        <v>3.5E-4</v>
      </c>
      <c r="AD31" s="81">
        <v>3.2600000000000001E-4</v>
      </c>
      <c r="AE31" s="81">
        <v>3.0299999999999999E-4</v>
      </c>
      <c r="AF31" s="81">
        <v>2.8200000000000002E-4</v>
      </c>
      <c r="AG31" s="80">
        <v>-7.5632000000000005E-2</v>
      </c>
    </row>
    <row r="32" spans="1:33" ht="24.75">
      <c r="A32" s="58" t="s">
        <v>584</v>
      </c>
      <c r="B32" s="73" t="s">
        <v>967</v>
      </c>
      <c r="C32" s="81">
        <v>1.6043999999999999E-2</v>
      </c>
      <c r="D32" s="81">
        <v>1.3677999999999999E-2</v>
      </c>
      <c r="E32" s="81">
        <v>1.1615E-2</v>
      </c>
      <c r="F32" s="81">
        <v>9.9430000000000004E-3</v>
      </c>
      <c r="G32" s="81">
        <v>8.5990000000000007E-3</v>
      </c>
      <c r="H32" s="81">
        <v>7.744E-3</v>
      </c>
      <c r="I32" s="81">
        <v>7.1900000000000002E-3</v>
      </c>
      <c r="J32" s="81">
        <v>6.692E-3</v>
      </c>
      <c r="K32" s="81">
        <v>6.228E-3</v>
      </c>
      <c r="L32" s="81">
        <v>5.7970000000000001E-3</v>
      </c>
      <c r="M32" s="81">
        <v>5.3949999999999996E-3</v>
      </c>
      <c r="N32" s="81">
        <v>5.0210000000000003E-3</v>
      </c>
      <c r="O32" s="81">
        <v>4.6730000000000001E-3</v>
      </c>
      <c r="P32" s="81">
        <v>4.3489999999999996E-3</v>
      </c>
      <c r="Q32" s="81">
        <v>4.0480000000000004E-3</v>
      </c>
      <c r="R32" s="81">
        <v>3.7680000000000001E-3</v>
      </c>
      <c r="S32" s="81">
        <v>3.5070000000000001E-3</v>
      </c>
      <c r="T32" s="81">
        <v>3.264E-3</v>
      </c>
      <c r="U32" s="81">
        <v>3.0370000000000002E-3</v>
      </c>
      <c r="V32" s="81">
        <v>2.8270000000000001E-3</v>
      </c>
      <c r="W32" s="81">
        <v>2.6310000000000001E-3</v>
      </c>
      <c r="X32" s="81">
        <v>2.4489999999999998E-3</v>
      </c>
      <c r="Y32" s="81">
        <v>2.2790000000000002E-3</v>
      </c>
      <c r="Z32" s="81">
        <v>2.1210000000000001E-3</v>
      </c>
      <c r="AA32" s="81">
        <v>1.9740000000000001E-3</v>
      </c>
      <c r="AB32" s="81">
        <v>1.8370000000000001E-3</v>
      </c>
      <c r="AC32" s="81">
        <v>1.7099999999999999E-3</v>
      </c>
      <c r="AD32" s="81">
        <v>1.5920000000000001E-3</v>
      </c>
      <c r="AE32" s="81">
        <v>1.4809999999999999E-3</v>
      </c>
      <c r="AF32" s="81">
        <v>1.379E-3</v>
      </c>
      <c r="AG32" s="80">
        <v>-8.1144999999999995E-2</v>
      </c>
    </row>
    <row r="33" spans="1:33" ht="24.75">
      <c r="A33" s="58" t="s">
        <v>586</v>
      </c>
      <c r="B33" s="73" t="s">
        <v>969</v>
      </c>
      <c r="C33" s="81">
        <v>3.1255999999999999E-2</v>
      </c>
      <c r="D33" s="81">
        <v>2.6693999999999999E-2</v>
      </c>
      <c r="E33" s="81">
        <v>2.2603999999999999E-2</v>
      </c>
      <c r="F33" s="81">
        <v>1.9234999999999999E-2</v>
      </c>
      <c r="G33" s="81">
        <v>1.6492E-2</v>
      </c>
      <c r="H33" s="81">
        <v>1.4614E-2</v>
      </c>
      <c r="I33" s="81">
        <v>1.3407000000000001E-2</v>
      </c>
      <c r="J33" s="81">
        <v>1.2383E-2</v>
      </c>
      <c r="K33" s="81">
        <v>1.1525000000000001E-2</v>
      </c>
      <c r="L33" s="81">
        <v>1.0725999999999999E-2</v>
      </c>
      <c r="M33" s="81">
        <v>9.9830000000000006E-3</v>
      </c>
      <c r="N33" s="81">
        <v>9.2910000000000006E-3</v>
      </c>
      <c r="O33" s="81">
        <v>8.6470000000000002E-3</v>
      </c>
      <c r="P33" s="81">
        <v>8.0479999999999996E-3</v>
      </c>
      <c r="Q33" s="81">
        <v>7.4910000000000003E-3</v>
      </c>
      <c r="R33" s="81">
        <v>6.9719999999999999E-3</v>
      </c>
      <c r="S33" s="81">
        <v>6.489E-3</v>
      </c>
      <c r="T33" s="81">
        <v>6.0390000000000001E-3</v>
      </c>
      <c r="U33" s="81">
        <v>5.6210000000000001E-3</v>
      </c>
      <c r="V33" s="81">
        <v>5.2310000000000004E-3</v>
      </c>
      <c r="W33" s="81">
        <v>4.8690000000000001E-3</v>
      </c>
      <c r="X33" s="81">
        <v>4.5310000000000003E-3</v>
      </c>
      <c r="Y33" s="81">
        <v>4.2170000000000003E-3</v>
      </c>
      <c r="Z33" s="81">
        <v>3.9249999999999997E-3</v>
      </c>
      <c r="AA33" s="81">
        <v>3.653E-3</v>
      </c>
      <c r="AB33" s="81">
        <v>3.3999999999999998E-3</v>
      </c>
      <c r="AC33" s="81">
        <v>3.1640000000000001E-3</v>
      </c>
      <c r="AD33" s="81">
        <v>2.9450000000000001E-3</v>
      </c>
      <c r="AE33" s="81">
        <v>2.7409999999999999E-3</v>
      </c>
      <c r="AF33" s="81">
        <v>2.5509999999999999E-3</v>
      </c>
      <c r="AG33" s="80">
        <v>-8.2774E-2</v>
      </c>
    </row>
    <row r="34" spans="1:33" ht="24.75">
      <c r="A34" s="58" t="s">
        <v>588</v>
      </c>
      <c r="B34" s="73" t="s">
        <v>971</v>
      </c>
      <c r="C34" s="81">
        <v>0</v>
      </c>
      <c r="D34" s="81">
        <v>0</v>
      </c>
      <c r="E34" s="81">
        <v>0</v>
      </c>
      <c r="F34" s="81">
        <v>0</v>
      </c>
      <c r="G34" s="81">
        <v>0</v>
      </c>
      <c r="H34" s="81">
        <v>0</v>
      </c>
      <c r="I34" s="81">
        <v>0</v>
      </c>
      <c r="J34" s="81">
        <v>0</v>
      </c>
      <c r="K34" s="81">
        <v>0</v>
      </c>
      <c r="L34" s="81">
        <v>0</v>
      </c>
      <c r="M34" s="81">
        <v>0</v>
      </c>
      <c r="N34" s="81">
        <v>0</v>
      </c>
      <c r="O34" s="81">
        <v>0</v>
      </c>
      <c r="P34" s="81">
        <v>0</v>
      </c>
      <c r="Q34" s="81">
        <v>0</v>
      </c>
      <c r="R34" s="81">
        <v>0</v>
      </c>
      <c r="S34" s="81">
        <v>0</v>
      </c>
      <c r="T34" s="81">
        <v>0</v>
      </c>
      <c r="U34" s="81">
        <v>0</v>
      </c>
      <c r="V34" s="81">
        <v>0</v>
      </c>
      <c r="W34" s="81">
        <v>0</v>
      </c>
      <c r="X34" s="81">
        <v>0</v>
      </c>
      <c r="Y34" s="81">
        <v>0</v>
      </c>
      <c r="Z34" s="81">
        <v>0</v>
      </c>
      <c r="AA34" s="81">
        <v>0</v>
      </c>
      <c r="AB34" s="81">
        <v>0</v>
      </c>
      <c r="AC34" s="81">
        <v>0</v>
      </c>
      <c r="AD34" s="81">
        <v>0</v>
      </c>
      <c r="AE34" s="81">
        <v>0</v>
      </c>
      <c r="AF34" s="81">
        <v>0</v>
      </c>
      <c r="AG34" s="80" t="s">
        <v>560</v>
      </c>
    </row>
    <row r="35" spans="1:33" ht="24.75">
      <c r="A35" s="58" t="s">
        <v>590</v>
      </c>
      <c r="B35" s="73" t="s">
        <v>973</v>
      </c>
      <c r="C35" s="81">
        <v>3.888E-3</v>
      </c>
      <c r="D35" s="81">
        <v>3.7650000000000001E-3</v>
      </c>
      <c r="E35" s="81">
        <v>3.9639999999999996E-3</v>
      </c>
      <c r="F35" s="81">
        <v>4.4270000000000004E-3</v>
      </c>
      <c r="G35" s="81">
        <v>5.0569999999999999E-3</v>
      </c>
      <c r="H35" s="81">
        <v>5.8250000000000003E-3</v>
      </c>
      <c r="I35" s="81">
        <v>6.698E-3</v>
      </c>
      <c r="J35" s="81">
        <v>7.6670000000000002E-3</v>
      </c>
      <c r="K35" s="81">
        <v>8.7320000000000002E-3</v>
      </c>
      <c r="L35" s="81">
        <v>9.8910000000000005E-3</v>
      </c>
      <c r="M35" s="81">
        <v>1.1143E-2</v>
      </c>
      <c r="N35" s="81">
        <v>1.247E-2</v>
      </c>
      <c r="O35" s="81">
        <v>1.3858000000000001E-2</v>
      </c>
      <c r="P35" s="81">
        <v>1.5294E-2</v>
      </c>
      <c r="Q35" s="81">
        <v>1.6760000000000001E-2</v>
      </c>
      <c r="R35" s="81">
        <v>1.8269000000000001E-2</v>
      </c>
      <c r="S35" s="81">
        <v>1.9834999999999998E-2</v>
      </c>
      <c r="T35" s="81">
        <v>2.1453E-2</v>
      </c>
      <c r="U35" s="81">
        <v>2.3102999999999999E-2</v>
      </c>
      <c r="V35" s="81">
        <v>2.4809000000000001E-2</v>
      </c>
      <c r="W35" s="81">
        <v>2.6526999999999998E-2</v>
      </c>
      <c r="X35" s="81">
        <v>2.8230999999999999E-2</v>
      </c>
      <c r="Y35" s="81">
        <v>2.9946E-2</v>
      </c>
      <c r="Z35" s="81">
        <v>3.1667000000000001E-2</v>
      </c>
      <c r="AA35" s="81">
        <v>3.3408E-2</v>
      </c>
      <c r="AB35" s="81">
        <v>3.5171000000000001E-2</v>
      </c>
      <c r="AC35" s="81">
        <v>3.6892000000000001E-2</v>
      </c>
      <c r="AD35" s="81">
        <v>3.8563E-2</v>
      </c>
      <c r="AE35" s="81">
        <v>4.0215000000000001E-2</v>
      </c>
      <c r="AF35" s="81">
        <v>4.1845E-2</v>
      </c>
      <c r="AG35" s="80">
        <v>8.5379999999999998E-2</v>
      </c>
    </row>
    <row r="36" spans="1:33" ht="36.75">
      <c r="A36" s="58" t="s">
        <v>592</v>
      </c>
      <c r="B36" s="73" t="s">
        <v>975</v>
      </c>
      <c r="C36" s="81">
        <v>5.2308700000000004</v>
      </c>
      <c r="D36" s="81">
        <v>5.2224830000000004</v>
      </c>
      <c r="E36" s="81">
        <v>5.1461129999999997</v>
      </c>
      <c r="F36" s="81">
        <v>5.0486969999999998</v>
      </c>
      <c r="G36" s="81">
        <v>4.9542999999999999</v>
      </c>
      <c r="H36" s="81">
        <v>4.9020640000000002</v>
      </c>
      <c r="I36" s="81">
        <v>4.8546550000000002</v>
      </c>
      <c r="J36" s="81">
        <v>4.8249320000000004</v>
      </c>
      <c r="K36" s="81">
        <v>4.8206939999999996</v>
      </c>
      <c r="L36" s="81">
        <v>4.8473389999999998</v>
      </c>
      <c r="M36" s="81">
        <v>4.9026959999999997</v>
      </c>
      <c r="N36" s="81">
        <v>4.9818899999999999</v>
      </c>
      <c r="O36" s="81">
        <v>5.0820910000000001</v>
      </c>
      <c r="P36" s="81">
        <v>5.1962020000000004</v>
      </c>
      <c r="Q36" s="81">
        <v>5.316751</v>
      </c>
      <c r="R36" s="81">
        <v>5.4525519999999998</v>
      </c>
      <c r="S36" s="81">
        <v>5.6042480000000001</v>
      </c>
      <c r="T36" s="81">
        <v>5.7662060000000004</v>
      </c>
      <c r="U36" s="81">
        <v>5.931108</v>
      </c>
      <c r="V36" s="81">
        <v>6.1087090000000002</v>
      </c>
      <c r="W36" s="81">
        <v>6.2819830000000003</v>
      </c>
      <c r="X36" s="81">
        <v>6.445589</v>
      </c>
      <c r="Y36" s="81">
        <v>6.6151359999999997</v>
      </c>
      <c r="Z36" s="81">
        <v>6.7881939999999998</v>
      </c>
      <c r="AA36" s="81">
        <v>6.9676780000000003</v>
      </c>
      <c r="AB36" s="81">
        <v>7.153073</v>
      </c>
      <c r="AC36" s="81">
        <v>7.3224429999999998</v>
      </c>
      <c r="AD36" s="81">
        <v>7.4787309999999998</v>
      </c>
      <c r="AE36" s="81">
        <v>7.6357759999999999</v>
      </c>
      <c r="AF36" s="81">
        <v>7.7887849999999998</v>
      </c>
      <c r="AG36" s="80">
        <v>1.3821999999999999E-2</v>
      </c>
    </row>
    <row r="38" spans="1:33">
      <c r="A38" s="58" t="s">
        <v>594</v>
      </c>
      <c r="B38" s="73" t="s">
        <v>595</v>
      </c>
      <c r="C38" s="81">
        <v>50.815894999999998</v>
      </c>
      <c r="D38" s="81">
        <v>50.567718999999997</v>
      </c>
      <c r="E38" s="81">
        <v>49.179436000000003</v>
      </c>
      <c r="F38" s="81">
        <v>47.365707</v>
      </c>
      <c r="G38" s="81">
        <v>45.456982000000004</v>
      </c>
      <c r="H38" s="81">
        <v>43.922817000000002</v>
      </c>
      <c r="I38" s="81">
        <v>42.293568</v>
      </c>
      <c r="J38" s="81">
        <v>40.830261</v>
      </c>
      <c r="K38" s="81">
        <v>39.563782000000003</v>
      </c>
      <c r="L38" s="81">
        <v>38.507496000000003</v>
      </c>
      <c r="M38" s="81">
        <v>37.634293</v>
      </c>
      <c r="N38" s="81">
        <v>36.902240999999997</v>
      </c>
      <c r="O38" s="81">
        <v>36.274768999999999</v>
      </c>
      <c r="P38" s="81">
        <v>35.720188</v>
      </c>
      <c r="Q38" s="81">
        <v>35.204417999999997</v>
      </c>
      <c r="R38" s="81">
        <v>34.773738999999999</v>
      </c>
      <c r="S38" s="81">
        <v>34.437454000000002</v>
      </c>
      <c r="T38" s="81">
        <v>34.168221000000003</v>
      </c>
      <c r="U38" s="81">
        <v>33.928955000000002</v>
      </c>
      <c r="V38" s="81">
        <v>33.759551999999999</v>
      </c>
      <c r="W38" s="81">
        <v>33.587276000000003</v>
      </c>
      <c r="X38" s="81">
        <v>33.390385000000002</v>
      </c>
      <c r="Y38" s="81">
        <v>33.229435000000002</v>
      </c>
      <c r="Z38" s="81">
        <v>33.092407000000001</v>
      </c>
      <c r="AA38" s="81">
        <v>32.986679000000002</v>
      </c>
      <c r="AB38" s="81">
        <v>32.907561999999999</v>
      </c>
      <c r="AC38" s="81">
        <v>32.778919000000002</v>
      </c>
      <c r="AD38" s="81">
        <v>32.613419</v>
      </c>
      <c r="AE38" s="81">
        <v>32.458114999999999</v>
      </c>
      <c r="AF38" s="81">
        <v>32.304164999999998</v>
      </c>
      <c r="AG38" s="80">
        <v>-1.55E-2</v>
      </c>
    </row>
    <row r="39" spans="1:33">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row>
    <row r="40" spans="1:33" ht="24.75">
      <c r="A40" s="55"/>
      <c r="B40" s="83" t="s">
        <v>596</v>
      </c>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row>
    <row r="41" spans="1:33" ht="48.75">
      <c r="A41" s="55"/>
      <c r="B41" s="83" t="s">
        <v>597</v>
      </c>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row>
    <row r="42" spans="1:33" ht="48.75">
      <c r="A42" s="58" t="s">
        <v>598</v>
      </c>
      <c r="B42" s="73" t="s">
        <v>941</v>
      </c>
      <c r="C42" s="81">
        <v>81.259383999999997</v>
      </c>
      <c r="D42" s="81">
        <v>90.319321000000002</v>
      </c>
      <c r="E42" s="81">
        <v>96.930610999999999</v>
      </c>
      <c r="F42" s="81">
        <v>102.275131</v>
      </c>
      <c r="G42" s="81">
        <v>106.795486</v>
      </c>
      <c r="H42" s="81">
        <v>111.11350299999999</v>
      </c>
      <c r="I42" s="81">
        <v>114.306274</v>
      </c>
      <c r="J42" s="81">
        <v>116.91404</v>
      </c>
      <c r="K42" s="81">
        <v>119.122299</v>
      </c>
      <c r="L42" s="81">
        <v>120.919121</v>
      </c>
      <c r="M42" s="81">
        <v>122.303787</v>
      </c>
      <c r="N42" s="81">
        <v>123.41063699999999</v>
      </c>
      <c r="O42" s="81">
        <v>124.301575</v>
      </c>
      <c r="P42" s="81">
        <v>124.971672</v>
      </c>
      <c r="Q42" s="81">
        <v>125.45262099999999</v>
      </c>
      <c r="R42" s="81">
        <v>125.845901</v>
      </c>
      <c r="S42" s="81">
        <v>126.217384</v>
      </c>
      <c r="T42" s="81">
        <v>126.5205</v>
      </c>
      <c r="U42" s="81">
        <v>126.831459</v>
      </c>
      <c r="V42" s="81">
        <v>127.191658</v>
      </c>
      <c r="W42" s="81">
        <v>127.46466100000001</v>
      </c>
      <c r="X42" s="81">
        <v>127.66233099999999</v>
      </c>
      <c r="Y42" s="81">
        <v>127.832306</v>
      </c>
      <c r="Z42" s="81">
        <v>127.931229</v>
      </c>
      <c r="AA42" s="81">
        <v>128.08067299999999</v>
      </c>
      <c r="AB42" s="81">
        <v>128.24417099999999</v>
      </c>
      <c r="AC42" s="81">
        <v>128.32719399999999</v>
      </c>
      <c r="AD42" s="81">
        <v>128.38906900000001</v>
      </c>
      <c r="AE42" s="81">
        <v>128.49859599999999</v>
      </c>
      <c r="AF42" s="81">
        <v>128.63505599999999</v>
      </c>
      <c r="AG42" s="80">
        <v>1.5965E-2</v>
      </c>
    </row>
    <row r="43" spans="1:33" ht="24.75">
      <c r="A43" s="58" t="s">
        <v>599</v>
      </c>
      <c r="B43" s="73" t="s">
        <v>943</v>
      </c>
      <c r="C43" s="81">
        <v>0.40680500000000003</v>
      </c>
      <c r="D43" s="81">
        <v>0.373809</v>
      </c>
      <c r="E43" s="81">
        <v>0.34237400000000001</v>
      </c>
      <c r="F43" s="81">
        <v>0.31419999999999998</v>
      </c>
      <c r="G43" s="81">
        <v>0.29011399999999998</v>
      </c>
      <c r="H43" s="81">
        <v>0.26757500000000001</v>
      </c>
      <c r="I43" s="81">
        <v>0.24599499999999999</v>
      </c>
      <c r="J43" s="81">
        <v>0.22531200000000001</v>
      </c>
      <c r="K43" s="81">
        <v>0.20543500000000001</v>
      </c>
      <c r="L43" s="81">
        <v>0.186115</v>
      </c>
      <c r="M43" s="81">
        <v>0.16764599999999999</v>
      </c>
      <c r="N43" s="81">
        <v>0.150035</v>
      </c>
      <c r="O43" s="81">
        <v>0.13352900000000001</v>
      </c>
      <c r="P43" s="81">
        <v>0.118157</v>
      </c>
      <c r="Q43" s="81">
        <v>0.104154</v>
      </c>
      <c r="R43" s="81">
        <v>9.1642000000000001E-2</v>
      </c>
      <c r="S43" s="81">
        <v>8.0626000000000003E-2</v>
      </c>
      <c r="T43" s="81">
        <v>7.1204000000000003E-2</v>
      </c>
      <c r="U43" s="81">
        <v>6.3386999999999999E-2</v>
      </c>
      <c r="V43" s="81">
        <v>5.7139000000000002E-2</v>
      </c>
      <c r="W43" s="81">
        <v>5.1959999999999999E-2</v>
      </c>
      <c r="X43" s="81">
        <v>4.7789999999999999E-2</v>
      </c>
      <c r="Y43" s="81">
        <v>4.4345000000000002E-2</v>
      </c>
      <c r="Z43" s="81">
        <v>4.1502999999999998E-2</v>
      </c>
      <c r="AA43" s="81">
        <v>3.9060999999999998E-2</v>
      </c>
      <c r="AB43" s="81">
        <v>3.6770999999999998E-2</v>
      </c>
      <c r="AC43" s="81">
        <v>3.4617000000000002E-2</v>
      </c>
      <c r="AD43" s="81">
        <v>3.2596E-2</v>
      </c>
      <c r="AE43" s="81">
        <v>3.0703999999999999E-2</v>
      </c>
      <c r="AF43" s="81">
        <v>2.8929E-2</v>
      </c>
      <c r="AG43" s="80">
        <v>-8.7123000000000006E-2</v>
      </c>
    </row>
    <row r="44" spans="1:33" ht="48.75">
      <c r="A44" s="58" t="s">
        <v>600</v>
      </c>
      <c r="B44" s="73" t="s">
        <v>982</v>
      </c>
      <c r="C44" s="81">
        <v>81.666190999999998</v>
      </c>
      <c r="D44" s="81">
        <v>90.693129999999996</v>
      </c>
      <c r="E44" s="81">
        <v>97.272987000000001</v>
      </c>
      <c r="F44" s="81">
        <v>102.589333</v>
      </c>
      <c r="G44" s="81">
        <v>107.08560199999999</v>
      </c>
      <c r="H44" s="81">
        <v>111.38108099999999</v>
      </c>
      <c r="I44" s="81">
        <v>114.552269</v>
      </c>
      <c r="J44" s="81">
        <v>117.139351</v>
      </c>
      <c r="K44" s="81">
        <v>119.327736</v>
      </c>
      <c r="L44" s="81">
        <v>121.105232</v>
      </c>
      <c r="M44" s="81">
        <v>122.471436</v>
      </c>
      <c r="N44" s="81">
        <v>123.560669</v>
      </c>
      <c r="O44" s="81">
        <v>124.435104</v>
      </c>
      <c r="P44" s="81">
        <v>125.089828</v>
      </c>
      <c r="Q44" s="81">
        <v>125.55677799999999</v>
      </c>
      <c r="R44" s="81">
        <v>125.937546</v>
      </c>
      <c r="S44" s="81">
        <v>126.298012</v>
      </c>
      <c r="T44" s="81">
        <v>126.591705</v>
      </c>
      <c r="U44" s="81">
        <v>126.89484400000001</v>
      </c>
      <c r="V44" s="81">
        <v>127.248795</v>
      </c>
      <c r="W44" s="81">
        <v>127.51662399999999</v>
      </c>
      <c r="X44" s="81">
        <v>127.710121</v>
      </c>
      <c r="Y44" s="81">
        <v>127.876648</v>
      </c>
      <c r="Z44" s="81">
        <v>127.97273300000001</v>
      </c>
      <c r="AA44" s="81">
        <v>128.11973599999999</v>
      </c>
      <c r="AB44" s="81">
        <v>128.280945</v>
      </c>
      <c r="AC44" s="81">
        <v>128.361816</v>
      </c>
      <c r="AD44" s="81">
        <v>128.421661</v>
      </c>
      <c r="AE44" s="81">
        <v>128.52929700000001</v>
      </c>
      <c r="AF44" s="81">
        <v>128.66398599999999</v>
      </c>
      <c r="AG44" s="80">
        <v>1.5798E-2</v>
      </c>
    </row>
    <row r="45" spans="1:33">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row>
    <row r="46" spans="1:33" ht="48.75">
      <c r="A46" s="55"/>
      <c r="B46" s="83" t="s">
        <v>602</v>
      </c>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row>
    <row r="47" spans="1:33" ht="36.75">
      <c r="A47" s="58" t="s">
        <v>603</v>
      </c>
      <c r="B47" s="73" t="s">
        <v>947</v>
      </c>
      <c r="C47" s="81">
        <v>13.657633000000001</v>
      </c>
      <c r="D47" s="81">
        <v>13.257641</v>
      </c>
      <c r="E47" s="81">
        <v>12.542187</v>
      </c>
      <c r="F47" s="81">
        <v>11.786389</v>
      </c>
      <c r="G47" s="81">
        <v>11.086005999999999</v>
      </c>
      <c r="H47" s="81">
        <v>10.457670999999999</v>
      </c>
      <c r="I47" s="81">
        <v>9.8454899999999999</v>
      </c>
      <c r="J47" s="81">
        <v>9.2734360000000002</v>
      </c>
      <c r="K47" s="81">
        <v>8.7661540000000002</v>
      </c>
      <c r="L47" s="81">
        <v>8.3084959999999999</v>
      </c>
      <c r="M47" s="81">
        <v>7.8918949999999999</v>
      </c>
      <c r="N47" s="81">
        <v>7.5285630000000001</v>
      </c>
      <c r="O47" s="81">
        <v>7.2187910000000004</v>
      </c>
      <c r="P47" s="81">
        <v>6.949484</v>
      </c>
      <c r="Q47" s="81">
        <v>6.721292</v>
      </c>
      <c r="R47" s="81">
        <v>6.5415869999999998</v>
      </c>
      <c r="S47" s="81">
        <v>6.4099740000000001</v>
      </c>
      <c r="T47" s="81">
        <v>6.3127579999999996</v>
      </c>
      <c r="U47" s="81">
        <v>6.2481049999999998</v>
      </c>
      <c r="V47" s="81">
        <v>6.206671</v>
      </c>
      <c r="W47" s="81">
        <v>6.165635</v>
      </c>
      <c r="X47" s="81">
        <v>6.1285259999999999</v>
      </c>
      <c r="Y47" s="81">
        <v>6.1014039999999996</v>
      </c>
      <c r="Z47" s="81">
        <v>6.0771990000000002</v>
      </c>
      <c r="AA47" s="81">
        <v>6.0686109999999998</v>
      </c>
      <c r="AB47" s="81">
        <v>6.0643289999999999</v>
      </c>
      <c r="AC47" s="81">
        <v>6.0512560000000004</v>
      </c>
      <c r="AD47" s="81">
        <v>6.0409269999999999</v>
      </c>
      <c r="AE47" s="81">
        <v>6.0419960000000001</v>
      </c>
      <c r="AF47" s="81">
        <v>6.0479729999999998</v>
      </c>
      <c r="AG47" s="80">
        <v>-2.7698E-2</v>
      </c>
    </row>
    <row r="48" spans="1:33" ht="36.75">
      <c r="A48" s="58" t="s">
        <v>604</v>
      </c>
      <c r="B48" s="73" t="s">
        <v>1340</v>
      </c>
      <c r="C48" s="81">
        <v>5.2469999999999999E-3</v>
      </c>
      <c r="D48" s="81">
        <v>5.5529999999999998E-3</v>
      </c>
      <c r="E48" s="81">
        <v>5.8190000000000004E-3</v>
      </c>
      <c r="F48" s="81">
        <v>6.038E-3</v>
      </c>
      <c r="G48" s="81">
        <v>6.2420000000000002E-3</v>
      </c>
      <c r="H48" s="81">
        <v>6.4320000000000002E-3</v>
      </c>
      <c r="I48" s="81">
        <v>6.5830000000000003E-3</v>
      </c>
      <c r="J48" s="81">
        <v>6.6860000000000001E-3</v>
      </c>
      <c r="K48" s="81">
        <v>6.7499999999999999E-3</v>
      </c>
      <c r="L48" s="81">
        <v>6.7749999999999998E-3</v>
      </c>
      <c r="M48" s="81">
        <v>6.7660000000000003E-3</v>
      </c>
      <c r="N48" s="81">
        <v>6.7250000000000001E-3</v>
      </c>
      <c r="O48" s="81">
        <v>6.6569999999999997E-3</v>
      </c>
      <c r="P48" s="81">
        <v>6.5599999999999999E-3</v>
      </c>
      <c r="Q48" s="81">
        <v>6.4390000000000003E-3</v>
      </c>
      <c r="R48" s="81">
        <v>6.2979999999999998E-3</v>
      </c>
      <c r="S48" s="81">
        <v>6.1349999999999998E-3</v>
      </c>
      <c r="T48" s="81">
        <v>5.947E-3</v>
      </c>
      <c r="U48" s="81">
        <v>5.7369999999999999E-3</v>
      </c>
      <c r="V48" s="81">
        <v>5.5110000000000003E-3</v>
      </c>
      <c r="W48" s="81">
        <v>5.2680000000000001E-3</v>
      </c>
      <c r="X48" s="81">
        <v>5.0099999999999997E-3</v>
      </c>
      <c r="Y48" s="81">
        <v>4.7410000000000004E-3</v>
      </c>
      <c r="Z48" s="81">
        <v>4.4650000000000002E-3</v>
      </c>
      <c r="AA48" s="81">
        <v>4.1869999999999997E-3</v>
      </c>
      <c r="AB48" s="81">
        <v>3.9050000000000001E-3</v>
      </c>
      <c r="AC48" s="81">
        <v>3.6189999999999998E-3</v>
      </c>
      <c r="AD48" s="81">
        <v>3.3300000000000001E-3</v>
      </c>
      <c r="AE48" s="81">
        <v>3.0370000000000002E-3</v>
      </c>
      <c r="AF48" s="81">
        <v>2.7409999999999999E-3</v>
      </c>
      <c r="AG48" s="80">
        <v>-2.2145000000000001E-2</v>
      </c>
    </row>
    <row r="49" spans="1:33" ht="36.75">
      <c r="A49" s="58" t="s">
        <v>605</v>
      </c>
      <c r="B49" s="73" t="s">
        <v>1341</v>
      </c>
      <c r="C49" s="81">
        <v>2.7366999999999999E-2</v>
      </c>
      <c r="D49" s="81">
        <v>8.0897999999999998E-2</v>
      </c>
      <c r="E49" s="81">
        <v>0.17473</v>
      </c>
      <c r="F49" s="81">
        <v>0.30191400000000002</v>
      </c>
      <c r="G49" s="81">
        <v>0.45886399999999999</v>
      </c>
      <c r="H49" s="81">
        <v>0.64480800000000005</v>
      </c>
      <c r="I49" s="81">
        <v>0.85101000000000004</v>
      </c>
      <c r="J49" s="81">
        <v>1.0744720000000001</v>
      </c>
      <c r="K49" s="81">
        <v>1.3155539999999999</v>
      </c>
      <c r="L49" s="81">
        <v>1.570344</v>
      </c>
      <c r="M49" s="81">
        <v>1.8353219999999999</v>
      </c>
      <c r="N49" s="81">
        <v>2.1112129999999998</v>
      </c>
      <c r="O49" s="81">
        <v>2.3979819999999998</v>
      </c>
      <c r="P49" s="81">
        <v>2.6932559999999999</v>
      </c>
      <c r="Q49" s="81">
        <v>2.996346</v>
      </c>
      <c r="R49" s="81">
        <v>3.309904</v>
      </c>
      <c r="S49" s="81">
        <v>3.6358380000000001</v>
      </c>
      <c r="T49" s="81">
        <v>3.9708909999999999</v>
      </c>
      <c r="U49" s="81">
        <v>4.3180160000000001</v>
      </c>
      <c r="V49" s="81">
        <v>4.6787200000000002</v>
      </c>
      <c r="W49" s="81">
        <v>5.044092</v>
      </c>
      <c r="X49" s="81">
        <v>5.413786</v>
      </c>
      <c r="Y49" s="81">
        <v>5.7898880000000004</v>
      </c>
      <c r="Z49" s="81">
        <v>6.1690069999999997</v>
      </c>
      <c r="AA49" s="81">
        <v>6.559075</v>
      </c>
      <c r="AB49" s="81">
        <v>6.9565939999999999</v>
      </c>
      <c r="AC49" s="81">
        <v>7.3537129999999999</v>
      </c>
      <c r="AD49" s="81">
        <v>7.7548950000000003</v>
      </c>
      <c r="AE49" s="81">
        <v>8.1660730000000008</v>
      </c>
      <c r="AF49" s="81">
        <v>8.5855289999999993</v>
      </c>
      <c r="AG49" s="80">
        <v>0.21923599999999999</v>
      </c>
    </row>
    <row r="50" spans="1:33" ht="36.75">
      <c r="A50" s="58" t="s">
        <v>606</v>
      </c>
      <c r="B50" s="73" t="s">
        <v>1342</v>
      </c>
      <c r="C50" s="81">
        <v>3.8272E-2</v>
      </c>
      <c r="D50" s="81">
        <v>5.4056E-2</v>
      </c>
      <c r="E50" s="81">
        <v>7.5516E-2</v>
      </c>
      <c r="F50" s="81">
        <v>0.101259</v>
      </c>
      <c r="G50" s="81">
        <v>0.13089100000000001</v>
      </c>
      <c r="H50" s="81">
        <v>0.164662</v>
      </c>
      <c r="I50" s="81">
        <v>0.20110700000000001</v>
      </c>
      <c r="J50" s="81">
        <v>0.23969799999999999</v>
      </c>
      <c r="K50" s="81">
        <v>0.28060400000000002</v>
      </c>
      <c r="L50" s="81">
        <v>0.32327499999999998</v>
      </c>
      <c r="M50" s="81">
        <v>0.36710900000000002</v>
      </c>
      <c r="N50" s="81">
        <v>0.41222500000000001</v>
      </c>
      <c r="O50" s="81">
        <v>0.458671</v>
      </c>
      <c r="P50" s="81">
        <v>0.50610200000000005</v>
      </c>
      <c r="Q50" s="81">
        <v>0.55441200000000002</v>
      </c>
      <c r="R50" s="81">
        <v>0.60406599999999999</v>
      </c>
      <c r="S50" s="81">
        <v>0.65542999999999996</v>
      </c>
      <c r="T50" s="81">
        <v>0.708013</v>
      </c>
      <c r="U50" s="81">
        <v>0.76231700000000002</v>
      </c>
      <c r="V50" s="81">
        <v>0.81861799999999996</v>
      </c>
      <c r="W50" s="81">
        <v>0.87560700000000002</v>
      </c>
      <c r="X50" s="81">
        <v>0.93326799999999999</v>
      </c>
      <c r="Y50" s="81">
        <v>0.99188500000000002</v>
      </c>
      <c r="Z50" s="81">
        <v>1.0509299999999999</v>
      </c>
      <c r="AA50" s="81">
        <v>1.111666</v>
      </c>
      <c r="AB50" s="81">
        <v>1.173584</v>
      </c>
      <c r="AC50" s="81">
        <v>1.235476</v>
      </c>
      <c r="AD50" s="81">
        <v>1.298017</v>
      </c>
      <c r="AE50" s="81">
        <v>1.362115</v>
      </c>
      <c r="AF50" s="81">
        <v>1.4275180000000001</v>
      </c>
      <c r="AG50" s="80">
        <v>0.132913</v>
      </c>
    </row>
    <row r="51" spans="1:33" ht="48.75">
      <c r="A51" s="58" t="s">
        <v>607</v>
      </c>
      <c r="B51" s="73" t="s">
        <v>955</v>
      </c>
      <c r="C51" s="81">
        <v>0.11577</v>
      </c>
      <c r="D51" s="81">
        <v>0.15857199999999999</v>
      </c>
      <c r="E51" s="81">
        <v>0.20028399999999999</v>
      </c>
      <c r="F51" s="81">
        <v>0.240619</v>
      </c>
      <c r="G51" s="81">
        <v>0.27969899999999998</v>
      </c>
      <c r="H51" s="81">
        <v>0.31858199999999998</v>
      </c>
      <c r="I51" s="81">
        <v>0.35656500000000002</v>
      </c>
      <c r="J51" s="81">
        <v>0.39306799999999997</v>
      </c>
      <c r="K51" s="81">
        <v>0.42854500000000001</v>
      </c>
      <c r="L51" s="81">
        <v>0.46293000000000001</v>
      </c>
      <c r="M51" s="81">
        <v>0.49596200000000001</v>
      </c>
      <c r="N51" s="81">
        <v>0.52788100000000004</v>
      </c>
      <c r="O51" s="81">
        <v>0.55890300000000004</v>
      </c>
      <c r="P51" s="81">
        <v>0.58898799999999996</v>
      </c>
      <c r="Q51" s="81">
        <v>0.61811199999999999</v>
      </c>
      <c r="R51" s="81">
        <v>0.64658300000000002</v>
      </c>
      <c r="S51" s="81">
        <v>0.674732</v>
      </c>
      <c r="T51" s="81">
        <v>0.70245599999999997</v>
      </c>
      <c r="U51" s="81">
        <v>0.73005900000000001</v>
      </c>
      <c r="V51" s="81">
        <v>0.75786299999999995</v>
      </c>
      <c r="W51" s="81">
        <v>0.78542599999999996</v>
      </c>
      <c r="X51" s="81">
        <v>0.81272800000000001</v>
      </c>
      <c r="Y51" s="81">
        <v>0.83994800000000003</v>
      </c>
      <c r="Z51" s="81">
        <v>0.86696600000000001</v>
      </c>
      <c r="AA51" s="81">
        <v>0.89446599999999998</v>
      </c>
      <c r="AB51" s="81">
        <v>0.922454</v>
      </c>
      <c r="AC51" s="81">
        <v>0.95043900000000003</v>
      </c>
      <c r="AD51" s="81">
        <v>0.97858900000000004</v>
      </c>
      <c r="AE51" s="81">
        <v>1.0072859999999999</v>
      </c>
      <c r="AF51" s="81">
        <v>1.0365409999999999</v>
      </c>
      <c r="AG51" s="80">
        <v>7.8518000000000004E-2</v>
      </c>
    </row>
    <row r="52" spans="1:33" ht="48.75">
      <c r="A52" s="58" t="s">
        <v>608</v>
      </c>
      <c r="B52" s="73" t="s">
        <v>957</v>
      </c>
      <c r="C52" s="81">
        <v>6.6E-4</v>
      </c>
      <c r="D52" s="81">
        <v>4.6480000000000002E-3</v>
      </c>
      <c r="E52" s="81">
        <v>1.2355E-2</v>
      </c>
      <c r="F52" s="81">
        <v>2.3751000000000001E-2</v>
      </c>
      <c r="G52" s="81">
        <v>3.8696000000000001E-2</v>
      </c>
      <c r="H52" s="81">
        <v>5.6977E-2</v>
      </c>
      <c r="I52" s="81">
        <v>7.8168000000000001E-2</v>
      </c>
      <c r="J52" s="81">
        <v>0.101856</v>
      </c>
      <c r="K52" s="81">
        <v>0.12797800000000001</v>
      </c>
      <c r="L52" s="81">
        <v>0.156253</v>
      </c>
      <c r="M52" s="81">
        <v>0.186366</v>
      </c>
      <c r="N52" s="81">
        <v>0.218279</v>
      </c>
      <c r="O52" s="81">
        <v>0.25192799999999999</v>
      </c>
      <c r="P52" s="81">
        <v>0.287105</v>
      </c>
      <c r="Q52" s="81">
        <v>0.32366400000000001</v>
      </c>
      <c r="R52" s="81">
        <v>0.36169699999999999</v>
      </c>
      <c r="S52" s="81">
        <v>0.40131899999999998</v>
      </c>
      <c r="T52" s="81">
        <v>0.44232500000000002</v>
      </c>
      <c r="U52" s="81">
        <v>0.48485099999999998</v>
      </c>
      <c r="V52" s="81">
        <v>0.52900400000000003</v>
      </c>
      <c r="W52" s="81">
        <v>0.57419799999999999</v>
      </c>
      <c r="X52" s="81">
        <v>0.62024000000000001</v>
      </c>
      <c r="Y52" s="81">
        <v>0.66716200000000003</v>
      </c>
      <c r="Z52" s="81">
        <v>0.71472000000000002</v>
      </c>
      <c r="AA52" s="81">
        <v>0.76339500000000005</v>
      </c>
      <c r="AB52" s="81">
        <v>0.81307099999999999</v>
      </c>
      <c r="AC52" s="81">
        <v>0.86321400000000004</v>
      </c>
      <c r="AD52" s="81">
        <v>0.91397099999999998</v>
      </c>
      <c r="AE52" s="81">
        <v>0.96574199999999999</v>
      </c>
      <c r="AF52" s="81">
        <v>1.0185329999999999</v>
      </c>
      <c r="AG52" s="80">
        <v>0.28811500000000001</v>
      </c>
    </row>
    <row r="53" spans="1:33" ht="36.75">
      <c r="A53" s="58" t="s">
        <v>609</v>
      </c>
      <c r="B53" s="73" t="s">
        <v>959</v>
      </c>
      <c r="C53" s="81">
        <v>0</v>
      </c>
      <c r="D53" s="81">
        <v>0</v>
      </c>
      <c r="E53" s="81">
        <v>0</v>
      </c>
      <c r="F53" s="81">
        <v>0</v>
      </c>
      <c r="G53" s="81">
        <v>0</v>
      </c>
      <c r="H53" s="81">
        <v>0</v>
      </c>
      <c r="I53" s="81">
        <v>0</v>
      </c>
      <c r="J53" s="81">
        <v>0</v>
      </c>
      <c r="K53" s="81">
        <v>0</v>
      </c>
      <c r="L53" s="81">
        <v>0</v>
      </c>
      <c r="M53" s="81">
        <v>0</v>
      </c>
      <c r="N53" s="81">
        <v>0</v>
      </c>
      <c r="O53" s="81">
        <v>0</v>
      </c>
      <c r="P53" s="81">
        <v>0</v>
      </c>
      <c r="Q53" s="81">
        <v>0</v>
      </c>
      <c r="R53" s="81">
        <v>0</v>
      </c>
      <c r="S53" s="81">
        <v>0</v>
      </c>
      <c r="T53" s="81">
        <v>0</v>
      </c>
      <c r="U53" s="81">
        <v>0</v>
      </c>
      <c r="V53" s="81">
        <v>0</v>
      </c>
      <c r="W53" s="81">
        <v>0</v>
      </c>
      <c r="X53" s="81">
        <v>0</v>
      </c>
      <c r="Y53" s="81">
        <v>0</v>
      </c>
      <c r="Z53" s="81">
        <v>0</v>
      </c>
      <c r="AA53" s="81">
        <v>0</v>
      </c>
      <c r="AB53" s="81">
        <v>0</v>
      </c>
      <c r="AC53" s="81">
        <v>0</v>
      </c>
      <c r="AD53" s="81">
        <v>0</v>
      </c>
      <c r="AE53" s="81">
        <v>0</v>
      </c>
      <c r="AF53" s="81">
        <v>0</v>
      </c>
      <c r="AG53" s="80" t="s">
        <v>560</v>
      </c>
    </row>
    <row r="54" spans="1:33" ht="36.75">
      <c r="A54" s="58" t="s">
        <v>610</v>
      </c>
      <c r="B54" s="73" t="s">
        <v>961</v>
      </c>
      <c r="C54" s="81">
        <v>1.1090949999999999</v>
      </c>
      <c r="D54" s="81">
        <v>1.6288050000000001</v>
      </c>
      <c r="E54" s="81">
        <v>2.1399029999999999</v>
      </c>
      <c r="F54" s="81">
        <v>2.6326260000000001</v>
      </c>
      <c r="G54" s="81">
        <v>3.1037340000000002</v>
      </c>
      <c r="H54" s="81">
        <v>3.5665119999999999</v>
      </c>
      <c r="I54" s="81">
        <v>3.9842749999999998</v>
      </c>
      <c r="J54" s="81">
        <v>4.3672639999999996</v>
      </c>
      <c r="K54" s="81">
        <v>4.7189019999999999</v>
      </c>
      <c r="L54" s="81">
        <v>5.0394449999999997</v>
      </c>
      <c r="M54" s="81">
        <v>5.329453</v>
      </c>
      <c r="N54" s="81">
        <v>5.5957489999999996</v>
      </c>
      <c r="O54" s="81">
        <v>5.843045</v>
      </c>
      <c r="P54" s="81">
        <v>6.0722719999999999</v>
      </c>
      <c r="Q54" s="81">
        <v>6.2852959999999998</v>
      </c>
      <c r="R54" s="81">
        <v>6.4871990000000004</v>
      </c>
      <c r="S54" s="81">
        <v>6.6821929999999998</v>
      </c>
      <c r="T54" s="81">
        <v>6.8688529999999997</v>
      </c>
      <c r="U54" s="81">
        <v>7.0510299999999999</v>
      </c>
      <c r="V54" s="81">
        <v>7.2320820000000001</v>
      </c>
      <c r="W54" s="81">
        <v>7.4063319999999999</v>
      </c>
      <c r="X54" s="81">
        <v>7.5741290000000001</v>
      </c>
      <c r="Y54" s="81">
        <v>7.7381159999999998</v>
      </c>
      <c r="Z54" s="81">
        <v>7.896833</v>
      </c>
      <c r="AA54" s="81">
        <v>8.0576290000000004</v>
      </c>
      <c r="AB54" s="81">
        <v>8.2198720000000005</v>
      </c>
      <c r="AC54" s="81">
        <v>8.3781719999999993</v>
      </c>
      <c r="AD54" s="81">
        <v>8.5354080000000003</v>
      </c>
      <c r="AE54" s="81">
        <v>8.6958719999999996</v>
      </c>
      <c r="AF54" s="81">
        <v>8.8589289999999998</v>
      </c>
      <c r="AG54" s="80">
        <v>7.4279999999999999E-2</v>
      </c>
    </row>
    <row r="55" spans="1:33" ht="24.75">
      <c r="A55" s="58" t="s">
        <v>611</v>
      </c>
      <c r="B55" s="73" t="s">
        <v>963</v>
      </c>
      <c r="C55" s="81">
        <v>2.4507000000000001E-2</v>
      </c>
      <c r="D55" s="81">
        <v>2.2960999999999999E-2</v>
      </c>
      <c r="E55" s="81">
        <v>2.1375999999999999E-2</v>
      </c>
      <c r="F55" s="81">
        <v>1.9949000000000001E-2</v>
      </c>
      <c r="G55" s="81">
        <v>1.856E-2</v>
      </c>
      <c r="H55" s="81">
        <v>1.7208999999999999E-2</v>
      </c>
      <c r="I55" s="81">
        <v>1.5932000000000002E-2</v>
      </c>
      <c r="J55" s="81">
        <v>1.4760000000000001E-2</v>
      </c>
      <c r="K55" s="81">
        <v>1.3726E-2</v>
      </c>
      <c r="L55" s="81">
        <v>1.2753E-2</v>
      </c>
      <c r="M55" s="81">
        <v>1.1816999999999999E-2</v>
      </c>
      <c r="N55" s="81">
        <v>1.0917E-2</v>
      </c>
      <c r="O55" s="81">
        <v>1.0071999999999999E-2</v>
      </c>
      <c r="P55" s="81">
        <v>9.2870000000000001E-3</v>
      </c>
      <c r="Q55" s="81">
        <v>8.5649999999999997E-3</v>
      </c>
      <c r="R55" s="81">
        <v>7.9120000000000006E-3</v>
      </c>
      <c r="S55" s="81">
        <v>7.3819999999999997E-3</v>
      </c>
      <c r="T55" s="81">
        <v>6.8840000000000004E-3</v>
      </c>
      <c r="U55" s="81">
        <v>6.4469999999999996E-3</v>
      </c>
      <c r="V55" s="81">
        <v>6.038E-3</v>
      </c>
      <c r="W55" s="81">
        <v>5.6540000000000002E-3</v>
      </c>
      <c r="X55" s="81">
        <v>5.2950000000000002E-3</v>
      </c>
      <c r="Y55" s="81">
        <v>4.9589999999999999E-3</v>
      </c>
      <c r="Z55" s="81">
        <v>4.6439999999999997E-3</v>
      </c>
      <c r="AA55" s="81">
        <v>4.3499999999999997E-3</v>
      </c>
      <c r="AB55" s="81">
        <v>4.0740000000000004E-3</v>
      </c>
      <c r="AC55" s="81">
        <v>3.8149999999999998E-3</v>
      </c>
      <c r="AD55" s="81">
        <v>3.5729999999999998E-3</v>
      </c>
      <c r="AE55" s="81">
        <v>3.3470000000000001E-3</v>
      </c>
      <c r="AF55" s="81">
        <v>3.1350000000000002E-3</v>
      </c>
      <c r="AG55" s="80">
        <v>-6.8456000000000003E-2</v>
      </c>
    </row>
    <row r="56" spans="1:33" ht="36.75">
      <c r="A56" s="58" t="s">
        <v>612</v>
      </c>
      <c r="B56" s="73" t="s">
        <v>965</v>
      </c>
      <c r="C56" s="81">
        <v>1.7843000000000001E-2</v>
      </c>
      <c r="D56" s="81">
        <v>1.6374E-2</v>
      </c>
      <c r="E56" s="81">
        <v>1.5088000000000001E-2</v>
      </c>
      <c r="F56" s="81">
        <v>1.4126E-2</v>
      </c>
      <c r="G56" s="81">
        <v>1.3226E-2</v>
      </c>
      <c r="H56" s="81">
        <v>1.2383999999999999E-2</v>
      </c>
      <c r="I56" s="81">
        <v>1.1594999999999999E-2</v>
      </c>
      <c r="J56" s="81">
        <v>1.0857E-2</v>
      </c>
      <c r="K56" s="81">
        <v>1.0165E-2</v>
      </c>
      <c r="L56" s="81">
        <v>9.5180000000000004E-3</v>
      </c>
      <c r="M56" s="81">
        <v>8.9130000000000008E-3</v>
      </c>
      <c r="N56" s="81">
        <v>8.345E-3</v>
      </c>
      <c r="O56" s="81">
        <v>7.8139999999999998E-3</v>
      </c>
      <c r="P56" s="81">
        <v>7.3169999999999997E-3</v>
      </c>
      <c r="Q56" s="81">
        <v>6.8519999999999996E-3</v>
      </c>
      <c r="R56" s="81">
        <v>6.4159999999999998E-3</v>
      </c>
      <c r="S56" s="81">
        <v>6.0080000000000003E-3</v>
      </c>
      <c r="T56" s="81">
        <v>5.6259999999999999E-3</v>
      </c>
      <c r="U56" s="81">
        <v>5.2690000000000002E-3</v>
      </c>
      <c r="V56" s="81">
        <v>4.934E-3</v>
      </c>
      <c r="W56" s="81">
        <v>4.6210000000000001E-3</v>
      </c>
      <c r="X56" s="81">
        <v>4.3270000000000001E-3</v>
      </c>
      <c r="Y56" s="81">
        <v>4.052E-3</v>
      </c>
      <c r="Z56" s="81">
        <v>3.7950000000000002E-3</v>
      </c>
      <c r="AA56" s="81">
        <v>3.5539999999999999E-3</v>
      </c>
      <c r="AB56" s="81">
        <v>3.3279999999999998E-3</v>
      </c>
      <c r="AC56" s="81">
        <v>3.117E-3</v>
      </c>
      <c r="AD56" s="81">
        <v>2.9190000000000002E-3</v>
      </c>
      <c r="AE56" s="81">
        <v>2.7339999999999999E-3</v>
      </c>
      <c r="AF56" s="81">
        <v>2.5609999999999999E-3</v>
      </c>
      <c r="AG56" s="80">
        <v>-6.4751000000000003E-2</v>
      </c>
    </row>
    <row r="57" spans="1:33" ht="24.75">
      <c r="A57" s="58" t="s">
        <v>613</v>
      </c>
      <c r="B57" s="73" t="s">
        <v>967</v>
      </c>
      <c r="C57" s="81">
        <v>4.4554000000000003E-2</v>
      </c>
      <c r="D57" s="81">
        <v>4.0184999999999998E-2</v>
      </c>
      <c r="E57" s="81">
        <v>3.5985000000000003E-2</v>
      </c>
      <c r="F57" s="81">
        <v>3.2266000000000003E-2</v>
      </c>
      <c r="G57" s="81">
        <v>2.9288000000000002E-2</v>
      </c>
      <c r="H57" s="81">
        <v>2.6998999999999999E-2</v>
      </c>
      <c r="I57" s="81">
        <v>2.5198000000000002E-2</v>
      </c>
      <c r="J57" s="81">
        <v>2.3592999999999999E-2</v>
      </c>
      <c r="K57" s="81">
        <v>2.2089999999999999E-2</v>
      </c>
      <c r="L57" s="81">
        <v>2.0683E-2</v>
      </c>
      <c r="M57" s="81">
        <v>1.9366000000000001E-2</v>
      </c>
      <c r="N57" s="81">
        <v>1.8133E-2</v>
      </c>
      <c r="O57" s="81">
        <v>1.6979000000000001E-2</v>
      </c>
      <c r="P57" s="81">
        <v>1.5897999999999999E-2</v>
      </c>
      <c r="Q57" s="81">
        <v>1.4886999999999999E-2</v>
      </c>
      <c r="R57" s="81">
        <v>1.3939999999999999E-2</v>
      </c>
      <c r="S57" s="81">
        <v>1.3053E-2</v>
      </c>
      <c r="T57" s="81">
        <v>1.2222999999999999E-2</v>
      </c>
      <c r="U57" s="81">
        <v>1.1446E-2</v>
      </c>
      <c r="V57" s="81">
        <v>1.0718E-2</v>
      </c>
      <c r="W57" s="81">
        <v>1.0037000000000001E-2</v>
      </c>
      <c r="X57" s="81">
        <v>9.3989999999999994E-3</v>
      </c>
      <c r="Y57" s="81">
        <v>8.8020000000000008E-3</v>
      </c>
      <c r="Z57" s="81">
        <v>8.2419999999999993E-3</v>
      </c>
      <c r="AA57" s="81">
        <v>7.7190000000000002E-3</v>
      </c>
      <c r="AB57" s="81">
        <v>7.2290000000000002E-3</v>
      </c>
      <c r="AC57" s="81">
        <v>6.77E-3</v>
      </c>
      <c r="AD57" s="81">
        <v>6.3400000000000001E-3</v>
      </c>
      <c r="AE57" s="81">
        <v>5.9379999999999997E-3</v>
      </c>
      <c r="AF57" s="81">
        <v>5.561E-3</v>
      </c>
      <c r="AG57" s="80">
        <v>-6.9244E-2</v>
      </c>
    </row>
    <row r="58" spans="1:33" ht="24.75">
      <c r="A58" s="58" t="s">
        <v>614</v>
      </c>
      <c r="B58" s="73" t="s">
        <v>969</v>
      </c>
      <c r="C58" s="81">
        <v>4.1776000000000001E-2</v>
      </c>
      <c r="D58" s="81">
        <v>3.8330000000000003E-2</v>
      </c>
      <c r="E58" s="81">
        <v>3.5316E-2</v>
      </c>
      <c r="F58" s="81">
        <v>3.3064999999999997E-2</v>
      </c>
      <c r="G58" s="81">
        <v>3.0957999999999999E-2</v>
      </c>
      <c r="H58" s="81">
        <v>2.8986000000000001E-2</v>
      </c>
      <c r="I58" s="81">
        <v>2.7140000000000001E-2</v>
      </c>
      <c r="J58" s="81">
        <v>2.5411E-2</v>
      </c>
      <c r="K58" s="81">
        <v>2.3793000000000002E-2</v>
      </c>
      <c r="L58" s="81">
        <v>2.2277999999999999E-2</v>
      </c>
      <c r="M58" s="81">
        <v>2.086E-2</v>
      </c>
      <c r="N58" s="81">
        <v>1.9532999999999998E-2</v>
      </c>
      <c r="O58" s="81">
        <v>1.8290000000000001E-2</v>
      </c>
      <c r="P58" s="81">
        <v>1.7125999999999999E-2</v>
      </c>
      <c r="Q58" s="81">
        <v>1.6036999999999999E-2</v>
      </c>
      <c r="R58" s="81">
        <v>1.5017000000000001E-2</v>
      </c>
      <c r="S58" s="81">
        <v>1.4062E-2</v>
      </c>
      <c r="T58" s="81">
        <v>1.3167999999999999E-2</v>
      </c>
      <c r="U58" s="81">
        <v>1.2331E-2</v>
      </c>
      <c r="V58" s="81">
        <v>1.1547999999999999E-2</v>
      </c>
      <c r="W58" s="81">
        <v>1.0814000000000001E-2</v>
      </c>
      <c r="X58" s="81">
        <v>1.0127000000000001E-2</v>
      </c>
      <c r="Y58" s="81">
        <v>9.4839999999999994E-3</v>
      </c>
      <c r="Z58" s="81">
        <v>8.8819999999999993E-3</v>
      </c>
      <c r="AA58" s="81">
        <v>8.3180000000000007E-3</v>
      </c>
      <c r="AB58" s="81">
        <v>7.79E-3</v>
      </c>
      <c r="AC58" s="81">
        <v>7.2950000000000003E-3</v>
      </c>
      <c r="AD58" s="81">
        <v>6.8320000000000004E-3</v>
      </c>
      <c r="AE58" s="81">
        <v>6.3990000000000002E-3</v>
      </c>
      <c r="AF58" s="81">
        <v>5.9930000000000001E-3</v>
      </c>
      <c r="AG58" s="80">
        <v>-6.4764000000000002E-2</v>
      </c>
    </row>
    <row r="59" spans="1:33" ht="24.75">
      <c r="A59" s="58" t="s">
        <v>615</v>
      </c>
      <c r="B59" s="73" t="s">
        <v>971</v>
      </c>
      <c r="C59" s="81">
        <v>0</v>
      </c>
      <c r="D59" s="81">
        <v>0</v>
      </c>
      <c r="E59" s="81">
        <v>0</v>
      </c>
      <c r="F59" s="81">
        <v>0</v>
      </c>
      <c r="G59" s="81">
        <v>0</v>
      </c>
      <c r="H59" s="81">
        <v>0</v>
      </c>
      <c r="I59" s="81">
        <v>0</v>
      </c>
      <c r="J59" s="81">
        <v>0</v>
      </c>
      <c r="K59" s="81">
        <v>0</v>
      </c>
      <c r="L59" s="81">
        <v>0</v>
      </c>
      <c r="M59" s="81">
        <v>0</v>
      </c>
      <c r="N59" s="81">
        <v>0</v>
      </c>
      <c r="O59" s="81">
        <v>0</v>
      </c>
      <c r="P59" s="81">
        <v>0</v>
      </c>
      <c r="Q59" s="81">
        <v>0</v>
      </c>
      <c r="R59" s="81">
        <v>0</v>
      </c>
      <c r="S59" s="81">
        <v>0</v>
      </c>
      <c r="T59" s="81">
        <v>0</v>
      </c>
      <c r="U59" s="81">
        <v>0</v>
      </c>
      <c r="V59" s="81">
        <v>0</v>
      </c>
      <c r="W59" s="81">
        <v>0</v>
      </c>
      <c r="X59" s="81">
        <v>0</v>
      </c>
      <c r="Y59" s="81">
        <v>0</v>
      </c>
      <c r="Z59" s="81">
        <v>0</v>
      </c>
      <c r="AA59" s="81">
        <v>0</v>
      </c>
      <c r="AB59" s="81">
        <v>0</v>
      </c>
      <c r="AC59" s="81">
        <v>0</v>
      </c>
      <c r="AD59" s="81">
        <v>0</v>
      </c>
      <c r="AE59" s="81">
        <v>0</v>
      </c>
      <c r="AF59" s="81">
        <v>0</v>
      </c>
      <c r="AG59" s="80" t="s">
        <v>560</v>
      </c>
    </row>
    <row r="60" spans="1:33" ht="24.75">
      <c r="A60" s="58" t="s">
        <v>616</v>
      </c>
      <c r="B60" s="73" t="s">
        <v>973</v>
      </c>
      <c r="C60" s="81">
        <v>0</v>
      </c>
      <c r="D60" s="81">
        <v>3.8000000000000002E-5</v>
      </c>
      <c r="E60" s="81">
        <v>1.17E-4</v>
      </c>
      <c r="F60" s="81">
        <v>2.3800000000000001E-4</v>
      </c>
      <c r="G60" s="81">
        <v>4.0000000000000002E-4</v>
      </c>
      <c r="H60" s="81">
        <v>6.0499999999999996E-4</v>
      </c>
      <c r="I60" s="81">
        <v>8.4999999999999995E-4</v>
      </c>
      <c r="J60" s="81">
        <v>1.1299999999999999E-3</v>
      </c>
      <c r="K60" s="81">
        <v>1.444E-3</v>
      </c>
      <c r="L60" s="81">
        <v>1.7899999999999999E-3</v>
      </c>
      <c r="M60" s="81">
        <v>2.163E-3</v>
      </c>
      <c r="N60" s="81">
        <v>2.5609999999999999E-3</v>
      </c>
      <c r="O60" s="81">
        <v>2.983E-3</v>
      </c>
      <c r="P60" s="81">
        <v>3.4269999999999999E-3</v>
      </c>
      <c r="Q60" s="81">
        <v>3.8890000000000001E-3</v>
      </c>
      <c r="R60" s="81">
        <v>4.3709999999999999E-3</v>
      </c>
      <c r="S60" s="81">
        <v>4.8729999999999997E-3</v>
      </c>
      <c r="T60" s="81">
        <v>5.3949999999999996E-3</v>
      </c>
      <c r="U60" s="81">
        <v>5.9369999999999996E-3</v>
      </c>
      <c r="V60" s="81">
        <v>6.5009999999999998E-3</v>
      </c>
      <c r="W60" s="81">
        <v>7.0809999999999996E-3</v>
      </c>
      <c r="X60" s="81">
        <v>7.6759999999999997E-3</v>
      </c>
      <c r="Y60" s="81">
        <v>8.286E-3</v>
      </c>
      <c r="Z60" s="81">
        <v>8.907E-3</v>
      </c>
      <c r="AA60" s="81">
        <v>9.5440000000000004E-3</v>
      </c>
      <c r="AB60" s="81">
        <v>1.0196E-2</v>
      </c>
      <c r="AC60" s="81">
        <v>1.0857E-2</v>
      </c>
      <c r="AD60" s="81">
        <v>1.1528999999999999E-2</v>
      </c>
      <c r="AE60" s="81">
        <v>1.2215E-2</v>
      </c>
      <c r="AF60" s="81">
        <v>1.2914999999999999E-2</v>
      </c>
      <c r="AG60" s="80" t="s">
        <v>560</v>
      </c>
    </row>
    <row r="61" spans="1:33" ht="48.75">
      <c r="A61" s="58" t="s">
        <v>617</v>
      </c>
      <c r="B61" s="73" t="s">
        <v>998</v>
      </c>
      <c r="C61" s="81">
        <v>15.082725</v>
      </c>
      <c r="D61" s="81">
        <v>15.308059999999999</v>
      </c>
      <c r="E61" s="81">
        <v>15.258677</v>
      </c>
      <c r="F61" s="81">
        <v>15.19224</v>
      </c>
      <c r="G61" s="81">
        <v>15.196567</v>
      </c>
      <c r="H61" s="81">
        <v>15.301828</v>
      </c>
      <c r="I61" s="81">
        <v>15.403911000000001</v>
      </c>
      <c r="J61" s="81">
        <v>15.53223</v>
      </c>
      <c r="K61" s="81">
        <v>15.715705</v>
      </c>
      <c r="L61" s="81">
        <v>15.934545</v>
      </c>
      <c r="M61" s="81">
        <v>16.175992999999998</v>
      </c>
      <c r="N61" s="81">
        <v>16.460125000000001</v>
      </c>
      <c r="O61" s="81">
        <v>16.792114000000002</v>
      </c>
      <c r="P61" s="81">
        <v>17.15682</v>
      </c>
      <c r="Q61" s="81">
        <v>17.555789999999998</v>
      </c>
      <c r="R61" s="81">
        <v>18.004989999999999</v>
      </c>
      <c r="S61" s="81">
        <v>18.510998000000001</v>
      </c>
      <c r="T61" s="81">
        <v>19.054538999999998</v>
      </c>
      <c r="U61" s="81">
        <v>19.641544</v>
      </c>
      <c r="V61" s="81">
        <v>20.268204000000001</v>
      </c>
      <c r="W61" s="81">
        <v>20.894762</v>
      </c>
      <c r="X61" s="81">
        <v>21.524512999999999</v>
      </c>
      <c r="Y61" s="81">
        <v>22.16873</v>
      </c>
      <c r="Z61" s="81">
        <v>22.814592000000001</v>
      </c>
      <c r="AA61" s="81">
        <v>23.492514</v>
      </c>
      <c r="AB61" s="81">
        <v>24.186426000000001</v>
      </c>
      <c r="AC61" s="81">
        <v>24.867743000000001</v>
      </c>
      <c r="AD61" s="81">
        <v>25.556329999999999</v>
      </c>
      <c r="AE61" s="81">
        <v>26.272751</v>
      </c>
      <c r="AF61" s="81">
        <v>27.007926999999999</v>
      </c>
      <c r="AG61" s="80">
        <v>2.0292000000000001E-2</v>
      </c>
    </row>
    <row r="63" spans="1:33" ht="36.75">
      <c r="A63" s="58" t="s">
        <v>619</v>
      </c>
      <c r="B63" s="73" t="s">
        <v>620</v>
      </c>
      <c r="C63" s="81">
        <v>96.748917000000006</v>
      </c>
      <c r="D63" s="81">
        <v>106.00118999999999</v>
      </c>
      <c r="E63" s="81">
        <v>112.531662</v>
      </c>
      <c r="F63" s="81">
        <v>117.78157</v>
      </c>
      <c r="G63" s="81">
        <v>122.282166</v>
      </c>
      <c r="H63" s="81">
        <v>126.682907</v>
      </c>
      <c r="I63" s="81">
        <v>129.956177</v>
      </c>
      <c r="J63" s="81">
        <v>132.67158499999999</v>
      </c>
      <c r="K63" s="81">
        <v>135.043442</v>
      </c>
      <c r="L63" s="81">
        <v>137.03978000000001</v>
      </c>
      <c r="M63" s="81">
        <v>138.64743000000001</v>
      </c>
      <c r="N63" s="81">
        <v>140.02079800000001</v>
      </c>
      <c r="O63" s="81">
        <v>141.22721899999999</v>
      </c>
      <c r="P63" s="81">
        <v>142.24664300000001</v>
      </c>
      <c r="Q63" s="81">
        <v>143.11256399999999</v>
      </c>
      <c r="R63" s="81">
        <v>143.94253499999999</v>
      </c>
      <c r="S63" s="81">
        <v>144.80900600000001</v>
      </c>
      <c r="T63" s="81">
        <v>145.64624000000001</v>
      </c>
      <c r="U63" s="81">
        <v>146.53639200000001</v>
      </c>
      <c r="V63" s="81">
        <v>147.516998</v>
      </c>
      <c r="W63" s="81">
        <v>148.41139200000001</v>
      </c>
      <c r="X63" s="81">
        <v>149.234634</v>
      </c>
      <c r="Y63" s="81">
        <v>150.04537999999999</v>
      </c>
      <c r="Z63" s="81">
        <v>150.78732299999999</v>
      </c>
      <c r="AA63" s="81">
        <v>151.612244</v>
      </c>
      <c r="AB63" s="81">
        <v>152.467377</v>
      </c>
      <c r="AC63" s="81">
        <v>153.22955300000001</v>
      </c>
      <c r="AD63" s="81">
        <v>153.97799699999999</v>
      </c>
      <c r="AE63" s="81">
        <v>154.80204800000001</v>
      </c>
      <c r="AF63" s="81">
        <v>155.67190600000001</v>
      </c>
      <c r="AG63" s="80">
        <v>1.6535999999999999E-2</v>
      </c>
    </row>
    <row r="65" spans="1:34" ht="24.75">
      <c r="A65" s="58" t="s">
        <v>621</v>
      </c>
      <c r="B65" s="83" t="s">
        <v>622</v>
      </c>
      <c r="C65" s="106">
        <v>147.564819</v>
      </c>
      <c r="D65" s="106">
        <v>156.56890899999999</v>
      </c>
      <c r="E65" s="106">
        <v>161.71109000000001</v>
      </c>
      <c r="F65" s="106">
        <v>165.147278</v>
      </c>
      <c r="G65" s="106">
        <v>167.73915099999999</v>
      </c>
      <c r="H65" s="106">
        <v>170.605728</v>
      </c>
      <c r="I65" s="106">
        <v>172.249741</v>
      </c>
      <c r="J65" s="106">
        <v>173.501846</v>
      </c>
      <c r="K65" s="106">
        <v>174.607224</v>
      </c>
      <c r="L65" s="106">
        <v>175.54727199999999</v>
      </c>
      <c r="M65" s="106">
        <v>176.281723</v>
      </c>
      <c r="N65" s="106">
        <v>176.923035</v>
      </c>
      <c r="O65" s="106">
        <v>177.50198399999999</v>
      </c>
      <c r="P65" s="106">
        <v>177.96682699999999</v>
      </c>
      <c r="Q65" s="106">
        <v>178.31698600000001</v>
      </c>
      <c r="R65" s="106">
        <v>178.71627799999999</v>
      </c>
      <c r="S65" s="106">
        <v>179.24646000000001</v>
      </c>
      <c r="T65" s="106">
        <v>179.81445299999999</v>
      </c>
      <c r="U65" s="106">
        <v>180.46534700000001</v>
      </c>
      <c r="V65" s="106">
        <v>181.27654999999999</v>
      </c>
      <c r="W65" s="106">
        <v>181.998672</v>
      </c>
      <c r="X65" s="106">
        <v>182.62501499999999</v>
      </c>
      <c r="Y65" s="106">
        <v>183.274811</v>
      </c>
      <c r="Z65" s="106">
        <v>183.87973</v>
      </c>
      <c r="AA65" s="106">
        <v>184.59892300000001</v>
      </c>
      <c r="AB65" s="106">
        <v>185.37493900000001</v>
      </c>
      <c r="AC65" s="106">
        <v>186.00846899999999</v>
      </c>
      <c r="AD65" s="106">
        <v>186.59141500000001</v>
      </c>
      <c r="AE65" s="106">
        <v>187.26016200000001</v>
      </c>
      <c r="AF65" s="106">
        <v>187.97607400000001</v>
      </c>
      <c r="AG65" s="121">
        <v>8.3809999999999996E-3</v>
      </c>
      <c r="AH65" s="55"/>
    </row>
    <row r="67" spans="1:34" ht="36.75">
      <c r="A67" s="55"/>
      <c r="B67" s="83" t="s">
        <v>623</v>
      </c>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row>
    <row r="68" spans="1:34" ht="24.75">
      <c r="A68" s="58" t="s">
        <v>624</v>
      </c>
      <c r="B68" s="73" t="s">
        <v>1022</v>
      </c>
      <c r="C68" s="81">
        <v>49.253086000000003</v>
      </c>
      <c r="D68" s="81">
        <v>51.902003999999998</v>
      </c>
      <c r="E68" s="81">
        <v>53.752944999999997</v>
      </c>
      <c r="F68" s="81">
        <v>54.975025000000002</v>
      </c>
      <c r="G68" s="81">
        <v>56.027042000000002</v>
      </c>
      <c r="H68" s="81">
        <v>56.820788999999998</v>
      </c>
      <c r="I68" s="81">
        <v>56.983044</v>
      </c>
      <c r="J68" s="81">
        <v>57.057209</v>
      </c>
      <c r="K68" s="81">
        <v>57.153858</v>
      </c>
      <c r="L68" s="81">
        <v>57.195667</v>
      </c>
      <c r="M68" s="81">
        <v>57.140968000000001</v>
      </c>
      <c r="N68" s="81">
        <v>57.026268000000002</v>
      </c>
      <c r="O68" s="81">
        <v>56.804217999999999</v>
      </c>
      <c r="P68" s="81">
        <v>56.512011999999999</v>
      </c>
      <c r="Q68" s="81">
        <v>56.168453</v>
      </c>
      <c r="R68" s="81">
        <v>55.802371999999998</v>
      </c>
      <c r="S68" s="81">
        <v>55.434536000000001</v>
      </c>
      <c r="T68" s="81">
        <v>55.034858999999997</v>
      </c>
      <c r="U68" s="81">
        <v>54.581271999999998</v>
      </c>
      <c r="V68" s="81">
        <v>54.096297999999997</v>
      </c>
      <c r="W68" s="81">
        <v>53.605671000000001</v>
      </c>
      <c r="X68" s="81">
        <v>53.087856000000002</v>
      </c>
      <c r="Y68" s="81">
        <v>52.52496</v>
      </c>
      <c r="Z68" s="81">
        <v>51.903968999999996</v>
      </c>
      <c r="AA68" s="81">
        <v>51.246265000000001</v>
      </c>
      <c r="AB68" s="81">
        <v>50.590465999999999</v>
      </c>
      <c r="AC68" s="81">
        <v>49.856647000000002</v>
      </c>
      <c r="AD68" s="81">
        <v>49.036284999999999</v>
      </c>
      <c r="AE68" s="81">
        <v>48.266055999999999</v>
      </c>
      <c r="AF68" s="81">
        <v>47.570427000000002</v>
      </c>
      <c r="AG68" s="80">
        <v>-1.1980000000000001E-3</v>
      </c>
      <c r="AH68" s="55"/>
    </row>
    <row r="69" spans="1:34">
      <c r="A69" s="58" t="s">
        <v>625</v>
      </c>
      <c r="B69" s="73" t="s">
        <v>1023</v>
      </c>
      <c r="C69" s="81">
        <v>34.066547</v>
      </c>
      <c r="D69" s="81">
        <v>34.383343000000004</v>
      </c>
      <c r="E69" s="81">
        <v>34.374954000000002</v>
      </c>
      <c r="F69" s="81">
        <v>34.160243999999999</v>
      </c>
      <c r="G69" s="81">
        <v>33.993015</v>
      </c>
      <c r="H69" s="81">
        <v>33.972878000000001</v>
      </c>
      <c r="I69" s="81">
        <v>34.178421</v>
      </c>
      <c r="J69" s="81">
        <v>34.526103999999997</v>
      </c>
      <c r="K69" s="81">
        <v>34.963734000000002</v>
      </c>
      <c r="L69" s="81">
        <v>35.436461999999999</v>
      </c>
      <c r="M69" s="81">
        <v>35.935265000000001</v>
      </c>
      <c r="N69" s="81">
        <v>36.507914999999997</v>
      </c>
      <c r="O69" s="81">
        <v>37.160820000000001</v>
      </c>
      <c r="P69" s="81">
        <v>37.803890000000003</v>
      </c>
      <c r="Q69" s="81">
        <v>38.440556000000001</v>
      </c>
      <c r="R69" s="81">
        <v>39.094535999999998</v>
      </c>
      <c r="S69" s="81">
        <v>39.797035000000001</v>
      </c>
      <c r="T69" s="81">
        <v>40.495959999999997</v>
      </c>
      <c r="U69" s="81">
        <v>41.193702999999999</v>
      </c>
      <c r="V69" s="81">
        <v>41.852325</v>
      </c>
      <c r="W69" s="81">
        <v>42.559887000000003</v>
      </c>
      <c r="X69" s="81">
        <v>43.311763999999997</v>
      </c>
      <c r="Y69" s="81">
        <v>44.114001999999999</v>
      </c>
      <c r="Z69" s="81">
        <v>44.911712999999999</v>
      </c>
      <c r="AA69" s="81">
        <v>45.706707000000002</v>
      </c>
      <c r="AB69" s="81">
        <v>46.538544000000002</v>
      </c>
      <c r="AC69" s="81">
        <v>47.313758999999997</v>
      </c>
      <c r="AD69" s="81">
        <v>48.031455999999999</v>
      </c>
      <c r="AE69" s="81">
        <v>48.777351000000003</v>
      </c>
      <c r="AF69" s="81">
        <v>49.604709999999997</v>
      </c>
      <c r="AG69" s="80">
        <v>1.3042E-2</v>
      </c>
      <c r="AH69" s="55"/>
    </row>
    <row r="70" spans="1:34">
      <c r="A70" s="58" t="s">
        <v>626</v>
      </c>
      <c r="B70" s="73" t="s">
        <v>1024</v>
      </c>
      <c r="C70" s="81">
        <v>1.9885E-2</v>
      </c>
      <c r="D70" s="81">
        <v>3.9184999999999998E-2</v>
      </c>
      <c r="E70" s="81">
        <v>5.7542000000000003E-2</v>
      </c>
      <c r="F70" s="81">
        <v>7.4414999999999995E-2</v>
      </c>
      <c r="G70" s="81">
        <v>9.0065000000000006E-2</v>
      </c>
      <c r="H70" s="81">
        <v>0.10539900000000001</v>
      </c>
      <c r="I70" s="81">
        <v>0.118051</v>
      </c>
      <c r="J70" s="81">
        <v>0.12762299999999999</v>
      </c>
      <c r="K70" s="81">
        <v>0.137402</v>
      </c>
      <c r="L70" s="81">
        <v>0.147124</v>
      </c>
      <c r="M70" s="81">
        <v>0.15684200000000001</v>
      </c>
      <c r="N70" s="81">
        <v>0.16656399999999999</v>
      </c>
      <c r="O70" s="81">
        <v>0.17644399999999999</v>
      </c>
      <c r="P70" s="81">
        <v>0.18637599999999999</v>
      </c>
      <c r="Q70" s="81">
        <v>0.19638900000000001</v>
      </c>
      <c r="R70" s="81">
        <v>0.206598</v>
      </c>
      <c r="S70" s="81">
        <v>0.217226</v>
      </c>
      <c r="T70" s="81">
        <v>0.228107</v>
      </c>
      <c r="U70" s="81">
        <v>0.239122</v>
      </c>
      <c r="V70" s="81">
        <v>0.25047700000000001</v>
      </c>
      <c r="W70" s="81">
        <v>0.26229599999999997</v>
      </c>
      <c r="X70" s="81">
        <v>0.27456999999999998</v>
      </c>
      <c r="Y70" s="81">
        <v>0.28714699999999999</v>
      </c>
      <c r="Z70" s="81">
        <v>0.29985099999999998</v>
      </c>
      <c r="AA70" s="81">
        <v>0.31301499999999999</v>
      </c>
      <c r="AB70" s="81">
        <v>0.326934</v>
      </c>
      <c r="AC70" s="81">
        <v>0.340943</v>
      </c>
      <c r="AD70" s="81">
        <v>0.35504000000000002</v>
      </c>
      <c r="AE70" s="81">
        <v>0.37028899999999998</v>
      </c>
      <c r="AF70" s="81">
        <v>0.38708199999999998</v>
      </c>
      <c r="AG70" s="80">
        <v>0.107791</v>
      </c>
      <c r="AH70" s="55"/>
    </row>
    <row r="71" spans="1:34" ht="72.75">
      <c r="A71" s="58" t="s">
        <v>627</v>
      </c>
      <c r="B71" s="73" t="s">
        <v>1025</v>
      </c>
      <c r="C71" s="81">
        <v>0.100927</v>
      </c>
      <c r="D71" s="81">
        <v>0.10188</v>
      </c>
      <c r="E71" s="81">
        <v>0.105196</v>
      </c>
      <c r="F71" s="81">
        <v>0.106877</v>
      </c>
      <c r="G71" s="81">
        <v>0.105117</v>
      </c>
      <c r="H71" s="81">
        <v>0.10248</v>
      </c>
      <c r="I71" s="81">
        <v>9.9507999999999999E-2</v>
      </c>
      <c r="J71" s="81">
        <v>9.6240999999999993E-2</v>
      </c>
      <c r="K71" s="81">
        <v>9.3297000000000005E-2</v>
      </c>
      <c r="L71" s="81">
        <v>9.0583999999999998E-2</v>
      </c>
      <c r="M71" s="81">
        <v>8.8144E-2</v>
      </c>
      <c r="N71" s="81">
        <v>8.6066000000000004E-2</v>
      </c>
      <c r="O71" s="81">
        <v>8.4409999999999999E-2</v>
      </c>
      <c r="P71" s="81">
        <v>8.3062999999999998E-2</v>
      </c>
      <c r="Q71" s="81">
        <v>8.2049999999999998E-2</v>
      </c>
      <c r="R71" s="81">
        <v>8.1170000000000006E-2</v>
      </c>
      <c r="S71" s="81">
        <v>8.0415E-2</v>
      </c>
      <c r="T71" s="81">
        <v>7.9779000000000003E-2</v>
      </c>
      <c r="U71" s="81">
        <v>7.9292000000000001E-2</v>
      </c>
      <c r="V71" s="81">
        <v>7.8916E-2</v>
      </c>
      <c r="W71" s="81">
        <v>7.8716999999999995E-2</v>
      </c>
      <c r="X71" s="81">
        <v>7.8712000000000004E-2</v>
      </c>
      <c r="Y71" s="81">
        <v>7.8836000000000003E-2</v>
      </c>
      <c r="Z71" s="81">
        <v>7.9042000000000001E-2</v>
      </c>
      <c r="AA71" s="81">
        <v>7.9464999999999994E-2</v>
      </c>
      <c r="AB71" s="81">
        <v>8.0006999999999995E-2</v>
      </c>
      <c r="AC71" s="81">
        <v>8.0538999999999999E-2</v>
      </c>
      <c r="AD71" s="81">
        <v>8.1377000000000005E-2</v>
      </c>
      <c r="AE71" s="81">
        <v>8.2746E-2</v>
      </c>
      <c r="AF71" s="81">
        <v>8.4903999999999993E-2</v>
      </c>
      <c r="AG71" s="80">
        <v>-5.9430000000000004E-3</v>
      </c>
      <c r="AH71" s="55"/>
    </row>
    <row r="72" spans="1:34" ht="24.75">
      <c r="A72" s="58" t="s">
        <v>628</v>
      </c>
      <c r="B72" s="73" t="s">
        <v>1026</v>
      </c>
      <c r="C72" s="81">
        <v>17.275171</v>
      </c>
      <c r="D72" s="81">
        <v>17.827608000000001</v>
      </c>
      <c r="E72" s="81">
        <v>18.283055999999998</v>
      </c>
      <c r="F72" s="81">
        <v>18.518809999999998</v>
      </c>
      <c r="G72" s="81">
        <v>18.928621</v>
      </c>
      <c r="H72" s="81">
        <v>19.327158000000001</v>
      </c>
      <c r="I72" s="81">
        <v>19.783874999999998</v>
      </c>
      <c r="J72" s="81">
        <v>20.270844</v>
      </c>
      <c r="K72" s="81">
        <v>20.823035999999998</v>
      </c>
      <c r="L72" s="81">
        <v>21.426418000000002</v>
      </c>
      <c r="M72" s="81">
        <v>22.115134999999999</v>
      </c>
      <c r="N72" s="81">
        <v>22.843692999999998</v>
      </c>
      <c r="O72" s="81">
        <v>23.639413999999999</v>
      </c>
      <c r="P72" s="81">
        <v>24.479901999999999</v>
      </c>
      <c r="Q72" s="81">
        <v>25.379086999999998</v>
      </c>
      <c r="R72" s="81">
        <v>26.343788</v>
      </c>
      <c r="S72" s="81">
        <v>27.399221000000001</v>
      </c>
      <c r="T72" s="81">
        <v>28.502123000000001</v>
      </c>
      <c r="U72" s="81">
        <v>29.651056000000001</v>
      </c>
      <c r="V72" s="81">
        <v>30.852098000000002</v>
      </c>
      <c r="W72" s="81">
        <v>32.110722000000003</v>
      </c>
      <c r="X72" s="81">
        <v>33.426032999999997</v>
      </c>
      <c r="Y72" s="81">
        <v>34.778773999999999</v>
      </c>
      <c r="Z72" s="81">
        <v>36.139938000000001</v>
      </c>
      <c r="AA72" s="81">
        <v>37.549605999999997</v>
      </c>
      <c r="AB72" s="81">
        <v>39.046726</v>
      </c>
      <c r="AC72" s="81">
        <v>40.549388999999998</v>
      </c>
      <c r="AD72" s="81">
        <v>42.060935999999998</v>
      </c>
      <c r="AE72" s="81">
        <v>43.696316000000003</v>
      </c>
      <c r="AF72" s="81">
        <v>45.509295999999999</v>
      </c>
      <c r="AG72" s="80">
        <v>3.3966000000000003E-2</v>
      </c>
      <c r="AH72" s="55"/>
    </row>
    <row r="73" spans="1:34">
      <c r="A73" s="58" t="s">
        <v>629</v>
      </c>
      <c r="B73" s="73" t="s">
        <v>1010</v>
      </c>
      <c r="C73" s="81">
        <v>1.37E-4</v>
      </c>
      <c r="D73" s="81">
        <v>2.6600000000000001E-4</v>
      </c>
      <c r="E73" s="81">
        <v>3.8499999999999998E-4</v>
      </c>
      <c r="F73" s="81">
        <v>4.9100000000000001E-4</v>
      </c>
      <c r="G73" s="81">
        <v>5.8399999999999999E-4</v>
      </c>
      <c r="H73" s="81">
        <v>6.7199999999999996E-4</v>
      </c>
      <c r="I73" s="81">
        <v>7.3999999999999999E-4</v>
      </c>
      <c r="J73" s="81">
        <v>7.8299999999999995E-4</v>
      </c>
      <c r="K73" s="81">
        <v>8.25E-4</v>
      </c>
      <c r="L73" s="81">
        <v>8.6499999999999999E-4</v>
      </c>
      <c r="M73" s="81">
        <v>9.0200000000000002E-4</v>
      </c>
      <c r="N73" s="81">
        <v>9.3800000000000003E-4</v>
      </c>
      <c r="O73" s="81">
        <v>9.7199999999999999E-4</v>
      </c>
      <c r="P73" s="81">
        <v>1.0039999999999999E-3</v>
      </c>
      <c r="Q73" s="81">
        <v>1.0349999999999999E-3</v>
      </c>
      <c r="R73" s="81">
        <v>1.0640000000000001E-3</v>
      </c>
      <c r="S73" s="81">
        <v>1.0920000000000001E-3</v>
      </c>
      <c r="T73" s="81">
        <v>1.1199999999999999E-3</v>
      </c>
      <c r="U73" s="81">
        <v>1.145E-3</v>
      </c>
      <c r="V73" s="81">
        <v>1.1689999999999999E-3</v>
      </c>
      <c r="W73" s="81">
        <v>1.194E-3</v>
      </c>
      <c r="X73" s="81">
        <v>1.2179999999999999E-3</v>
      </c>
      <c r="Y73" s="81">
        <v>1.242E-3</v>
      </c>
      <c r="Z73" s="81">
        <v>1.2639999999999999E-3</v>
      </c>
      <c r="AA73" s="81">
        <v>1.286E-3</v>
      </c>
      <c r="AB73" s="81">
        <v>1.3079999999999999E-3</v>
      </c>
      <c r="AC73" s="81">
        <v>1.3290000000000001E-3</v>
      </c>
      <c r="AD73" s="81">
        <v>1.348E-3</v>
      </c>
      <c r="AE73" s="81">
        <v>1.369E-3</v>
      </c>
      <c r="AF73" s="81">
        <v>1.3929999999999999E-3</v>
      </c>
      <c r="AG73" s="80">
        <v>8.3287E-2</v>
      </c>
      <c r="AH73" s="55"/>
    </row>
    <row r="74" spans="1:34" ht="36.75">
      <c r="A74" s="58" t="s">
        <v>630</v>
      </c>
      <c r="B74" s="73" t="s">
        <v>1027</v>
      </c>
      <c r="C74" s="81">
        <v>2.2634000000000001E-2</v>
      </c>
      <c r="D74" s="81">
        <v>4.471E-2</v>
      </c>
      <c r="E74" s="81">
        <v>6.5700999999999996E-2</v>
      </c>
      <c r="F74" s="81">
        <v>8.4994E-2</v>
      </c>
      <c r="G74" s="81">
        <v>0.102884</v>
      </c>
      <c r="H74" s="81">
        <v>0.12041200000000001</v>
      </c>
      <c r="I74" s="81">
        <v>0.13487299999999999</v>
      </c>
      <c r="J74" s="81">
        <v>0.145813</v>
      </c>
      <c r="K74" s="81">
        <v>0.15698999999999999</v>
      </c>
      <c r="L74" s="81">
        <v>0.168101</v>
      </c>
      <c r="M74" s="81">
        <v>0.179206</v>
      </c>
      <c r="N74" s="81">
        <v>0.19031699999999999</v>
      </c>
      <c r="O74" s="81">
        <v>0.20160600000000001</v>
      </c>
      <c r="P74" s="81">
        <v>0.21295600000000001</v>
      </c>
      <c r="Q74" s="81">
        <v>0.22439899999999999</v>
      </c>
      <c r="R74" s="81">
        <v>0.236064</v>
      </c>
      <c r="S74" s="81">
        <v>0.24820900000000001</v>
      </c>
      <c r="T74" s="81">
        <v>0.26064300000000001</v>
      </c>
      <c r="U74" s="81">
        <v>0.273229</v>
      </c>
      <c r="V74" s="81">
        <v>0.28620299999999999</v>
      </c>
      <c r="W74" s="81">
        <v>0.29970799999999997</v>
      </c>
      <c r="X74" s="81">
        <v>0.31373299999999998</v>
      </c>
      <c r="Y74" s="81">
        <v>0.32810400000000001</v>
      </c>
      <c r="Z74" s="81">
        <v>0.34262100000000001</v>
      </c>
      <c r="AA74" s="81">
        <v>0.35766199999999998</v>
      </c>
      <c r="AB74" s="81">
        <v>0.37356600000000001</v>
      </c>
      <c r="AC74" s="81">
        <v>0.38957399999999998</v>
      </c>
      <c r="AD74" s="81">
        <v>0.40568100000000001</v>
      </c>
      <c r="AE74" s="81">
        <v>0.42310500000000001</v>
      </c>
      <c r="AF74" s="81">
        <v>0.44229400000000002</v>
      </c>
      <c r="AG74" s="80">
        <v>0.10793800000000001</v>
      </c>
      <c r="AH74" s="55"/>
    </row>
    <row r="75" spans="1:34" ht="36.75">
      <c r="A75" s="58" t="s">
        <v>631</v>
      </c>
      <c r="B75" s="73" t="s">
        <v>1028</v>
      </c>
      <c r="C75" s="81">
        <v>2.1648000000000001E-2</v>
      </c>
      <c r="D75" s="81">
        <v>4.2762000000000001E-2</v>
      </c>
      <c r="E75" s="81">
        <v>6.2838000000000005E-2</v>
      </c>
      <c r="F75" s="81">
        <v>8.1290000000000001E-2</v>
      </c>
      <c r="G75" s="81">
        <v>9.8401000000000002E-2</v>
      </c>
      <c r="H75" s="81">
        <v>0.115166</v>
      </c>
      <c r="I75" s="81">
        <v>0.128997</v>
      </c>
      <c r="J75" s="81">
        <v>0.13946</v>
      </c>
      <c r="K75" s="81">
        <v>0.15015000000000001</v>
      </c>
      <c r="L75" s="81">
        <v>0.160777</v>
      </c>
      <c r="M75" s="81">
        <v>0.17139799999999999</v>
      </c>
      <c r="N75" s="81">
        <v>0.18202499999999999</v>
      </c>
      <c r="O75" s="81">
        <v>0.19282199999999999</v>
      </c>
      <c r="P75" s="81">
        <v>0.203678</v>
      </c>
      <c r="Q75" s="81">
        <v>0.21462200000000001</v>
      </c>
      <c r="R75" s="81">
        <v>0.22577900000000001</v>
      </c>
      <c r="S75" s="81">
        <v>0.23739499999999999</v>
      </c>
      <c r="T75" s="81">
        <v>0.24928700000000001</v>
      </c>
      <c r="U75" s="81">
        <v>0.261324</v>
      </c>
      <c r="V75" s="81">
        <v>0.273733</v>
      </c>
      <c r="W75" s="81">
        <v>0.28665000000000002</v>
      </c>
      <c r="X75" s="81">
        <v>0.300064</v>
      </c>
      <c r="Y75" s="81">
        <v>0.313809</v>
      </c>
      <c r="Z75" s="81">
        <v>0.32769300000000001</v>
      </c>
      <c r="AA75" s="81">
        <v>0.34207900000000002</v>
      </c>
      <c r="AB75" s="81">
        <v>0.35729</v>
      </c>
      <c r="AC75" s="81">
        <v>0.37260100000000002</v>
      </c>
      <c r="AD75" s="81">
        <v>0.38800600000000002</v>
      </c>
      <c r="AE75" s="81">
        <v>0.404671</v>
      </c>
      <c r="AF75" s="81">
        <v>0.42302299999999998</v>
      </c>
      <c r="AG75" s="80">
        <v>0.10793800000000001</v>
      </c>
      <c r="AH75" s="55"/>
    </row>
    <row r="76" spans="1:34">
      <c r="A76" s="58" t="s">
        <v>632</v>
      </c>
      <c r="B76" s="73" t="s">
        <v>1018</v>
      </c>
      <c r="C76" s="81">
        <v>0</v>
      </c>
      <c r="D76" s="81">
        <v>0</v>
      </c>
      <c r="E76" s="81">
        <v>0</v>
      </c>
      <c r="F76" s="81">
        <v>0</v>
      </c>
      <c r="G76" s="81">
        <v>0</v>
      </c>
      <c r="H76" s="81">
        <v>0</v>
      </c>
      <c r="I76" s="81">
        <v>0</v>
      </c>
      <c r="J76" s="81">
        <v>0</v>
      </c>
      <c r="K76" s="81">
        <v>0</v>
      </c>
      <c r="L76" s="81">
        <v>0</v>
      </c>
      <c r="M76" s="81">
        <v>0</v>
      </c>
      <c r="N76" s="81">
        <v>0</v>
      </c>
      <c r="O76" s="81">
        <v>0</v>
      </c>
      <c r="P76" s="81">
        <v>0</v>
      </c>
      <c r="Q76" s="81">
        <v>0</v>
      </c>
      <c r="R76" s="81">
        <v>0</v>
      </c>
      <c r="S76" s="81">
        <v>0</v>
      </c>
      <c r="T76" s="81">
        <v>0</v>
      </c>
      <c r="U76" s="81">
        <v>0</v>
      </c>
      <c r="V76" s="81">
        <v>0</v>
      </c>
      <c r="W76" s="81">
        <v>0</v>
      </c>
      <c r="X76" s="81">
        <v>0</v>
      </c>
      <c r="Y76" s="81">
        <v>0</v>
      </c>
      <c r="Z76" s="81">
        <v>0</v>
      </c>
      <c r="AA76" s="81">
        <v>0</v>
      </c>
      <c r="AB76" s="81">
        <v>0</v>
      </c>
      <c r="AC76" s="81">
        <v>0</v>
      </c>
      <c r="AD76" s="81">
        <v>0</v>
      </c>
      <c r="AE76" s="81">
        <v>0</v>
      </c>
      <c r="AF76" s="81">
        <v>0</v>
      </c>
      <c r="AG76" s="80" t="s">
        <v>560</v>
      </c>
      <c r="AH76" s="55"/>
    </row>
    <row r="77" spans="1:34" ht="48.75">
      <c r="A77" s="58" t="s">
        <v>633</v>
      </c>
      <c r="B77" s="83" t="s">
        <v>1029</v>
      </c>
      <c r="C77" s="106">
        <v>100.76003300000001</v>
      </c>
      <c r="D77" s="106">
        <v>104.341759</v>
      </c>
      <c r="E77" s="106">
        <v>106.70262099999999</v>
      </c>
      <c r="F77" s="106">
        <v>108.002144</v>
      </c>
      <c r="G77" s="106">
        <v>109.34573399999999</v>
      </c>
      <c r="H77" s="106">
        <v>110.56495700000001</v>
      </c>
      <c r="I77" s="106">
        <v>111.427513</v>
      </c>
      <c r="J77" s="106">
        <v>112.364082</v>
      </c>
      <c r="K77" s="106">
        <v>113.479294</v>
      </c>
      <c r="L77" s="106">
        <v>114.625984</v>
      </c>
      <c r="M77" s="106">
        <v>115.787857</v>
      </c>
      <c r="N77" s="106">
        <v>117.003784</v>
      </c>
      <c r="O77" s="106">
        <v>118.260712</v>
      </c>
      <c r="P77" s="106">
        <v>119.48288700000001</v>
      </c>
      <c r="Q77" s="106">
        <v>120.706596</v>
      </c>
      <c r="R77" s="106">
        <v>121.991364</v>
      </c>
      <c r="S77" s="106">
        <v>123.41512299999999</v>
      </c>
      <c r="T77" s="106">
        <v>124.851883</v>
      </c>
      <c r="U77" s="106">
        <v>126.28014400000001</v>
      </c>
      <c r="V77" s="106">
        <v>127.691216</v>
      </c>
      <c r="W77" s="106">
        <v>129.204849</v>
      </c>
      <c r="X77" s="106">
        <v>130.79394500000001</v>
      </c>
      <c r="Y77" s="106">
        <v>132.42688000000001</v>
      </c>
      <c r="Z77" s="106">
        <v>134.00608800000001</v>
      </c>
      <c r="AA77" s="106">
        <v>135.596069</v>
      </c>
      <c r="AB77" s="106">
        <v>137.31485000000001</v>
      </c>
      <c r="AC77" s="106">
        <v>138.904785</v>
      </c>
      <c r="AD77" s="106">
        <v>140.36012299999999</v>
      </c>
      <c r="AE77" s="106">
        <v>142.02192700000001</v>
      </c>
      <c r="AF77" s="106">
        <v>144.023132</v>
      </c>
      <c r="AG77" s="121">
        <v>1.2395E-2</v>
      </c>
      <c r="AH77" s="55"/>
    </row>
    <row r="78" spans="1:34" ht="15.75" thickBot="1"/>
    <row r="79" spans="1:34">
      <c r="A79" s="55"/>
      <c r="B79" s="246" t="s">
        <v>635</v>
      </c>
      <c r="C79" s="244"/>
      <c r="D79" s="244"/>
      <c r="E79" s="244"/>
      <c r="F79" s="244"/>
      <c r="G79" s="244"/>
      <c r="H79" s="244"/>
      <c r="I79" s="244"/>
      <c r="J79" s="244"/>
      <c r="K79" s="244"/>
      <c r="L79" s="244"/>
      <c r="M79" s="244"/>
      <c r="N79" s="244"/>
      <c r="O79" s="244"/>
      <c r="P79" s="244"/>
      <c r="Q79" s="244"/>
      <c r="R79" s="244"/>
      <c r="S79" s="244"/>
      <c r="T79" s="244"/>
      <c r="U79" s="244"/>
      <c r="V79" s="244"/>
      <c r="W79" s="244"/>
      <c r="X79" s="244"/>
      <c r="Y79" s="244"/>
      <c r="Z79" s="244"/>
      <c r="AA79" s="244"/>
      <c r="AB79" s="244"/>
      <c r="AC79" s="244"/>
      <c r="AD79" s="244"/>
      <c r="AE79" s="244"/>
      <c r="AF79" s="244"/>
      <c r="AG79" s="244"/>
      <c r="AH79" s="71"/>
    </row>
    <row r="80" spans="1:34">
      <c r="A80" s="55"/>
      <c r="B80" s="65" t="s">
        <v>636</v>
      </c>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row>
    <row r="81" spans="2:2">
      <c r="B81" s="65" t="s">
        <v>637</v>
      </c>
    </row>
    <row r="82" spans="2:2">
      <c r="B82" s="65" t="s">
        <v>638</v>
      </c>
    </row>
    <row r="83" spans="2:2">
      <c r="B83" s="65" t="s">
        <v>547</v>
      </c>
    </row>
    <row r="84" spans="2:2">
      <c r="B84" s="65" t="s">
        <v>1343</v>
      </c>
    </row>
    <row r="90" spans="2:2">
      <c r="B90" s="55"/>
    </row>
    <row r="95" spans="2:2">
      <c r="B95" s="55"/>
    </row>
    <row r="113" spans="2:33">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row>
    <row r="115" spans="2:33">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row>
    <row r="116" spans="2:33">
      <c r="B116" s="242"/>
      <c r="C116" s="242"/>
      <c r="D116" s="242"/>
      <c r="E116" s="242"/>
      <c r="F116" s="242"/>
      <c r="G116" s="242"/>
      <c r="H116" s="242"/>
      <c r="I116" s="242"/>
      <c r="J116" s="242"/>
      <c r="K116" s="242"/>
      <c r="L116" s="242"/>
      <c r="M116" s="242"/>
      <c r="N116" s="242"/>
      <c r="O116" s="242"/>
      <c r="P116" s="242"/>
      <c r="Q116" s="242"/>
      <c r="R116" s="242"/>
      <c r="S116" s="242"/>
      <c r="T116" s="242"/>
      <c r="U116" s="242"/>
      <c r="V116" s="242"/>
      <c r="W116" s="242"/>
      <c r="X116" s="242"/>
      <c r="Y116" s="242"/>
      <c r="Z116" s="242"/>
      <c r="AA116" s="242"/>
      <c r="AB116" s="242"/>
      <c r="AC116" s="242"/>
      <c r="AD116" s="242"/>
      <c r="AE116" s="242"/>
      <c r="AF116" s="242"/>
      <c r="AG116" s="242"/>
    </row>
    <row r="128" spans="2:33">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row>
    <row r="257" spans="2:33">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row>
    <row r="258" spans="2:33">
      <c r="B258" s="242"/>
      <c r="C258" s="242"/>
      <c r="D258" s="242"/>
      <c r="E258" s="242"/>
      <c r="F258" s="242"/>
      <c r="G258" s="242"/>
      <c r="H258" s="242"/>
      <c r="I258" s="242"/>
      <c r="J258" s="242"/>
      <c r="K258" s="242"/>
      <c r="L258" s="242"/>
      <c r="M258" s="242"/>
      <c r="N258" s="242"/>
      <c r="O258" s="242"/>
      <c r="P258" s="242"/>
      <c r="Q258" s="242"/>
      <c r="R258" s="242"/>
      <c r="S258" s="242"/>
      <c r="T258" s="242"/>
      <c r="U258" s="242"/>
      <c r="V258" s="242"/>
      <c r="W258" s="242"/>
      <c r="X258" s="242"/>
      <c r="Y258" s="242"/>
      <c r="Z258" s="242"/>
      <c r="AA258" s="242"/>
      <c r="AB258" s="242"/>
      <c r="AC258" s="242"/>
      <c r="AD258" s="242"/>
      <c r="AE258" s="242"/>
      <c r="AF258" s="242"/>
      <c r="AG258" s="242"/>
    </row>
    <row r="267" spans="2:33">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row>
    <row r="268" spans="2:33">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row>
    <row r="269" spans="2:33">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row>
    <row r="270" spans="2:33">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row>
    <row r="271" spans="2:33">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row>
    <row r="272" spans="2:33">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row>
    <row r="339" spans="2:33">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row>
    <row r="340" spans="2:33">
      <c r="B340" s="242"/>
      <c r="C340" s="242"/>
      <c r="D340" s="242"/>
      <c r="E340" s="242"/>
      <c r="F340" s="242"/>
      <c r="G340" s="242"/>
      <c r="H340" s="242"/>
      <c r="I340" s="242"/>
      <c r="J340" s="242"/>
      <c r="K340" s="242"/>
      <c r="L340" s="242"/>
      <c r="M340" s="242"/>
      <c r="N340" s="242"/>
      <c r="O340" s="242"/>
      <c r="P340" s="242"/>
      <c r="Q340" s="242"/>
      <c r="R340" s="242"/>
      <c r="S340" s="242"/>
      <c r="T340" s="242"/>
      <c r="U340" s="242"/>
      <c r="V340" s="242"/>
      <c r="W340" s="242"/>
      <c r="X340" s="242"/>
      <c r="Y340" s="242"/>
      <c r="Z340" s="242"/>
      <c r="AA340" s="242"/>
      <c r="AB340" s="242"/>
      <c r="AC340" s="242"/>
      <c r="AD340" s="242"/>
      <c r="AE340" s="242"/>
      <c r="AF340" s="242"/>
      <c r="AG340" s="242"/>
    </row>
    <row r="346" spans="2:33">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row>
    <row r="347" spans="2:33">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row>
    <row r="348" spans="2:33">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row>
    <row r="349" spans="2:33">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row>
    <row r="350" spans="2:33">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row>
    <row r="351" spans="2:33">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row>
    <row r="352" spans="2:33">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row>
    <row r="449" spans="2:33">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row>
    <row r="451" spans="2:33">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row>
    <row r="452" spans="2:33">
      <c r="B452" s="242"/>
      <c r="C452" s="242"/>
      <c r="D452" s="242"/>
      <c r="E452" s="242"/>
      <c r="F452" s="242"/>
      <c r="G452" s="242"/>
      <c r="H452" s="242"/>
      <c r="I452" s="242"/>
      <c r="J452" s="242"/>
      <c r="K452" s="242"/>
      <c r="L452" s="242"/>
      <c r="M452" s="242"/>
      <c r="N452" s="242"/>
      <c r="O452" s="242"/>
      <c r="P452" s="242"/>
      <c r="Q452" s="242"/>
      <c r="R452" s="242"/>
      <c r="S452" s="242"/>
      <c r="T452" s="242"/>
      <c r="U452" s="242"/>
      <c r="V452" s="242"/>
      <c r="W452" s="242"/>
      <c r="X452" s="242"/>
      <c r="Y452" s="242"/>
      <c r="Z452" s="242"/>
      <c r="AA452" s="242"/>
      <c r="AB452" s="242"/>
      <c r="AC452" s="242"/>
      <c r="AD452" s="242"/>
      <c r="AE452" s="242"/>
      <c r="AF452" s="242"/>
      <c r="AG452" s="242"/>
    </row>
    <row r="460" spans="2:33">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row>
    <row r="461" spans="2:33">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row>
    <row r="462" spans="2:33">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row>
    <row r="463" spans="2:33">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row>
    <row r="464" spans="2:33">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row>
    <row r="552" spans="2:33">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row>
    <row r="554" spans="2:33">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row>
    <row r="556" spans="2:33">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row>
    <row r="557" spans="2:33">
      <c r="B557" s="242"/>
      <c r="C557" s="242"/>
      <c r="D557" s="242"/>
      <c r="E557" s="242"/>
      <c r="F557" s="242"/>
      <c r="G557" s="242"/>
      <c r="H557" s="242"/>
      <c r="I557" s="242"/>
      <c r="J557" s="242"/>
      <c r="K557" s="242"/>
      <c r="L557" s="242"/>
      <c r="M557" s="242"/>
      <c r="N557" s="242"/>
      <c r="O557" s="242"/>
      <c r="P557" s="242"/>
      <c r="Q557" s="242"/>
      <c r="R557" s="242"/>
      <c r="S557" s="242"/>
      <c r="T557" s="242"/>
      <c r="U557" s="242"/>
      <c r="V557" s="242"/>
      <c r="W557" s="242"/>
      <c r="X557" s="242"/>
      <c r="Y557" s="242"/>
      <c r="Z557" s="242"/>
      <c r="AA557" s="242"/>
      <c r="AB557" s="242"/>
      <c r="AC557" s="242"/>
      <c r="AD557" s="242"/>
      <c r="AE557" s="242"/>
      <c r="AF557" s="242"/>
      <c r="AG557" s="242"/>
    </row>
    <row r="625" spans="2:33">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c r="AE625" s="55"/>
      <c r="AF625" s="55"/>
      <c r="AG625" s="55"/>
    </row>
    <row r="627" spans="2:33">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c r="AE627" s="55"/>
      <c r="AF627" s="55"/>
      <c r="AG627" s="55"/>
    </row>
    <row r="630" spans="2:33">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c r="AE630" s="55"/>
      <c r="AF630" s="55"/>
      <c r="AG630" s="55"/>
    </row>
    <row r="632" spans="2:33">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c r="AE632" s="55"/>
      <c r="AF632" s="55"/>
      <c r="AG632" s="55"/>
    </row>
    <row r="633" spans="2:33">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c r="AE633" s="55"/>
      <c r="AF633" s="55"/>
      <c r="AG633" s="55"/>
    </row>
    <row r="635" spans="2:33">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c r="AE635" s="55"/>
      <c r="AF635" s="55"/>
      <c r="AG635" s="55"/>
    </row>
    <row r="637" spans="2:33">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row>
    <row r="638" spans="2:33">
      <c r="B638" s="242"/>
      <c r="C638" s="242"/>
      <c r="D638" s="242"/>
      <c r="E638" s="242"/>
      <c r="F638" s="242"/>
      <c r="G638" s="242"/>
      <c r="H638" s="242"/>
      <c r="I638" s="242"/>
      <c r="J638" s="242"/>
      <c r="K638" s="242"/>
      <c r="L638" s="242"/>
      <c r="M638" s="242"/>
      <c r="N638" s="242"/>
      <c r="O638" s="242"/>
      <c r="P638" s="242"/>
      <c r="Q638" s="242"/>
      <c r="R638" s="242"/>
      <c r="S638" s="242"/>
      <c r="T638" s="242"/>
      <c r="U638" s="242"/>
      <c r="V638" s="242"/>
      <c r="W638" s="242"/>
      <c r="X638" s="242"/>
      <c r="Y638" s="242"/>
      <c r="Z638" s="242"/>
      <c r="AA638" s="242"/>
      <c r="AB638" s="242"/>
      <c r="AC638" s="242"/>
      <c r="AD638" s="242"/>
      <c r="AE638" s="242"/>
      <c r="AF638" s="242"/>
      <c r="AG638" s="242"/>
    </row>
    <row r="709" spans="2:33">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row>
    <row r="710" spans="2:33">
      <c r="B710" s="242"/>
      <c r="C710" s="242"/>
      <c r="D710" s="242"/>
      <c r="E710" s="242"/>
      <c r="F710" s="242"/>
      <c r="G710" s="242"/>
      <c r="H710" s="242"/>
      <c r="I710" s="242"/>
      <c r="J710" s="242"/>
      <c r="K710" s="242"/>
      <c r="L710" s="242"/>
      <c r="M710" s="242"/>
      <c r="N710" s="242"/>
      <c r="O710" s="242"/>
      <c r="P710" s="242"/>
      <c r="Q710" s="242"/>
      <c r="R710" s="242"/>
      <c r="S710" s="242"/>
      <c r="T710" s="242"/>
      <c r="U710" s="242"/>
      <c r="V710" s="242"/>
      <c r="W710" s="242"/>
      <c r="X710" s="242"/>
      <c r="Y710" s="242"/>
      <c r="Z710" s="242"/>
      <c r="AA710" s="242"/>
      <c r="AB710" s="242"/>
      <c r="AC710" s="242"/>
      <c r="AD710" s="242"/>
      <c r="AE710" s="242"/>
      <c r="AF710" s="242"/>
      <c r="AG710" s="242"/>
    </row>
    <row r="716" spans="2:33">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c r="AE716" s="55"/>
      <c r="AF716" s="55"/>
      <c r="AG716" s="55"/>
    </row>
    <row r="717" spans="2:33">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c r="AE717" s="55"/>
      <c r="AF717" s="55"/>
      <c r="AG717" s="55"/>
    </row>
    <row r="718" spans="2:33">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c r="AE718" s="55"/>
      <c r="AF718" s="55"/>
      <c r="AG718" s="55"/>
    </row>
    <row r="719" spans="2:33">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c r="AE719" s="55"/>
      <c r="AF719" s="55"/>
      <c r="AG719" s="55"/>
    </row>
    <row r="720" spans="2:33">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c r="AE720" s="55"/>
      <c r="AF720" s="55"/>
      <c r="AG720" s="55"/>
    </row>
    <row r="881" spans="2:33">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c r="AE881" s="55"/>
      <c r="AF881" s="55"/>
      <c r="AG881" s="55"/>
    </row>
    <row r="885" spans="2:33">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row>
    <row r="886" spans="2:33">
      <c r="B886" s="242"/>
      <c r="C886" s="242"/>
      <c r="D886" s="242"/>
      <c r="E886" s="242"/>
      <c r="F886" s="242"/>
      <c r="G886" s="242"/>
      <c r="H886" s="242"/>
      <c r="I886" s="242"/>
      <c r="J886" s="242"/>
      <c r="K886" s="242"/>
      <c r="L886" s="242"/>
      <c r="M886" s="242"/>
      <c r="N886" s="242"/>
      <c r="O886" s="242"/>
      <c r="P886" s="242"/>
      <c r="Q886" s="242"/>
      <c r="R886" s="242"/>
      <c r="S886" s="242"/>
      <c r="T886" s="242"/>
      <c r="U886" s="242"/>
      <c r="V886" s="242"/>
      <c r="W886" s="242"/>
      <c r="X886" s="242"/>
      <c r="Y886" s="242"/>
      <c r="Z886" s="242"/>
      <c r="AA886" s="242"/>
      <c r="AB886" s="242"/>
      <c r="AC886" s="242"/>
      <c r="AD886" s="242"/>
      <c r="AE886" s="242"/>
      <c r="AF886" s="242"/>
      <c r="AG886" s="242"/>
    </row>
    <row r="889" spans="2:33">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c r="AE889" s="55"/>
      <c r="AF889" s="55"/>
      <c r="AG889" s="55"/>
    </row>
    <row r="890" spans="2:33">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c r="AE890" s="55"/>
      <c r="AF890" s="55"/>
      <c r="AG890" s="55"/>
    </row>
    <row r="891" spans="2:33">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c r="AE891" s="55"/>
      <c r="AF891" s="55"/>
      <c r="AG891" s="55"/>
    </row>
    <row r="892" spans="2:33">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c r="AE892" s="55"/>
      <c r="AF892" s="55"/>
      <c r="AG892" s="55"/>
    </row>
    <row r="893" spans="2:33">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c r="AE893" s="55"/>
      <c r="AF893" s="55"/>
      <c r="AG893" s="55"/>
    </row>
    <row r="894" spans="2:33">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c r="AE894" s="55"/>
      <c r="AF894" s="55"/>
      <c r="AG894" s="55"/>
    </row>
    <row r="895" spans="2:33">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c r="AE895" s="55"/>
      <c r="AF895" s="55"/>
      <c r="AG895" s="55"/>
    </row>
    <row r="896" spans="2:33">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c r="AE896" s="55"/>
      <c r="AF896" s="55"/>
      <c r="AG896" s="55"/>
    </row>
    <row r="968" spans="2:33">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row>
    <row r="969" spans="2:33">
      <c r="B969" s="242"/>
      <c r="C969" s="242"/>
      <c r="D969" s="242"/>
      <c r="E969" s="242"/>
      <c r="F969" s="242"/>
      <c r="G969" s="242"/>
      <c r="H969" s="242"/>
      <c r="I969" s="242"/>
      <c r="J969" s="242"/>
      <c r="K969" s="242"/>
      <c r="L969" s="242"/>
      <c r="M969" s="242"/>
      <c r="N969" s="242"/>
      <c r="O969" s="242"/>
      <c r="P969" s="242"/>
      <c r="Q969" s="242"/>
      <c r="R969" s="242"/>
      <c r="S969" s="242"/>
      <c r="T969" s="242"/>
      <c r="U969" s="242"/>
      <c r="V969" s="242"/>
      <c r="W969" s="242"/>
      <c r="X969" s="242"/>
      <c r="Y969" s="242"/>
      <c r="Z969" s="242"/>
      <c r="AA969" s="242"/>
      <c r="AB969" s="242"/>
      <c r="AC969" s="242"/>
      <c r="AD969" s="242"/>
      <c r="AE969" s="242"/>
      <c r="AF969" s="242"/>
      <c r="AG969" s="242"/>
    </row>
    <row r="975" spans="2:33">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c r="AE975" s="55"/>
      <c r="AF975" s="55"/>
      <c r="AG975" s="55"/>
    </row>
    <row r="976" spans="2:33">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c r="AE976" s="55"/>
      <c r="AF976" s="55"/>
      <c r="AG976" s="55"/>
    </row>
    <row r="1058" spans="2:33">
      <c r="B1058" s="55"/>
      <c r="C1058" s="55"/>
      <c r="D1058" s="55"/>
      <c r="E1058" s="55"/>
      <c r="F1058" s="55"/>
      <c r="G1058" s="55"/>
      <c r="H1058" s="55"/>
      <c r="I1058" s="55"/>
      <c r="J1058" s="55"/>
      <c r="K1058" s="55"/>
      <c r="L1058" s="55"/>
      <c r="M1058" s="55"/>
      <c r="N1058" s="55"/>
      <c r="O1058" s="55"/>
      <c r="P1058" s="55"/>
      <c r="Q1058" s="55"/>
      <c r="R1058" s="55"/>
      <c r="S1058" s="55"/>
      <c r="T1058" s="55"/>
      <c r="U1058" s="55"/>
      <c r="V1058" s="55"/>
      <c r="W1058" s="55"/>
      <c r="X1058" s="55"/>
      <c r="Y1058" s="55"/>
      <c r="Z1058" s="55"/>
      <c r="AA1058" s="55"/>
      <c r="AB1058" s="55"/>
      <c r="AC1058" s="55"/>
      <c r="AD1058" s="55"/>
      <c r="AE1058" s="55"/>
      <c r="AF1058" s="55"/>
      <c r="AG1058" s="55"/>
    </row>
    <row r="1070" spans="2:33">
      <c r="B1070" s="55"/>
      <c r="C1070" s="55"/>
      <c r="D1070" s="55"/>
      <c r="E1070" s="55"/>
      <c r="F1070" s="55"/>
      <c r="G1070" s="55"/>
      <c r="H1070" s="55"/>
      <c r="I1070" s="55"/>
      <c r="J1070" s="55"/>
      <c r="K1070" s="55"/>
      <c r="L1070" s="55"/>
      <c r="M1070" s="55"/>
      <c r="N1070" s="55"/>
      <c r="O1070" s="55"/>
      <c r="P1070" s="55"/>
      <c r="Q1070" s="55"/>
      <c r="R1070" s="55"/>
      <c r="S1070" s="55"/>
      <c r="T1070" s="55"/>
      <c r="U1070" s="55"/>
      <c r="V1070" s="55"/>
      <c r="W1070" s="55"/>
      <c r="X1070" s="55"/>
      <c r="Y1070" s="55"/>
      <c r="Z1070" s="55"/>
      <c r="AA1070" s="55"/>
      <c r="AB1070" s="55"/>
      <c r="AC1070" s="55"/>
      <c r="AD1070" s="55"/>
      <c r="AE1070" s="55"/>
      <c r="AF1070" s="55"/>
      <c r="AG1070" s="55"/>
    </row>
    <row r="1071" spans="2:33">
      <c r="B1071" s="242"/>
      <c r="C1071" s="242"/>
      <c r="D1071" s="242"/>
      <c r="E1071" s="242"/>
      <c r="F1071" s="242"/>
      <c r="G1071" s="242"/>
      <c r="H1071" s="242"/>
      <c r="I1071" s="242"/>
      <c r="J1071" s="242"/>
      <c r="K1071" s="242"/>
      <c r="L1071" s="242"/>
      <c r="M1071" s="242"/>
      <c r="N1071" s="242"/>
      <c r="O1071" s="242"/>
      <c r="P1071" s="242"/>
      <c r="Q1071" s="242"/>
      <c r="R1071" s="242"/>
      <c r="S1071" s="242"/>
      <c r="T1071" s="242"/>
      <c r="U1071" s="242"/>
      <c r="V1071" s="242"/>
      <c r="W1071" s="242"/>
      <c r="X1071" s="242"/>
      <c r="Y1071" s="242"/>
      <c r="Z1071" s="242"/>
      <c r="AA1071" s="242"/>
      <c r="AB1071" s="242"/>
      <c r="AC1071" s="242"/>
      <c r="AD1071" s="242"/>
      <c r="AE1071" s="242"/>
      <c r="AF1071" s="242"/>
      <c r="AG1071" s="242"/>
    </row>
    <row r="1169" spans="2:33">
      <c r="B1169" s="242"/>
      <c r="C1169" s="242"/>
      <c r="D1169" s="242"/>
      <c r="E1169" s="242"/>
      <c r="F1169" s="242"/>
      <c r="G1169" s="242"/>
      <c r="H1169" s="242"/>
      <c r="I1169" s="242"/>
      <c r="J1169" s="242"/>
      <c r="K1169" s="242"/>
      <c r="L1169" s="242"/>
      <c r="M1169" s="242"/>
      <c r="N1169" s="242"/>
      <c r="O1169" s="242"/>
      <c r="P1169" s="242"/>
      <c r="Q1169" s="242"/>
      <c r="R1169" s="242"/>
      <c r="S1169" s="242"/>
      <c r="T1169" s="242"/>
      <c r="U1169" s="242"/>
      <c r="V1169" s="242"/>
      <c r="W1169" s="242"/>
      <c r="X1169" s="242"/>
      <c r="Y1169" s="242"/>
      <c r="Z1169" s="242"/>
      <c r="AA1169" s="242"/>
      <c r="AB1169" s="242"/>
      <c r="AC1169" s="242"/>
      <c r="AD1169" s="242"/>
      <c r="AE1169" s="242"/>
      <c r="AF1169" s="242"/>
      <c r="AG1169" s="242"/>
    </row>
    <row r="1175" spans="2:33">
      <c r="B1175" s="55"/>
      <c r="C1175" s="55"/>
      <c r="D1175" s="55"/>
      <c r="E1175" s="55"/>
      <c r="F1175" s="55"/>
      <c r="G1175" s="55"/>
      <c r="H1175" s="55"/>
      <c r="I1175" s="55"/>
      <c r="J1175" s="55"/>
      <c r="K1175" s="55"/>
      <c r="L1175" s="55"/>
      <c r="M1175" s="55"/>
      <c r="N1175" s="55"/>
      <c r="O1175" s="55"/>
      <c r="P1175" s="55"/>
      <c r="Q1175" s="55"/>
      <c r="R1175" s="55"/>
      <c r="S1175" s="55"/>
      <c r="T1175" s="55"/>
      <c r="U1175" s="55"/>
      <c r="V1175" s="55"/>
      <c r="W1175" s="55"/>
      <c r="X1175" s="55"/>
      <c r="Y1175" s="55"/>
      <c r="Z1175" s="55"/>
      <c r="AA1175" s="55"/>
      <c r="AB1175" s="55"/>
      <c r="AC1175" s="55"/>
      <c r="AD1175" s="55"/>
      <c r="AE1175" s="55"/>
      <c r="AF1175" s="55"/>
      <c r="AG1175" s="55"/>
    </row>
    <row r="1176" spans="2:33">
      <c r="B1176" s="55"/>
      <c r="C1176" s="55"/>
      <c r="D1176" s="55"/>
      <c r="E1176" s="55"/>
      <c r="F1176" s="55"/>
      <c r="G1176" s="55"/>
      <c r="H1176" s="55"/>
      <c r="I1176" s="55"/>
      <c r="J1176" s="55"/>
      <c r="K1176" s="55"/>
      <c r="L1176" s="55"/>
      <c r="M1176" s="55"/>
      <c r="N1176" s="55"/>
      <c r="O1176" s="55"/>
      <c r="P1176" s="55"/>
      <c r="Q1176" s="55"/>
      <c r="R1176" s="55"/>
      <c r="S1176" s="55"/>
      <c r="T1176" s="55"/>
      <c r="U1176" s="55"/>
      <c r="V1176" s="55"/>
      <c r="W1176" s="55"/>
      <c r="X1176" s="55"/>
      <c r="Y1176" s="55"/>
      <c r="Z1176" s="55"/>
      <c r="AA1176" s="55"/>
      <c r="AB1176" s="55"/>
      <c r="AC1176" s="55"/>
      <c r="AD1176" s="55"/>
      <c r="AE1176" s="55"/>
      <c r="AF1176" s="55"/>
      <c r="AG1176" s="55"/>
    </row>
    <row r="1177" spans="2:33">
      <c r="B1177" s="55"/>
      <c r="C1177" s="55"/>
      <c r="D1177" s="55"/>
      <c r="E1177" s="55"/>
      <c r="F1177" s="55"/>
      <c r="G1177" s="55"/>
      <c r="H1177" s="55"/>
      <c r="I1177" s="55"/>
      <c r="J1177" s="55"/>
      <c r="K1177" s="55"/>
      <c r="L1177" s="55"/>
      <c r="M1177" s="55"/>
      <c r="N1177" s="55"/>
      <c r="O1177" s="55"/>
      <c r="P1177" s="55"/>
      <c r="Q1177" s="55"/>
      <c r="R1177" s="55"/>
      <c r="S1177" s="55"/>
      <c r="T1177" s="55"/>
      <c r="U1177" s="55"/>
      <c r="V1177" s="55"/>
      <c r="W1177" s="55"/>
      <c r="X1177" s="55"/>
      <c r="Y1177" s="55"/>
      <c r="Z1177" s="55"/>
      <c r="AA1177" s="55"/>
      <c r="AB1177" s="55"/>
      <c r="AC1177" s="55"/>
      <c r="AD1177" s="55"/>
      <c r="AE1177" s="55"/>
      <c r="AF1177" s="55"/>
      <c r="AG1177" s="55"/>
    </row>
    <row r="1178" spans="2:33">
      <c r="B1178" s="55"/>
      <c r="C1178" s="55"/>
      <c r="D1178" s="55"/>
      <c r="E1178" s="55"/>
      <c r="F1178" s="55"/>
      <c r="G1178" s="55"/>
      <c r="H1178" s="55"/>
      <c r="I1178" s="55"/>
      <c r="J1178" s="55"/>
      <c r="K1178" s="55"/>
      <c r="L1178" s="55"/>
      <c r="M1178" s="55"/>
      <c r="N1178" s="55"/>
      <c r="O1178" s="55"/>
      <c r="P1178" s="55"/>
      <c r="Q1178" s="55"/>
      <c r="R1178" s="55"/>
      <c r="S1178" s="55"/>
      <c r="T1178" s="55"/>
      <c r="U1178" s="55"/>
      <c r="V1178" s="55"/>
      <c r="W1178" s="55"/>
      <c r="X1178" s="55"/>
      <c r="Y1178" s="55"/>
      <c r="Z1178" s="55"/>
      <c r="AA1178" s="55"/>
      <c r="AB1178" s="55"/>
      <c r="AC1178" s="55"/>
      <c r="AD1178" s="55"/>
      <c r="AE1178" s="55"/>
      <c r="AF1178" s="55"/>
      <c r="AG1178" s="55"/>
    </row>
    <row r="1179" spans="2:33">
      <c r="B1179" s="55"/>
      <c r="C1179" s="55"/>
      <c r="D1179" s="55"/>
      <c r="E1179" s="55"/>
      <c r="F1179" s="55"/>
      <c r="G1179" s="55"/>
      <c r="H1179" s="55"/>
      <c r="I1179" s="55"/>
      <c r="J1179" s="55"/>
      <c r="K1179" s="55"/>
      <c r="L1179" s="55"/>
      <c r="M1179" s="55"/>
      <c r="N1179" s="55"/>
      <c r="O1179" s="55"/>
      <c r="P1179" s="55"/>
      <c r="Q1179" s="55"/>
      <c r="R1179" s="55"/>
      <c r="S1179" s="55"/>
      <c r="T1179" s="55"/>
      <c r="U1179" s="55"/>
      <c r="V1179" s="55"/>
      <c r="W1179" s="55"/>
      <c r="X1179" s="55"/>
      <c r="Y1179" s="55"/>
      <c r="Z1179" s="55"/>
      <c r="AA1179" s="55"/>
      <c r="AB1179" s="55"/>
      <c r="AC1179" s="55"/>
      <c r="AD1179" s="55"/>
      <c r="AE1179" s="55"/>
      <c r="AF1179" s="55"/>
      <c r="AG1179" s="55"/>
    </row>
    <row r="1180" spans="2:33">
      <c r="B1180" s="55"/>
      <c r="C1180" s="55"/>
      <c r="D1180" s="55"/>
      <c r="E1180" s="55"/>
      <c r="F1180" s="55"/>
      <c r="G1180" s="55"/>
      <c r="H1180" s="55"/>
      <c r="I1180" s="55"/>
      <c r="J1180" s="55"/>
      <c r="K1180" s="55"/>
      <c r="L1180" s="55"/>
      <c r="M1180" s="55"/>
      <c r="N1180" s="55"/>
      <c r="O1180" s="55"/>
      <c r="P1180" s="55"/>
      <c r="Q1180" s="55"/>
      <c r="R1180" s="55"/>
      <c r="S1180" s="55"/>
      <c r="T1180" s="55"/>
      <c r="U1180" s="55"/>
      <c r="V1180" s="55"/>
      <c r="W1180" s="55"/>
      <c r="X1180" s="55"/>
      <c r="Y1180" s="55"/>
      <c r="Z1180" s="55"/>
      <c r="AA1180" s="55"/>
      <c r="AB1180" s="55"/>
      <c r="AC1180" s="55"/>
      <c r="AD1180" s="55"/>
      <c r="AE1180" s="55"/>
      <c r="AF1180" s="55"/>
      <c r="AG1180" s="55"/>
    </row>
    <row r="1181" spans="2:33">
      <c r="B1181" s="55"/>
      <c r="C1181" s="55"/>
      <c r="D1181" s="55"/>
      <c r="E1181" s="55"/>
      <c r="F1181" s="55"/>
      <c r="G1181" s="55"/>
      <c r="H1181" s="55"/>
      <c r="I1181" s="55"/>
      <c r="J1181" s="55"/>
      <c r="K1181" s="55"/>
      <c r="L1181" s="55"/>
      <c r="M1181" s="55"/>
      <c r="N1181" s="55"/>
      <c r="O1181" s="55"/>
      <c r="P1181" s="55"/>
      <c r="Q1181" s="55"/>
      <c r="R1181" s="55"/>
      <c r="S1181" s="55"/>
      <c r="T1181" s="55"/>
      <c r="U1181" s="55"/>
      <c r="V1181" s="55"/>
      <c r="W1181" s="55"/>
      <c r="X1181" s="55"/>
      <c r="Y1181" s="55"/>
      <c r="Z1181" s="55"/>
      <c r="AA1181" s="55"/>
      <c r="AB1181" s="55"/>
      <c r="AC1181" s="55"/>
      <c r="AD1181" s="55"/>
      <c r="AE1181" s="55"/>
      <c r="AF1181" s="55"/>
      <c r="AG1181" s="55"/>
    </row>
    <row r="1182" spans="2:33">
      <c r="B1182" s="55"/>
      <c r="C1182" s="55"/>
      <c r="D1182" s="55"/>
      <c r="E1182" s="55"/>
      <c r="F1182" s="55"/>
      <c r="G1182" s="55"/>
      <c r="H1182" s="55"/>
      <c r="I1182" s="55"/>
      <c r="J1182" s="55"/>
      <c r="K1182" s="55"/>
      <c r="L1182" s="55"/>
      <c r="M1182" s="55"/>
      <c r="N1182" s="55"/>
      <c r="O1182" s="55"/>
      <c r="P1182" s="55"/>
      <c r="Q1182" s="55"/>
      <c r="R1182" s="55"/>
      <c r="S1182" s="55"/>
      <c r="T1182" s="55"/>
      <c r="U1182" s="55"/>
      <c r="V1182" s="55"/>
      <c r="W1182" s="55"/>
      <c r="X1182" s="55"/>
      <c r="Y1182" s="55"/>
      <c r="Z1182" s="55"/>
      <c r="AA1182" s="55"/>
      <c r="AB1182" s="55"/>
      <c r="AC1182" s="55"/>
      <c r="AD1182" s="55"/>
      <c r="AE1182" s="55"/>
      <c r="AF1182" s="55"/>
      <c r="AG1182" s="55"/>
    </row>
    <row r="1183" spans="2:33">
      <c r="B1183" s="55"/>
      <c r="C1183" s="55"/>
      <c r="D1183" s="55"/>
      <c r="E1183" s="55"/>
      <c r="F1183" s="55"/>
      <c r="G1183" s="55"/>
      <c r="H1183" s="55"/>
      <c r="I1183" s="55"/>
      <c r="J1183" s="55"/>
      <c r="K1183" s="55"/>
      <c r="L1183" s="55"/>
      <c r="M1183" s="55"/>
      <c r="N1183" s="55"/>
      <c r="O1183" s="55"/>
      <c r="P1183" s="55"/>
      <c r="Q1183" s="55"/>
      <c r="R1183" s="55"/>
      <c r="S1183" s="55"/>
      <c r="T1183" s="55"/>
      <c r="U1183" s="55"/>
      <c r="V1183" s="55"/>
      <c r="W1183" s="55"/>
      <c r="X1183" s="55"/>
      <c r="Y1183" s="55"/>
      <c r="Z1183" s="55"/>
      <c r="AA1183" s="55"/>
      <c r="AB1183" s="55"/>
      <c r="AC1183" s="55"/>
      <c r="AD1183" s="55"/>
      <c r="AE1183" s="55"/>
      <c r="AF1183" s="55"/>
      <c r="AG1183" s="55"/>
    </row>
    <row r="1184" spans="2:33">
      <c r="B1184" s="55"/>
      <c r="C1184" s="55"/>
      <c r="D1184" s="55"/>
      <c r="E1184" s="55"/>
      <c r="F1184" s="55"/>
      <c r="G1184" s="55"/>
      <c r="H1184" s="55"/>
      <c r="I1184" s="55"/>
      <c r="J1184" s="55"/>
      <c r="K1184" s="55"/>
      <c r="L1184" s="55"/>
      <c r="M1184" s="55"/>
      <c r="N1184" s="55"/>
      <c r="O1184" s="55"/>
      <c r="P1184" s="55"/>
      <c r="Q1184" s="55"/>
      <c r="R1184" s="55"/>
      <c r="S1184" s="55"/>
      <c r="T1184" s="55"/>
      <c r="U1184" s="55"/>
      <c r="V1184" s="55"/>
      <c r="W1184" s="55"/>
      <c r="X1184" s="55"/>
      <c r="Y1184" s="55"/>
      <c r="Z1184" s="55"/>
      <c r="AA1184" s="55"/>
      <c r="AB1184" s="55"/>
      <c r="AC1184" s="55"/>
      <c r="AD1184" s="55"/>
      <c r="AE1184" s="55"/>
      <c r="AF1184" s="55"/>
      <c r="AG1184" s="55"/>
    </row>
    <row r="1268" spans="2:33">
      <c r="B1268" s="55"/>
      <c r="C1268" s="55"/>
      <c r="D1268" s="55"/>
      <c r="E1268" s="55"/>
      <c r="F1268" s="55"/>
      <c r="G1268" s="55"/>
      <c r="H1268" s="55"/>
      <c r="I1268" s="55"/>
      <c r="J1268" s="55"/>
      <c r="K1268" s="55"/>
      <c r="L1268" s="55"/>
      <c r="M1268" s="55"/>
      <c r="N1268" s="55"/>
      <c r="O1268" s="55"/>
      <c r="P1268" s="55"/>
      <c r="Q1268" s="55"/>
      <c r="R1268" s="55"/>
      <c r="S1268" s="55"/>
      <c r="T1268" s="55"/>
      <c r="U1268" s="55"/>
      <c r="V1268" s="55"/>
      <c r="W1268" s="55"/>
      <c r="X1268" s="55"/>
      <c r="Y1268" s="55"/>
      <c r="Z1268" s="55"/>
      <c r="AA1268" s="55"/>
      <c r="AB1268" s="55"/>
      <c r="AC1268" s="55"/>
      <c r="AD1268" s="55"/>
      <c r="AE1268" s="55"/>
      <c r="AF1268" s="55"/>
      <c r="AG1268" s="55"/>
    </row>
    <row r="1269" spans="2:33">
      <c r="B1269" s="242"/>
      <c r="C1269" s="242"/>
      <c r="D1269" s="242"/>
      <c r="E1269" s="242"/>
      <c r="F1269" s="242"/>
      <c r="G1269" s="242"/>
      <c r="H1269" s="242"/>
      <c r="I1269" s="242"/>
      <c r="J1269" s="242"/>
      <c r="K1269" s="242"/>
      <c r="L1269" s="242"/>
      <c r="M1269" s="242"/>
      <c r="N1269" s="242"/>
      <c r="O1269" s="242"/>
      <c r="P1269" s="242"/>
      <c r="Q1269" s="242"/>
      <c r="R1269" s="242"/>
      <c r="S1269" s="242"/>
      <c r="T1269" s="242"/>
      <c r="U1269" s="242"/>
      <c r="V1269" s="242"/>
      <c r="W1269" s="242"/>
      <c r="X1269" s="242"/>
      <c r="Y1269" s="242"/>
      <c r="Z1269" s="242"/>
      <c r="AA1269" s="242"/>
      <c r="AB1269" s="242"/>
      <c r="AC1269" s="242"/>
      <c r="AD1269" s="242"/>
      <c r="AE1269" s="242"/>
      <c r="AF1269" s="242"/>
      <c r="AG1269" s="242"/>
    </row>
    <row r="1275" spans="2:33">
      <c r="B1275" s="55"/>
      <c r="C1275" s="55"/>
      <c r="D1275" s="55"/>
      <c r="E1275" s="55"/>
      <c r="F1275" s="55"/>
      <c r="G1275" s="55"/>
      <c r="H1275" s="55"/>
      <c r="I1275" s="55"/>
      <c r="J1275" s="55"/>
      <c r="K1275" s="55"/>
      <c r="L1275" s="55"/>
      <c r="M1275" s="55"/>
      <c r="N1275" s="55"/>
      <c r="O1275" s="55"/>
      <c r="P1275" s="55"/>
      <c r="Q1275" s="55"/>
      <c r="R1275" s="55"/>
      <c r="S1275" s="55"/>
      <c r="T1275" s="55"/>
      <c r="U1275" s="55"/>
      <c r="V1275" s="55"/>
      <c r="W1275" s="55"/>
      <c r="X1275" s="55"/>
      <c r="Y1275" s="55"/>
      <c r="Z1275" s="55"/>
      <c r="AA1275" s="55"/>
      <c r="AB1275" s="55"/>
      <c r="AC1275" s="55"/>
      <c r="AD1275" s="55"/>
      <c r="AE1275" s="55"/>
      <c r="AF1275" s="55"/>
      <c r="AG1275" s="55"/>
    </row>
    <row r="1276" spans="2:33">
      <c r="B1276" s="55"/>
      <c r="C1276" s="55"/>
      <c r="D1276" s="55"/>
      <c r="E1276" s="55"/>
      <c r="F1276" s="55"/>
      <c r="G1276" s="55"/>
      <c r="H1276" s="55"/>
      <c r="I1276" s="55"/>
      <c r="J1276" s="55"/>
      <c r="K1276" s="55"/>
      <c r="L1276" s="55"/>
      <c r="M1276" s="55"/>
      <c r="N1276" s="55"/>
      <c r="O1276" s="55"/>
      <c r="P1276" s="55"/>
      <c r="Q1276" s="55"/>
      <c r="R1276" s="55"/>
      <c r="S1276" s="55"/>
      <c r="T1276" s="55"/>
      <c r="U1276" s="55"/>
      <c r="V1276" s="55"/>
      <c r="W1276" s="55"/>
      <c r="X1276" s="55"/>
      <c r="Y1276" s="55"/>
      <c r="Z1276" s="55"/>
      <c r="AA1276" s="55"/>
      <c r="AB1276" s="55"/>
      <c r="AC1276" s="55"/>
      <c r="AD1276" s="55"/>
      <c r="AE1276" s="55"/>
      <c r="AF1276" s="55"/>
      <c r="AG1276" s="55"/>
    </row>
    <row r="1277" spans="2:33">
      <c r="B1277" s="55"/>
      <c r="C1277" s="55"/>
      <c r="D1277" s="55"/>
      <c r="E1277" s="55"/>
      <c r="F1277" s="55"/>
      <c r="G1277" s="55"/>
      <c r="H1277" s="55"/>
      <c r="I1277" s="55"/>
      <c r="J1277" s="55"/>
      <c r="K1277" s="55"/>
      <c r="L1277" s="55"/>
      <c r="M1277" s="55"/>
      <c r="N1277" s="55"/>
      <c r="O1277" s="55"/>
      <c r="P1277" s="55"/>
      <c r="Q1277" s="55"/>
      <c r="R1277" s="55"/>
      <c r="S1277" s="55"/>
      <c r="T1277" s="55"/>
      <c r="U1277" s="55"/>
      <c r="V1277" s="55"/>
      <c r="W1277" s="55"/>
      <c r="X1277" s="55"/>
      <c r="Y1277" s="55"/>
      <c r="Z1277" s="55"/>
      <c r="AA1277" s="55"/>
      <c r="AB1277" s="55"/>
      <c r="AC1277" s="55"/>
      <c r="AD1277" s="55"/>
      <c r="AE1277" s="55"/>
      <c r="AF1277" s="55"/>
      <c r="AG1277" s="55"/>
    </row>
    <row r="1278" spans="2:33">
      <c r="B1278" s="55"/>
      <c r="C1278" s="55"/>
      <c r="D1278" s="55"/>
      <c r="E1278" s="55"/>
      <c r="F1278" s="55"/>
      <c r="G1278" s="55"/>
      <c r="H1278" s="55"/>
      <c r="I1278" s="55"/>
      <c r="J1278" s="55"/>
      <c r="K1278" s="55"/>
      <c r="L1278" s="55"/>
      <c r="M1278" s="55"/>
      <c r="N1278" s="55"/>
      <c r="O1278" s="55"/>
      <c r="P1278" s="55"/>
      <c r="Q1278" s="55"/>
      <c r="R1278" s="55"/>
      <c r="S1278" s="55"/>
      <c r="T1278" s="55"/>
      <c r="U1278" s="55"/>
      <c r="V1278" s="55"/>
      <c r="W1278" s="55"/>
      <c r="X1278" s="55"/>
      <c r="Y1278" s="55"/>
      <c r="Z1278" s="55"/>
      <c r="AA1278" s="55"/>
      <c r="AB1278" s="55"/>
      <c r="AC1278" s="55"/>
      <c r="AD1278" s="55"/>
      <c r="AE1278" s="55"/>
      <c r="AF1278" s="55"/>
      <c r="AG1278" s="55"/>
    </row>
    <row r="1279" spans="2:33">
      <c r="B1279" s="55"/>
      <c r="C1279" s="55"/>
      <c r="D1279" s="55"/>
      <c r="E1279" s="55"/>
      <c r="F1279" s="55"/>
      <c r="G1279" s="55"/>
      <c r="H1279" s="55"/>
      <c r="I1279" s="55"/>
      <c r="J1279" s="55"/>
      <c r="K1279" s="55"/>
      <c r="L1279" s="55"/>
      <c r="M1279" s="55"/>
      <c r="N1279" s="55"/>
      <c r="O1279" s="55"/>
      <c r="P1279" s="55"/>
      <c r="Q1279" s="55"/>
      <c r="R1279" s="55"/>
      <c r="S1279" s="55"/>
      <c r="T1279" s="55"/>
      <c r="U1279" s="55"/>
      <c r="V1279" s="55"/>
      <c r="W1279" s="55"/>
      <c r="X1279" s="55"/>
      <c r="Y1279" s="55"/>
      <c r="Z1279" s="55"/>
      <c r="AA1279" s="55"/>
      <c r="AB1279" s="55"/>
      <c r="AC1279" s="55"/>
      <c r="AD1279" s="55"/>
      <c r="AE1279" s="55"/>
      <c r="AF1279" s="55"/>
      <c r="AG1279" s="55"/>
    </row>
    <row r="1280" spans="2:33">
      <c r="B1280" s="55"/>
      <c r="C1280" s="55"/>
      <c r="D1280" s="55"/>
      <c r="E1280" s="55"/>
      <c r="F1280" s="55"/>
      <c r="G1280" s="55"/>
      <c r="H1280" s="55"/>
      <c r="I1280" s="55"/>
      <c r="J1280" s="55"/>
      <c r="K1280" s="55"/>
      <c r="L1280" s="55"/>
      <c r="M1280" s="55"/>
      <c r="N1280" s="55"/>
      <c r="O1280" s="55"/>
      <c r="P1280" s="55"/>
      <c r="Q1280" s="55"/>
      <c r="R1280" s="55"/>
      <c r="S1280" s="55"/>
      <c r="T1280" s="55"/>
      <c r="U1280" s="55"/>
      <c r="V1280" s="55"/>
      <c r="W1280" s="55"/>
      <c r="X1280" s="55"/>
      <c r="Y1280" s="55"/>
      <c r="Z1280" s="55"/>
      <c r="AA1280" s="55"/>
      <c r="AB1280" s="55"/>
      <c r="AC1280" s="55"/>
      <c r="AD1280" s="55"/>
      <c r="AE1280" s="55"/>
      <c r="AF1280" s="55"/>
      <c r="AG1280" s="55"/>
    </row>
    <row r="1483" spans="2:33">
      <c r="B1483" s="55"/>
      <c r="C1483" s="55"/>
      <c r="D1483" s="55"/>
      <c r="E1483" s="55"/>
      <c r="F1483" s="55"/>
      <c r="G1483" s="55"/>
      <c r="H1483" s="55"/>
      <c r="I1483" s="55"/>
      <c r="J1483" s="55"/>
      <c r="K1483" s="55"/>
      <c r="L1483" s="55"/>
      <c r="M1483" s="55"/>
      <c r="N1483" s="55"/>
      <c r="O1483" s="55"/>
      <c r="P1483" s="55"/>
      <c r="Q1483" s="55"/>
      <c r="R1483" s="55"/>
      <c r="S1483" s="55"/>
      <c r="T1483" s="55"/>
      <c r="U1483" s="55"/>
      <c r="V1483" s="55"/>
      <c r="W1483" s="55"/>
      <c r="X1483" s="55"/>
      <c r="Y1483" s="55"/>
      <c r="Z1483" s="55"/>
      <c r="AA1483" s="55"/>
      <c r="AB1483" s="55"/>
      <c r="AC1483" s="55"/>
      <c r="AD1483" s="55"/>
      <c r="AE1483" s="55"/>
      <c r="AF1483" s="55"/>
      <c r="AG1483" s="55"/>
    </row>
    <row r="1484" spans="2:33">
      <c r="B1484" s="242"/>
      <c r="C1484" s="242"/>
      <c r="D1484" s="242"/>
      <c r="E1484" s="242"/>
      <c r="F1484" s="242"/>
      <c r="G1484" s="242"/>
      <c r="H1484" s="242"/>
      <c r="I1484" s="242"/>
      <c r="J1484" s="242"/>
      <c r="K1484" s="242"/>
      <c r="L1484" s="242"/>
      <c r="M1484" s="242"/>
      <c r="N1484" s="242"/>
      <c r="O1484" s="242"/>
      <c r="P1484" s="242"/>
      <c r="Q1484" s="242"/>
      <c r="R1484" s="242"/>
      <c r="S1484" s="242"/>
      <c r="T1484" s="242"/>
      <c r="U1484" s="242"/>
      <c r="V1484" s="242"/>
      <c r="W1484" s="242"/>
      <c r="X1484" s="242"/>
      <c r="Y1484" s="242"/>
      <c r="Z1484" s="242"/>
      <c r="AA1484" s="242"/>
      <c r="AB1484" s="242"/>
      <c r="AC1484" s="242"/>
      <c r="AD1484" s="242"/>
      <c r="AE1484" s="242"/>
      <c r="AF1484" s="242"/>
      <c r="AG1484" s="242"/>
    </row>
    <row r="1713" spans="2:33">
      <c r="B1713" s="242"/>
      <c r="C1713" s="242"/>
      <c r="D1713" s="242"/>
      <c r="E1713" s="242"/>
      <c r="F1713" s="242"/>
      <c r="G1713" s="242"/>
      <c r="H1713" s="242"/>
      <c r="I1713" s="242"/>
      <c r="J1713" s="242"/>
      <c r="K1713" s="242"/>
      <c r="L1713" s="242"/>
      <c r="M1713" s="242"/>
      <c r="N1713" s="242"/>
      <c r="O1713" s="242"/>
      <c r="P1713" s="242"/>
      <c r="Q1713" s="242"/>
      <c r="R1713" s="242"/>
      <c r="S1713" s="242"/>
      <c r="T1713" s="242"/>
      <c r="U1713" s="242"/>
      <c r="V1713" s="242"/>
      <c r="W1713" s="242"/>
      <c r="X1713" s="242"/>
      <c r="Y1713" s="242"/>
      <c r="Z1713" s="242"/>
      <c r="AA1713" s="242"/>
      <c r="AB1713" s="242"/>
      <c r="AC1713" s="242"/>
      <c r="AD1713" s="242"/>
      <c r="AE1713" s="242"/>
      <c r="AF1713" s="242"/>
      <c r="AG1713" s="242"/>
    </row>
    <row r="1714" spans="2:33">
      <c r="B1714" s="55"/>
      <c r="C1714" s="55"/>
      <c r="D1714" s="55"/>
      <c r="E1714" s="55"/>
      <c r="F1714" s="55"/>
      <c r="G1714" s="55"/>
      <c r="H1714" s="55"/>
      <c r="I1714" s="55"/>
      <c r="J1714" s="55"/>
      <c r="K1714" s="55"/>
      <c r="L1714" s="55"/>
      <c r="M1714" s="55"/>
      <c r="N1714" s="55"/>
      <c r="O1714" s="55"/>
      <c r="P1714" s="55"/>
      <c r="Q1714" s="55"/>
      <c r="R1714" s="55"/>
      <c r="S1714" s="55"/>
      <c r="T1714" s="55"/>
      <c r="U1714" s="55"/>
      <c r="V1714" s="55"/>
      <c r="W1714" s="55"/>
      <c r="X1714" s="55"/>
      <c r="Y1714" s="55"/>
      <c r="Z1714" s="55"/>
      <c r="AA1714" s="55"/>
      <c r="AB1714" s="55"/>
      <c r="AC1714" s="55"/>
      <c r="AD1714" s="55"/>
      <c r="AE1714" s="55"/>
      <c r="AF1714" s="55"/>
      <c r="AG1714" s="55"/>
    </row>
    <row r="1715" spans="2:33">
      <c r="B1715" s="55"/>
      <c r="C1715" s="55"/>
      <c r="D1715" s="55"/>
      <c r="E1715" s="55"/>
      <c r="F1715" s="55"/>
      <c r="G1715" s="55"/>
      <c r="H1715" s="55"/>
      <c r="I1715" s="55"/>
      <c r="J1715" s="55"/>
      <c r="K1715" s="55"/>
      <c r="L1715" s="55"/>
      <c r="M1715" s="55"/>
      <c r="N1715" s="55"/>
      <c r="O1715" s="55"/>
      <c r="P1715" s="55"/>
      <c r="Q1715" s="55"/>
      <c r="R1715" s="55"/>
      <c r="S1715" s="55"/>
      <c r="T1715" s="55"/>
      <c r="U1715" s="55"/>
      <c r="V1715" s="55"/>
      <c r="W1715" s="55"/>
      <c r="X1715" s="55"/>
      <c r="Y1715" s="55"/>
      <c r="Z1715" s="55"/>
      <c r="AA1715" s="55"/>
      <c r="AB1715" s="55"/>
      <c r="AC1715" s="55"/>
      <c r="AD1715" s="55"/>
      <c r="AE1715" s="55"/>
      <c r="AF1715" s="55"/>
      <c r="AG1715" s="55"/>
    </row>
    <row r="1716" spans="2:33">
      <c r="B1716" s="55"/>
      <c r="C1716" s="55"/>
      <c r="D1716" s="55"/>
      <c r="E1716" s="55"/>
      <c r="F1716" s="55"/>
      <c r="G1716" s="55"/>
      <c r="H1716" s="55"/>
      <c r="I1716" s="55"/>
      <c r="J1716" s="55"/>
      <c r="K1716" s="55"/>
      <c r="L1716" s="55"/>
      <c r="M1716" s="55"/>
      <c r="N1716" s="55"/>
      <c r="O1716" s="55"/>
      <c r="P1716" s="55"/>
      <c r="Q1716" s="55"/>
      <c r="R1716" s="55"/>
      <c r="S1716" s="55"/>
      <c r="T1716" s="55"/>
      <c r="U1716" s="55"/>
      <c r="V1716" s="55"/>
      <c r="W1716" s="55"/>
      <c r="X1716" s="55"/>
      <c r="Y1716" s="55"/>
      <c r="Z1716" s="55"/>
      <c r="AA1716" s="55"/>
      <c r="AB1716" s="55"/>
      <c r="AC1716" s="55"/>
      <c r="AD1716" s="55"/>
      <c r="AE1716" s="55"/>
      <c r="AF1716" s="55"/>
      <c r="AG1716" s="55"/>
    </row>
    <row r="1717" spans="2:33">
      <c r="B1717" s="55"/>
      <c r="C1717" s="55"/>
      <c r="D1717" s="55"/>
      <c r="E1717" s="55"/>
      <c r="F1717" s="55"/>
      <c r="G1717" s="55"/>
      <c r="H1717" s="55"/>
      <c r="I1717" s="55"/>
      <c r="J1717" s="55"/>
      <c r="K1717" s="55"/>
      <c r="L1717" s="55"/>
      <c r="M1717" s="55"/>
      <c r="N1717" s="55"/>
      <c r="O1717" s="55"/>
      <c r="P1717" s="55"/>
      <c r="Q1717" s="55"/>
      <c r="R1717" s="55"/>
      <c r="S1717" s="55"/>
      <c r="T1717" s="55"/>
      <c r="U1717" s="55"/>
      <c r="V1717" s="55"/>
      <c r="W1717" s="55"/>
      <c r="X1717" s="55"/>
      <c r="Y1717" s="55"/>
      <c r="Z1717" s="55"/>
      <c r="AA1717" s="55"/>
      <c r="AB1717" s="55"/>
      <c r="AC1717" s="55"/>
      <c r="AD1717" s="55"/>
      <c r="AE1717" s="55"/>
      <c r="AF1717" s="55"/>
      <c r="AG1717" s="55"/>
    </row>
    <row r="1718" spans="2:33">
      <c r="B1718" s="55"/>
      <c r="C1718" s="55"/>
      <c r="D1718" s="55"/>
      <c r="E1718" s="55"/>
      <c r="F1718" s="55"/>
      <c r="G1718" s="55"/>
      <c r="H1718" s="55"/>
      <c r="I1718" s="55"/>
      <c r="J1718" s="55"/>
      <c r="K1718" s="55"/>
      <c r="L1718" s="55"/>
      <c r="M1718" s="55"/>
      <c r="N1718" s="55"/>
      <c r="O1718" s="55"/>
      <c r="P1718" s="55"/>
      <c r="Q1718" s="55"/>
      <c r="R1718" s="55"/>
      <c r="S1718" s="55"/>
      <c r="T1718" s="55"/>
      <c r="U1718" s="55"/>
      <c r="V1718" s="55"/>
      <c r="W1718" s="55"/>
      <c r="X1718" s="55"/>
      <c r="Y1718" s="55"/>
      <c r="Z1718" s="55"/>
      <c r="AA1718" s="55"/>
      <c r="AB1718" s="55"/>
      <c r="AC1718" s="55"/>
      <c r="AD1718" s="55"/>
      <c r="AE1718" s="55"/>
      <c r="AF1718" s="55"/>
      <c r="AG1718" s="55"/>
    </row>
    <row r="1719" spans="2:33">
      <c r="B1719" s="55"/>
      <c r="C1719" s="55"/>
      <c r="D1719" s="55"/>
      <c r="E1719" s="55"/>
      <c r="F1719" s="55"/>
      <c r="G1719" s="55"/>
      <c r="H1719" s="55"/>
      <c r="I1719" s="55"/>
      <c r="J1719" s="55"/>
      <c r="K1719" s="55"/>
      <c r="L1719" s="55"/>
      <c r="M1719" s="55"/>
      <c r="N1719" s="55"/>
      <c r="O1719" s="55"/>
      <c r="P1719" s="55"/>
      <c r="Q1719" s="55"/>
      <c r="R1719" s="55"/>
      <c r="S1719" s="55"/>
      <c r="T1719" s="55"/>
      <c r="U1719" s="55"/>
      <c r="V1719" s="55"/>
      <c r="W1719" s="55"/>
      <c r="X1719" s="55"/>
      <c r="Y1719" s="55"/>
      <c r="Z1719" s="55"/>
      <c r="AA1719" s="55"/>
      <c r="AB1719" s="55"/>
      <c r="AC1719" s="55"/>
      <c r="AD1719" s="55"/>
      <c r="AE1719" s="55"/>
      <c r="AF1719" s="55"/>
      <c r="AG1719" s="55"/>
    </row>
    <row r="1720" spans="2:33">
      <c r="B1720" s="55"/>
      <c r="C1720" s="55"/>
      <c r="D1720" s="55"/>
      <c r="E1720" s="55"/>
      <c r="F1720" s="55"/>
      <c r="G1720" s="55"/>
      <c r="H1720" s="55"/>
      <c r="I1720" s="55"/>
      <c r="J1720" s="55"/>
      <c r="K1720" s="55"/>
      <c r="L1720" s="55"/>
      <c r="M1720" s="55"/>
      <c r="N1720" s="55"/>
      <c r="O1720" s="55"/>
      <c r="P1720" s="55"/>
      <c r="Q1720" s="55"/>
      <c r="R1720" s="55"/>
      <c r="S1720" s="55"/>
      <c r="T1720" s="55"/>
      <c r="U1720" s="55"/>
      <c r="V1720" s="55"/>
      <c r="W1720" s="55"/>
      <c r="X1720" s="55"/>
      <c r="Y1720" s="55"/>
      <c r="Z1720" s="55"/>
      <c r="AA1720" s="55"/>
      <c r="AB1720" s="55"/>
      <c r="AC1720" s="55"/>
      <c r="AD1720" s="55"/>
      <c r="AE1720" s="55"/>
      <c r="AF1720" s="55"/>
      <c r="AG1720" s="55"/>
    </row>
    <row r="1721" spans="2:33">
      <c r="B1721" s="55"/>
      <c r="C1721" s="55"/>
      <c r="D1721" s="55"/>
      <c r="E1721" s="55"/>
      <c r="F1721" s="55"/>
      <c r="G1721" s="55"/>
      <c r="H1721" s="55"/>
      <c r="I1721" s="55"/>
      <c r="J1721" s="55"/>
      <c r="K1721" s="55"/>
      <c r="L1721" s="55"/>
      <c r="M1721" s="55"/>
      <c r="N1721" s="55"/>
      <c r="O1721" s="55"/>
      <c r="P1721" s="55"/>
      <c r="Q1721" s="55"/>
      <c r="R1721" s="55"/>
      <c r="S1721" s="55"/>
      <c r="T1721" s="55"/>
      <c r="U1721" s="55"/>
      <c r="V1721" s="55"/>
      <c r="W1721" s="55"/>
      <c r="X1721" s="55"/>
      <c r="Y1721" s="55"/>
      <c r="Z1721" s="55"/>
      <c r="AA1721" s="55"/>
      <c r="AB1721" s="55"/>
      <c r="AC1721" s="55"/>
      <c r="AD1721" s="55"/>
      <c r="AE1721" s="55"/>
      <c r="AF1721" s="55"/>
      <c r="AG1721" s="55"/>
    </row>
    <row r="1722" spans="2:33">
      <c r="B1722" s="55"/>
      <c r="C1722" s="55"/>
      <c r="D1722" s="55"/>
      <c r="E1722" s="55"/>
      <c r="F1722" s="55"/>
      <c r="G1722" s="55"/>
      <c r="H1722" s="55"/>
      <c r="I1722" s="55"/>
      <c r="J1722" s="55"/>
      <c r="K1722" s="55"/>
      <c r="L1722" s="55"/>
      <c r="M1722" s="55"/>
      <c r="N1722" s="55"/>
      <c r="O1722" s="55"/>
      <c r="P1722" s="55"/>
      <c r="Q1722" s="55"/>
      <c r="R1722" s="55"/>
      <c r="S1722" s="55"/>
      <c r="T1722" s="55"/>
      <c r="U1722" s="55"/>
      <c r="V1722" s="55"/>
      <c r="W1722" s="55"/>
      <c r="X1722" s="55"/>
      <c r="Y1722" s="55"/>
      <c r="Z1722" s="55"/>
      <c r="AA1722" s="55"/>
      <c r="AB1722" s="55"/>
      <c r="AC1722" s="55"/>
      <c r="AD1722" s="55"/>
      <c r="AE1722" s="55"/>
      <c r="AF1722" s="55"/>
      <c r="AG1722" s="55"/>
    </row>
    <row r="1723" spans="2:33">
      <c r="B1723" s="55"/>
      <c r="C1723" s="55"/>
      <c r="D1723" s="55"/>
      <c r="E1723" s="55"/>
      <c r="F1723" s="55"/>
      <c r="G1723" s="55"/>
      <c r="H1723" s="55"/>
      <c r="I1723" s="55"/>
      <c r="J1723" s="55"/>
      <c r="K1723" s="55"/>
      <c r="L1723" s="55"/>
      <c r="M1723" s="55"/>
      <c r="N1723" s="55"/>
      <c r="O1723" s="55"/>
      <c r="P1723" s="55"/>
      <c r="Q1723" s="55"/>
      <c r="R1723" s="55"/>
      <c r="S1723" s="55"/>
      <c r="T1723" s="55"/>
      <c r="U1723" s="55"/>
      <c r="V1723" s="55"/>
      <c r="W1723" s="55"/>
      <c r="X1723" s="55"/>
      <c r="Y1723" s="55"/>
      <c r="Z1723" s="55"/>
      <c r="AA1723" s="55"/>
      <c r="AB1723" s="55"/>
      <c r="AC1723" s="55"/>
      <c r="AD1723" s="55"/>
      <c r="AE1723" s="55"/>
      <c r="AF1723" s="55"/>
      <c r="AG1723" s="55"/>
    </row>
    <row r="1724" spans="2:33">
      <c r="B1724" s="55"/>
      <c r="C1724" s="55"/>
      <c r="D1724" s="55"/>
      <c r="E1724" s="55"/>
      <c r="F1724" s="55"/>
      <c r="G1724" s="55"/>
      <c r="H1724" s="55"/>
      <c r="I1724" s="55"/>
      <c r="J1724" s="55"/>
      <c r="K1724" s="55"/>
      <c r="L1724" s="55"/>
      <c r="M1724" s="55"/>
      <c r="N1724" s="55"/>
      <c r="O1724" s="55"/>
      <c r="P1724" s="55"/>
      <c r="Q1724" s="55"/>
      <c r="R1724" s="55"/>
      <c r="S1724" s="55"/>
      <c r="T1724" s="55"/>
      <c r="U1724" s="55"/>
      <c r="V1724" s="55"/>
      <c r="W1724" s="55"/>
      <c r="X1724" s="55"/>
      <c r="Y1724" s="55"/>
      <c r="Z1724" s="55"/>
      <c r="AA1724" s="55"/>
      <c r="AB1724" s="55"/>
      <c r="AC1724" s="55"/>
      <c r="AD1724" s="55"/>
      <c r="AE1724" s="55"/>
      <c r="AF1724" s="55"/>
      <c r="AG1724" s="55"/>
    </row>
    <row r="1728" spans="2:33">
      <c r="B1728" s="55"/>
      <c r="C1728" s="55"/>
      <c r="D1728" s="55"/>
      <c r="E1728" s="55"/>
      <c r="F1728" s="55"/>
      <c r="G1728" s="55"/>
      <c r="H1728" s="55"/>
      <c r="I1728" s="55"/>
      <c r="J1728" s="55"/>
      <c r="K1728" s="55"/>
      <c r="L1728" s="55"/>
      <c r="M1728" s="55"/>
      <c r="N1728" s="55"/>
      <c r="O1728" s="55"/>
      <c r="P1728" s="55"/>
      <c r="Q1728" s="55"/>
      <c r="R1728" s="55"/>
      <c r="S1728" s="55"/>
      <c r="T1728" s="55"/>
      <c r="U1728" s="55"/>
      <c r="V1728" s="55"/>
      <c r="W1728" s="55"/>
      <c r="X1728" s="55"/>
      <c r="Y1728" s="55"/>
      <c r="Z1728" s="55"/>
      <c r="AA1728" s="55"/>
      <c r="AB1728" s="55"/>
      <c r="AC1728" s="55"/>
      <c r="AD1728" s="55"/>
      <c r="AE1728" s="55"/>
      <c r="AF1728" s="55"/>
      <c r="AG1728" s="55"/>
    </row>
    <row r="1989" spans="2:33">
      <c r="B1989" s="55"/>
      <c r="C1989" s="55"/>
      <c r="D1989" s="55"/>
      <c r="E1989" s="55"/>
      <c r="F1989" s="55"/>
      <c r="G1989" s="55"/>
      <c r="H1989" s="55"/>
      <c r="I1989" s="55"/>
      <c r="J1989" s="55"/>
      <c r="K1989" s="55"/>
      <c r="L1989" s="55"/>
      <c r="M1989" s="55"/>
      <c r="N1989" s="55"/>
      <c r="O1989" s="55"/>
      <c r="P1989" s="55"/>
      <c r="Q1989" s="55"/>
      <c r="R1989" s="55"/>
      <c r="S1989" s="55"/>
      <c r="T1989" s="55"/>
      <c r="U1989" s="55"/>
      <c r="V1989" s="55"/>
      <c r="W1989" s="55"/>
      <c r="X1989" s="55"/>
      <c r="Y1989" s="55"/>
      <c r="Z1989" s="55"/>
      <c r="AA1989" s="55"/>
      <c r="AB1989" s="55"/>
      <c r="AC1989" s="55"/>
      <c r="AD1989" s="55"/>
      <c r="AE1989" s="55"/>
      <c r="AF1989" s="55"/>
      <c r="AG1989" s="55"/>
    </row>
    <row r="1990" spans="2:33">
      <c r="B1990" s="242"/>
      <c r="C1990" s="242"/>
      <c r="D1990" s="242"/>
      <c r="E1990" s="242"/>
      <c r="F1990" s="242"/>
      <c r="G1990" s="242"/>
      <c r="H1990" s="242"/>
      <c r="I1990" s="242"/>
      <c r="J1990" s="242"/>
      <c r="K1990" s="242"/>
      <c r="L1990" s="242"/>
      <c r="M1990" s="242"/>
      <c r="N1990" s="242"/>
      <c r="O1990" s="242"/>
      <c r="P1990" s="242"/>
      <c r="Q1990" s="242"/>
      <c r="R1990" s="242"/>
      <c r="S1990" s="242"/>
      <c r="T1990" s="242"/>
      <c r="U1990" s="242"/>
      <c r="V1990" s="242"/>
      <c r="W1990" s="242"/>
      <c r="X1990" s="242"/>
      <c r="Y1990" s="242"/>
      <c r="Z1990" s="242"/>
      <c r="AA1990" s="242"/>
      <c r="AB1990" s="242"/>
      <c r="AC1990" s="242"/>
      <c r="AD1990" s="242"/>
      <c r="AE1990" s="242"/>
      <c r="AF1990" s="242"/>
      <c r="AG1990" s="242"/>
    </row>
    <row r="1998" spans="2:33">
      <c r="B1998" s="55"/>
      <c r="C1998" s="55"/>
      <c r="D1998" s="55"/>
      <c r="E1998" s="55"/>
      <c r="F1998" s="55"/>
      <c r="G1998" s="55"/>
      <c r="H1998" s="55"/>
      <c r="I1998" s="55"/>
      <c r="J1998" s="55"/>
      <c r="K1998" s="55"/>
      <c r="L1998" s="55"/>
      <c r="M1998" s="55"/>
      <c r="N1998" s="55"/>
      <c r="O1998" s="55"/>
      <c r="P1998" s="55"/>
      <c r="Q1998" s="55"/>
      <c r="R1998" s="55"/>
      <c r="S1998" s="55"/>
      <c r="T1998" s="55"/>
      <c r="U1998" s="55"/>
      <c r="V1998" s="55"/>
      <c r="W1998" s="55"/>
      <c r="X1998" s="55"/>
      <c r="Y1998" s="55"/>
      <c r="Z1998" s="55"/>
      <c r="AA1998" s="55"/>
      <c r="AB1998" s="55"/>
      <c r="AC1998" s="55"/>
      <c r="AD1998" s="55"/>
      <c r="AE1998" s="55"/>
      <c r="AF1998" s="55"/>
      <c r="AG1998" s="55"/>
    </row>
    <row r="1999" spans="2:33">
      <c r="B1999" s="55"/>
      <c r="C1999" s="55"/>
      <c r="D1999" s="55"/>
      <c r="E1999" s="55"/>
      <c r="F1999" s="55"/>
      <c r="G1999" s="55"/>
      <c r="H1999" s="55"/>
      <c r="I1999" s="55"/>
      <c r="J1999" s="55"/>
      <c r="K1999" s="55"/>
      <c r="L1999" s="55"/>
      <c r="M1999" s="55"/>
      <c r="N1999" s="55"/>
      <c r="O1999" s="55"/>
      <c r="P1999" s="55"/>
      <c r="Q1999" s="55"/>
      <c r="R1999" s="55"/>
      <c r="S1999" s="55"/>
      <c r="T1999" s="55"/>
      <c r="U1999" s="55"/>
      <c r="V1999" s="55"/>
      <c r="W1999" s="55"/>
      <c r="X1999" s="55"/>
      <c r="Y1999" s="55"/>
      <c r="Z1999" s="55"/>
      <c r="AA1999" s="55"/>
      <c r="AB1999" s="55"/>
      <c r="AC1999" s="55"/>
      <c r="AD1999" s="55"/>
      <c r="AE1999" s="55"/>
      <c r="AF1999" s="55"/>
      <c r="AG1999" s="55"/>
    </row>
    <row r="2000" spans="2:33">
      <c r="B2000" s="55"/>
      <c r="C2000" s="55"/>
      <c r="D2000" s="55"/>
      <c r="E2000" s="55"/>
      <c r="F2000" s="55"/>
      <c r="G2000" s="55"/>
      <c r="H2000" s="55"/>
      <c r="I2000" s="55"/>
      <c r="J2000" s="55"/>
      <c r="K2000" s="55"/>
      <c r="L2000" s="55"/>
      <c r="M2000" s="55"/>
      <c r="N2000" s="55"/>
      <c r="O2000" s="55"/>
      <c r="P2000" s="55"/>
      <c r="Q2000" s="55"/>
      <c r="R2000" s="55"/>
      <c r="S2000" s="55"/>
      <c r="T2000" s="55"/>
      <c r="U2000" s="55"/>
      <c r="V2000" s="55"/>
      <c r="W2000" s="55"/>
      <c r="X2000" s="55"/>
      <c r="Y2000" s="55"/>
      <c r="Z2000" s="55"/>
      <c r="AA2000" s="55"/>
      <c r="AB2000" s="55"/>
      <c r="AC2000" s="55"/>
      <c r="AD2000" s="55"/>
      <c r="AE2000" s="55"/>
      <c r="AF2000" s="55"/>
      <c r="AG2000" s="55"/>
    </row>
    <row r="2324" spans="2:33">
      <c r="B2324" s="55"/>
      <c r="C2324" s="55"/>
      <c r="D2324" s="55"/>
      <c r="E2324" s="55"/>
      <c r="F2324" s="55"/>
      <c r="G2324" s="55"/>
      <c r="H2324" s="55"/>
      <c r="I2324" s="55"/>
      <c r="J2324" s="55"/>
      <c r="K2324" s="55"/>
      <c r="L2324" s="55"/>
      <c r="M2324" s="55"/>
      <c r="N2324" s="55"/>
      <c r="O2324" s="55"/>
      <c r="P2324" s="55"/>
      <c r="Q2324" s="55"/>
      <c r="R2324" s="55"/>
      <c r="S2324" s="55"/>
      <c r="T2324" s="55"/>
      <c r="U2324" s="55"/>
      <c r="V2324" s="55"/>
      <c r="W2324" s="55"/>
      <c r="X2324" s="55"/>
      <c r="Y2324" s="55"/>
      <c r="Z2324" s="55"/>
      <c r="AA2324" s="55"/>
      <c r="AB2324" s="55"/>
      <c r="AC2324" s="55"/>
      <c r="AD2324" s="55"/>
      <c r="AE2324" s="55"/>
      <c r="AF2324" s="55"/>
      <c r="AG2324" s="55"/>
    </row>
    <row r="2325" spans="2:33">
      <c r="B2325" s="242"/>
      <c r="C2325" s="242"/>
      <c r="D2325" s="242"/>
      <c r="E2325" s="242"/>
      <c r="F2325" s="242"/>
      <c r="G2325" s="242"/>
      <c r="H2325" s="242"/>
      <c r="I2325" s="242"/>
      <c r="J2325" s="242"/>
      <c r="K2325" s="242"/>
      <c r="L2325" s="242"/>
      <c r="M2325" s="242"/>
      <c r="N2325" s="242"/>
      <c r="O2325" s="242"/>
      <c r="P2325" s="242"/>
      <c r="Q2325" s="242"/>
      <c r="R2325" s="242"/>
      <c r="S2325" s="242"/>
      <c r="T2325" s="242"/>
      <c r="U2325" s="242"/>
      <c r="V2325" s="242"/>
      <c r="W2325" s="242"/>
      <c r="X2325" s="242"/>
      <c r="Y2325" s="242"/>
      <c r="Z2325" s="242"/>
      <c r="AA2325" s="242"/>
      <c r="AB2325" s="242"/>
      <c r="AC2325" s="242"/>
      <c r="AD2325" s="242"/>
      <c r="AE2325" s="242"/>
      <c r="AF2325" s="242"/>
      <c r="AG2325" s="242"/>
    </row>
    <row r="2327" spans="2:33">
      <c r="B2327" s="55"/>
      <c r="C2327" s="55"/>
      <c r="D2327" s="55"/>
      <c r="E2327" s="55"/>
      <c r="F2327" s="55"/>
      <c r="G2327" s="55"/>
      <c r="H2327" s="55"/>
      <c r="I2327" s="55"/>
      <c r="J2327" s="55"/>
      <c r="K2327" s="55"/>
      <c r="L2327" s="55"/>
      <c r="M2327" s="55"/>
      <c r="N2327" s="55"/>
      <c r="O2327" s="55"/>
      <c r="P2327" s="55"/>
      <c r="Q2327" s="55"/>
      <c r="R2327" s="55"/>
      <c r="S2327" s="55"/>
      <c r="T2327" s="55"/>
      <c r="U2327" s="55"/>
      <c r="V2327" s="55"/>
      <c r="W2327" s="55"/>
      <c r="X2327" s="55"/>
      <c r="Y2327" s="55"/>
      <c r="Z2327" s="55"/>
      <c r="AA2327" s="55"/>
      <c r="AB2327" s="55"/>
      <c r="AC2327" s="55"/>
      <c r="AD2327" s="55"/>
      <c r="AE2327" s="55"/>
      <c r="AF2327" s="55"/>
      <c r="AG2327" s="55"/>
    </row>
    <row r="2328" spans="2:33">
      <c r="B2328" s="55"/>
      <c r="C2328" s="55"/>
      <c r="D2328" s="55"/>
      <c r="E2328" s="55"/>
      <c r="F2328" s="55"/>
      <c r="G2328" s="55"/>
      <c r="H2328" s="55"/>
      <c r="I2328" s="55"/>
      <c r="J2328" s="55"/>
      <c r="K2328" s="55"/>
      <c r="L2328" s="55"/>
      <c r="M2328" s="55"/>
      <c r="N2328" s="55"/>
      <c r="O2328" s="55"/>
      <c r="P2328" s="55"/>
      <c r="Q2328" s="55"/>
      <c r="R2328" s="55"/>
      <c r="S2328" s="55"/>
      <c r="T2328" s="55"/>
      <c r="U2328" s="55"/>
      <c r="V2328" s="55"/>
      <c r="W2328" s="55"/>
      <c r="X2328" s="55"/>
      <c r="Y2328" s="55"/>
      <c r="Z2328" s="55"/>
      <c r="AA2328" s="55"/>
      <c r="AB2328" s="55"/>
      <c r="AC2328" s="55"/>
      <c r="AD2328" s="55"/>
      <c r="AE2328" s="55"/>
      <c r="AF2328" s="55"/>
      <c r="AG2328" s="55"/>
    </row>
    <row r="2329" spans="2:33">
      <c r="B2329" s="55"/>
      <c r="C2329" s="55"/>
      <c r="D2329" s="55"/>
      <c r="E2329" s="55"/>
      <c r="F2329" s="55"/>
      <c r="G2329" s="55"/>
      <c r="H2329" s="55"/>
      <c r="I2329" s="55"/>
      <c r="J2329" s="55"/>
      <c r="K2329" s="55"/>
      <c r="L2329" s="55"/>
      <c r="M2329" s="55"/>
      <c r="N2329" s="55"/>
      <c r="O2329" s="55"/>
      <c r="P2329" s="55"/>
      <c r="Q2329" s="55"/>
      <c r="R2329" s="55"/>
      <c r="S2329" s="55"/>
      <c r="T2329" s="55"/>
      <c r="U2329" s="55"/>
      <c r="V2329" s="55"/>
      <c r="W2329" s="55"/>
      <c r="X2329" s="55"/>
      <c r="Y2329" s="55"/>
      <c r="Z2329" s="55"/>
      <c r="AA2329" s="55"/>
      <c r="AB2329" s="55"/>
      <c r="AC2329" s="55"/>
      <c r="AD2329" s="55"/>
      <c r="AE2329" s="55"/>
      <c r="AF2329" s="55"/>
      <c r="AG2329" s="55"/>
    </row>
    <row r="2330" spans="2:33">
      <c r="B2330" s="55"/>
      <c r="C2330" s="55"/>
      <c r="D2330" s="55"/>
      <c r="E2330" s="55"/>
      <c r="F2330" s="55"/>
      <c r="G2330" s="55"/>
      <c r="H2330" s="55"/>
      <c r="I2330" s="55"/>
      <c r="J2330" s="55"/>
      <c r="K2330" s="55"/>
      <c r="L2330" s="55"/>
      <c r="M2330" s="55"/>
      <c r="N2330" s="55"/>
      <c r="O2330" s="55"/>
      <c r="P2330" s="55"/>
      <c r="Q2330" s="55"/>
      <c r="R2330" s="55"/>
      <c r="S2330" s="55"/>
      <c r="T2330" s="55"/>
      <c r="U2330" s="55"/>
      <c r="V2330" s="55"/>
      <c r="W2330" s="55"/>
      <c r="X2330" s="55"/>
      <c r="Y2330" s="55"/>
      <c r="Z2330" s="55"/>
      <c r="AA2330" s="55"/>
      <c r="AB2330" s="55"/>
      <c r="AC2330" s="55"/>
      <c r="AD2330" s="55"/>
      <c r="AE2330" s="55"/>
      <c r="AF2330" s="55"/>
      <c r="AG2330" s="55"/>
    </row>
    <row r="2331" spans="2:33">
      <c r="B2331" s="55"/>
      <c r="C2331" s="55"/>
      <c r="D2331" s="55"/>
      <c r="E2331" s="55"/>
      <c r="F2331" s="55"/>
      <c r="G2331" s="55"/>
      <c r="H2331" s="55"/>
      <c r="I2331" s="55"/>
      <c r="J2331" s="55"/>
      <c r="K2331" s="55"/>
      <c r="L2331" s="55"/>
      <c r="M2331" s="55"/>
      <c r="N2331" s="55"/>
      <c r="O2331" s="55"/>
      <c r="P2331" s="55"/>
      <c r="Q2331" s="55"/>
      <c r="R2331" s="55"/>
      <c r="S2331" s="55"/>
      <c r="T2331" s="55"/>
      <c r="U2331" s="55"/>
      <c r="V2331" s="55"/>
      <c r="W2331" s="55"/>
      <c r="X2331" s="55"/>
      <c r="Y2331" s="55"/>
      <c r="Z2331" s="55"/>
      <c r="AA2331" s="55"/>
      <c r="AB2331" s="55"/>
      <c r="AC2331" s="55"/>
      <c r="AD2331" s="55"/>
      <c r="AE2331" s="55"/>
      <c r="AF2331" s="55"/>
      <c r="AG2331" s="55"/>
    </row>
    <row r="2332" spans="2:33">
      <c r="B2332" s="55"/>
      <c r="C2332" s="55"/>
      <c r="D2332" s="55"/>
      <c r="E2332" s="55"/>
      <c r="F2332" s="55"/>
      <c r="G2332" s="55"/>
      <c r="H2332" s="55"/>
      <c r="I2332" s="55"/>
      <c r="J2332" s="55"/>
      <c r="K2332" s="55"/>
      <c r="L2332" s="55"/>
      <c r="M2332" s="55"/>
      <c r="N2332" s="55"/>
      <c r="O2332" s="55"/>
      <c r="P2332" s="55"/>
      <c r="Q2332" s="55"/>
      <c r="R2332" s="55"/>
      <c r="S2332" s="55"/>
      <c r="T2332" s="55"/>
      <c r="U2332" s="55"/>
      <c r="V2332" s="55"/>
      <c r="W2332" s="55"/>
      <c r="X2332" s="55"/>
      <c r="Y2332" s="55"/>
      <c r="Z2332" s="55"/>
      <c r="AA2332" s="55"/>
      <c r="AB2332" s="55"/>
      <c r="AC2332" s="55"/>
      <c r="AD2332" s="55"/>
      <c r="AE2332" s="55"/>
      <c r="AF2332" s="55"/>
      <c r="AG2332" s="55"/>
    </row>
    <row r="2333" spans="2:33">
      <c r="B2333" s="55"/>
      <c r="C2333" s="55"/>
      <c r="D2333" s="55"/>
      <c r="E2333" s="55"/>
      <c r="F2333" s="55"/>
      <c r="G2333" s="55"/>
      <c r="H2333" s="55"/>
      <c r="I2333" s="55"/>
      <c r="J2333" s="55"/>
      <c r="K2333" s="55"/>
      <c r="L2333" s="55"/>
      <c r="M2333" s="55"/>
      <c r="N2333" s="55"/>
      <c r="O2333" s="55"/>
      <c r="P2333" s="55"/>
      <c r="Q2333" s="55"/>
      <c r="R2333" s="55"/>
      <c r="S2333" s="55"/>
      <c r="T2333" s="55"/>
      <c r="U2333" s="55"/>
      <c r="V2333" s="55"/>
      <c r="W2333" s="55"/>
      <c r="X2333" s="55"/>
      <c r="Y2333" s="55"/>
      <c r="Z2333" s="55"/>
      <c r="AA2333" s="55"/>
      <c r="AB2333" s="55"/>
      <c r="AC2333" s="55"/>
      <c r="AD2333" s="55"/>
      <c r="AE2333" s="55"/>
      <c r="AF2333" s="55"/>
      <c r="AG2333" s="55"/>
    </row>
    <row r="2334" spans="2:33">
      <c r="B2334" s="55"/>
      <c r="C2334" s="55"/>
      <c r="D2334" s="55"/>
      <c r="E2334" s="55"/>
      <c r="F2334" s="55"/>
      <c r="G2334" s="55"/>
      <c r="H2334" s="55"/>
      <c r="I2334" s="55"/>
      <c r="J2334" s="55"/>
      <c r="K2334" s="55"/>
      <c r="L2334" s="55"/>
      <c r="M2334" s="55"/>
      <c r="N2334" s="55"/>
      <c r="O2334" s="55"/>
      <c r="P2334" s="55"/>
      <c r="Q2334" s="55"/>
      <c r="R2334" s="55"/>
      <c r="S2334" s="55"/>
      <c r="T2334" s="55"/>
      <c r="U2334" s="55"/>
      <c r="V2334" s="55"/>
      <c r="W2334" s="55"/>
      <c r="X2334" s="55"/>
      <c r="Y2334" s="55"/>
      <c r="Z2334" s="55"/>
      <c r="AA2334" s="55"/>
      <c r="AB2334" s="55"/>
      <c r="AC2334" s="55"/>
      <c r="AD2334" s="55"/>
      <c r="AE2334" s="55"/>
      <c r="AF2334" s="55"/>
      <c r="AG2334" s="55"/>
    </row>
    <row r="2335" spans="2:33">
      <c r="B2335" s="55"/>
      <c r="C2335" s="55"/>
      <c r="D2335" s="55"/>
      <c r="E2335" s="55"/>
      <c r="F2335" s="55"/>
      <c r="G2335" s="55"/>
      <c r="H2335" s="55"/>
      <c r="I2335" s="55"/>
      <c r="J2335" s="55"/>
      <c r="K2335" s="55"/>
      <c r="L2335" s="55"/>
      <c r="M2335" s="55"/>
      <c r="N2335" s="55"/>
      <c r="O2335" s="55"/>
      <c r="P2335" s="55"/>
      <c r="Q2335" s="55"/>
      <c r="R2335" s="55"/>
      <c r="S2335" s="55"/>
      <c r="T2335" s="55"/>
      <c r="U2335" s="55"/>
      <c r="V2335" s="55"/>
      <c r="W2335" s="55"/>
      <c r="X2335" s="55"/>
      <c r="Y2335" s="55"/>
      <c r="Z2335" s="55"/>
      <c r="AA2335" s="55"/>
      <c r="AB2335" s="55"/>
      <c r="AC2335" s="55"/>
      <c r="AD2335" s="55"/>
      <c r="AE2335" s="55"/>
      <c r="AF2335" s="55"/>
      <c r="AG2335" s="55"/>
    </row>
    <row r="2336" spans="2:33">
      <c r="B2336" s="55"/>
      <c r="C2336" s="55"/>
      <c r="D2336" s="55"/>
      <c r="E2336" s="55"/>
      <c r="F2336" s="55"/>
      <c r="G2336" s="55"/>
      <c r="H2336" s="55"/>
      <c r="I2336" s="55"/>
      <c r="J2336" s="55"/>
      <c r="K2336" s="55"/>
      <c r="L2336" s="55"/>
      <c r="M2336" s="55"/>
      <c r="N2336" s="55"/>
      <c r="O2336" s="55"/>
      <c r="P2336" s="55"/>
      <c r="Q2336" s="55"/>
      <c r="R2336" s="55"/>
      <c r="S2336" s="55"/>
      <c r="T2336" s="55"/>
      <c r="U2336" s="55"/>
      <c r="V2336" s="55"/>
      <c r="W2336" s="55"/>
      <c r="X2336" s="55"/>
      <c r="Y2336" s="55"/>
      <c r="Z2336" s="55"/>
      <c r="AA2336" s="55"/>
      <c r="AB2336" s="55"/>
      <c r="AC2336" s="55"/>
      <c r="AD2336" s="55"/>
      <c r="AE2336" s="55"/>
      <c r="AF2336" s="55"/>
      <c r="AG2336" s="55"/>
    </row>
    <row r="2644" spans="2:33">
      <c r="B2644" s="55"/>
      <c r="C2644" s="55"/>
      <c r="D2644" s="55"/>
      <c r="E2644" s="55"/>
      <c r="F2644" s="55"/>
      <c r="G2644" s="55"/>
      <c r="H2644" s="55"/>
      <c r="I2644" s="55"/>
      <c r="J2644" s="55"/>
      <c r="K2644" s="55"/>
      <c r="L2644" s="55"/>
      <c r="M2644" s="55"/>
      <c r="N2644" s="55"/>
      <c r="O2644" s="55"/>
      <c r="P2644" s="55"/>
      <c r="Q2644" s="55"/>
      <c r="R2644" s="55"/>
      <c r="S2644" s="55"/>
      <c r="T2644" s="55"/>
      <c r="U2644" s="55"/>
      <c r="V2644" s="55"/>
      <c r="W2644" s="55"/>
      <c r="X2644" s="55"/>
      <c r="Y2644" s="55"/>
      <c r="Z2644" s="55"/>
      <c r="AA2644" s="55"/>
      <c r="AB2644" s="55"/>
      <c r="AC2644" s="55"/>
      <c r="AD2644" s="55"/>
      <c r="AE2644" s="55"/>
      <c r="AF2644" s="55"/>
      <c r="AG2644" s="55"/>
    </row>
    <row r="2645" spans="2:33">
      <c r="B2645" s="242"/>
      <c r="C2645" s="242"/>
      <c r="D2645" s="242"/>
      <c r="E2645" s="242"/>
      <c r="F2645" s="242"/>
      <c r="G2645" s="242"/>
      <c r="H2645" s="242"/>
      <c r="I2645" s="242"/>
      <c r="J2645" s="242"/>
      <c r="K2645" s="242"/>
      <c r="L2645" s="242"/>
      <c r="M2645" s="242"/>
      <c r="N2645" s="242"/>
      <c r="O2645" s="242"/>
      <c r="P2645" s="242"/>
      <c r="Q2645" s="242"/>
      <c r="R2645" s="242"/>
      <c r="S2645" s="242"/>
      <c r="T2645" s="242"/>
      <c r="U2645" s="242"/>
      <c r="V2645" s="242"/>
      <c r="W2645" s="242"/>
      <c r="X2645" s="242"/>
      <c r="Y2645" s="242"/>
      <c r="Z2645" s="242"/>
      <c r="AA2645" s="242"/>
      <c r="AB2645" s="242"/>
      <c r="AC2645" s="242"/>
      <c r="AD2645" s="242"/>
      <c r="AE2645" s="242"/>
      <c r="AF2645" s="242"/>
      <c r="AG2645" s="242"/>
    </row>
    <row r="2647" spans="2:33">
      <c r="B2647" s="55"/>
      <c r="C2647" s="55"/>
      <c r="D2647" s="55"/>
      <c r="E2647" s="55"/>
      <c r="F2647" s="55"/>
      <c r="G2647" s="55"/>
      <c r="H2647" s="55"/>
      <c r="I2647" s="55"/>
      <c r="J2647" s="55"/>
      <c r="K2647" s="55"/>
      <c r="L2647" s="55"/>
      <c r="M2647" s="55"/>
      <c r="N2647" s="55"/>
      <c r="O2647" s="55"/>
      <c r="P2647" s="55"/>
      <c r="Q2647" s="55"/>
      <c r="R2647" s="55"/>
      <c r="S2647" s="55"/>
      <c r="T2647" s="55"/>
      <c r="U2647" s="55"/>
      <c r="V2647" s="55"/>
      <c r="W2647" s="55"/>
      <c r="X2647" s="55"/>
      <c r="Y2647" s="55"/>
      <c r="Z2647" s="55"/>
      <c r="AA2647" s="55"/>
      <c r="AB2647" s="55"/>
      <c r="AC2647" s="55"/>
      <c r="AD2647" s="55"/>
      <c r="AE2647" s="55"/>
      <c r="AF2647" s="55"/>
      <c r="AG2647" s="55"/>
    </row>
    <row r="2648" spans="2:33">
      <c r="B2648" s="55"/>
      <c r="C2648" s="55"/>
      <c r="D2648" s="55"/>
      <c r="E2648" s="55"/>
      <c r="F2648" s="55"/>
      <c r="G2648" s="55"/>
      <c r="H2648" s="55"/>
      <c r="I2648" s="55"/>
      <c r="J2648" s="55"/>
      <c r="K2648" s="55"/>
      <c r="L2648" s="55"/>
      <c r="M2648" s="55"/>
      <c r="N2648" s="55"/>
      <c r="O2648" s="55"/>
      <c r="P2648" s="55"/>
      <c r="Q2648" s="55"/>
      <c r="R2648" s="55"/>
      <c r="S2648" s="55"/>
      <c r="T2648" s="55"/>
      <c r="U2648" s="55"/>
      <c r="V2648" s="55"/>
      <c r="W2648" s="55"/>
      <c r="X2648" s="55"/>
      <c r="Y2648" s="55"/>
      <c r="Z2648" s="55"/>
      <c r="AA2648" s="55"/>
      <c r="AB2648" s="55"/>
      <c r="AC2648" s="55"/>
      <c r="AD2648" s="55"/>
      <c r="AE2648" s="55"/>
      <c r="AF2648" s="55"/>
      <c r="AG2648" s="55"/>
    </row>
    <row r="2649" spans="2:33">
      <c r="B2649" s="55"/>
      <c r="C2649" s="55"/>
      <c r="D2649" s="55"/>
      <c r="E2649" s="55"/>
      <c r="F2649" s="55"/>
      <c r="G2649" s="55"/>
      <c r="H2649" s="55"/>
      <c r="I2649" s="55"/>
      <c r="J2649" s="55"/>
      <c r="K2649" s="55"/>
      <c r="L2649" s="55"/>
      <c r="M2649" s="55"/>
      <c r="N2649" s="55"/>
      <c r="O2649" s="55"/>
      <c r="P2649" s="55"/>
      <c r="Q2649" s="55"/>
      <c r="R2649" s="55"/>
      <c r="S2649" s="55"/>
      <c r="T2649" s="55"/>
      <c r="U2649" s="55"/>
      <c r="V2649" s="55"/>
      <c r="W2649" s="55"/>
      <c r="X2649" s="55"/>
      <c r="Y2649" s="55"/>
      <c r="Z2649" s="55"/>
      <c r="AA2649" s="55"/>
      <c r="AB2649" s="55"/>
      <c r="AC2649" s="55"/>
      <c r="AD2649" s="55"/>
      <c r="AE2649" s="55"/>
      <c r="AF2649" s="55"/>
      <c r="AG2649" s="55"/>
    </row>
    <row r="2650" spans="2:33">
      <c r="B2650" s="55"/>
      <c r="C2650" s="55"/>
      <c r="D2650" s="55"/>
      <c r="E2650" s="55"/>
      <c r="F2650" s="55"/>
      <c r="G2650" s="55"/>
      <c r="H2650" s="55"/>
      <c r="I2650" s="55"/>
      <c r="J2650" s="55"/>
      <c r="K2650" s="55"/>
      <c r="L2650" s="55"/>
      <c r="M2650" s="55"/>
      <c r="N2650" s="55"/>
      <c r="O2650" s="55"/>
      <c r="P2650" s="55"/>
      <c r="Q2650" s="55"/>
      <c r="R2650" s="55"/>
      <c r="S2650" s="55"/>
      <c r="T2650" s="55"/>
      <c r="U2650" s="55"/>
      <c r="V2650" s="55"/>
      <c r="W2650" s="55"/>
      <c r="X2650" s="55"/>
      <c r="Y2650" s="55"/>
      <c r="Z2650" s="55"/>
      <c r="AA2650" s="55"/>
      <c r="AB2650" s="55"/>
      <c r="AC2650" s="55"/>
      <c r="AD2650" s="55"/>
      <c r="AE2650" s="55"/>
      <c r="AF2650" s="55"/>
      <c r="AG2650" s="55"/>
    </row>
    <row r="2651" spans="2:33">
      <c r="B2651" s="55"/>
      <c r="C2651" s="55"/>
      <c r="D2651" s="55"/>
      <c r="E2651" s="55"/>
      <c r="F2651" s="55"/>
      <c r="G2651" s="55"/>
      <c r="H2651" s="55"/>
      <c r="I2651" s="55"/>
      <c r="J2651" s="55"/>
      <c r="K2651" s="55"/>
      <c r="L2651" s="55"/>
      <c r="M2651" s="55"/>
      <c r="N2651" s="55"/>
      <c r="O2651" s="55"/>
      <c r="P2651" s="55"/>
      <c r="Q2651" s="55"/>
      <c r="R2651" s="55"/>
      <c r="S2651" s="55"/>
      <c r="T2651" s="55"/>
      <c r="U2651" s="55"/>
      <c r="V2651" s="55"/>
      <c r="W2651" s="55"/>
      <c r="X2651" s="55"/>
      <c r="Y2651" s="55"/>
      <c r="Z2651" s="55"/>
      <c r="AA2651" s="55"/>
      <c r="AB2651" s="55"/>
      <c r="AC2651" s="55"/>
      <c r="AD2651" s="55"/>
      <c r="AE2651" s="55"/>
      <c r="AF2651" s="55"/>
      <c r="AG2651" s="55"/>
    </row>
    <row r="2652" spans="2:33">
      <c r="B2652" s="55"/>
      <c r="C2652" s="55"/>
      <c r="D2652" s="55"/>
      <c r="E2652" s="55"/>
      <c r="F2652" s="55"/>
      <c r="G2652" s="55"/>
      <c r="H2652" s="55"/>
      <c r="I2652" s="55"/>
      <c r="J2652" s="55"/>
      <c r="K2652" s="55"/>
      <c r="L2652" s="55"/>
      <c r="M2652" s="55"/>
      <c r="N2652" s="55"/>
      <c r="O2652" s="55"/>
      <c r="P2652" s="55"/>
      <c r="Q2652" s="55"/>
      <c r="R2652" s="55"/>
      <c r="S2652" s="55"/>
      <c r="T2652" s="55"/>
      <c r="U2652" s="55"/>
      <c r="V2652" s="55"/>
      <c r="W2652" s="55"/>
      <c r="X2652" s="55"/>
      <c r="Y2652" s="55"/>
      <c r="Z2652" s="55"/>
      <c r="AA2652" s="55"/>
      <c r="AB2652" s="55"/>
      <c r="AC2652" s="55"/>
      <c r="AD2652" s="55"/>
      <c r="AE2652" s="55"/>
      <c r="AF2652" s="55"/>
      <c r="AG2652" s="55"/>
    </row>
    <row r="2653" spans="2:33">
      <c r="B2653" s="55"/>
      <c r="C2653" s="55"/>
      <c r="D2653" s="55"/>
      <c r="E2653" s="55"/>
      <c r="F2653" s="55"/>
      <c r="G2653" s="55"/>
      <c r="H2653" s="55"/>
      <c r="I2653" s="55"/>
      <c r="J2653" s="55"/>
      <c r="K2653" s="55"/>
      <c r="L2653" s="55"/>
      <c r="M2653" s="55"/>
      <c r="N2653" s="55"/>
      <c r="O2653" s="55"/>
      <c r="P2653" s="55"/>
      <c r="Q2653" s="55"/>
      <c r="R2653" s="55"/>
      <c r="S2653" s="55"/>
      <c r="T2653" s="55"/>
      <c r="U2653" s="55"/>
      <c r="V2653" s="55"/>
      <c r="W2653" s="55"/>
      <c r="X2653" s="55"/>
      <c r="Y2653" s="55"/>
      <c r="Z2653" s="55"/>
      <c r="AA2653" s="55"/>
      <c r="AB2653" s="55"/>
      <c r="AC2653" s="55"/>
      <c r="AD2653" s="55"/>
      <c r="AE2653" s="55"/>
      <c r="AF2653" s="55"/>
      <c r="AG2653" s="55"/>
    </row>
    <row r="2654" spans="2:33">
      <c r="B2654" s="55"/>
      <c r="C2654" s="55"/>
      <c r="D2654" s="55"/>
      <c r="E2654" s="55"/>
      <c r="F2654" s="55"/>
      <c r="G2654" s="55"/>
      <c r="H2654" s="55"/>
      <c r="I2654" s="55"/>
      <c r="J2654" s="55"/>
      <c r="K2654" s="55"/>
      <c r="L2654" s="55"/>
      <c r="M2654" s="55"/>
      <c r="N2654" s="55"/>
      <c r="O2654" s="55"/>
      <c r="P2654" s="55"/>
      <c r="Q2654" s="55"/>
      <c r="R2654" s="55"/>
      <c r="S2654" s="55"/>
      <c r="T2654" s="55"/>
      <c r="U2654" s="55"/>
      <c r="V2654" s="55"/>
      <c r="W2654" s="55"/>
      <c r="X2654" s="55"/>
      <c r="Y2654" s="55"/>
      <c r="Z2654" s="55"/>
      <c r="AA2654" s="55"/>
      <c r="AB2654" s="55"/>
      <c r="AC2654" s="55"/>
      <c r="AD2654" s="55"/>
      <c r="AE2654" s="55"/>
      <c r="AF2654" s="55"/>
      <c r="AG2654" s="55"/>
    </row>
    <row r="2655" spans="2:33">
      <c r="B2655" s="55"/>
      <c r="C2655" s="55"/>
      <c r="D2655" s="55"/>
      <c r="E2655" s="55"/>
      <c r="F2655" s="55"/>
      <c r="G2655" s="55"/>
      <c r="H2655" s="55"/>
      <c r="I2655" s="55"/>
      <c r="J2655" s="55"/>
      <c r="K2655" s="55"/>
      <c r="L2655" s="55"/>
      <c r="M2655" s="55"/>
      <c r="N2655" s="55"/>
      <c r="O2655" s="55"/>
      <c r="P2655" s="55"/>
      <c r="Q2655" s="55"/>
      <c r="R2655" s="55"/>
      <c r="S2655" s="55"/>
      <c r="T2655" s="55"/>
      <c r="U2655" s="55"/>
      <c r="V2655" s="55"/>
      <c r="W2655" s="55"/>
      <c r="X2655" s="55"/>
      <c r="Y2655" s="55"/>
      <c r="Z2655" s="55"/>
      <c r="AA2655" s="55"/>
      <c r="AB2655" s="55"/>
      <c r="AC2655" s="55"/>
      <c r="AD2655" s="55"/>
      <c r="AE2655" s="55"/>
      <c r="AF2655" s="55"/>
      <c r="AG2655" s="55"/>
    </row>
    <row r="2656" spans="2:33">
      <c r="B2656" s="55"/>
      <c r="C2656" s="55"/>
      <c r="D2656" s="55"/>
      <c r="E2656" s="55"/>
      <c r="F2656" s="55"/>
      <c r="G2656" s="55"/>
      <c r="H2656" s="55"/>
      <c r="I2656" s="55"/>
      <c r="J2656" s="55"/>
      <c r="K2656" s="55"/>
      <c r="L2656" s="55"/>
      <c r="M2656" s="55"/>
      <c r="N2656" s="55"/>
      <c r="O2656" s="55"/>
      <c r="P2656" s="55"/>
      <c r="Q2656" s="55"/>
      <c r="R2656" s="55"/>
      <c r="S2656" s="55"/>
      <c r="T2656" s="55"/>
      <c r="U2656" s="55"/>
      <c r="V2656" s="55"/>
      <c r="W2656" s="55"/>
      <c r="X2656" s="55"/>
      <c r="Y2656" s="55"/>
      <c r="Z2656" s="55"/>
      <c r="AA2656" s="55"/>
      <c r="AB2656" s="55"/>
      <c r="AC2656" s="55"/>
      <c r="AD2656" s="55"/>
      <c r="AE2656" s="55"/>
      <c r="AF2656" s="55"/>
      <c r="AG2656" s="55"/>
    </row>
    <row r="2965" spans="2:33">
      <c r="B2965" s="55"/>
      <c r="C2965" s="55"/>
      <c r="D2965" s="55"/>
      <c r="E2965" s="55"/>
      <c r="F2965" s="55"/>
      <c r="G2965" s="55"/>
      <c r="H2965" s="55"/>
      <c r="I2965" s="55"/>
      <c r="J2965" s="55"/>
      <c r="K2965" s="55"/>
      <c r="L2965" s="55"/>
      <c r="M2965" s="55"/>
      <c r="N2965" s="55"/>
      <c r="O2965" s="55"/>
      <c r="P2965" s="55"/>
      <c r="Q2965" s="55"/>
      <c r="R2965" s="55"/>
      <c r="S2965" s="55"/>
      <c r="T2965" s="55"/>
      <c r="U2965" s="55"/>
      <c r="V2965" s="55"/>
      <c r="W2965" s="55"/>
      <c r="X2965" s="55"/>
      <c r="Y2965" s="55"/>
      <c r="Z2965" s="55"/>
      <c r="AA2965" s="55"/>
      <c r="AB2965" s="55"/>
      <c r="AC2965" s="55"/>
      <c r="AD2965" s="55"/>
      <c r="AE2965" s="55"/>
      <c r="AF2965" s="55"/>
      <c r="AG2965" s="55"/>
    </row>
    <row r="2970" spans="2:33">
      <c r="B2970" s="55"/>
      <c r="C2970" s="55"/>
      <c r="D2970" s="55"/>
      <c r="E2970" s="55"/>
      <c r="F2970" s="55"/>
      <c r="G2970" s="55"/>
      <c r="H2970" s="55"/>
      <c r="I2970" s="55"/>
      <c r="J2970" s="55"/>
      <c r="K2970" s="55"/>
      <c r="L2970" s="55"/>
      <c r="M2970" s="55"/>
      <c r="N2970" s="55"/>
      <c r="O2970" s="55"/>
      <c r="P2970" s="55"/>
      <c r="Q2970" s="55"/>
      <c r="R2970" s="55"/>
      <c r="S2970" s="55"/>
      <c r="T2970" s="55"/>
      <c r="U2970" s="55"/>
      <c r="V2970" s="55"/>
      <c r="W2970" s="55"/>
      <c r="X2970" s="55"/>
      <c r="Y2970" s="55"/>
      <c r="Z2970" s="55"/>
      <c r="AA2970" s="55"/>
      <c r="AB2970" s="55"/>
      <c r="AC2970" s="55"/>
      <c r="AD2970" s="55"/>
      <c r="AE2970" s="55"/>
      <c r="AF2970" s="55"/>
      <c r="AG2970" s="55"/>
    </row>
    <row r="2971" spans="2:33">
      <c r="B2971" s="242"/>
      <c r="C2971" s="242"/>
      <c r="D2971" s="242"/>
      <c r="E2971" s="242"/>
      <c r="F2971" s="242"/>
      <c r="G2971" s="242"/>
      <c r="H2971" s="242"/>
      <c r="I2971" s="242"/>
      <c r="J2971" s="242"/>
      <c r="K2971" s="242"/>
      <c r="L2971" s="242"/>
      <c r="M2971" s="242"/>
      <c r="N2971" s="242"/>
      <c r="O2971" s="242"/>
      <c r="P2971" s="242"/>
      <c r="Q2971" s="242"/>
      <c r="R2971" s="242"/>
      <c r="S2971" s="242"/>
      <c r="T2971" s="242"/>
      <c r="U2971" s="242"/>
      <c r="V2971" s="242"/>
      <c r="W2971" s="242"/>
      <c r="X2971" s="242"/>
      <c r="Y2971" s="242"/>
      <c r="Z2971" s="242"/>
      <c r="AA2971" s="242"/>
      <c r="AB2971" s="242"/>
      <c r="AC2971" s="242"/>
      <c r="AD2971" s="242"/>
      <c r="AE2971" s="242"/>
      <c r="AF2971" s="242"/>
      <c r="AG2971" s="242"/>
    </row>
    <row r="2973" spans="2:33">
      <c r="B2973" s="55"/>
      <c r="C2973" s="55"/>
      <c r="D2973" s="55"/>
      <c r="E2973" s="55"/>
      <c r="F2973" s="55"/>
      <c r="G2973" s="55"/>
      <c r="H2973" s="55"/>
      <c r="I2973" s="55"/>
      <c r="J2973" s="55"/>
      <c r="K2973" s="55"/>
      <c r="L2973" s="55"/>
      <c r="M2973" s="55"/>
      <c r="N2973" s="55"/>
      <c r="O2973" s="55"/>
      <c r="P2973" s="55"/>
      <c r="Q2973" s="55"/>
      <c r="R2973" s="55"/>
      <c r="S2973" s="55"/>
      <c r="T2973" s="55"/>
      <c r="U2973" s="55"/>
      <c r="V2973" s="55"/>
      <c r="W2973" s="55"/>
      <c r="X2973" s="55"/>
      <c r="Y2973" s="55"/>
      <c r="Z2973" s="55"/>
      <c r="AA2973" s="55"/>
      <c r="AB2973" s="55"/>
      <c r="AC2973" s="55"/>
      <c r="AD2973" s="55"/>
      <c r="AE2973" s="55"/>
      <c r="AF2973" s="55"/>
      <c r="AG2973" s="55"/>
    </row>
    <row r="2974" spans="2:33">
      <c r="B2974" s="55"/>
      <c r="C2974" s="55"/>
      <c r="D2974" s="55"/>
      <c r="E2974" s="55"/>
      <c r="F2974" s="55"/>
      <c r="G2974" s="55"/>
      <c r="H2974" s="55"/>
      <c r="I2974" s="55"/>
      <c r="J2974" s="55"/>
      <c r="K2974" s="55"/>
      <c r="L2974" s="55"/>
      <c r="M2974" s="55"/>
      <c r="N2974" s="55"/>
      <c r="O2974" s="55"/>
      <c r="P2974" s="55"/>
      <c r="Q2974" s="55"/>
      <c r="R2974" s="55"/>
      <c r="S2974" s="55"/>
      <c r="T2974" s="55"/>
      <c r="U2974" s="55"/>
      <c r="V2974" s="55"/>
      <c r="W2974" s="55"/>
      <c r="X2974" s="55"/>
      <c r="Y2974" s="55"/>
      <c r="Z2974" s="55"/>
      <c r="AA2974" s="55"/>
      <c r="AB2974" s="55"/>
      <c r="AC2974" s="55"/>
      <c r="AD2974" s="55"/>
      <c r="AE2974" s="55"/>
      <c r="AF2974" s="55"/>
      <c r="AG2974" s="55"/>
    </row>
    <row r="2975" spans="2:33">
      <c r="B2975" s="55"/>
      <c r="C2975" s="55"/>
      <c r="D2975" s="55"/>
      <c r="E2975" s="55"/>
      <c r="F2975" s="55"/>
      <c r="G2975" s="55"/>
      <c r="H2975" s="55"/>
      <c r="I2975" s="55"/>
      <c r="J2975" s="55"/>
      <c r="K2975" s="55"/>
      <c r="L2975" s="55"/>
      <c r="M2975" s="55"/>
      <c r="N2975" s="55"/>
      <c r="O2975" s="55"/>
      <c r="P2975" s="55"/>
      <c r="Q2975" s="55"/>
      <c r="R2975" s="55"/>
      <c r="S2975" s="55"/>
      <c r="T2975" s="55"/>
      <c r="U2975" s="55"/>
      <c r="V2975" s="55"/>
      <c r="W2975" s="55"/>
      <c r="X2975" s="55"/>
      <c r="Y2975" s="55"/>
      <c r="Z2975" s="55"/>
      <c r="AA2975" s="55"/>
      <c r="AB2975" s="55"/>
      <c r="AC2975" s="55"/>
      <c r="AD2975" s="55"/>
      <c r="AE2975" s="55"/>
      <c r="AF2975" s="55"/>
      <c r="AG2975" s="55"/>
    </row>
    <row r="2976" spans="2:33">
      <c r="B2976" s="55"/>
      <c r="C2976" s="55"/>
      <c r="D2976" s="55"/>
      <c r="E2976" s="55"/>
      <c r="F2976" s="55"/>
      <c r="G2976" s="55"/>
      <c r="H2976" s="55"/>
      <c r="I2976" s="55"/>
      <c r="J2976" s="55"/>
      <c r="K2976" s="55"/>
      <c r="L2976" s="55"/>
      <c r="M2976" s="55"/>
      <c r="N2976" s="55"/>
      <c r="O2976" s="55"/>
      <c r="P2976" s="55"/>
      <c r="Q2976" s="55"/>
      <c r="R2976" s="55"/>
      <c r="S2976" s="55"/>
      <c r="T2976" s="55"/>
      <c r="U2976" s="55"/>
      <c r="V2976" s="55"/>
      <c r="W2976" s="55"/>
      <c r="X2976" s="55"/>
      <c r="Y2976" s="55"/>
      <c r="Z2976" s="55"/>
      <c r="AA2976" s="55"/>
      <c r="AB2976" s="55"/>
      <c r="AC2976" s="55"/>
      <c r="AD2976" s="55"/>
      <c r="AE2976" s="55"/>
      <c r="AF2976" s="55"/>
      <c r="AG2976" s="55"/>
    </row>
    <row r="3292" spans="2:33">
      <c r="B3292" s="55"/>
      <c r="C3292" s="55"/>
      <c r="D3292" s="55"/>
      <c r="E3292" s="55"/>
      <c r="F3292" s="55"/>
      <c r="G3292" s="55"/>
      <c r="H3292" s="55"/>
      <c r="I3292" s="55"/>
      <c r="J3292" s="55"/>
      <c r="K3292" s="55"/>
      <c r="L3292" s="55"/>
      <c r="M3292" s="55"/>
      <c r="N3292" s="55"/>
      <c r="O3292" s="55"/>
      <c r="P3292" s="55"/>
      <c r="Q3292" s="55"/>
      <c r="R3292" s="55"/>
      <c r="S3292" s="55"/>
      <c r="T3292" s="55"/>
      <c r="U3292" s="55"/>
      <c r="V3292" s="55"/>
      <c r="W3292" s="55"/>
      <c r="X3292" s="55"/>
      <c r="Y3292" s="55"/>
      <c r="Z3292" s="55"/>
      <c r="AA3292" s="55"/>
      <c r="AB3292" s="55"/>
      <c r="AC3292" s="55"/>
      <c r="AD3292" s="55"/>
      <c r="AE3292" s="55"/>
      <c r="AF3292" s="55"/>
      <c r="AG3292" s="55"/>
    </row>
    <row r="3293" spans="2:33">
      <c r="B3293" s="242"/>
      <c r="C3293" s="242"/>
      <c r="D3293" s="242"/>
      <c r="E3293" s="242"/>
      <c r="F3293" s="242"/>
      <c r="G3293" s="242"/>
      <c r="H3293" s="242"/>
      <c r="I3293" s="242"/>
      <c r="J3293" s="242"/>
      <c r="K3293" s="242"/>
      <c r="L3293" s="242"/>
      <c r="M3293" s="242"/>
      <c r="N3293" s="242"/>
      <c r="O3293" s="242"/>
      <c r="P3293" s="242"/>
      <c r="Q3293" s="242"/>
      <c r="R3293" s="242"/>
      <c r="S3293" s="242"/>
      <c r="T3293" s="242"/>
      <c r="U3293" s="242"/>
      <c r="V3293" s="242"/>
      <c r="W3293" s="242"/>
      <c r="X3293" s="242"/>
      <c r="Y3293" s="242"/>
      <c r="Z3293" s="242"/>
      <c r="AA3293" s="242"/>
      <c r="AB3293" s="242"/>
      <c r="AC3293" s="242"/>
      <c r="AD3293" s="242"/>
      <c r="AE3293" s="242"/>
      <c r="AF3293" s="242"/>
      <c r="AG3293" s="242"/>
    </row>
    <row r="3294" spans="2:33">
      <c r="B3294" s="55"/>
      <c r="C3294" s="55"/>
      <c r="D3294" s="55"/>
      <c r="E3294" s="55"/>
      <c r="F3294" s="55"/>
      <c r="G3294" s="55"/>
      <c r="H3294" s="55"/>
      <c r="I3294" s="55"/>
      <c r="J3294" s="55"/>
      <c r="K3294" s="55"/>
      <c r="L3294" s="55"/>
      <c r="M3294" s="55"/>
      <c r="N3294" s="55"/>
      <c r="O3294" s="55"/>
      <c r="P3294" s="55"/>
      <c r="Q3294" s="55"/>
      <c r="R3294" s="55"/>
      <c r="S3294" s="55"/>
      <c r="T3294" s="55"/>
      <c r="U3294" s="55"/>
      <c r="V3294" s="55"/>
      <c r="W3294" s="55"/>
      <c r="X3294" s="55"/>
      <c r="Y3294" s="55"/>
      <c r="Z3294" s="55"/>
      <c r="AA3294" s="55"/>
      <c r="AB3294" s="55"/>
      <c r="AC3294" s="55"/>
      <c r="AD3294" s="55"/>
      <c r="AE3294" s="55"/>
      <c r="AF3294" s="55"/>
      <c r="AG3294" s="55"/>
    </row>
    <row r="3295" spans="2:33">
      <c r="B3295" s="55"/>
      <c r="C3295" s="55"/>
      <c r="D3295" s="55"/>
      <c r="E3295" s="55"/>
      <c r="F3295" s="55"/>
      <c r="G3295" s="55"/>
      <c r="H3295" s="55"/>
      <c r="I3295" s="55"/>
      <c r="J3295" s="55"/>
      <c r="K3295" s="55"/>
      <c r="L3295" s="55"/>
      <c r="M3295" s="55"/>
      <c r="N3295" s="55"/>
      <c r="O3295" s="55"/>
      <c r="P3295" s="55"/>
      <c r="Q3295" s="55"/>
      <c r="R3295" s="55"/>
      <c r="S3295" s="55"/>
      <c r="T3295" s="55"/>
      <c r="U3295" s="55"/>
      <c r="V3295" s="55"/>
      <c r="W3295" s="55"/>
      <c r="X3295" s="55"/>
      <c r="Y3295" s="55"/>
      <c r="Z3295" s="55"/>
      <c r="AA3295" s="55"/>
      <c r="AB3295" s="55"/>
      <c r="AC3295" s="55"/>
      <c r="AD3295" s="55"/>
      <c r="AE3295" s="55"/>
      <c r="AF3295" s="55"/>
      <c r="AG3295" s="55"/>
    </row>
    <row r="3296" spans="2:33">
      <c r="B3296" s="55"/>
      <c r="C3296" s="55"/>
      <c r="D3296" s="55"/>
      <c r="E3296" s="55"/>
      <c r="F3296" s="55"/>
      <c r="G3296" s="55"/>
      <c r="H3296" s="55"/>
      <c r="I3296" s="55"/>
      <c r="J3296" s="55"/>
      <c r="K3296" s="55"/>
      <c r="L3296" s="55"/>
      <c r="M3296" s="55"/>
      <c r="N3296" s="55"/>
      <c r="O3296" s="55"/>
      <c r="P3296" s="55"/>
      <c r="Q3296" s="55"/>
      <c r="R3296" s="55"/>
      <c r="S3296" s="55"/>
      <c r="T3296" s="55"/>
      <c r="U3296" s="55"/>
      <c r="V3296" s="55"/>
      <c r="W3296" s="55"/>
      <c r="X3296" s="55"/>
      <c r="Y3296" s="55"/>
      <c r="Z3296" s="55"/>
      <c r="AA3296" s="55"/>
      <c r="AB3296" s="55"/>
      <c r="AC3296" s="55"/>
      <c r="AD3296" s="55"/>
      <c r="AE3296" s="55"/>
      <c r="AF3296" s="55"/>
      <c r="AG3296" s="55"/>
    </row>
    <row r="3396" spans="2:33">
      <c r="B3396" s="55"/>
      <c r="C3396" s="55"/>
      <c r="D3396" s="55"/>
      <c r="E3396" s="55"/>
      <c r="F3396" s="55"/>
      <c r="G3396" s="55"/>
      <c r="H3396" s="55"/>
      <c r="I3396" s="55"/>
      <c r="J3396" s="55"/>
      <c r="K3396" s="55"/>
      <c r="L3396" s="55"/>
      <c r="M3396" s="55"/>
      <c r="N3396" s="55"/>
      <c r="O3396" s="55"/>
      <c r="P3396" s="55"/>
      <c r="Q3396" s="55"/>
      <c r="R3396" s="55"/>
      <c r="S3396" s="55"/>
      <c r="T3396" s="55"/>
      <c r="U3396" s="55"/>
      <c r="V3396" s="55"/>
      <c r="W3396" s="55"/>
      <c r="X3396" s="55"/>
      <c r="Y3396" s="55"/>
      <c r="Z3396" s="55"/>
      <c r="AA3396" s="55"/>
      <c r="AB3396" s="55"/>
      <c r="AC3396" s="55"/>
      <c r="AD3396" s="55"/>
      <c r="AE3396" s="55"/>
      <c r="AF3396" s="55"/>
      <c r="AG3396" s="55"/>
    </row>
    <row r="3399" spans="2:33">
      <c r="B3399" s="55"/>
      <c r="C3399" s="55"/>
      <c r="D3399" s="55"/>
      <c r="E3399" s="55"/>
      <c r="F3399" s="55"/>
      <c r="G3399" s="55"/>
      <c r="H3399" s="55"/>
      <c r="I3399" s="55"/>
      <c r="J3399" s="55"/>
      <c r="K3399" s="55"/>
      <c r="L3399" s="55"/>
      <c r="M3399" s="55"/>
      <c r="N3399" s="55"/>
      <c r="O3399" s="55"/>
      <c r="P3399" s="55"/>
      <c r="Q3399" s="55"/>
      <c r="R3399" s="55"/>
      <c r="S3399" s="55"/>
      <c r="T3399" s="55"/>
      <c r="U3399" s="55"/>
      <c r="V3399" s="55"/>
      <c r="W3399" s="55"/>
      <c r="X3399" s="55"/>
      <c r="Y3399" s="55"/>
      <c r="Z3399" s="55"/>
      <c r="AA3399" s="55"/>
      <c r="AB3399" s="55"/>
      <c r="AC3399" s="55"/>
      <c r="AD3399" s="55"/>
      <c r="AE3399" s="55"/>
      <c r="AF3399" s="55"/>
      <c r="AG3399" s="55"/>
    </row>
    <row r="3401" spans="2:33">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c r="AG3401" s="55"/>
    </row>
    <row r="3402" spans="2:33">
      <c r="B3402" s="242"/>
      <c r="C3402" s="242"/>
      <c r="D3402" s="242"/>
      <c r="E3402" s="242"/>
      <c r="F3402" s="242"/>
      <c r="G3402" s="242"/>
      <c r="H3402" s="242"/>
      <c r="I3402" s="242"/>
      <c r="J3402" s="242"/>
      <c r="K3402" s="242"/>
      <c r="L3402" s="242"/>
      <c r="M3402" s="242"/>
      <c r="N3402" s="242"/>
      <c r="O3402" s="242"/>
      <c r="P3402" s="242"/>
      <c r="Q3402" s="242"/>
      <c r="R3402" s="242"/>
      <c r="S3402" s="242"/>
      <c r="T3402" s="242"/>
      <c r="U3402" s="242"/>
      <c r="V3402" s="242"/>
      <c r="W3402" s="242"/>
      <c r="X3402" s="242"/>
      <c r="Y3402" s="242"/>
      <c r="Z3402" s="242"/>
      <c r="AA3402" s="242"/>
      <c r="AB3402" s="242"/>
      <c r="AC3402" s="242"/>
      <c r="AD3402" s="242"/>
      <c r="AE3402" s="242"/>
      <c r="AF3402" s="242"/>
      <c r="AG3402" s="242"/>
    </row>
    <row r="3521" spans="2:33">
      <c r="B3521" s="55"/>
      <c r="C3521" s="55"/>
      <c r="D3521" s="55"/>
      <c r="E3521" s="55"/>
      <c r="F3521" s="55"/>
      <c r="G3521" s="55"/>
      <c r="H3521" s="55"/>
      <c r="I3521" s="55"/>
      <c r="J3521" s="55"/>
      <c r="K3521" s="55"/>
      <c r="L3521" s="55"/>
      <c r="M3521" s="55"/>
      <c r="N3521" s="55"/>
      <c r="O3521" s="55"/>
      <c r="P3521" s="55"/>
      <c r="Q3521" s="55"/>
      <c r="R3521" s="55"/>
      <c r="S3521" s="55"/>
      <c r="T3521" s="55"/>
      <c r="U3521" s="55"/>
      <c r="V3521" s="55"/>
      <c r="W3521" s="55"/>
      <c r="X3521" s="55"/>
      <c r="Y3521" s="55"/>
      <c r="Z3521" s="55"/>
      <c r="AA3521" s="55"/>
      <c r="AB3521" s="55"/>
      <c r="AC3521" s="55"/>
      <c r="AD3521" s="55"/>
      <c r="AE3521" s="55"/>
      <c r="AF3521" s="55"/>
      <c r="AG3521" s="55"/>
    </row>
    <row r="3524" spans="2:33">
      <c r="B3524" s="55"/>
      <c r="C3524" s="55"/>
      <c r="D3524" s="55"/>
      <c r="E3524" s="55"/>
      <c r="F3524" s="55"/>
      <c r="G3524" s="55"/>
      <c r="H3524" s="55"/>
      <c r="I3524" s="55"/>
      <c r="J3524" s="55"/>
      <c r="K3524" s="55"/>
      <c r="L3524" s="55"/>
      <c r="M3524" s="55"/>
      <c r="N3524" s="55"/>
      <c r="O3524" s="55"/>
      <c r="P3524" s="55"/>
      <c r="Q3524" s="55"/>
      <c r="R3524" s="55"/>
      <c r="S3524" s="55"/>
      <c r="T3524" s="55"/>
      <c r="U3524" s="55"/>
      <c r="V3524" s="55"/>
      <c r="W3524" s="55"/>
      <c r="X3524" s="55"/>
      <c r="Y3524" s="55"/>
      <c r="Z3524" s="55"/>
      <c r="AA3524" s="55"/>
      <c r="AB3524" s="55"/>
      <c r="AC3524" s="55"/>
      <c r="AD3524" s="55"/>
      <c r="AE3524" s="55"/>
      <c r="AF3524" s="55"/>
      <c r="AG3524" s="55"/>
    </row>
    <row r="3526" spans="2:33">
      <c r="B3526" s="55"/>
      <c r="C3526" s="55"/>
      <c r="D3526" s="55"/>
      <c r="E3526" s="55"/>
      <c r="F3526" s="55"/>
      <c r="G3526" s="55"/>
      <c r="H3526" s="55"/>
      <c r="I3526" s="55"/>
      <c r="J3526" s="55"/>
      <c r="K3526" s="55"/>
      <c r="L3526" s="55"/>
      <c r="M3526" s="55"/>
      <c r="N3526" s="55"/>
      <c r="O3526" s="55"/>
      <c r="P3526" s="55"/>
      <c r="Q3526" s="55"/>
      <c r="R3526" s="55"/>
      <c r="S3526" s="55"/>
      <c r="T3526" s="55"/>
      <c r="U3526" s="55"/>
      <c r="V3526" s="55"/>
      <c r="W3526" s="55"/>
      <c r="X3526" s="55"/>
      <c r="Y3526" s="55"/>
      <c r="Z3526" s="55"/>
      <c r="AA3526" s="55"/>
      <c r="AB3526" s="55"/>
      <c r="AC3526" s="55"/>
      <c r="AD3526" s="55"/>
      <c r="AE3526" s="55"/>
      <c r="AF3526" s="55"/>
      <c r="AG3526" s="55"/>
    </row>
    <row r="3527" spans="2:33">
      <c r="B3527" s="242"/>
      <c r="C3527" s="242"/>
      <c r="D3527" s="242"/>
      <c r="E3527" s="242"/>
      <c r="F3527" s="242"/>
      <c r="G3527" s="242"/>
      <c r="H3527" s="242"/>
      <c r="I3527" s="242"/>
      <c r="J3527" s="242"/>
      <c r="K3527" s="242"/>
      <c r="L3527" s="242"/>
      <c r="M3527" s="242"/>
      <c r="N3527" s="242"/>
      <c r="O3527" s="242"/>
      <c r="P3527" s="242"/>
      <c r="Q3527" s="242"/>
      <c r="R3527" s="242"/>
      <c r="S3527" s="242"/>
      <c r="T3527" s="242"/>
      <c r="U3527" s="242"/>
      <c r="V3527" s="242"/>
      <c r="W3527" s="242"/>
      <c r="X3527" s="242"/>
      <c r="Y3527" s="242"/>
      <c r="Z3527" s="242"/>
      <c r="AA3527" s="242"/>
      <c r="AB3527" s="242"/>
      <c r="AC3527" s="242"/>
      <c r="AD3527" s="242"/>
      <c r="AE3527" s="242"/>
      <c r="AF3527" s="242"/>
      <c r="AG3527" s="242"/>
    </row>
    <row r="3535" spans="2:33">
      <c r="B3535" s="55"/>
      <c r="C3535" s="55"/>
      <c r="D3535" s="55"/>
      <c r="E3535" s="55"/>
      <c r="F3535" s="55"/>
      <c r="G3535" s="55"/>
      <c r="H3535" s="55"/>
      <c r="I3535" s="55"/>
      <c r="J3535" s="55"/>
      <c r="K3535" s="55"/>
      <c r="L3535" s="55"/>
      <c r="M3535" s="55"/>
      <c r="N3535" s="55"/>
      <c r="O3535" s="55"/>
      <c r="P3535" s="55"/>
      <c r="Q3535" s="55"/>
      <c r="R3535" s="55"/>
      <c r="S3535" s="55"/>
      <c r="T3535" s="55"/>
      <c r="U3535" s="55"/>
      <c r="V3535" s="55"/>
      <c r="W3535" s="55"/>
      <c r="X3535" s="55"/>
      <c r="Y3535" s="55"/>
      <c r="Z3535" s="55"/>
      <c r="AA3535" s="55"/>
      <c r="AB3535" s="55"/>
      <c r="AC3535" s="55"/>
      <c r="AD3535" s="55"/>
      <c r="AE3535" s="55"/>
      <c r="AF3535" s="55"/>
      <c r="AG3535" s="55"/>
    </row>
    <row r="3536" spans="2:33">
      <c r="B3536" s="55"/>
      <c r="C3536" s="55"/>
      <c r="D3536" s="55"/>
      <c r="E3536" s="55"/>
      <c r="F3536" s="55"/>
      <c r="G3536" s="55"/>
      <c r="H3536" s="55"/>
      <c r="I3536" s="55"/>
      <c r="J3536" s="55"/>
      <c r="K3536" s="55"/>
      <c r="L3536" s="55"/>
      <c r="M3536" s="55"/>
      <c r="N3536" s="55"/>
      <c r="O3536" s="55"/>
      <c r="P3536" s="55"/>
      <c r="Q3536" s="55"/>
      <c r="R3536" s="55"/>
      <c r="S3536" s="55"/>
      <c r="T3536" s="55"/>
      <c r="U3536" s="55"/>
      <c r="V3536" s="55"/>
      <c r="W3536" s="55"/>
      <c r="X3536" s="55"/>
      <c r="Y3536" s="55"/>
      <c r="Z3536" s="55"/>
      <c r="AA3536" s="55"/>
      <c r="AB3536" s="55"/>
      <c r="AC3536" s="55"/>
      <c r="AD3536" s="55"/>
      <c r="AE3536" s="55"/>
      <c r="AF3536" s="55"/>
      <c r="AG3536" s="55"/>
    </row>
    <row r="3649" spans="2:33">
      <c r="B3649" s="55"/>
      <c r="C3649" s="55"/>
      <c r="D3649" s="55"/>
      <c r="E3649" s="55"/>
      <c r="F3649" s="55"/>
      <c r="G3649" s="55"/>
      <c r="H3649" s="55"/>
      <c r="I3649" s="55"/>
      <c r="J3649" s="55"/>
      <c r="K3649" s="55"/>
      <c r="L3649" s="55"/>
      <c r="M3649" s="55"/>
      <c r="N3649" s="55"/>
      <c r="O3649" s="55"/>
      <c r="P3649" s="55"/>
      <c r="Q3649" s="55"/>
      <c r="R3649" s="55"/>
      <c r="S3649" s="55"/>
      <c r="T3649" s="55"/>
      <c r="U3649" s="55"/>
      <c r="V3649" s="55"/>
      <c r="W3649" s="55"/>
      <c r="X3649" s="55"/>
      <c r="Y3649" s="55"/>
      <c r="Z3649" s="55"/>
      <c r="AA3649" s="55"/>
      <c r="AB3649" s="55"/>
      <c r="AC3649" s="55"/>
      <c r="AD3649" s="55"/>
      <c r="AE3649" s="55"/>
      <c r="AF3649" s="55"/>
      <c r="AG3649" s="55"/>
    </row>
    <row r="3651" spans="2:33">
      <c r="B3651" s="55"/>
      <c r="C3651" s="55"/>
      <c r="D3651" s="55"/>
      <c r="E3651" s="55"/>
      <c r="F3651" s="55"/>
      <c r="G3651" s="55"/>
      <c r="H3651" s="55"/>
      <c r="I3651" s="55"/>
      <c r="J3651" s="55"/>
      <c r="K3651" s="55"/>
      <c r="L3651" s="55"/>
      <c r="M3651" s="55"/>
      <c r="N3651" s="55"/>
      <c r="O3651" s="55"/>
      <c r="P3651" s="55"/>
      <c r="Q3651" s="55"/>
      <c r="R3651" s="55"/>
      <c r="S3651" s="55"/>
      <c r="T3651" s="55"/>
      <c r="U3651" s="55"/>
      <c r="V3651" s="55"/>
      <c r="W3651" s="55"/>
      <c r="X3651" s="55"/>
      <c r="Y3651" s="55"/>
      <c r="Z3651" s="55"/>
      <c r="AA3651" s="55"/>
      <c r="AB3651" s="55"/>
      <c r="AC3651" s="55"/>
      <c r="AD3651" s="55"/>
      <c r="AE3651" s="55"/>
      <c r="AF3651" s="55"/>
      <c r="AG3651" s="55"/>
    </row>
    <row r="3652" spans="2:33">
      <c r="B3652" s="242"/>
      <c r="C3652" s="242"/>
      <c r="D3652" s="242"/>
      <c r="E3652" s="242"/>
      <c r="F3652" s="242"/>
      <c r="G3652" s="242"/>
      <c r="H3652" s="242"/>
      <c r="I3652" s="242"/>
      <c r="J3652" s="242"/>
      <c r="K3652" s="242"/>
      <c r="L3652" s="242"/>
      <c r="M3652" s="242"/>
      <c r="N3652" s="242"/>
      <c r="O3652" s="242"/>
      <c r="P3652" s="242"/>
      <c r="Q3652" s="242"/>
      <c r="R3652" s="242"/>
      <c r="S3652" s="242"/>
      <c r="T3652" s="242"/>
      <c r="U3652" s="242"/>
      <c r="V3652" s="242"/>
      <c r="W3652" s="242"/>
      <c r="X3652" s="242"/>
      <c r="Y3652" s="242"/>
      <c r="Z3652" s="242"/>
      <c r="AA3652" s="242"/>
      <c r="AB3652" s="242"/>
      <c r="AC3652" s="242"/>
      <c r="AD3652" s="242"/>
      <c r="AE3652" s="242"/>
      <c r="AF3652" s="242"/>
      <c r="AG3652" s="242"/>
    </row>
    <row r="3660" spans="2:33">
      <c r="B3660" s="55"/>
      <c r="C3660" s="55"/>
      <c r="D3660" s="55"/>
      <c r="E3660" s="55"/>
      <c r="F3660" s="55"/>
      <c r="G3660" s="55"/>
      <c r="H3660" s="55"/>
      <c r="I3660" s="55"/>
      <c r="J3660" s="55"/>
      <c r="K3660" s="55"/>
      <c r="L3660" s="55"/>
      <c r="M3660" s="55"/>
      <c r="N3660" s="55"/>
      <c r="O3660" s="55"/>
      <c r="P3660" s="55"/>
      <c r="Q3660" s="55"/>
      <c r="R3660" s="55"/>
      <c r="S3660" s="55"/>
      <c r="T3660" s="55"/>
      <c r="U3660" s="55"/>
      <c r="V3660" s="55"/>
      <c r="W3660" s="55"/>
      <c r="X3660" s="55"/>
      <c r="Y3660" s="55"/>
      <c r="Z3660" s="55"/>
      <c r="AA3660" s="55"/>
      <c r="AB3660" s="55"/>
      <c r="AC3660" s="55"/>
      <c r="AD3660" s="55"/>
      <c r="AE3660" s="55"/>
      <c r="AF3660" s="55"/>
      <c r="AG3660" s="55"/>
    </row>
    <row r="3661" spans="2:33">
      <c r="B3661" s="55"/>
      <c r="C3661" s="55"/>
      <c r="D3661" s="55"/>
      <c r="E3661" s="55"/>
      <c r="F3661" s="55"/>
      <c r="G3661" s="55"/>
      <c r="H3661" s="55"/>
      <c r="I3661" s="55"/>
      <c r="J3661" s="55"/>
      <c r="K3661" s="55"/>
      <c r="L3661" s="55"/>
      <c r="M3661" s="55"/>
      <c r="N3661" s="55"/>
      <c r="O3661" s="55"/>
      <c r="P3661" s="55"/>
      <c r="Q3661" s="55"/>
      <c r="R3661" s="55"/>
      <c r="S3661" s="55"/>
      <c r="T3661" s="55"/>
      <c r="U3661" s="55"/>
      <c r="V3661" s="55"/>
      <c r="W3661" s="55"/>
      <c r="X3661" s="55"/>
      <c r="Y3661" s="55"/>
      <c r="Z3661" s="55"/>
      <c r="AA3661" s="55"/>
      <c r="AB3661" s="55"/>
      <c r="AC3661" s="55"/>
      <c r="AD3661" s="55"/>
      <c r="AE3661" s="55"/>
      <c r="AF3661" s="55"/>
      <c r="AG3661" s="55"/>
    </row>
    <row r="3662" spans="2:33">
      <c r="B3662" s="55"/>
      <c r="C3662" s="55"/>
      <c r="D3662" s="55"/>
      <c r="E3662" s="55"/>
      <c r="F3662" s="55"/>
      <c r="G3662" s="55"/>
      <c r="H3662" s="55"/>
      <c r="I3662" s="55"/>
      <c r="J3662" s="55"/>
      <c r="K3662" s="55"/>
      <c r="L3662" s="55"/>
      <c r="M3662" s="55"/>
      <c r="N3662" s="55"/>
      <c r="O3662" s="55"/>
      <c r="P3662" s="55"/>
      <c r="Q3662" s="55"/>
      <c r="R3662" s="55"/>
      <c r="S3662" s="55"/>
      <c r="T3662" s="55"/>
      <c r="U3662" s="55"/>
      <c r="V3662" s="55"/>
      <c r="W3662" s="55"/>
      <c r="X3662" s="55"/>
      <c r="Y3662" s="55"/>
      <c r="Z3662" s="55"/>
      <c r="AA3662" s="55"/>
      <c r="AB3662" s="55"/>
      <c r="AC3662" s="55"/>
      <c r="AD3662" s="55"/>
      <c r="AE3662" s="55"/>
      <c r="AF3662" s="55"/>
      <c r="AG3662" s="55"/>
    </row>
    <row r="3663" spans="2:33">
      <c r="B3663" s="55"/>
      <c r="C3663" s="55"/>
      <c r="D3663" s="55"/>
      <c r="E3663" s="55"/>
      <c r="F3663" s="55"/>
      <c r="G3663" s="55"/>
      <c r="H3663" s="55"/>
      <c r="I3663" s="55"/>
      <c r="J3663" s="55"/>
      <c r="K3663" s="55"/>
      <c r="L3663" s="55"/>
      <c r="M3663" s="55"/>
      <c r="N3663" s="55"/>
      <c r="O3663" s="55"/>
      <c r="P3663" s="55"/>
      <c r="Q3663" s="55"/>
      <c r="R3663" s="55"/>
      <c r="S3663" s="55"/>
      <c r="T3663" s="55"/>
      <c r="U3663" s="55"/>
      <c r="V3663" s="55"/>
      <c r="W3663" s="55"/>
      <c r="X3663" s="55"/>
      <c r="Y3663" s="55"/>
      <c r="Z3663" s="55"/>
      <c r="AA3663" s="55"/>
      <c r="AB3663" s="55"/>
      <c r="AC3663" s="55"/>
      <c r="AD3663" s="55"/>
      <c r="AE3663" s="55"/>
      <c r="AF3663" s="55"/>
      <c r="AG3663" s="55"/>
    </row>
    <row r="3664" spans="2:33">
      <c r="B3664" s="55"/>
      <c r="C3664" s="55"/>
      <c r="D3664" s="55"/>
      <c r="E3664" s="55"/>
      <c r="F3664" s="55"/>
      <c r="G3664" s="55"/>
      <c r="H3664" s="55"/>
      <c r="I3664" s="55"/>
      <c r="J3664" s="55"/>
      <c r="K3664" s="55"/>
      <c r="L3664" s="55"/>
      <c r="M3664" s="55"/>
      <c r="N3664" s="55"/>
      <c r="O3664" s="55"/>
      <c r="P3664" s="55"/>
      <c r="Q3664" s="55"/>
      <c r="R3664" s="55"/>
      <c r="S3664" s="55"/>
      <c r="T3664" s="55"/>
      <c r="U3664" s="55"/>
      <c r="V3664" s="55"/>
      <c r="W3664" s="55"/>
      <c r="X3664" s="55"/>
      <c r="Y3664" s="55"/>
      <c r="Z3664" s="55"/>
      <c r="AA3664" s="55"/>
      <c r="AB3664" s="55"/>
      <c r="AC3664" s="55"/>
      <c r="AD3664" s="55"/>
      <c r="AE3664" s="55"/>
      <c r="AF3664" s="55"/>
      <c r="AG3664" s="55"/>
    </row>
    <row r="3777" spans="2:33">
      <c r="B3777" s="242"/>
      <c r="C3777" s="242"/>
      <c r="D3777" s="242"/>
      <c r="E3777" s="242"/>
      <c r="F3777" s="242"/>
      <c r="G3777" s="242"/>
      <c r="H3777" s="242"/>
      <c r="I3777" s="242"/>
      <c r="J3777" s="242"/>
      <c r="K3777" s="242"/>
      <c r="L3777" s="242"/>
      <c r="M3777" s="242"/>
      <c r="N3777" s="242"/>
      <c r="O3777" s="242"/>
      <c r="P3777" s="242"/>
      <c r="Q3777" s="242"/>
      <c r="R3777" s="242"/>
      <c r="S3777" s="242"/>
      <c r="T3777" s="242"/>
      <c r="U3777" s="242"/>
      <c r="V3777" s="242"/>
      <c r="W3777" s="242"/>
      <c r="X3777" s="242"/>
      <c r="Y3777" s="242"/>
      <c r="Z3777" s="242"/>
      <c r="AA3777" s="242"/>
      <c r="AB3777" s="242"/>
      <c r="AC3777" s="242"/>
      <c r="AD3777" s="242"/>
      <c r="AE3777" s="242"/>
      <c r="AF3777" s="242"/>
      <c r="AG3777" s="242"/>
    </row>
    <row r="3785" spans="2:33">
      <c r="B3785" s="55"/>
      <c r="C3785" s="55"/>
      <c r="D3785" s="55"/>
      <c r="E3785" s="55"/>
      <c r="F3785" s="55"/>
      <c r="G3785" s="55"/>
      <c r="H3785" s="55"/>
      <c r="I3785" s="55"/>
      <c r="J3785" s="55"/>
      <c r="K3785" s="55"/>
      <c r="L3785" s="55"/>
      <c r="M3785" s="55"/>
      <c r="N3785" s="55"/>
      <c r="O3785" s="55"/>
      <c r="P3785" s="55"/>
      <c r="Q3785" s="55"/>
      <c r="R3785" s="55"/>
      <c r="S3785" s="55"/>
      <c r="T3785" s="55"/>
      <c r="U3785" s="55"/>
      <c r="V3785" s="55"/>
      <c r="W3785" s="55"/>
      <c r="X3785" s="55"/>
      <c r="Y3785" s="55"/>
      <c r="Z3785" s="55"/>
      <c r="AA3785" s="55"/>
      <c r="AB3785" s="55"/>
      <c r="AC3785" s="55"/>
      <c r="AD3785" s="55"/>
      <c r="AE3785" s="55"/>
      <c r="AF3785" s="55"/>
      <c r="AG3785" s="55"/>
    </row>
    <row r="3786" spans="2:33">
      <c r="B3786" s="55"/>
      <c r="C3786" s="55"/>
      <c r="D3786" s="55"/>
      <c r="E3786" s="55"/>
      <c r="F3786" s="55"/>
      <c r="G3786" s="55"/>
      <c r="H3786" s="55"/>
      <c r="I3786" s="55"/>
      <c r="J3786" s="55"/>
      <c r="K3786" s="55"/>
      <c r="L3786" s="55"/>
      <c r="M3786" s="55"/>
      <c r="N3786" s="55"/>
      <c r="O3786" s="55"/>
      <c r="P3786" s="55"/>
      <c r="Q3786" s="55"/>
      <c r="R3786" s="55"/>
      <c r="S3786" s="55"/>
      <c r="T3786" s="55"/>
      <c r="U3786" s="55"/>
      <c r="V3786" s="55"/>
      <c r="W3786" s="55"/>
      <c r="X3786" s="55"/>
      <c r="Y3786" s="55"/>
      <c r="Z3786" s="55"/>
      <c r="AA3786" s="55"/>
      <c r="AB3786" s="55"/>
      <c r="AC3786" s="55"/>
      <c r="AD3786" s="55"/>
      <c r="AE3786" s="55"/>
      <c r="AF3786" s="55"/>
      <c r="AG3786" s="55"/>
    </row>
    <row r="3787" spans="2:33">
      <c r="B3787" s="55"/>
      <c r="C3787" s="55"/>
      <c r="D3787" s="55"/>
      <c r="E3787" s="55"/>
      <c r="F3787" s="55"/>
      <c r="G3787" s="55"/>
      <c r="H3787" s="55"/>
      <c r="I3787" s="55"/>
      <c r="J3787" s="55"/>
      <c r="K3787" s="55"/>
      <c r="L3787" s="55"/>
      <c r="M3787" s="55"/>
      <c r="N3787" s="55"/>
      <c r="O3787" s="55"/>
      <c r="P3787" s="55"/>
      <c r="Q3787" s="55"/>
      <c r="R3787" s="55"/>
      <c r="S3787" s="55"/>
      <c r="T3787" s="55"/>
      <c r="U3787" s="55"/>
      <c r="V3787" s="55"/>
      <c r="W3787" s="55"/>
      <c r="X3787" s="55"/>
      <c r="Y3787" s="55"/>
      <c r="Z3787" s="55"/>
      <c r="AA3787" s="55"/>
      <c r="AB3787" s="55"/>
      <c r="AC3787" s="55"/>
      <c r="AD3787" s="55"/>
      <c r="AE3787" s="55"/>
      <c r="AF3787" s="55"/>
      <c r="AG3787" s="55"/>
    </row>
    <row r="3788" spans="2:33">
      <c r="B3788" s="55"/>
      <c r="C3788" s="55"/>
      <c r="D3788" s="55"/>
      <c r="E3788" s="55"/>
      <c r="F3788" s="55"/>
      <c r="G3788" s="55"/>
      <c r="H3788" s="55"/>
      <c r="I3788" s="55"/>
      <c r="J3788" s="55"/>
      <c r="K3788" s="55"/>
      <c r="L3788" s="55"/>
      <c r="M3788" s="55"/>
      <c r="N3788" s="55"/>
      <c r="O3788" s="55"/>
      <c r="P3788" s="55"/>
      <c r="Q3788" s="55"/>
      <c r="R3788" s="55"/>
      <c r="S3788" s="55"/>
      <c r="T3788" s="55"/>
      <c r="U3788" s="55"/>
      <c r="V3788" s="55"/>
      <c r="W3788" s="55"/>
      <c r="X3788" s="55"/>
      <c r="Y3788" s="55"/>
      <c r="Z3788" s="55"/>
      <c r="AA3788" s="55"/>
      <c r="AB3788" s="55"/>
      <c r="AC3788" s="55"/>
      <c r="AD3788" s="55"/>
      <c r="AE3788" s="55"/>
      <c r="AF3788" s="55"/>
      <c r="AG3788" s="55"/>
    </row>
    <row r="3789" spans="2:33">
      <c r="B3789" s="55"/>
      <c r="C3789" s="55"/>
      <c r="D3789" s="55"/>
      <c r="E3789" s="55"/>
      <c r="F3789" s="55"/>
      <c r="G3789" s="55"/>
      <c r="H3789" s="55"/>
      <c r="I3789" s="55"/>
      <c r="J3789" s="55"/>
      <c r="K3789" s="55"/>
      <c r="L3789" s="55"/>
      <c r="M3789" s="55"/>
      <c r="N3789" s="55"/>
      <c r="O3789" s="55"/>
      <c r="P3789" s="55"/>
      <c r="Q3789" s="55"/>
      <c r="R3789" s="55"/>
      <c r="S3789" s="55"/>
      <c r="T3789" s="55"/>
      <c r="U3789" s="55"/>
      <c r="V3789" s="55"/>
      <c r="W3789" s="55"/>
      <c r="X3789" s="55"/>
      <c r="Y3789" s="55"/>
      <c r="Z3789" s="55"/>
      <c r="AA3789" s="55"/>
      <c r="AB3789" s="55"/>
      <c r="AC3789" s="55"/>
      <c r="AD3789" s="55"/>
      <c r="AE3789" s="55"/>
      <c r="AF3789" s="55"/>
      <c r="AG3789" s="55"/>
    </row>
    <row r="3790" spans="2:33">
      <c r="B3790" s="55"/>
      <c r="C3790" s="55"/>
      <c r="D3790" s="55"/>
      <c r="E3790" s="55"/>
      <c r="F3790" s="55"/>
      <c r="G3790" s="55"/>
      <c r="H3790" s="55"/>
      <c r="I3790" s="55"/>
      <c r="J3790" s="55"/>
      <c r="K3790" s="55"/>
      <c r="L3790" s="55"/>
      <c r="M3790" s="55"/>
      <c r="N3790" s="55"/>
      <c r="O3790" s="55"/>
      <c r="P3790" s="55"/>
      <c r="Q3790" s="55"/>
      <c r="R3790" s="55"/>
      <c r="S3790" s="55"/>
      <c r="T3790" s="55"/>
      <c r="U3790" s="55"/>
      <c r="V3790" s="55"/>
      <c r="W3790" s="55"/>
      <c r="X3790" s="55"/>
      <c r="Y3790" s="55"/>
      <c r="Z3790" s="55"/>
      <c r="AA3790" s="55"/>
      <c r="AB3790" s="55"/>
      <c r="AC3790" s="55"/>
      <c r="AD3790" s="55"/>
      <c r="AE3790" s="55"/>
      <c r="AF3790" s="55"/>
      <c r="AG3790" s="55"/>
    </row>
    <row r="3791" spans="2:33">
      <c r="B3791" s="55"/>
      <c r="C3791" s="55"/>
      <c r="D3791" s="55"/>
      <c r="E3791" s="55"/>
      <c r="F3791" s="55"/>
      <c r="G3791" s="55"/>
      <c r="H3791" s="55"/>
      <c r="I3791" s="55"/>
      <c r="J3791" s="55"/>
      <c r="K3791" s="55"/>
      <c r="L3791" s="55"/>
      <c r="M3791" s="55"/>
      <c r="N3791" s="55"/>
      <c r="O3791" s="55"/>
      <c r="P3791" s="55"/>
      <c r="Q3791" s="55"/>
      <c r="R3791" s="55"/>
      <c r="S3791" s="55"/>
      <c r="T3791" s="55"/>
      <c r="U3791" s="55"/>
      <c r="V3791" s="55"/>
      <c r="W3791" s="55"/>
      <c r="X3791" s="55"/>
      <c r="Y3791" s="55"/>
      <c r="Z3791" s="55"/>
      <c r="AA3791" s="55"/>
      <c r="AB3791" s="55"/>
      <c r="AC3791" s="55"/>
      <c r="AD3791" s="55"/>
      <c r="AE3791" s="55"/>
      <c r="AF3791" s="55"/>
      <c r="AG3791" s="55"/>
    </row>
    <row r="3792" spans="2:33">
      <c r="B3792" s="55"/>
      <c r="C3792" s="55"/>
      <c r="D3792" s="55"/>
      <c r="E3792" s="55"/>
      <c r="F3792" s="55"/>
      <c r="G3792" s="55"/>
      <c r="H3792" s="55"/>
      <c r="I3792" s="55"/>
      <c r="J3792" s="55"/>
      <c r="K3792" s="55"/>
      <c r="L3792" s="55"/>
      <c r="M3792" s="55"/>
      <c r="N3792" s="55"/>
      <c r="O3792" s="55"/>
      <c r="P3792" s="55"/>
      <c r="Q3792" s="55"/>
      <c r="R3792" s="55"/>
      <c r="S3792" s="55"/>
      <c r="T3792" s="55"/>
      <c r="U3792" s="55"/>
      <c r="V3792" s="55"/>
      <c r="W3792" s="55"/>
      <c r="X3792" s="55"/>
      <c r="Y3792" s="55"/>
      <c r="Z3792" s="55"/>
      <c r="AA3792" s="55"/>
      <c r="AB3792" s="55"/>
      <c r="AC3792" s="55"/>
      <c r="AD3792" s="55"/>
      <c r="AE3792" s="55"/>
      <c r="AF3792" s="55"/>
      <c r="AG3792" s="55"/>
    </row>
    <row r="3896" spans="2:33">
      <c r="B3896" s="55"/>
      <c r="C3896" s="55"/>
      <c r="D3896" s="55"/>
      <c r="E3896" s="55"/>
      <c r="F3896" s="55"/>
      <c r="G3896" s="55"/>
      <c r="H3896" s="55"/>
      <c r="I3896" s="55"/>
      <c r="J3896" s="55"/>
      <c r="K3896" s="55"/>
      <c r="L3896" s="55"/>
      <c r="M3896" s="55"/>
      <c r="N3896" s="55"/>
      <c r="O3896" s="55"/>
      <c r="P3896" s="55"/>
      <c r="Q3896" s="55"/>
      <c r="R3896" s="55"/>
      <c r="S3896" s="55"/>
      <c r="T3896" s="55"/>
      <c r="U3896" s="55"/>
      <c r="V3896" s="55"/>
      <c r="W3896" s="55"/>
      <c r="X3896" s="55"/>
      <c r="Y3896" s="55"/>
      <c r="Z3896" s="55"/>
      <c r="AA3896" s="55"/>
      <c r="AB3896" s="55"/>
      <c r="AC3896" s="55"/>
      <c r="AD3896" s="55"/>
      <c r="AE3896" s="55"/>
      <c r="AF3896" s="55"/>
      <c r="AG3896" s="55"/>
    </row>
    <row r="3899" spans="2:33">
      <c r="B3899" s="55"/>
      <c r="C3899" s="55"/>
      <c r="D3899" s="55"/>
      <c r="E3899" s="55"/>
      <c r="F3899" s="55"/>
      <c r="G3899" s="55"/>
      <c r="H3899" s="55"/>
      <c r="I3899" s="55"/>
      <c r="J3899" s="55"/>
      <c r="K3899" s="55"/>
      <c r="L3899" s="55"/>
      <c r="M3899" s="55"/>
      <c r="N3899" s="55"/>
      <c r="O3899" s="55"/>
      <c r="P3899" s="55"/>
      <c r="Q3899" s="55"/>
      <c r="R3899" s="55"/>
      <c r="S3899" s="55"/>
      <c r="T3899" s="55"/>
      <c r="U3899" s="55"/>
      <c r="V3899" s="55"/>
      <c r="W3899" s="55"/>
      <c r="X3899" s="55"/>
      <c r="Y3899" s="55"/>
      <c r="Z3899" s="55"/>
      <c r="AA3899" s="55"/>
      <c r="AB3899" s="55"/>
      <c r="AC3899" s="55"/>
      <c r="AD3899" s="55"/>
      <c r="AE3899" s="55"/>
      <c r="AF3899" s="55"/>
      <c r="AG3899" s="55"/>
    </row>
    <row r="3901" spans="2:33">
      <c r="B3901" s="55"/>
      <c r="C3901" s="55"/>
      <c r="D3901" s="55"/>
      <c r="E3901" s="55"/>
      <c r="F3901" s="55"/>
      <c r="G3901" s="55"/>
      <c r="H3901" s="55"/>
      <c r="I3901" s="55"/>
      <c r="J3901" s="55"/>
      <c r="K3901" s="55"/>
      <c r="L3901" s="55"/>
      <c r="M3901" s="55"/>
      <c r="N3901" s="55"/>
      <c r="O3901" s="55"/>
      <c r="P3901" s="55"/>
      <c r="Q3901" s="55"/>
      <c r="R3901" s="55"/>
      <c r="S3901" s="55"/>
      <c r="T3901" s="55"/>
      <c r="U3901" s="55"/>
      <c r="V3901" s="55"/>
      <c r="W3901" s="55"/>
      <c r="X3901" s="55"/>
      <c r="Y3901" s="55"/>
      <c r="Z3901" s="55"/>
      <c r="AA3901" s="55"/>
      <c r="AB3901" s="55"/>
      <c r="AC3901" s="55"/>
      <c r="AD3901" s="55"/>
      <c r="AE3901" s="55"/>
      <c r="AF3901" s="55"/>
      <c r="AG3901" s="55"/>
    </row>
    <row r="3902" spans="2:33">
      <c r="B3902" s="242"/>
      <c r="C3902" s="242"/>
      <c r="D3902" s="242"/>
      <c r="E3902" s="242"/>
      <c r="F3902" s="242"/>
      <c r="G3902" s="242"/>
      <c r="H3902" s="242"/>
      <c r="I3902" s="242"/>
      <c r="J3902" s="242"/>
      <c r="K3902" s="242"/>
      <c r="L3902" s="242"/>
      <c r="M3902" s="242"/>
      <c r="N3902" s="242"/>
      <c r="O3902" s="242"/>
      <c r="P3902" s="242"/>
      <c r="Q3902" s="242"/>
      <c r="R3902" s="242"/>
      <c r="S3902" s="242"/>
      <c r="T3902" s="242"/>
      <c r="U3902" s="242"/>
      <c r="V3902" s="242"/>
      <c r="W3902" s="242"/>
      <c r="X3902" s="242"/>
      <c r="Y3902" s="242"/>
      <c r="Z3902" s="242"/>
      <c r="AA3902" s="242"/>
      <c r="AB3902" s="242"/>
      <c r="AC3902" s="242"/>
      <c r="AD3902" s="242"/>
      <c r="AE3902" s="242"/>
      <c r="AF3902" s="242"/>
      <c r="AG3902" s="242"/>
    </row>
    <row r="4021" spans="2:33">
      <c r="B4021" s="55"/>
      <c r="C4021" s="55"/>
      <c r="D4021" s="55"/>
      <c r="E4021" s="55"/>
      <c r="F4021" s="55"/>
      <c r="G4021" s="55"/>
      <c r="H4021" s="55"/>
      <c r="I4021" s="55"/>
      <c r="J4021" s="55"/>
      <c r="K4021" s="55"/>
      <c r="L4021" s="55"/>
      <c r="M4021" s="55"/>
      <c r="N4021" s="55"/>
      <c r="O4021" s="55"/>
      <c r="P4021" s="55"/>
      <c r="Q4021" s="55"/>
      <c r="R4021" s="55"/>
      <c r="S4021" s="55"/>
      <c r="T4021" s="55"/>
      <c r="U4021" s="55"/>
      <c r="V4021" s="55"/>
      <c r="W4021" s="55"/>
      <c r="X4021" s="55"/>
      <c r="Y4021" s="55"/>
      <c r="Z4021" s="55"/>
      <c r="AA4021" s="55"/>
      <c r="AB4021" s="55"/>
      <c r="AC4021" s="55"/>
      <c r="AD4021" s="55"/>
      <c r="AE4021" s="55"/>
      <c r="AF4021" s="55"/>
      <c r="AG4021" s="55"/>
    </row>
    <row r="4024" spans="2:33">
      <c r="B4024" s="55"/>
      <c r="C4024" s="55"/>
      <c r="D4024" s="55"/>
      <c r="E4024" s="55"/>
      <c r="F4024" s="55"/>
      <c r="G4024" s="55"/>
      <c r="H4024" s="55"/>
      <c r="I4024" s="55"/>
      <c r="J4024" s="55"/>
      <c r="K4024" s="55"/>
      <c r="L4024" s="55"/>
      <c r="M4024" s="55"/>
      <c r="N4024" s="55"/>
      <c r="O4024" s="55"/>
      <c r="P4024" s="55"/>
      <c r="Q4024" s="55"/>
      <c r="R4024" s="55"/>
      <c r="S4024" s="55"/>
      <c r="T4024" s="55"/>
      <c r="U4024" s="55"/>
      <c r="V4024" s="55"/>
      <c r="W4024" s="55"/>
      <c r="X4024" s="55"/>
      <c r="Y4024" s="55"/>
      <c r="Z4024" s="55"/>
      <c r="AA4024" s="55"/>
      <c r="AB4024" s="55"/>
      <c r="AC4024" s="55"/>
      <c r="AD4024" s="55"/>
      <c r="AE4024" s="55"/>
      <c r="AF4024" s="55"/>
      <c r="AG4024" s="55"/>
    </row>
    <row r="4026" spans="2:33">
      <c r="B4026" s="55"/>
      <c r="C4026" s="55"/>
      <c r="D4026" s="55"/>
      <c r="E4026" s="55"/>
      <c r="F4026" s="55"/>
      <c r="G4026" s="55"/>
      <c r="H4026" s="55"/>
      <c r="I4026" s="55"/>
      <c r="J4026" s="55"/>
      <c r="K4026" s="55"/>
      <c r="L4026" s="55"/>
      <c r="M4026" s="55"/>
      <c r="N4026" s="55"/>
      <c r="O4026" s="55"/>
      <c r="P4026" s="55"/>
      <c r="Q4026" s="55"/>
      <c r="R4026" s="55"/>
      <c r="S4026" s="55"/>
      <c r="T4026" s="55"/>
      <c r="U4026" s="55"/>
      <c r="V4026" s="55"/>
      <c r="W4026" s="55"/>
      <c r="X4026" s="55"/>
      <c r="Y4026" s="55"/>
      <c r="Z4026" s="55"/>
      <c r="AA4026" s="55"/>
      <c r="AB4026" s="55"/>
      <c r="AC4026" s="55"/>
      <c r="AD4026" s="55"/>
      <c r="AE4026" s="55"/>
      <c r="AF4026" s="55"/>
      <c r="AG4026" s="55"/>
    </row>
    <row r="4027" spans="2:33">
      <c r="B4027" s="242"/>
      <c r="C4027" s="242"/>
      <c r="D4027" s="242"/>
      <c r="E4027" s="242"/>
      <c r="F4027" s="242"/>
      <c r="G4027" s="242"/>
      <c r="H4027" s="242"/>
      <c r="I4027" s="242"/>
      <c r="J4027" s="242"/>
      <c r="K4027" s="242"/>
      <c r="L4027" s="242"/>
      <c r="M4027" s="242"/>
      <c r="N4027" s="242"/>
      <c r="O4027" s="242"/>
      <c r="P4027" s="242"/>
      <c r="Q4027" s="242"/>
      <c r="R4027" s="242"/>
      <c r="S4027" s="242"/>
      <c r="T4027" s="242"/>
      <c r="U4027" s="242"/>
      <c r="V4027" s="242"/>
      <c r="W4027" s="242"/>
      <c r="X4027" s="242"/>
      <c r="Y4027" s="242"/>
      <c r="Z4027" s="242"/>
      <c r="AA4027" s="242"/>
      <c r="AB4027" s="242"/>
      <c r="AC4027" s="242"/>
      <c r="AD4027" s="242"/>
      <c r="AE4027" s="242"/>
      <c r="AF4027" s="242"/>
      <c r="AG4027" s="242"/>
    </row>
    <row r="4146" spans="2:33">
      <c r="B4146" s="55"/>
      <c r="C4146" s="55"/>
      <c r="D4146" s="55"/>
      <c r="E4146" s="55"/>
      <c r="F4146" s="55"/>
      <c r="G4146" s="55"/>
      <c r="H4146" s="55"/>
      <c r="I4146" s="55"/>
      <c r="J4146" s="55"/>
      <c r="K4146" s="55"/>
      <c r="L4146" s="55"/>
      <c r="M4146" s="55"/>
      <c r="N4146" s="55"/>
      <c r="O4146" s="55"/>
      <c r="P4146" s="55"/>
      <c r="Q4146" s="55"/>
      <c r="R4146" s="55"/>
      <c r="S4146" s="55"/>
      <c r="T4146" s="55"/>
      <c r="U4146" s="55"/>
      <c r="V4146" s="55"/>
      <c r="W4146" s="55"/>
      <c r="X4146" s="55"/>
      <c r="Y4146" s="55"/>
      <c r="Z4146" s="55"/>
      <c r="AA4146" s="55"/>
      <c r="AB4146" s="55"/>
      <c r="AC4146" s="55"/>
      <c r="AD4146" s="55"/>
      <c r="AE4146" s="55"/>
      <c r="AF4146" s="55"/>
      <c r="AG4146" s="55"/>
    </row>
    <row r="4149" spans="2:33">
      <c r="B4149" s="55"/>
      <c r="C4149" s="55"/>
      <c r="D4149" s="55"/>
      <c r="E4149" s="55"/>
      <c r="F4149" s="55"/>
      <c r="G4149" s="55"/>
      <c r="H4149" s="55"/>
      <c r="I4149" s="55"/>
      <c r="J4149" s="55"/>
      <c r="K4149" s="55"/>
      <c r="L4149" s="55"/>
      <c r="M4149" s="55"/>
      <c r="N4149" s="55"/>
      <c r="O4149" s="55"/>
      <c r="P4149" s="55"/>
      <c r="Q4149" s="55"/>
      <c r="R4149" s="55"/>
      <c r="S4149" s="55"/>
      <c r="T4149" s="55"/>
      <c r="U4149" s="55"/>
      <c r="V4149" s="55"/>
      <c r="W4149" s="55"/>
      <c r="X4149" s="55"/>
      <c r="Y4149" s="55"/>
      <c r="Z4149" s="55"/>
      <c r="AA4149" s="55"/>
      <c r="AB4149" s="55"/>
      <c r="AC4149" s="55"/>
      <c r="AD4149" s="55"/>
      <c r="AE4149" s="55"/>
      <c r="AF4149" s="55"/>
      <c r="AG4149" s="55"/>
    </row>
    <row r="4151" spans="2:33">
      <c r="B4151" s="55"/>
      <c r="C4151" s="55"/>
      <c r="D4151" s="55"/>
      <c r="E4151" s="55"/>
      <c r="F4151" s="55"/>
      <c r="G4151" s="55"/>
      <c r="H4151" s="55"/>
      <c r="I4151" s="55"/>
      <c r="J4151" s="55"/>
      <c r="K4151" s="55"/>
      <c r="L4151" s="55"/>
      <c r="M4151" s="55"/>
      <c r="N4151" s="55"/>
      <c r="O4151" s="55"/>
      <c r="P4151" s="55"/>
      <c r="Q4151" s="55"/>
      <c r="R4151" s="55"/>
      <c r="S4151" s="55"/>
      <c r="T4151" s="55"/>
      <c r="U4151" s="55"/>
      <c r="V4151" s="55"/>
      <c r="W4151" s="55"/>
      <c r="X4151" s="55"/>
      <c r="Y4151" s="55"/>
      <c r="Z4151" s="55"/>
      <c r="AA4151" s="55"/>
      <c r="AB4151" s="55"/>
      <c r="AC4151" s="55"/>
      <c r="AD4151" s="55"/>
      <c r="AE4151" s="55"/>
      <c r="AF4151" s="55"/>
      <c r="AG4151" s="55"/>
    </row>
    <row r="4152" spans="2:33">
      <c r="B4152" s="242"/>
      <c r="C4152" s="242"/>
      <c r="D4152" s="242"/>
      <c r="E4152" s="242"/>
      <c r="F4152" s="242"/>
      <c r="G4152" s="242"/>
      <c r="H4152" s="242"/>
      <c r="I4152" s="242"/>
      <c r="J4152" s="242"/>
      <c r="K4152" s="242"/>
      <c r="L4152" s="242"/>
      <c r="M4152" s="242"/>
      <c r="N4152" s="242"/>
      <c r="O4152" s="242"/>
      <c r="P4152" s="242"/>
      <c r="Q4152" s="242"/>
      <c r="R4152" s="242"/>
      <c r="S4152" s="242"/>
      <c r="T4152" s="242"/>
      <c r="U4152" s="242"/>
      <c r="V4152" s="242"/>
      <c r="W4152" s="242"/>
      <c r="X4152" s="242"/>
      <c r="Y4152" s="242"/>
      <c r="Z4152" s="242"/>
      <c r="AA4152" s="242"/>
      <c r="AB4152" s="242"/>
      <c r="AC4152" s="242"/>
      <c r="AD4152" s="242"/>
      <c r="AE4152" s="242"/>
      <c r="AF4152" s="242"/>
      <c r="AG4152" s="242"/>
    </row>
    <row r="4160" spans="2:33">
      <c r="B4160" s="55"/>
      <c r="C4160" s="55"/>
      <c r="D4160" s="55"/>
      <c r="E4160" s="55"/>
      <c r="F4160" s="55"/>
      <c r="G4160" s="55"/>
      <c r="H4160" s="55"/>
      <c r="I4160" s="55"/>
      <c r="J4160" s="55"/>
      <c r="K4160" s="55"/>
      <c r="L4160" s="55"/>
      <c r="M4160" s="55"/>
      <c r="N4160" s="55"/>
      <c r="O4160" s="55"/>
      <c r="P4160" s="55"/>
      <c r="Q4160" s="55"/>
      <c r="R4160" s="55"/>
      <c r="S4160" s="55"/>
      <c r="T4160" s="55"/>
      <c r="U4160" s="55"/>
      <c r="V4160" s="55"/>
      <c r="W4160" s="55"/>
      <c r="X4160" s="55"/>
      <c r="Y4160" s="55"/>
      <c r="Z4160" s="55"/>
      <c r="AA4160" s="55"/>
      <c r="AB4160" s="55"/>
      <c r="AC4160" s="55"/>
      <c r="AD4160" s="55"/>
      <c r="AE4160" s="55"/>
      <c r="AF4160" s="55"/>
      <c r="AG4160" s="55"/>
    </row>
    <row r="4274" spans="2:33">
      <c r="B4274" s="55"/>
      <c r="C4274" s="55"/>
      <c r="D4274" s="55"/>
      <c r="E4274" s="55"/>
      <c r="F4274" s="55"/>
      <c r="G4274" s="55"/>
      <c r="H4274" s="55"/>
      <c r="I4274" s="55"/>
      <c r="J4274" s="55"/>
      <c r="K4274" s="55"/>
      <c r="L4274" s="55"/>
      <c r="M4274" s="55"/>
      <c r="N4274" s="55"/>
      <c r="O4274" s="55"/>
      <c r="P4274" s="55"/>
      <c r="Q4274" s="55"/>
      <c r="R4274" s="55"/>
      <c r="S4274" s="55"/>
      <c r="T4274" s="55"/>
      <c r="U4274" s="55"/>
      <c r="V4274" s="55"/>
      <c r="W4274" s="55"/>
      <c r="X4274" s="55"/>
      <c r="Y4274" s="55"/>
      <c r="Z4274" s="55"/>
      <c r="AA4274" s="55"/>
      <c r="AB4274" s="55"/>
      <c r="AC4274" s="55"/>
      <c r="AD4274" s="55"/>
      <c r="AE4274" s="55"/>
      <c r="AF4274" s="55"/>
      <c r="AG4274" s="55"/>
    </row>
    <row r="4276" spans="2:33">
      <c r="B4276" s="55"/>
      <c r="C4276" s="55"/>
      <c r="D4276" s="55"/>
      <c r="E4276" s="55"/>
      <c r="F4276" s="55"/>
      <c r="G4276" s="55"/>
      <c r="H4276" s="55"/>
      <c r="I4276" s="55"/>
      <c r="J4276" s="55"/>
      <c r="K4276" s="55"/>
      <c r="L4276" s="55"/>
      <c r="M4276" s="55"/>
      <c r="N4276" s="55"/>
      <c r="O4276" s="55"/>
      <c r="P4276" s="55"/>
      <c r="Q4276" s="55"/>
      <c r="R4276" s="55"/>
      <c r="S4276" s="55"/>
      <c r="T4276" s="55"/>
      <c r="U4276" s="55"/>
      <c r="V4276" s="55"/>
      <c r="W4276" s="55"/>
      <c r="X4276" s="55"/>
      <c r="Y4276" s="55"/>
      <c r="Z4276" s="55"/>
      <c r="AA4276" s="55"/>
      <c r="AB4276" s="55"/>
      <c r="AC4276" s="55"/>
      <c r="AD4276" s="55"/>
      <c r="AE4276" s="55"/>
      <c r="AF4276" s="55"/>
      <c r="AG4276" s="55"/>
    </row>
    <row r="4277" spans="2:33">
      <c r="B4277" s="242"/>
      <c r="C4277" s="242"/>
      <c r="D4277" s="242"/>
      <c r="E4277" s="242"/>
      <c r="F4277" s="242"/>
      <c r="G4277" s="242"/>
      <c r="H4277" s="242"/>
      <c r="I4277" s="242"/>
      <c r="J4277" s="242"/>
      <c r="K4277" s="242"/>
      <c r="L4277" s="242"/>
      <c r="M4277" s="242"/>
      <c r="N4277" s="242"/>
      <c r="O4277" s="242"/>
      <c r="P4277" s="242"/>
      <c r="Q4277" s="242"/>
      <c r="R4277" s="242"/>
      <c r="S4277" s="242"/>
      <c r="T4277" s="242"/>
      <c r="U4277" s="242"/>
      <c r="V4277" s="242"/>
      <c r="W4277" s="242"/>
      <c r="X4277" s="242"/>
      <c r="Y4277" s="242"/>
      <c r="Z4277" s="242"/>
      <c r="AA4277" s="242"/>
      <c r="AB4277" s="242"/>
      <c r="AC4277" s="242"/>
      <c r="AD4277" s="242"/>
      <c r="AE4277" s="242"/>
      <c r="AF4277" s="242"/>
      <c r="AG4277" s="242"/>
    </row>
    <row r="4285" spans="2:33">
      <c r="B4285" s="55"/>
      <c r="C4285" s="55"/>
      <c r="D4285" s="55"/>
      <c r="E4285" s="55"/>
      <c r="F4285" s="55"/>
      <c r="G4285" s="55"/>
      <c r="H4285" s="55"/>
      <c r="I4285" s="55"/>
      <c r="J4285" s="55"/>
      <c r="K4285" s="55"/>
      <c r="L4285" s="55"/>
      <c r="M4285" s="55"/>
      <c r="N4285" s="55"/>
      <c r="O4285" s="55"/>
      <c r="P4285" s="55"/>
      <c r="Q4285" s="55"/>
      <c r="R4285" s="55"/>
      <c r="S4285" s="55"/>
      <c r="T4285" s="55"/>
      <c r="U4285" s="55"/>
      <c r="V4285" s="55"/>
      <c r="W4285" s="55"/>
      <c r="X4285" s="55"/>
      <c r="Y4285" s="55"/>
      <c r="Z4285" s="55"/>
      <c r="AA4285" s="55"/>
      <c r="AB4285" s="55"/>
      <c r="AC4285" s="55"/>
      <c r="AD4285" s="55"/>
      <c r="AE4285" s="55"/>
      <c r="AF4285" s="55"/>
      <c r="AG4285" s="55"/>
    </row>
    <row r="4286" spans="2:33">
      <c r="B4286" s="55"/>
      <c r="C4286" s="55"/>
      <c r="D4286" s="55"/>
      <c r="E4286" s="55"/>
      <c r="F4286" s="55"/>
      <c r="G4286" s="55"/>
      <c r="H4286" s="55"/>
      <c r="I4286" s="55"/>
      <c r="J4286" s="55"/>
      <c r="K4286" s="55"/>
      <c r="L4286" s="55"/>
      <c r="M4286" s="55"/>
      <c r="N4286" s="55"/>
      <c r="O4286" s="55"/>
      <c r="P4286" s="55"/>
      <c r="Q4286" s="55"/>
      <c r="R4286" s="55"/>
      <c r="S4286" s="55"/>
      <c r="T4286" s="55"/>
      <c r="U4286" s="55"/>
      <c r="V4286" s="55"/>
      <c r="W4286" s="55"/>
      <c r="X4286" s="55"/>
      <c r="Y4286" s="55"/>
      <c r="Z4286" s="55"/>
      <c r="AA4286" s="55"/>
      <c r="AB4286" s="55"/>
      <c r="AC4286" s="55"/>
      <c r="AD4286" s="55"/>
      <c r="AE4286" s="55"/>
      <c r="AF4286" s="55"/>
      <c r="AG4286" s="55"/>
    </row>
    <row r="4287" spans="2:33">
      <c r="B4287" s="55"/>
      <c r="C4287" s="55"/>
      <c r="D4287" s="55"/>
      <c r="E4287" s="55"/>
      <c r="F4287" s="55"/>
      <c r="G4287" s="55"/>
      <c r="H4287" s="55"/>
      <c r="I4287" s="55"/>
      <c r="J4287" s="55"/>
      <c r="K4287" s="55"/>
      <c r="L4287" s="55"/>
      <c r="M4287" s="55"/>
      <c r="N4287" s="55"/>
      <c r="O4287" s="55"/>
      <c r="P4287" s="55"/>
      <c r="Q4287" s="55"/>
      <c r="R4287" s="55"/>
      <c r="S4287" s="55"/>
      <c r="T4287" s="55"/>
      <c r="U4287" s="55"/>
      <c r="V4287" s="55"/>
      <c r="W4287" s="55"/>
      <c r="X4287" s="55"/>
      <c r="Y4287" s="55"/>
      <c r="Z4287" s="55"/>
      <c r="AA4287" s="55"/>
      <c r="AB4287" s="55"/>
      <c r="AC4287" s="55"/>
      <c r="AD4287" s="55"/>
      <c r="AE4287" s="55"/>
      <c r="AF4287" s="55"/>
      <c r="AG4287" s="55"/>
    </row>
    <row r="4288" spans="2:33">
      <c r="B4288" s="55"/>
      <c r="C4288" s="55"/>
      <c r="D4288" s="55"/>
      <c r="E4288" s="55"/>
      <c r="F4288" s="55"/>
      <c r="G4288" s="55"/>
      <c r="H4288" s="55"/>
      <c r="I4288" s="55"/>
      <c r="J4288" s="55"/>
      <c r="K4288" s="55"/>
      <c r="L4288" s="55"/>
      <c r="M4288" s="55"/>
      <c r="N4288" s="55"/>
      <c r="O4288" s="55"/>
      <c r="P4288" s="55"/>
      <c r="Q4288" s="55"/>
      <c r="R4288" s="55"/>
      <c r="S4288" s="55"/>
      <c r="T4288" s="55"/>
      <c r="U4288" s="55"/>
      <c r="V4288" s="55"/>
      <c r="W4288" s="55"/>
      <c r="X4288" s="55"/>
      <c r="Y4288" s="55"/>
      <c r="Z4288" s="55"/>
      <c r="AA4288" s="55"/>
      <c r="AB4288" s="55"/>
      <c r="AC4288" s="55"/>
      <c r="AD4288" s="55"/>
      <c r="AE4288" s="55"/>
      <c r="AF4288" s="55"/>
      <c r="AG4288" s="55"/>
    </row>
    <row r="4401" spans="2:33">
      <c r="B4401" s="55"/>
      <c r="C4401" s="55"/>
      <c r="D4401" s="55"/>
      <c r="E4401" s="55"/>
      <c r="F4401" s="55"/>
      <c r="G4401" s="55"/>
      <c r="H4401" s="55"/>
      <c r="I4401" s="55"/>
      <c r="J4401" s="55"/>
      <c r="K4401" s="55"/>
      <c r="L4401" s="55"/>
      <c r="M4401" s="55"/>
      <c r="N4401" s="55"/>
      <c r="O4401" s="55"/>
      <c r="P4401" s="55"/>
      <c r="Q4401" s="55"/>
      <c r="R4401" s="55"/>
      <c r="S4401" s="55"/>
      <c r="T4401" s="55"/>
      <c r="U4401" s="55"/>
      <c r="V4401" s="55"/>
      <c r="W4401" s="55"/>
      <c r="X4401" s="55"/>
      <c r="Y4401" s="55"/>
      <c r="Z4401" s="55"/>
      <c r="AA4401" s="55"/>
      <c r="AB4401" s="55"/>
      <c r="AC4401" s="55"/>
      <c r="AD4401" s="55"/>
      <c r="AE4401" s="55"/>
      <c r="AF4401" s="55"/>
      <c r="AG4401" s="55"/>
    </row>
    <row r="4402" spans="2:33">
      <c r="B4402" s="242"/>
      <c r="C4402" s="242"/>
      <c r="D4402" s="242"/>
      <c r="E4402" s="242"/>
      <c r="F4402" s="242"/>
      <c r="G4402" s="242"/>
      <c r="H4402" s="242"/>
      <c r="I4402" s="242"/>
      <c r="J4402" s="242"/>
      <c r="K4402" s="242"/>
      <c r="L4402" s="242"/>
      <c r="M4402" s="242"/>
      <c r="N4402" s="242"/>
      <c r="O4402" s="242"/>
      <c r="P4402" s="242"/>
      <c r="Q4402" s="242"/>
      <c r="R4402" s="242"/>
      <c r="S4402" s="242"/>
      <c r="T4402" s="242"/>
      <c r="U4402" s="242"/>
      <c r="V4402" s="242"/>
      <c r="W4402" s="242"/>
      <c r="X4402" s="242"/>
      <c r="Y4402" s="242"/>
      <c r="Z4402" s="242"/>
      <c r="AA4402" s="242"/>
      <c r="AB4402" s="242"/>
      <c r="AC4402" s="242"/>
      <c r="AD4402" s="242"/>
      <c r="AE4402" s="242"/>
      <c r="AF4402" s="242"/>
      <c r="AG4402" s="242"/>
    </row>
  </sheetData>
  <mergeCells count="29">
    <mergeCell ref="B79:AG79"/>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116:AG116"/>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FEE19-6944-4C3B-8197-A9550053E8AE}">
  <dimension ref="A1:AH4402"/>
  <sheetViews>
    <sheetView topLeftCell="A60" workbookViewId="0">
      <selection sqref="A1:AH4402"/>
    </sheetView>
  </sheetViews>
  <sheetFormatPr defaultRowHeight="15"/>
  <sheetData>
    <row r="1" spans="1:33" ht="15.75" thickBot="1">
      <c r="A1" s="55"/>
      <c r="B1" s="82" t="s">
        <v>1332</v>
      </c>
      <c r="C1" s="86">
        <v>2021</v>
      </c>
      <c r="D1" s="86">
        <v>2022</v>
      </c>
      <c r="E1" s="86">
        <v>2023</v>
      </c>
      <c r="F1" s="86">
        <v>2024</v>
      </c>
      <c r="G1" s="86">
        <v>2025</v>
      </c>
      <c r="H1" s="86">
        <v>2026</v>
      </c>
      <c r="I1" s="86">
        <v>2027</v>
      </c>
      <c r="J1" s="86">
        <v>2028</v>
      </c>
      <c r="K1" s="86">
        <v>2029</v>
      </c>
      <c r="L1" s="86">
        <v>2030</v>
      </c>
      <c r="M1" s="86">
        <v>2031</v>
      </c>
      <c r="N1" s="86">
        <v>2032</v>
      </c>
      <c r="O1" s="86">
        <v>2033</v>
      </c>
      <c r="P1" s="86">
        <v>2034</v>
      </c>
      <c r="Q1" s="86">
        <v>2035</v>
      </c>
      <c r="R1" s="86">
        <v>2036</v>
      </c>
      <c r="S1" s="86">
        <v>2037</v>
      </c>
      <c r="T1" s="86">
        <v>2038</v>
      </c>
      <c r="U1" s="86">
        <v>2039</v>
      </c>
      <c r="V1" s="86">
        <v>2040</v>
      </c>
      <c r="W1" s="86">
        <v>2041</v>
      </c>
      <c r="X1" s="86">
        <v>2042</v>
      </c>
      <c r="Y1" s="86">
        <v>2043</v>
      </c>
      <c r="Z1" s="86">
        <v>2044</v>
      </c>
      <c r="AA1" s="86">
        <v>2045</v>
      </c>
      <c r="AB1" s="86">
        <v>2046</v>
      </c>
      <c r="AC1" s="86">
        <v>2047</v>
      </c>
      <c r="AD1" s="86">
        <v>2048</v>
      </c>
      <c r="AE1" s="86">
        <v>2049</v>
      </c>
      <c r="AF1" s="86">
        <v>2050</v>
      </c>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70" t="s">
        <v>292</v>
      </c>
      <c r="D3" s="70" t="s">
        <v>1333</v>
      </c>
      <c r="E3" s="123"/>
      <c r="F3" s="123"/>
      <c r="G3" s="123"/>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70" t="s">
        <v>293</v>
      </c>
      <c r="D4" s="70" t="s">
        <v>1334</v>
      </c>
      <c r="E4" s="123"/>
      <c r="F4" s="123"/>
      <c r="G4" s="70"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70" t="s">
        <v>295</v>
      </c>
      <c r="D5" s="70" t="s">
        <v>1335</v>
      </c>
      <c r="E5" s="123"/>
      <c r="F5" s="123"/>
      <c r="G5" s="123"/>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70" t="s">
        <v>296</v>
      </c>
      <c r="D6" s="123"/>
      <c r="E6" s="70" t="s">
        <v>1336</v>
      </c>
      <c r="F6" s="123"/>
      <c r="G6" s="123"/>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1:33" ht="15.75">
      <c r="A10" s="58" t="s">
        <v>297</v>
      </c>
      <c r="B10" s="105" t="s">
        <v>298</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124" t="s">
        <v>924</v>
      </c>
    </row>
    <row r="11" spans="1:33">
      <c r="A11" s="55"/>
      <c r="B11" s="82"/>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124" t="s">
        <v>925</v>
      </c>
    </row>
    <row r="12" spans="1:33">
      <c r="A12" s="55"/>
      <c r="B12" s="82"/>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124" t="s">
        <v>926</v>
      </c>
    </row>
    <row r="13" spans="1:33" ht="15.75" thickBot="1">
      <c r="A13" s="55"/>
      <c r="B13" s="86" t="s">
        <v>299</v>
      </c>
      <c r="C13" s="86">
        <v>2021</v>
      </c>
      <c r="D13" s="86">
        <v>2022</v>
      </c>
      <c r="E13" s="86">
        <v>2023</v>
      </c>
      <c r="F13" s="86">
        <v>2024</v>
      </c>
      <c r="G13" s="86">
        <v>2025</v>
      </c>
      <c r="H13" s="86">
        <v>2026</v>
      </c>
      <c r="I13" s="86">
        <v>2027</v>
      </c>
      <c r="J13" s="86">
        <v>2028</v>
      </c>
      <c r="K13" s="86">
        <v>2029</v>
      </c>
      <c r="L13" s="86">
        <v>2030</v>
      </c>
      <c r="M13" s="86">
        <v>2031</v>
      </c>
      <c r="N13" s="86">
        <v>2032</v>
      </c>
      <c r="O13" s="86">
        <v>2033</v>
      </c>
      <c r="P13" s="86">
        <v>2034</v>
      </c>
      <c r="Q13" s="86">
        <v>2035</v>
      </c>
      <c r="R13" s="86">
        <v>2036</v>
      </c>
      <c r="S13" s="86">
        <v>2037</v>
      </c>
      <c r="T13" s="86">
        <v>2038</v>
      </c>
      <c r="U13" s="86">
        <v>2039</v>
      </c>
      <c r="V13" s="86">
        <v>2040</v>
      </c>
      <c r="W13" s="86">
        <v>2041</v>
      </c>
      <c r="X13" s="86">
        <v>2042</v>
      </c>
      <c r="Y13" s="86">
        <v>2043</v>
      </c>
      <c r="Z13" s="86">
        <v>2044</v>
      </c>
      <c r="AA13" s="86">
        <v>2045</v>
      </c>
      <c r="AB13" s="86">
        <v>2046</v>
      </c>
      <c r="AC13" s="86">
        <v>2047</v>
      </c>
      <c r="AD13" s="86">
        <v>2048</v>
      </c>
      <c r="AE13" s="86">
        <v>2049</v>
      </c>
      <c r="AF13" s="86">
        <v>2050</v>
      </c>
      <c r="AG13" s="126" t="s">
        <v>1337</v>
      </c>
    </row>
    <row r="14" spans="1:33" ht="15.75" thickTop="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127"/>
    </row>
    <row r="15" spans="1:33" ht="60.75">
      <c r="A15" s="58" t="s">
        <v>300</v>
      </c>
      <c r="B15" s="83" t="s">
        <v>152</v>
      </c>
      <c r="C15" s="129">
        <v>7.1011179999999996</v>
      </c>
      <c r="D15" s="129">
        <v>7.4230669999999996</v>
      </c>
      <c r="E15" s="129">
        <v>6.9290710000000004</v>
      </c>
      <c r="F15" s="129">
        <v>7.501169</v>
      </c>
      <c r="G15" s="129">
        <v>7.5259590000000003</v>
      </c>
      <c r="H15" s="129">
        <v>7.5944900000000004</v>
      </c>
      <c r="I15" s="129">
        <v>7.7316000000000003</v>
      </c>
      <c r="J15" s="129">
        <v>7.8682270000000001</v>
      </c>
      <c r="K15" s="129">
        <v>7.9454710000000004</v>
      </c>
      <c r="L15" s="129">
        <v>7.9168760000000002</v>
      </c>
      <c r="M15" s="129">
        <v>8.157076</v>
      </c>
      <c r="N15" s="129">
        <v>8.244764</v>
      </c>
      <c r="O15" s="129">
        <v>8.300376</v>
      </c>
      <c r="P15" s="129">
        <v>8.3791279999999997</v>
      </c>
      <c r="Q15" s="129">
        <v>8.4330700000000007</v>
      </c>
      <c r="R15" s="129">
        <v>8.5184560000000005</v>
      </c>
      <c r="S15" s="129">
        <v>8.6581480000000006</v>
      </c>
      <c r="T15" s="129">
        <v>8.7473559999999999</v>
      </c>
      <c r="U15" s="129">
        <v>8.7944700000000005</v>
      </c>
      <c r="V15" s="129">
        <v>8.88096</v>
      </c>
      <c r="W15" s="129">
        <v>8.948893</v>
      </c>
      <c r="X15" s="129">
        <v>8.9683620000000008</v>
      </c>
      <c r="Y15" s="129">
        <v>9.1105590000000003</v>
      </c>
      <c r="Z15" s="129">
        <v>9.2587159999999997</v>
      </c>
      <c r="AA15" s="129">
        <v>9.3162500000000001</v>
      </c>
      <c r="AB15" s="129">
        <v>9.4184780000000003</v>
      </c>
      <c r="AC15" s="129">
        <v>9.4575879999999994</v>
      </c>
      <c r="AD15" s="129">
        <v>9.4470580000000002</v>
      </c>
      <c r="AE15" s="129">
        <v>9.4675650000000005</v>
      </c>
      <c r="AF15" s="129">
        <v>9.4322610000000005</v>
      </c>
      <c r="AG15" s="121">
        <v>9.8370000000000003E-3</v>
      </c>
    </row>
    <row r="17" spans="1:33" ht="60.75">
      <c r="A17" s="55"/>
      <c r="B17" s="83" t="s">
        <v>153</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row>
    <row r="18" spans="1:33">
      <c r="A18" s="58" t="s">
        <v>301</v>
      </c>
      <c r="B18" s="73" t="s">
        <v>302</v>
      </c>
      <c r="C18" s="122">
        <v>9.6593140000000002</v>
      </c>
      <c r="D18" s="122">
        <v>9.9756140000000002</v>
      </c>
      <c r="E18" s="122">
        <v>10.118923000000001</v>
      </c>
      <c r="F18" s="122">
        <v>10.465123</v>
      </c>
      <c r="G18" s="122">
        <v>10.692736999999999</v>
      </c>
      <c r="H18" s="122">
        <v>10.920057999999999</v>
      </c>
      <c r="I18" s="122">
        <v>11.152407999999999</v>
      </c>
      <c r="J18" s="122">
        <v>11.376359000000001</v>
      </c>
      <c r="K18" s="122">
        <v>11.580498</v>
      </c>
      <c r="L18" s="122">
        <v>11.755877</v>
      </c>
      <c r="M18" s="122">
        <v>11.977548000000001</v>
      </c>
      <c r="N18" s="122">
        <v>12.161756</v>
      </c>
      <c r="O18" s="122">
        <v>12.332812000000001</v>
      </c>
      <c r="P18" s="122">
        <v>12.502007000000001</v>
      </c>
      <c r="Q18" s="122">
        <v>12.660036</v>
      </c>
      <c r="R18" s="122">
        <v>12.818374</v>
      </c>
      <c r="S18" s="122">
        <v>12.981823</v>
      </c>
      <c r="T18" s="122">
        <v>13.129709</v>
      </c>
      <c r="U18" s="122">
        <v>13.263928999999999</v>
      </c>
      <c r="V18" s="122">
        <v>13.40095</v>
      </c>
      <c r="W18" s="122">
        <v>13.529418</v>
      </c>
      <c r="X18" s="122">
        <v>13.643563</v>
      </c>
      <c r="Y18" s="122">
        <v>13.777727000000001</v>
      </c>
      <c r="Z18" s="122">
        <v>13.908795</v>
      </c>
      <c r="AA18" s="122">
        <v>14.017673</v>
      </c>
      <c r="AB18" s="122">
        <v>14.131523</v>
      </c>
      <c r="AC18" s="122">
        <v>14.228994999999999</v>
      </c>
      <c r="AD18" s="122">
        <v>14.312932999999999</v>
      </c>
      <c r="AE18" s="122">
        <v>14.399577000000001</v>
      </c>
      <c r="AF18" s="122">
        <v>14.471745</v>
      </c>
      <c r="AG18" s="80">
        <v>1.4038E-2</v>
      </c>
    </row>
    <row r="19" spans="1:33" ht="36.75">
      <c r="A19" s="58" t="s">
        <v>303</v>
      </c>
      <c r="B19" s="73" t="s">
        <v>304</v>
      </c>
      <c r="C19" s="122">
        <v>10.966805000000001</v>
      </c>
      <c r="D19" s="122">
        <v>12.378869</v>
      </c>
      <c r="E19" s="122">
        <v>13.289211</v>
      </c>
      <c r="F19" s="122">
        <v>13.966393999999999</v>
      </c>
      <c r="G19" s="122">
        <v>14.438174</v>
      </c>
      <c r="H19" s="122">
        <v>14.801491</v>
      </c>
      <c r="I19" s="122">
        <v>15.099466</v>
      </c>
      <c r="J19" s="122">
        <v>15.354675</v>
      </c>
      <c r="K19" s="122">
        <v>15.580355000000001</v>
      </c>
      <c r="L19" s="122">
        <v>15.784231999999999</v>
      </c>
      <c r="M19" s="122">
        <v>15.991289999999999</v>
      </c>
      <c r="N19" s="122">
        <v>16.184346999999999</v>
      </c>
      <c r="O19" s="122">
        <v>16.371834</v>
      </c>
      <c r="P19" s="122">
        <v>16.558015999999999</v>
      </c>
      <c r="Q19" s="122">
        <v>16.741426000000001</v>
      </c>
      <c r="R19" s="122">
        <v>16.925459</v>
      </c>
      <c r="S19" s="122">
        <v>17.111613999999999</v>
      </c>
      <c r="T19" s="122">
        <v>17.294878000000001</v>
      </c>
      <c r="U19" s="122">
        <v>17.475807</v>
      </c>
      <c r="V19" s="122">
        <v>17.658566</v>
      </c>
      <c r="W19" s="122">
        <v>17.840306999999999</v>
      </c>
      <c r="X19" s="122">
        <v>18.019570999999999</v>
      </c>
      <c r="Y19" s="122">
        <v>18.204937000000001</v>
      </c>
      <c r="Z19" s="122">
        <v>18.390578999999999</v>
      </c>
      <c r="AA19" s="122">
        <v>18.571677999999999</v>
      </c>
      <c r="AB19" s="122">
        <v>18.755001</v>
      </c>
      <c r="AC19" s="122">
        <v>18.935165000000001</v>
      </c>
      <c r="AD19" s="122">
        <v>19.112843999999999</v>
      </c>
      <c r="AE19" s="122">
        <v>19.292074</v>
      </c>
      <c r="AF19" s="122">
        <v>19.468509999999998</v>
      </c>
      <c r="AG19" s="80">
        <v>1.9987999999999999E-2</v>
      </c>
    </row>
    <row r="20" spans="1:33" ht="24.75">
      <c r="A20" s="58" t="s">
        <v>305</v>
      </c>
      <c r="B20" s="73" t="s">
        <v>306</v>
      </c>
      <c r="C20" s="122">
        <v>10.966805000000001</v>
      </c>
      <c r="D20" s="122">
        <v>12.378869</v>
      </c>
      <c r="E20" s="122">
        <v>13.289211</v>
      </c>
      <c r="F20" s="122">
        <v>13.966393999999999</v>
      </c>
      <c r="G20" s="122">
        <v>14.438174</v>
      </c>
      <c r="H20" s="122">
        <v>14.801491</v>
      </c>
      <c r="I20" s="122">
        <v>15.099466</v>
      </c>
      <c r="J20" s="122">
        <v>15.354675</v>
      </c>
      <c r="K20" s="122">
        <v>15.580355000000001</v>
      </c>
      <c r="L20" s="122">
        <v>15.784231999999999</v>
      </c>
      <c r="M20" s="122">
        <v>15.991289999999999</v>
      </c>
      <c r="N20" s="122">
        <v>16.184346999999999</v>
      </c>
      <c r="O20" s="122">
        <v>16.371834</v>
      </c>
      <c r="P20" s="122">
        <v>16.558015999999999</v>
      </c>
      <c r="Q20" s="122">
        <v>16.741426000000001</v>
      </c>
      <c r="R20" s="122">
        <v>16.925459</v>
      </c>
      <c r="S20" s="122">
        <v>17.111613999999999</v>
      </c>
      <c r="T20" s="122">
        <v>17.294878000000001</v>
      </c>
      <c r="U20" s="122">
        <v>17.475807</v>
      </c>
      <c r="V20" s="122">
        <v>17.658566</v>
      </c>
      <c r="W20" s="122">
        <v>17.840306999999999</v>
      </c>
      <c r="X20" s="122">
        <v>18.019570999999999</v>
      </c>
      <c r="Y20" s="122">
        <v>18.204937000000001</v>
      </c>
      <c r="Z20" s="122">
        <v>18.390578999999999</v>
      </c>
      <c r="AA20" s="122">
        <v>18.571677999999999</v>
      </c>
      <c r="AB20" s="122">
        <v>18.755001</v>
      </c>
      <c r="AC20" s="122">
        <v>18.935165000000001</v>
      </c>
      <c r="AD20" s="122">
        <v>19.112843999999999</v>
      </c>
      <c r="AE20" s="122">
        <v>19.292074</v>
      </c>
      <c r="AF20" s="122">
        <v>19.468509999999998</v>
      </c>
      <c r="AG20" s="80">
        <v>1.9987999999999999E-2</v>
      </c>
    </row>
    <row r="22" spans="1:33" ht="48.75">
      <c r="A22" s="55"/>
      <c r="B22" s="83" t="s">
        <v>154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row>
    <row r="23" spans="1:33" ht="24.75">
      <c r="A23" s="58" t="s">
        <v>307</v>
      </c>
      <c r="B23" s="73" t="s">
        <v>308</v>
      </c>
      <c r="C23" s="81">
        <v>0.76180700000000001</v>
      </c>
      <c r="D23" s="81">
        <v>0.83798799999999996</v>
      </c>
      <c r="E23" s="81">
        <v>0.85574700000000004</v>
      </c>
      <c r="F23" s="81">
        <v>0.85574700000000004</v>
      </c>
      <c r="G23" s="81">
        <v>0.85739200000000004</v>
      </c>
      <c r="H23" s="81">
        <v>0.85834299999999997</v>
      </c>
      <c r="I23" s="81">
        <v>0.85919400000000001</v>
      </c>
      <c r="J23" s="81">
        <v>0.859954</v>
      </c>
      <c r="K23" s="81">
        <v>0.86063500000000004</v>
      </c>
      <c r="L23" s="81">
        <v>0.86124800000000001</v>
      </c>
      <c r="M23" s="81">
        <v>0.86179799999999995</v>
      </c>
      <c r="N23" s="81">
        <v>0.86229699999999998</v>
      </c>
      <c r="O23" s="81">
        <v>0.86275000000000002</v>
      </c>
      <c r="P23" s="81">
        <v>0.86316400000000004</v>
      </c>
      <c r="Q23" s="81">
        <v>0.86354200000000003</v>
      </c>
      <c r="R23" s="81">
        <v>0.86388799999999999</v>
      </c>
      <c r="S23" s="81">
        <v>0.86420799999999998</v>
      </c>
      <c r="T23" s="81">
        <v>0.86450199999999999</v>
      </c>
      <c r="U23" s="81">
        <v>0.86477499999999996</v>
      </c>
      <c r="V23" s="81">
        <v>0.86507000000000001</v>
      </c>
      <c r="W23" s="81">
        <v>0.86536500000000005</v>
      </c>
      <c r="X23" s="81">
        <v>0.86565999999999999</v>
      </c>
      <c r="Y23" s="81">
        <v>0.86595599999999995</v>
      </c>
      <c r="Z23" s="81">
        <v>0.86625099999999999</v>
      </c>
      <c r="AA23" s="81">
        <v>0.86654699999999996</v>
      </c>
      <c r="AB23" s="81">
        <v>0.866842</v>
      </c>
      <c r="AC23" s="81">
        <v>0.86713799999999996</v>
      </c>
      <c r="AD23" s="81">
        <v>0.86743300000000001</v>
      </c>
      <c r="AE23" s="81">
        <v>0.86772899999999997</v>
      </c>
      <c r="AF23" s="81">
        <v>0.86802500000000005</v>
      </c>
      <c r="AG23" s="80">
        <v>4.5110000000000003E-3</v>
      </c>
    </row>
    <row r="24" spans="1:33" ht="36.75">
      <c r="A24" s="58" t="s">
        <v>309</v>
      </c>
      <c r="B24" s="73" t="s">
        <v>310</v>
      </c>
      <c r="C24" s="81">
        <v>0.53798199999999996</v>
      </c>
      <c r="D24" s="81">
        <v>0.67247800000000002</v>
      </c>
      <c r="E24" s="81">
        <v>0.74644999999999995</v>
      </c>
      <c r="F24" s="81">
        <v>0.82109500000000002</v>
      </c>
      <c r="G24" s="81">
        <v>0.83511199999999997</v>
      </c>
      <c r="H24" s="81">
        <v>0.83516100000000004</v>
      </c>
      <c r="I24" s="81">
        <v>0.83521199999999995</v>
      </c>
      <c r="J24" s="81">
        <v>0.83525799999999994</v>
      </c>
      <c r="K24" s="81">
        <v>0.83530400000000005</v>
      </c>
      <c r="L24" s="81">
        <v>0.83534900000000001</v>
      </c>
      <c r="M24" s="81">
        <v>0.83539200000000002</v>
      </c>
      <c r="N24" s="81">
        <v>0.83543699999999999</v>
      </c>
      <c r="O24" s="81">
        <v>0.83548100000000003</v>
      </c>
      <c r="P24" s="81">
        <v>0.83552400000000004</v>
      </c>
      <c r="Q24" s="81">
        <v>0.83556799999999998</v>
      </c>
      <c r="R24" s="81">
        <v>0.83561099999999999</v>
      </c>
      <c r="S24" s="81">
        <v>0.83565299999999998</v>
      </c>
      <c r="T24" s="81">
        <v>0.83569499999999997</v>
      </c>
      <c r="U24" s="81">
        <v>0.83573399999999998</v>
      </c>
      <c r="V24" s="81">
        <v>0.83577500000000005</v>
      </c>
      <c r="W24" s="81">
        <v>0.83581700000000003</v>
      </c>
      <c r="X24" s="81">
        <v>0.83585799999999999</v>
      </c>
      <c r="Y24" s="81">
        <v>0.83589899999999995</v>
      </c>
      <c r="Z24" s="81">
        <v>0.83594000000000002</v>
      </c>
      <c r="AA24" s="81">
        <v>0.83598099999999997</v>
      </c>
      <c r="AB24" s="81">
        <v>0.83602200000000004</v>
      </c>
      <c r="AC24" s="81">
        <v>0.83606400000000003</v>
      </c>
      <c r="AD24" s="81">
        <v>0.83610499999999999</v>
      </c>
      <c r="AE24" s="81">
        <v>0.83614599999999994</v>
      </c>
      <c r="AF24" s="81">
        <v>0.83618700000000001</v>
      </c>
      <c r="AG24" s="80">
        <v>1.5324000000000001E-2</v>
      </c>
    </row>
    <row r="26" spans="1:33" ht="24.75">
      <c r="A26" s="55"/>
      <c r="B26" s="83" t="s">
        <v>155</v>
      </c>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row>
    <row r="27" spans="1:33" ht="36.75">
      <c r="A27" s="55"/>
      <c r="B27" s="83" t="s">
        <v>311</v>
      </c>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row>
    <row r="28" spans="1:33" ht="24.75">
      <c r="A28" s="58" t="s">
        <v>312</v>
      </c>
      <c r="B28" s="73" t="s">
        <v>313</v>
      </c>
      <c r="C28" s="75">
        <v>332.00228900000002</v>
      </c>
      <c r="D28" s="75">
        <v>333.14962800000001</v>
      </c>
      <c r="E28" s="75">
        <v>334.68261699999999</v>
      </c>
      <c r="F28" s="75">
        <v>336.352936</v>
      </c>
      <c r="G28" s="75">
        <v>338.14468399999998</v>
      </c>
      <c r="H28" s="75">
        <v>339.95471199999997</v>
      </c>
      <c r="I28" s="75">
        <v>341.77563500000002</v>
      </c>
      <c r="J28" s="75">
        <v>343.60968000000003</v>
      </c>
      <c r="K28" s="75">
        <v>345.45166</v>
      </c>
      <c r="L28" s="75">
        <v>347.28869600000002</v>
      </c>
      <c r="M28" s="75">
        <v>349.10687300000001</v>
      </c>
      <c r="N28" s="75">
        <v>350.88400300000001</v>
      </c>
      <c r="O28" s="75">
        <v>352.61172499999998</v>
      </c>
      <c r="P28" s="75">
        <v>354.29840100000001</v>
      </c>
      <c r="Q28" s="75">
        <v>355.93682899999999</v>
      </c>
      <c r="R28" s="75">
        <v>357.518799</v>
      </c>
      <c r="S28" s="75">
        <v>359.03988600000002</v>
      </c>
      <c r="T28" s="75">
        <v>360.50418100000002</v>
      </c>
      <c r="U28" s="75">
        <v>361.92407200000002</v>
      </c>
      <c r="V28" s="75">
        <v>363.30181900000002</v>
      </c>
      <c r="W28" s="75">
        <v>364.64413500000001</v>
      </c>
      <c r="X28" s="75">
        <v>365.96105999999997</v>
      </c>
      <c r="Y28" s="75">
        <v>367.252411</v>
      </c>
      <c r="Z28" s="75">
        <v>368.51709</v>
      </c>
      <c r="AA28" s="75">
        <v>369.75906400000002</v>
      </c>
      <c r="AB28" s="75">
        <v>370.983948</v>
      </c>
      <c r="AC28" s="75">
        <v>372.199432</v>
      </c>
      <c r="AD28" s="75">
        <v>373.403076</v>
      </c>
      <c r="AE28" s="75">
        <v>374.594269</v>
      </c>
      <c r="AF28" s="75">
        <v>375.77700800000002</v>
      </c>
      <c r="AG28" s="80">
        <v>4.28E-3</v>
      </c>
    </row>
    <row r="29" spans="1:33">
      <c r="A29" s="58" t="s">
        <v>314</v>
      </c>
      <c r="B29" s="73" t="s">
        <v>315</v>
      </c>
      <c r="C29" s="75">
        <v>38.284599</v>
      </c>
      <c r="D29" s="75">
        <v>38.694302</v>
      </c>
      <c r="E29" s="75">
        <v>39.102600000000002</v>
      </c>
      <c r="F29" s="75">
        <v>39.509079</v>
      </c>
      <c r="G29" s="75">
        <v>39.913521000000003</v>
      </c>
      <c r="H29" s="75">
        <v>40.315201000000002</v>
      </c>
      <c r="I29" s="75">
        <v>40.713901999999997</v>
      </c>
      <c r="J29" s="75">
        <v>41.109200000000001</v>
      </c>
      <c r="K29" s="75">
        <v>41.500670999999997</v>
      </c>
      <c r="L29" s="75">
        <v>41.888100000000001</v>
      </c>
      <c r="M29" s="75">
        <v>42.271000000000001</v>
      </c>
      <c r="N29" s="75">
        <v>42.649299999999997</v>
      </c>
      <c r="O29" s="75">
        <v>43.022799999999997</v>
      </c>
      <c r="P29" s="75">
        <v>43.391499000000003</v>
      </c>
      <c r="Q29" s="75">
        <v>43.755501000000002</v>
      </c>
      <c r="R29" s="75">
        <v>44.114730999999999</v>
      </c>
      <c r="S29" s="75">
        <v>44.469397999999998</v>
      </c>
      <c r="T29" s="75">
        <v>44.819481000000003</v>
      </c>
      <c r="U29" s="75">
        <v>45.165298</v>
      </c>
      <c r="V29" s="75">
        <v>45.506802</v>
      </c>
      <c r="W29" s="75">
        <v>45.843879999999999</v>
      </c>
      <c r="X29" s="75">
        <v>46.176898999999999</v>
      </c>
      <c r="Y29" s="75">
        <v>46.505600000000001</v>
      </c>
      <c r="Z29" s="75">
        <v>46.831772000000001</v>
      </c>
      <c r="AA29" s="75">
        <v>47.156199999999998</v>
      </c>
      <c r="AB29" s="75">
        <v>47.479069000000003</v>
      </c>
      <c r="AC29" s="75">
        <v>47.800800000000002</v>
      </c>
      <c r="AD29" s="75">
        <v>48.121670000000002</v>
      </c>
      <c r="AE29" s="75">
        <v>48.442321999999997</v>
      </c>
      <c r="AF29" s="75">
        <v>48.763081</v>
      </c>
      <c r="AG29" s="80">
        <v>8.3770000000000008E-3</v>
      </c>
    </row>
    <row r="30" spans="1:33" ht="24.75">
      <c r="A30" s="58" t="s">
        <v>316</v>
      </c>
      <c r="B30" s="73" t="s">
        <v>317</v>
      </c>
      <c r="C30" s="75">
        <v>225.60835299999999</v>
      </c>
      <c r="D30" s="75">
        <v>227.869812</v>
      </c>
      <c r="E30" s="75">
        <v>230.102295</v>
      </c>
      <c r="F30" s="75">
        <v>232.30426</v>
      </c>
      <c r="G30" s="75">
        <v>234.47468599999999</v>
      </c>
      <c r="H30" s="75">
        <v>236.532318</v>
      </c>
      <c r="I30" s="75">
        <v>238.55851699999999</v>
      </c>
      <c r="J30" s="75">
        <v>240.55452</v>
      </c>
      <c r="K30" s="75">
        <v>242.522491</v>
      </c>
      <c r="L30" s="75">
        <v>244.46263099999999</v>
      </c>
      <c r="M30" s="75">
        <v>246.26522800000001</v>
      </c>
      <c r="N30" s="75">
        <v>248.04122899999999</v>
      </c>
      <c r="O30" s="75">
        <v>249.78727699999999</v>
      </c>
      <c r="P30" s="75">
        <v>251.49903900000001</v>
      </c>
      <c r="Q30" s="75">
        <v>253.17283599999999</v>
      </c>
      <c r="R30" s="75">
        <v>254.71133399999999</v>
      </c>
      <c r="S30" s="75">
        <v>256.21444700000001</v>
      </c>
      <c r="T30" s="75">
        <v>257.68279999999999</v>
      </c>
      <c r="U30" s="75">
        <v>259.11608899999999</v>
      </c>
      <c r="V30" s="75">
        <v>260.51443499999999</v>
      </c>
      <c r="W30" s="75">
        <v>261.76748700000002</v>
      </c>
      <c r="X30" s="75">
        <v>262.98593099999999</v>
      </c>
      <c r="Y30" s="75">
        <v>264.16888399999999</v>
      </c>
      <c r="Z30" s="75">
        <v>265.31768799999998</v>
      </c>
      <c r="AA30" s="75">
        <v>266.42984000000001</v>
      </c>
      <c r="AB30" s="75">
        <v>267.37756300000001</v>
      </c>
      <c r="AC30" s="75">
        <v>268.279022</v>
      </c>
      <c r="AD30" s="75">
        <v>269.15545700000001</v>
      </c>
      <c r="AE30" s="75">
        <v>270.02947999999998</v>
      </c>
      <c r="AF30" s="75">
        <v>270.91677900000002</v>
      </c>
      <c r="AG30" s="80">
        <v>6.3309999999999998E-3</v>
      </c>
    </row>
    <row r="31" spans="1:33" ht="24.75">
      <c r="A31" s="58" t="s">
        <v>318</v>
      </c>
      <c r="B31" s="73" t="s">
        <v>319</v>
      </c>
      <c r="C31" s="75">
        <v>434.27700800000002</v>
      </c>
      <c r="D31" s="75">
        <v>437.81118800000002</v>
      </c>
      <c r="E31" s="75">
        <v>441.40646400000003</v>
      </c>
      <c r="F31" s="75">
        <v>444.94348100000002</v>
      </c>
      <c r="G31" s="75">
        <v>448.31362899999999</v>
      </c>
      <c r="H31" s="75">
        <v>451.51901199999998</v>
      </c>
      <c r="I31" s="75">
        <v>454.55972300000002</v>
      </c>
      <c r="J31" s="75">
        <v>457.45092799999998</v>
      </c>
      <c r="K31" s="75">
        <v>460.22442599999999</v>
      </c>
      <c r="L31" s="75">
        <v>462.90527300000002</v>
      </c>
      <c r="M31" s="75">
        <v>465.36932400000001</v>
      </c>
      <c r="N31" s="75">
        <v>467.72406000000001</v>
      </c>
      <c r="O31" s="75">
        <v>469.97769199999999</v>
      </c>
      <c r="P31" s="75">
        <v>472.14163200000002</v>
      </c>
      <c r="Q31" s="75">
        <v>474.22537199999999</v>
      </c>
      <c r="R31" s="75">
        <v>476.082672</v>
      </c>
      <c r="S31" s="75">
        <v>477.86084</v>
      </c>
      <c r="T31" s="75">
        <v>479.56222500000001</v>
      </c>
      <c r="U31" s="75">
        <v>481.18820199999999</v>
      </c>
      <c r="V31" s="75">
        <v>482.73867799999999</v>
      </c>
      <c r="W31" s="75">
        <v>484.070831</v>
      </c>
      <c r="X31" s="75">
        <v>485.32736199999999</v>
      </c>
      <c r="Y31" s="75">
        <v>486.51290899999998</v>
      </c>
      <c r="Z31" s="75">
        <v>487.632721</v>
      </c>
      <c r="AA31" s="75">
        <v>488.686127</v>
      </c>
      <c r="AB31" s="75">
        <v>489.51284800000002</v>
      </c>
      <c r="AC31" s="75">
        <v>490.25842299999999</v>
      </c>
      <c r="AD31" s="75">
        <v>490.95410199999998</v>
      </c>
      <c r="AE31" s="75">
        <v>491.63436899999999</v>
      </c>
      <c r="AF31" s="75">
        <v>492.32287600000001</v>
      </c>
      <c r="AG31" s="80">
        <v>4.3350000000000003E-3</v>
      </c>
    </row>
    <row r="32" spans="1:33">
      <c r="A32" s="58" t="s">
        <v>320</v>
      </c>
      <c r="B32" s="73" t="s">
        <v>321</v>
      </c>
      <c r="C32" s="75">
        <v>631.87347399999999</v>
      </c>
      <c r="D32" s="75">
        <v>632.91332999999997</v>
      </c>
      <c r="E32" s="75">
        <v>633.91381799999999</v>
      </c>
      <c r="F32" s="75">
        <v>634.75506600000006</v>
      </c>
      <c r="G32" s="75">
        <v>635.54296899999997</v>
      </c>
      <c r="H32" s="75">
        <v>636.28723100000002</v>
      </c>
      <c r="I32" s="75">
        <v>636.98254399999996</v>
      </c>
      <c r="J32" s="75">
        <v>637.63641399999995</v>
      </c>
      <c r="K32" s="75">
        <v>638.25561500000003</v>
      </c>
      <c r="L32" s="75">
        <v>638.85089100000005</v>
      </c>
      <c r="M32" s="75">
        <v>639.42144800000005</v>
      </c>
      <c r="N32" s="75">
        <v>639.97760000000005</v>
      </c>
      <c r="O32" s="75">
        <v>640.50140399999998</v>
      </c>
      <c r="P32" s="75">
        <v>640.97582999999997</v>
      </c>
      <c r="Q32" s="75">
        <v>641.388733</v>
      </c>
      <c r="R32" s="75">
        <v>641.73278800000003</v>
      </c>
      <c r="S32" s="75">
        <v>642.02539100000001</v>
      </c>
      <c r="T32" s="75">
        <v>642.26660200000003</v>
      </c>
      <c r="U32" s="75">
        <v>642.45361300000002</v>
      </c>
      <c r="V32" s="75">
        <v>642.58239700000001</v>
      </c>
      <c r="W32" s="75">
        <v>642.645081</v>
      </c>
      <c r="X32" s="75">
        <v>642.64617899999996</v>
      </c>
      <c r="Y32" s="75">
        <v>642.58306900000002</v>
      </c>
      <c r="Z32" s="75">
        <v>642.45330799999999</v>
      </c>
      <c r="AA32" s="75">
        <v>642.25439500000005</v>
      </c>
      <c r="AB32" s="75">
        <v>641.97283900000002</v>
      </c>
      <c r="AC32" s="75">
        <v>641.60931400000004</v>
      </c>
      <c r="AD32" s="75">
        <v>641.17883300000005</v>
      </c>
      <c r="AE32" s="75">
        <v>640.69653300000004</v>
      </c>
      <c r="AF32" s="75">
        <v>640.17401099999995</v>
      </c>
      <c r="AG32" s="80">
        <v>4.4999999999999999E-4</v>
      </c>
    </row>
    <row r="33" spans="1:33">
      <c r="A33" s="58" t="s">
        <v>322</v>
      </c>
      <c r="B33" s="73" t="s">
        <v>323</v>
      </c>
      <c r="C33" s="75">
        <v>1269.319336</v>
      </c>
      <c r="D33" s="75">
        <v>1301.084351</v>
      </c>
      <c r="E33" s="75">
        <v>1332.8686520000001</v>
      </c>
      <c r="F33" s="75">
        <v>1364.6514890000001</v>
      </c>
      <c r="G33" s="75">
        <v>1396.419067</v>
      </c>
      <c r="H33" s="75">
        <v>1430.4780270000001</v>
      </c>
      <c r="I33" s="75">
        <v>1464.521851</v>
      </c>
      <c r="J33" s="75">
        <v>1498.552246</v>
      </c>
      <c r="K33" s="75">
        <v>1532.5742190000001</v>
      </c>
      <c r="L33" s="75">
        <v>1566.5936280000001</v>
      </c>
      <c r="M33" s="75">
        <v>1602.662476</v>
      </c>
      <c r="N33" s="75">
        <v>1638.723389</v>
      </c>
      <c r="O33" s="75">
        <v>1674.7757570000001</v>
      </c>
      <c r="P33" s="75">
        <v>1710.8199460000001</v>
      </c>
      <c r="Q33" s="75">
        <v>1746.8507079999999</v>
      </c>
      <c r="R33" s="75">
        <v>1784.5615230000001</v>
      </c>
      <c r="S33" s="75">
        <v>1822.2612300000001</v>
      </c>
      <c r="T33" s="75">
        <v>1859.949707</v>
      </c>
      <c r="U33" s="75">
        <v>1897.626831</v>
      </c>
      <c r="V33" s="75">
        <v>1935.2924800000001</v>
      </c>
      <c r="W33" s="75">
        <v>1974.235596</v>
      </c>
      <c r="X33" s="75">
        <v>2013.1687010000001</v>
      </c>
      <c r="Y33" s="75">
        <v>2052.0888669999999</v>
      </c>
      <c r="Z33" s="75">
        <v>2090.9958499999998</v>
      </c>
      <c r="AA33" s="75">
        <v>2129.8869629999999</v>
      </c>
      <c r="AB33" s="75">
        <v>2169.5336910000001</v>
      </c>
      <c r="AC33" s="75">
        <v>2209.1591800000001</v>
      </c>
      <c r="AD33" s="75">
        <v>2248.7761230000001</v>
      </c>
      <c r="AE33" s="75">
        <v>2288.392578</v>
      </c>
      <c r="AF33" s="75">
        <v>2328.016357</v>
      </c>
      <c r="AG33" s="80">
        <v>2.1135000000000001E-2</v>
      </c>
    </row>
    <row r="34" spans="1:33">
      <c r="A34" s="58" t="s">
        <v>324</v>
      </c>
      <c r="B34" s="73" t="s">
        <v>325</v>
      </c>
      <c r="C34" s="75">
        <v>368.96450800000002</v>
      </c>
      <c r="D34" s="75">
        <v>376.33496100000002</v>
      </c>
      <c r="E34" s="75">
        <v>383.53497299999998</v>
      </c>
      <c r="F34" s="75">
        <v>390.61431900000002</v>
      </c>
      <c r="G34" s="75">
        <v>397.63549799999998</v>
      </c>
      <c r="H34" s="75">
        <v>403.99877900000001</v>
      </c>
      <c r="I34" s="75">
        <v>410.312592</v>
      </c>
      <c r="J34" s="75">
        <v>416.62982199999999</v>
      </c>
      <c r="K34" s="75">
        <v>422.91711400000003</v>
      </c>
      <c r="L34" s="75">
        <v>429.06820699999997</v>
      </c>
      <c r="M34" s="75">
        <v>434.74285900000001</v>
      </c>
      <c r="N34" s="75">
        <v>440.40045199999997</v>
      </c>
      <c r="O34" s="75">
        <v>446.04379299999999</v>
      </c>
      <c r="P34" s="75">
        <v>451.672394</v>
      </c>
      <c r="Q34" s="75">
        <v>457.28509500000001</v>
      </c>
      <c r="R34" s="75">
        <v>462.80377199999998</v>
      </c>
      <c r="S34" s="75">
        <v>468.30380200000002</v>
      </c>
      <c r="T34" s="75">
        <v>473.78344700000002</v>
      </c>
      <c r="U34" s="75">
        <v>479.23947099999998</v>
      </c>
      <c r="V34" s="75">
        <v>484.67303500000003</v>
      </c>
      <c r="W34" s="75">
        <v>489.91235399999999</v>
      </c>
      <c r="X34" s="75">
        <v>495.12487800000002</v>
      </c>
      <c r="Y34" s="75">
        <v>500.30947900000001</v>
      </c>
      <c r="Z34" s="75">
        <v>505.46508799999998</v>
      </c>
      <c r="AA34" s="75">
        <v>510.59481799999998</v>
      </c>
      <c r="AB34" s="75">
        <v>515.39520300000004</v>
      </c>
      <c r="AC34" s="75">
        <v>520.16650400000003</v>
      </c>
      <c r="AD34" s="75">
        <v>524.90631099999996</v>
      </c>
      <c r="AE34" s="75">
        <v>529.61358600000005</v>
      </c>
      <c r="AF34" s="75">
        <v>534.28869599999996</v>
      </c>
      <c r="AG34" s="80">
        <v>1.2848999999999999E-2</v>
      </c>
    </row>
    <row r="35" spans="1:33" ht="60.75">
      <c r="A35" s="58" t="s">
        <v>326</v>
      </c>
      <c r="B35" s="73" t="s">
        <v>327</v>
      </c>
      <c r="C35" s="75">
        <v>296.11938500000002</v>
      </c>
      <c r="D35" s="75">
        <v>296.79925500000002</v>
      </c>
      <c r="E35" s="75">
        <v>297.39273100000003</v>
      </c>
      <c r="F35" s="75">
        <v>297.93078600000001</v>
      </c>
      <c r="G35" s="75">
        <v>298.435181</v>
      </c>
      <c r="H35" s="75">
        <v>298.77771000000001</v>
      </c>
      <c r="I35" s="75">
        <v>299.06448399999999</v>
      </c>
      <c r="J35" s="75">
        <v>299.31545999999997</v>
      </c>
      <c r="K35" s="75">
        <v>299.54965199999998</v>
      </c>
      <c r="L35" s="75">
        <v>299.78066999999999</v>
      </c>
      <c r="M35" s="75">
        <v>300.006531</v>
      </c>
      <c r="N35" s="75">
        <v>300.21011399999998</v>
      </c>
      <c r="O35" s="75">
        <v>300.39605699999998</v>
      </c>
      <c r="P35" s="75">
        <v>300.56967200000003</v>
      </c>
      <c r="Q35" s="75">
        <v>300.739868</v>
      </c>
      <c r="R35" s="75">
        <v>300.951752</v>
      </c>
      <c r="S35" s="75">
        <v>301.14846799999998</v>
      </c>
      <c r="T35" s="75">
        <v>301.33902</v>
      </c>
      <c r="U35" s="75">
        <v>301.53192100000001</v>
      </c>
      <c r="V35" s="75">
        <v>301.73455799999999</v>
      </c>
      <c r="W35" s="75">
        <v>301.932343</v>
      </c>
      <c r="X35" s="75">
        <v>302.13595600000002</v>
      </c>
      <c r="Y35" s="75">
        <v>302.33703600000001</v>
      </c>
      <c r="Z35" s="75">
        <v>302.526184</v>
      </c>
      <c r="AA35" s="75">
        <v>302.69986</v>
      </c>
      <c r="AB35" s="75">
        <v>302.78832999999997</v>
      </c>
      <c r="AC35" s="75">
        <v>302.86908</v>
      </c>
      <c r="AD35" s="75">
        <v>302.94229100000001</v>
      </c>
      <c r="AE35" s="75">
        <v>303.00994900000001</v>
      </c>
      <c r="AF35" s="75">
        <v>303.07028200000002</v>
      </c>
      <c r="AG35" s="80">
        <v>8.0000000000000004E-4</v>
      </c>
    </row>
    <row r="36" spans="1:33">
      <c r="A36" s="58" t="s">
        <v>328</v>
      </c>
      <c r="B36" s="73" t="s">
        <v>329</v>
      </c>
      <c r="C36" s="75">
        <v>1452.8797609999999</v>
      </c>
      <c r="D36" s="75">
        <v>1457.0904539999999</v>
      </c>
      <c r="E36" s="75">
        <v>1460.759644</v>
      </c>
      <c r="F36" s="75">
        <v>1463.938721</v>
      </c>
      <c r="G36" s="75">
        <v>1466.654297</v>
      </c>
      <c r="H36" s="75">
        <v>1468.872192</v>
      </c>
      <c r="I36" s="75">
        <v>1470.5695800000001</v>
      </c>
      <c r="J36" s="75">
        <v>1471.8082280000001</v>
      </c>
      <c r="K36" s="75">
        <v>1472.6461179999999</v>
      </c>
      <c r="L36" s="75">
        <v>1473.119629</v>
      </c>
      <c r="M36" s="75">
        <v>1473.2147219999999</v>
      </c>
      <c r="N36" s="75">
        <v>1472.9061280000001</v>
      </c>
      <c r="O36" s="75">
        <v>1472.209961</v>
      </c>
      <c r="P36" s="75">
        <v>1471.1552730000001</v>
      </c>
      <c r="Q36" s="75">
        <v>1469.7617190000001</v>
      </c>
      <c r="R36" s="75">
        <v>1468.0069579999999</v>
      </c>
      <c r="S36" s="75">
        <v>1465.8786620000001</v>
      </c>
      <c r="T36" s="75">
        <v>1463.4125979999999</v>
      </c>
      <c r="U36" s="75">
        <v>1460.62915</v>
      </c>
      <c r="V36" s="75">
        <v>1457.553711</v>
      </c>
      <c r="W36" s="75">
        <v>1454.17749</v>
      </c>
      <c r="X36" s="75">
        <v>1450.4868160000001</v>
      </c>
      <c r="Y36" s="75">
        <v>1446.4920649999999</v>
      </c>
      <c r="Z36" s="75">
        <v>1442.2080080000001</v>
      </c>
      <c r="AA36" s="75">
        <v>1437.6381839999999</v>
      </c>
      <c r="AB36" s="75">
        <v>1432.763428</v>
      </c>
      <c r="AC36" s="75">
        <v>1427.5882570000001</v>
      </c>
      <c r="AD36" s="75">
        <v>1422.1361079999999</v>
      </c>
      <c r="AE36" s="75">
        <v>1416.4417719999999</v>
      </c>
      <c r="AF36" s="75">
        <v>1410.5277100000001</v>
      </c>
      <c r="AG36" s="80">
        <v>-1.0200000000000001E-3</v>
      </c>
    </row>
    <row r="37" spans="1:33" ht="36.75">
      <c r="A37" s="58" t="s">
        <v>330</v>
      </c>
      <c r="B37" s="73" t="s">
        <v>331</v>
      </c>
      <c r="C37" s="75">
        <v>203.23289500000001</v>
      </c>
      <c r="D37" s="75">
        <v>202.90644800000001</v>
      </c>
      <c r="E37" s="75">
        <v>202.530472</v>
      </c>
      <c r="F37" s="75">
        <v>202.110748</v>
      </c>
      <c r="G37" s="75">
        <v>201.65162699999999</v>
      </c>
      <c r="H37" s="75">
        <v>201.13188199999999</v>
      </c>
      <c r="I37" s="75">
        <v>200.576233</v>
      </c>
      <c r="J37" s="75">
        <v>199.98663300000001</v>
      </c>
      <c r="K37" s="75">
        <v>199.36558500000001</v>
      </c>
      <c r="L37" s="75">
        <v>198.71459999999999</v>
      </c>
      <c r="M37" s="75">
        <v>198.00183100000001</v>
      </c>
      <c r="N37" s="75">
        <v>197.26539600000001</v>
      </c>
      <c r="O37" s="75">
        <v>196.50285299999999</v>
      </c>
      <c r="P37" s="75">
        <v>195.71374499999999</v>
      </c>
      <c r="Q37" s="75">
        <v>194.89556899999999</v>
      </c>
      <c r="R37" s="75">
        <v>194.013733</v>
      </c>
      <c r="S37" s="75">
        <v>193.108002</v>
      </c>
      <c r="T37" s="75">
        <v>192.17982499999999</v>
      </c>
      <c r="U37" s="75">
        <v>191.23140000000001</v>
      </c>
      <c r="V37" s="75">
        <v>190.26397700000001</v>
      </c>
      <c r="W37" s="75">
        <v>189.253601</v>
      </c>
      <c r="X37" s="75">
        <v>188.22572299999999</v>
      </c>
      <c r="Y37" s="75">
        <v>187.18258700000001</v>
      </c>
      <c r="Z37" s="75">
        <v>186.127228</v>
      </c>
      <c r="AA37" s="75">
        <v>185.06014999999999</v>
      </c>
      <c r="AB37" s="75">
        <v>183.96772799999999</v>
      </c>
      <c r="AC37" s="75">
        <v>182.863846</v>
      </c>
      <c r="AD37" s="75">
        <v>181.748795</v>
      </c>
      <c r="AE37" s="75">
        <v>180.62297100000001</v>
      </c>
      <c r="AF37" s="75">
        <v>179.48582500000001</v>
      </c>
      <c r="AG37" s="80">
        <v>-4.2760000000000003E-3</v>
      </c>
    </row>
    <row r="38" spans="1:33" ht="36.75">
      <c r="A38" s="58" t="s">
        <v>332</v>
      </c>
      <c r="B38" s="73" t="s">
        <v>333</v>
      </c>
      <c r="C38" s="75">
        <v>699.93444799999997</v>
      </c>
      <c r="D38" s="75">
        <v>706.29425000000003</v>
      </c>
      <c r="E38" s="75">
        <v>712.52685499999995</v>
      </c>
      <c r="F38" s="75">
        <v>718.64782700000001</v>
      </c>
      <c r="G38" s="75">
        <v>724.65765399999998</v>
      </c>
      <c r="H38" s="75">
        <v>730.347351</v>
      </c>
      <c r="I38" s="75">
        <v>735.93005400000004</v>
      </c>
      <c r="J38" s="75">
        <v>741.39758300000005</v>
      </c>
      <c r="K38" s="75">
        <v>746.74401899999998</v>
      </c>
      <c r="L38" s="75">
        <v>751.95837400000005</v>
      </c>
      <c r="M38" s="75">
        <v>756.76727300000005</v>
      </c>
      <c r="N38" s="75">
        <v>761.46734600000002</v>
      </c>
      <c r="O38" s="75">
        <v>766.04797399999995</v>
      </c>
      <c r="P38" s="75">
        <v>770.47814900000003</v>
      </c>
      <c r="Q38" s="75">
        <v>774.75628700000004</v>
      </c>
      <c r="R38" s="75">
        <v>778.65753199999995</v>
      </c>
      <c r="S38" s="75">
        <v>782.42889400000001</v>
      </c>
      <c r="T38" s="75">
        <v>786.046875</v>
      </c>
      <c r="U38" s="75">
        <v>789.51953100000003</v>
      </c>
      <c r="V38" s="75">
        <v>792.86102300000005</v>
      </c>
      <c r="W38" s="75">
        <v>795.86901899999998</v>
      </c>
      <c r="X38" s="75">
        <v>798.72576900000001</v>
      </c>
      <c r="Y38" s="75">
        <v>801.44238299999995</v>
      </c>
      <c r="Z38" s="75">
        <v>804.02795400000002</v>
      </c>
      <c r="AA38" s="75">
        <v>806.48449700000003</v>
      </c>
      <c r="AB38" s="75">
        <v>808.59783900000002</v>
      </c>
      <c r="AC38" s="75">
        <v>810.56970200000001</v>
      </c>
      <c r="AD38" s="75">
        <v>812.41455099999996</v>
      </c>
      <c r="AE38" s="75">
        <v>814.13952600000005</v>
      </c>
      <c r="AF38" s="75">
        <v>815.737122</v>
      </c>
      <c r="AG38" s="80">
        <v>5.293E-3</v>
      </c>
    </row>
    <row r="39" spans="1:33" ht="36.75">
      <c r="A39" s="58" t="s">
        <v>334</v>
      </c>
      <c r="B39" s="73" t="s">
        <v>335</v>
      </c>
      <c r="C39" s="75">
        <v>1878.005249</v>
      </c>
      <c r="D39" s="75">
        <v>1898.549683</v>
      </c>
      <c r="E39" s="75">
        <v>1918.8819579999999</v>
      </c>
      <c r="F39" s="75">
        <v>1938.9693600000001</v>
      </c>
      <c r="G39" s="75">
        <v>1958.778687</v>
      </c>
      <c r="H39" s="75">
        <v>1977.774658</v>
      </c>
      <c r="I39" s="75">
        <v>1996.5385739999999</v>
      </c>
      <c r="J39" s="75">
        <v>2015.029663</v>
      </c>
      <c r="K39" s="75">
        <v>2033.1875</v>
      </c>
      <c r="L39" s="75">
        <v>2050.9714359999998</v>
      </c>
      <c r="M39" s="75">
        <v>2067.8466800000001</v>
      </c>
      <c r="N39" s="75">
        <v>2084.413818</v>
      </c>
      <c r="O39" s="75">
        <v>2100.6120609999998</v>
      </c>
      <c r="P39" s="75">
        <v>2116.3732909999999</v>
      </c>
      <c r="Q39" s="75">
        <v>2131.6484380000002</v>
      </c>
      <c r="R39" s="75">
        <v>2145.931885</v>
      </c>
      <c r="S39" s="75">
        <v>2159.7583009999998</v>
      </c>
      <c r="T39" s="75">
        <v>2173.1489259999998</v>
      </c>
      <c r="U39" s="75">
        <v>2186.0954590000001</v>
      </c>
      <c r="V39" s="75">
        <v>2198.5998540000001</v>
      </c>
      <c r="W39" s="75">
        <v>2210.1057129999999</v>
      </c>
      <c r="X39" s="75">
        <v>2221.1484380000002</v>
      </c>
      <c r="Y39" s="75">
        <v>2231.766357</v>
      </c>
      <c r="Z39" s="75">
        <v>2242.001221</v>
      </c>
      <c r="AA39" s="75">
        <v>2251.8889159999999</v>
      </c>
      <c r="AB39" s="75">
        <v>2260.7438959999999</v>
      </c>
      <c r="AC39" s="75">
        <v>2269.210693</v>
      </c>
      <c r="AD39" s="75">
        <v>2277.3125</v>
      </c>
      <c r="AE39" s="75">
        <v>2285.0742190000001</v>
      </c>
      <c r="AF39" s="75">
        <v>2292.5129390000002</v>
      </c>
      <c r="AG39" s="80">
        <v>6.901E-3</v>
      </c>
    </row>
    <row r="40" spans="1:33">
      <c r="A40" s="58" t="s">
        <v>336</v>
      </c>
      <c r="B40" s="73" t="s">
        <v>337</v>
      </c>
      <c r="C40" s="75">
        <v>42.207332999999998</v>
      </c>
      <c r="D40" s="75">
        <v>42.570945999999999</v>
      </c>
      <c r="E40" s="75">
        <v>43.176879999999997</v>
      </c>
      <c r="F40" s="75">
        <v>43.812145000000001</v>
      </c>
      <c r="G40" s="75">
        <v>44.440781000000001</v>
      </c>
      <c r="H40" s="75">
        <v>45.072516999999998</v>
      </c>
      <c r="I40" s="75">
        <v>45.701042000000001</v>
      </c>
      <c r="J40" s="75">
        <v>46.325848000000001</v>
      </c>
      <c r="K40" s="75">
        <v>46.946838</v>
      </c>
      <c r="L40" s="75">
        <v>47.564090999999998</v>
      </c>
      <c r="M40" s="75">
        <v>48.180218000000004</v>
      </c>
      <c r="N40" s="75">
        <v>48.792769999999997</v>
      </c>
      <c r="O40" s="75">
        <v>49.402191000000002</v>
      </c>
      <c r="P40" s="75">
        <v>50.009158999999997</v>
      </c>
      <c r="Q40" s="75">
        <v>50.613872999999998</v>
      </c>
      <c r="R40" s="75">
        <v>51.215591000000003</v>
      </c>
      <c r="S40" s="75">
        <v>51.815933000000001</v>
      </c>
      <c r="T40" s="75">
        <v>52.415267999999998</v>
      </c>
      <c r="U40" s="75">
        <v>53.013367000000002</v>
      </c>
      <c r="V40" s="75">
        <v>53.610233000000001</v>
      </c>
      <c r="W40" s="75">
        <v>54.202784999999999</v>
      </c>
      <c r="X40" s="75">
        <v>54.793551999999998</v>
      </c>
      <c r="Y40" s="75">
        <v>55.382480999999999</v>
      </c>
      <c r="Z40" s="75">
        <v>55.969109000000003</v>
      </c>
      <c r="AA40" s="75">
        <v>56.553139000000002</v>
      </c>
      <c r="AB40" s="75">
        <v>57.129024999999999</v>
      </c>
      <c r="AC40" s="75">
        <v>57.701836</v>
      </c>
      <c r="AD40" s="75">
        <v>58.271178999999997</v>
      </c>
      <c r="AE40" s="75">
        <v>58.837176999999997</v>
      </c>
      <c r="AF40" s="75">
        <v>59.399788000000001</v>
      </c>
      <c r="AG40" s="80">
        <v>1.1852E-2</v>
      </c>
    </row>
    <row r="41" spans="1:33">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row>
    <row r="42" spans="1:33" ht="24.75">
      <c r="A42" s="55"/>
      <c r="B42" s="83" t="s">
        <v>156</v>
      </c>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row>
    <row r="43" spans="1:33" ht="60.75">
      <c r="A43" s="55"/>
      <c r="B43" s="83" t="s">
        <v>338</v>
      </c>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row>
    <row r="44" spans="1:33" ht="36.75">
      <c r="A44" s="55"/>
      <c r="B44" s="83" t="s">
        <v>1344</v>
      </c>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row>
    <row r="45" spans="1:33" ht="24.75">
      <c r="A45" s="58" t="s">
        <v>339</v>
      </c>
      <c r="B45" s="73" t="s">
        <v>340</v>
      </c>
      <c r="C45" s="75">
        <v>535.94671600000004</v>
      </c>
      <c r="D45" s="75">
        <v>667.29132100000004</v>
      </c>
      <c r="E45" s="75">
        <v>719.82916299999999</v>
      </c>
      <c r="F45" s="75">
        <v>747.48913600000003</v>
      </c>
      <c r="G45" s="75">
        <v>771.92553699999996</v>
      </c>
      <c r="H45" s="75">
        <v>794.17486599999995</v>
      </c>
      <c r="I45" s="75">
        <v>809.75714100000005</v>
      </c>
      <c r="J45" s="75">
        <v>825.44158900000002</v>
      </c>
      <c r="K45" s="75">
        <v>843.57074</v>
      </c>
      <c r="L45" s="75">
        <v>864.29003899999998</v>
      </c>
      <c r="M45" s="75">
        <v>883.29254200000003</v>
      </c>
      <c r="N45" s="75">
        <v>903.29956100000004</v>
      </c>
      <c r="O45" s="75">
        <v>924.75579800000003</v>
      </c>
      <c r="P45" s="75">
        <v>945.77856399999996</v>
      </c>
      <c r="Q45" s="75">
        <v>966.075378</v>
      </c>
      <c r="R45" s="75">
        <v>985.59411599999999</v>
      </c>
      <c r="S45" s="75">
        <v>1006.596008</v>
      </c>
      <c r="T45" s="75">
        <v>1026.9057620000001</v>
      </c>
      <c r="U45" s="75">
        <v>1048.7357179999999</v>
      </c>
      <c r="V45" s="75">
        <v>1072.1713870000001</v>
      </c>
      <c r="W45" s="75">
        <v>1092.5167240000001</v>
      </c>
      <c r="X45" s="75">
        <v>1114.4295649999999</v>
      </c>
      <c r="Y45" s="75">
        <v>1137.6274410000001</v>
      </c>
      <c r="Z45" s="75">
        <v>1160.9017329999999</v>
      </c>
      <c r="AA45" s="75">
        <v>1186.5269780000001</v>
      </c>
      <c r="AB45" s="75">
        <v>1213.1595460000001</v>
      </c>
      <c r="AC45" s="75">
        <v>1237.493408</v>
      </c>
      <c r="AD45" s="75">
        <v>1262.0419919999999</v>
      </c>
      <c r="AE45" s="75">
        <v>1290.2230219999999</v>
      </c>
      <c r="AF45" s="75">
        <v>1320.5699460000001</v>
      </c>
      <c r="AG45" s="80">
        <v>3.1585000000000002E-2</v>
      </c>
    </row>
    <row r="46" spans="1:33" ht="24.75">
      <c r="A46" s="58" t="s">
        <v>341</v>
      </c>
      <c r="B46" s="73" t="s">
        <v>342</v>
      </c>
      <c r="C46" s="75">
        <v>26.712399999999999</v>
      </c>
      <c r="D46" s="75">
        <v>33.25882</v>
      </c>
      <c r="E46" s="75">
        <v>35.877388000000003</v>
      </c>
      <c r="F46" s="75">
        <v>36.764476999999999</v>
      </c>
      <c r="G46" s="75">
        <v>37.711987000000001</v>
      </c>
      <c r="H46" s="75">
        <v>38.684418000000001</v>
      </c>
      <c r="I46" s="75">
        <v>39.659218000000003</v>
      </c>
      <c r="J46" s="75">
        <v>40.661349999999999</v>
      </c>
      <c r="K46" s="75">
        <v>41.691947999999996</v>
      </c>
      <c r="L46" s="75">
        <v>42.750587000000003</v>
      </c>
      <c r="M46" s="75">
        <v>43.82864</v>
      </c>
      <c r="N46" s="75">
        <v>44.926150999999997</v>
      </c>
      <c r="O46" s="75">
        <v>46.043937999999997</v>
      </c>
      <c r="P46" s="75">
        <v>47.182281000000003</v>
      </c>
      <c r="Q46" s="75">
        <v>48.341526000000002</v>
      </c>
      <c r="R46" s="75">
        <v>49.521926999999998</v>
      </c>
      <c r="S46" s="75">
        <v>50.723930000000003</v>
      </c>
      <c r="T46" s="75">
        <v>51.947819000000003</v>
      </c>
      <c r="U46" s="75">
        <v>53.194164000000001</v>
      </c>
      <c r="V46" s="75">
        <v>54.463225999999999</v>
      </c>
      <c r="W46" s="75">
        <v>55.755240999999998</v>
      </c>
      <c r="X46" s="75">
        <v>57.070830999999998</v>
      </c>
      <c r="Y46" s="75">
        <v>58.410091000000001</v>
      </c>
      <c r="Z46" s="75">
        <v>59.774901999999997</v>
      </c>
      <c r="AA46" s="75">
        <v>61.166362999999997</v>
      </c>
      <c r="AB46" s="75">
        <v>62.585075000000003</v>
      </c>
      <c r="AC46" s="75">
        <v>64.031859999999995</v>
      </c>
      <c r="AD46" s="75">
        <v>65.507462000000004</v>
      </c>
      <c r="AE46" s="75">
        <v>67.012955000000005</v>
      </c>
      <c r="AF46" s="75">
        <v>68.549225000000007</v>
      </c>
      <c r="AG46" s="80">
        <v>3.3030999999999998E-2</v>
      </c>
    </row>
    <row r="47" spans="1:33" ht="24.75">
      <c r="A47" s="58" t="s">
        <v>343</v>
      </c>
      <c r="B47" s="73" t="s">
        <v>344</v>
      </c>
      <c r="C47" s="75">
        <v>12.906981999999999</v>
      </c>
      <c r="D47" s="75">
        <v>23.764956999999999</v>
      </c>
      <c r="E47" s="75">
        <v>31.063931</v>
      </c>
      <c r="F47" s="75">
        <v>34.049869999999999</v>
      </c>
      <c r="G47" s="75">
        <v>34.965907999999999</v>
      </c>
      <c r="H47" s="75">
        <v>35.887596000000002</v>
      </c>
      <c r="I47" s="75">
        <v>36.823349</v>
      </c>
      <c r="J47" s="75">
        <v>37.771312999999999</v>
      </c>
      <c r="K47" s="75">
        <v>38.739139999999999</v>
      </c>
      <c r="L47" s="75">
        <v>39.721378000000001</v>
      </c>
      <c r="M47" s="75">
        <v>40.720829000000002</v>
      </c>
      <c r="N47" s="75">
        <v>41.752274</v>
      </c>
      <c r="O47" s="75">
        <v>42.801116999999998</v>
      </c>
      <c r="P47" s="75">
        <v>43.868026999999998</v>
      </c>
      <c r="Q47" s="75">
        <v>44.954135999999998</v>
      </c>
      <c r="R47" s="75">
        <v>46.047660999999998</v>
      </c>
      <c r="S47" s="75">
        <v>47.159041999999999</v>
      </c>
      <c r="T47" s="75">
        <v>48.28931</v>
      </c>
      <c r="U47" s="75">
        <v>49.438839000000002</v>
      </c>
      <c r="V47" s="75">
        <v>50.607661999999998</v>
      </c>
      <c r="W47" s="75">
        <v>51.785922999999997</v>
      </c>
      <c r="X47" s="75">
        <v>52.982757999999997</v>
      </c>
      <c r="Y47" s="75">
        <v>54.198742000000003</v>
      </c>
      <c r="Z47" s="75">
        <v>55.434108999999999</v>
      </c>
      <c r="AA47" s="75">
        <v>56.688640999999997</v>
      </c>
      <c r="AB47" s="75">
        <v>57.935214999999999</v>
      </c>
      <c r="AC47" s="75">
        <v>59.199120000000001</v>
      </c>
      <c r="AD47" s="75">
        <v>60.482638999999999</v>
      </c>
      <c r="AE47" s="75">
        <v>61.788345</v>
      </c>
      <c r="AF47" s="75">
        <v>63.118167999999997</v>
      </c>
      <c r="AG47" s="80">
        <v>5.6258000000000002E-2</v>
      </c>
    </row>
    <row r="48" spans="1:33" ht="24.75">
      <c r="A48" s="58" t="s">
        <v>345</v>
      </c>
      <c r="B48" s="73" t="s">
        <v>346</v>
      </c>
      <c r="C48" s="75">
        <v>48.646706000000002</v>
      </c>
      <c r="D48" s="75">
        <v>76.096832000000006</v>
      </c>
      <c r="E48" s="75">
        <v>94.549415999999994</v>
      </c>
      <c r="F48" s="75">
        <v>102.098206</v>
      </c>
      <c r="G48" s="75">
        <v>108.776459</v>
      </c>
      <c r="H48" s="75">
        <v>115.823059</v>
      </c>
      <c r="I48" s="75">
        <v>123.115959</v>
      </c>
      <c r="J48" s="75">
        <v>130.65708900000001</v>
      </c>
      <c r="K48" s="75">
        <v>138.45974699999999</v>
      </c>
      <c r="L48" s="75">
        <v>146.53019699999999</v>
      </c>
      <c r="M48" s="75">
        <v>154.84295700000001</v>
      </c>
      <c r="N48" s="75">
        <v>163.53398100000001</v>
      </c>
      <c r="O48" s="75">
        <v>172.620026</v>
      </c>
      <c r="P48" s="75">
        <v>182.11694299999999</v>
      </c>
      <c r="Q48" s="75">
        <v>192.03735399999999</v>
      </c>
      <c r="R48" s="75">
        <v>202.31947299999999</v>
      </c>
      <c r="S48" s="75">
        <v>213.073196</v>
      </c>
      <c r="T48" s="75">
        <v>224.32847599999999</v>
      </c>
      <c r="U48" s="75">
        <v>236.11563100000001</v>
      </c>
      <c r="V48" s="75">
        <v>248.46492000000001</v>
      </c>
      <c r="W48" s="75">
        <v>261.220551</v>
      </c>
      <c r="X48" s="75">
        <v>274.58450299999998</v>
      </c>
      <c r="Y48" s="75">
        <v>288.58795199999997</v>
      </c>
      <c r="Z48" s="75">
        <v>303.26443499999999</v>
      </c>
      <c r="AA48" s="75">
        <v>318.64849900000002</v>
      </c>
      <c r="AB48" s="75">
        <v>334.549103</v>
      </c>
      <c r="AC48" s="75">
        <v>351.20800800000001</v>
      </c>
      <c r="AD48" s="75">
        <v>368.65570100000002</v>
      </c>
      <c r="AE48" s="75">
        <v>386.92867999999999</v>
      </c>
      <c r="AF48" s="75">
        <v>406.06057700000002</v>
      </c>
      <c r="AG48" s="80">
        <v>7.5912999999999994E-2</v>
      </c>
    </row>
    <row r="49" spans="1:33">
      <c r="A49" s="58" t="s">
        <v>347</v>
      </c>
      <c r="B49" s="73" t="s">
        <v>348</v>
      </c>
      <c r="C49" s="75">
        <v>227.29257200000001</v>
      </c>
      <c r="D49" s="75">
        <v>417.24423200000001</v>
      </c>
      <c r="E49" s="75">
        <v>544.93395999999996</v>
      </c>
      <c r="F49" s="75">
        <v>597.17065400000001</v>
      </c>
      <c r="G49" s="75">
        <v>619.20165999999995</v>
      </c>
      <c r="H49" s="75">
        <v>641.45880099999999</v>
      </c>
      <c r="I49" s="75">
        <v>663.67474400000003</v>
      </c>
      <c r="J49" s="75">
        <v>686.36810300000002</v>
      </c>
      <c r="K49" s="75">
        <v>709.61480700000004</v>
      </c>
      <c r="L49" s="75">
        <v>733.30413799999997</v>
      </c>
      <c r="M49" s="75">
        <v>757.573486</v>
      </c>
      <c r="N49" s="75">
        <v>782.50573699999995</v>
      </c>
      <c r="O49" s="75">
        <v>808.25695800000005</v>
      </c>
      <c r="P49" s="75">
        <v>834.79046600000004</v>
      </c>
      <c r="Q49" s="75">
        <v>862.07275400000003</v>
      </c>
      <c r="R49" s="75">
        <v>890.14917000000003</v>
      </c>
      <c r="S49" s="75">
        <v>919.34680200000003</v>
      </c>
      <c r="T49" s="75">
        <v>949.63232400000004</v>
      </c>
      <c r="U49" s="75">
        <v>980.94409199999996</v>
      </c>
      <c r="V49" s="75">
        <v>1013.481506</v>
      </c>
      <c r="W49" s="75">
        <v>1047.1518550000001</v>
      </c>
      <c r="X49" s="75">
        <v>1081.924561</v>
      </c>
      <c r="Y49" s="75">
        <v>1117.7989500000001</v>
      </c>
      <c r="Z49" s="75">
        <v>1154.7695309999999</v>
      </c>
      <c r="AA49" s="75">
        <v>1192.888794</v>
      </c>
      <c r="AB49" s="75">
        <v>1232.238525</v>
      </c>
      <c r="AC49" s="75">
        <v>1272.884644</v>
      </c>
      <c r="AD49" s="75">
        <v>1314.9644780000001</v>
      </c>
      <c r="AE49" s="75">
        <v>1358.59375</v>
      </c>
      <c r="AF49" s="75">
        <v>1403.8041989999999</v>
      </c>
      <c r="AG49" s="80">
        <v>6.4796000000000006E-2</v>
      </c>
    </row>
    <row r="50" spans="1:33">
      <c r="A50" s="58" t="s">
        <v>349</v>
      </c>
      <c r="B50" s="73" t="s">
        <v>350</v>
      </c>
      <c r="C50" s="75">
        <v>13.484603999999999</v>
      </c>
      <c r="D50" s="75">
        <v>27.311848000000001</v>
      </c>
      <c r="E50" s="75">
        <v>36.606827000000003</v>
      </c>
      <c r="F50" s="75">
        <v>40.409320999999998</v>
      </c>
      <c r="G50" s="75">
        <v>42.794539999999998</v>
      </c>
      <c r="H50" s="75">
        <v>45.327182999999998</v>
      </c>
      <c r="I50" s="75">
        <v>47.946102000000003</v>
      </c>
      <c r="J50" s="75">
        <v>50.681389000000003</v>
      </c>
      <c r="K50" s="75">
        <v>53.553176999999998</v>
      </c>
      <c r="L50" s="75">
        <v>56.570179000000003</v>
      </c>
      <c r="M50" s="75">
        <v>59.743445999999999</v>
      </c>
      <c r="N50" s="75">
        <v>63.091994999999997</v>
      </c>
      <c r="O50" s="75">
        <v>66.617287000000005</v>
      </c>
      <c r="P50" s="75">
        <v>70.311531000000002</v>
      </c>
      <c r="Q50" s="75">
        <v>74.169701000000003</v>
      </c>
      <c r="R50" s="75">
        <v>78.230323999999996</v>
      </c>
      <c r="S50" s="75">
        <v>82.474547999999999</v>
      </c>
      <c r="T50" s="75">
        <v>86.916236999999995</v>
      </c>
      <c r="U50" s="75">
        <v>91.565276999999995</v>
      </c>
      <c r="V50" s="75">
        <v>96.420326000000003</v>
      </c>
      <c r="W50" s="75">
        <v>101.514977</v>
      </c>
      <c r="X50" s="75">
        <v>106.837379</v>
      </c>
      <c r="Y50" s="75">
        <v>112.404961</v>
      </c>
      <c r="Z50" s="75">
        <v>118.2286</v>
      </c>
      <c r="AA50" s="75">
        <v>124.311539</v>
      </c>
      <c r="AB50" s="75">
        <v>130.69517500000001</v>
      </c>
      <c r="AC50" s="75">
        <v>137.36909499999999</v>
      </c>
      <c r="AD50" s="75">
        <v>144.35395800000001</v>
      </c>
      <c r="AE50" s="75">
        <v>151.66325399999999</v>
      </c>
      <c r="AF50" s="75">
        <v>159.31355300000001</v>
      </c>
      <c r="AG50" s="80">
        <v>8.8879E-2</v>
      </c>
    </row>
    <row r="51" spans="1:33" ht="24.75">
      <c r="A51" s="58" t="s">
        <v>351</v>
      </c>
      <c r="B51" s="73" t="s">
        <v>352</v>
      </c>
      <c r="C51" s="75">
        <v>18.885286000000001</v>
      </c>
      <c r="D51" s="75">
        <v>44.380420999999998</v>
      </c>
      <c r="E51" s="75">
        <v>61.518822</v>
      </c>
      <c r="F51" s="75">
        <v>68.529983999999999</v>
      </c>
      <c r="G51" s="75">
        <v>72.035561000000001</v>
      </c>
      <c r="H51" s="75">
        <v>75.205558999999994</v>
      </c>
      <c r="I51" s="75">
        <v>78.443000999999995</v>
      </c>
      <c r="J51" s="75">
        <v>81.791267000000005</v>
      </c>
      <c r="K51" s="75">
        <v>85.253387000000004</v>
      </c>
      <c r="L51" s="75">
        <v>88.818725999999998</v>
      </c>
      <c r="M51" s="75">
        <v>92.470466999999999</v>
      </c>
      <c r="N51" s="75">
        <v>96.200882000000007</v>
      </c>
      <c r="O51" s="75">
        <v>100.035286</v>
      </c>
      <c r="P51" s="75">
        <v>103.987846</v>
      </c>
      <c r="Q51" s="75">
        <v>108.063507</v>
      </c>
      <c r="R51" s="75">
        <v>112.232178</v>
      </c>
      <c r="S51" s="75">
        <v>116.51958500000001</v>
      </c>
      <c r="T51" s="75">
        <v>120.930412</v>
      </c>
      <c r="U51" s="75">
        <v>125.469589</v>
      </c>
      <c r="V51" s="75">
        <v>130.13682600000001</v>
      </c>
      <c r="W51" s="75">
        <v>134.90948499999999</v>
      </c>
      <c r="X51" s="75">
        <v>139.80625900000001</v>
      </c>
      <c r="Y51" s="75">
        <v>144.83168000000001</v>
      </c>
      <c r="Z51" s="75">
        <v>149.987549</v>
      </c>
      <c r="AA51" s="75">
        <v>155.27681000000001</v>
      </c>
      <c r="AB51" s="75">
        <v>160.69502299999999</v>
      </c>
      <c r="AC51" s="75">
        <v>166.24414100000001</v>
      </c>
      <c r="AD51" s="75">
        <v>171.931183</v>
      </c>
      <c r="AE51" s="75">
        <v>177.758286</v>
      </c>
      <c r="AF51" s="75">
        <v>183.72825599999999</v>
      </c>
      <c r="AG51" s="80">
        <v>8.1610000000000002E-2</v>
      </c>
    </row>
    <row r="52" spans="1:33" ht="60.75">
      <c r="A52" s="58" t="s">
        <v>353</v>
      </c>
      <c r="B52" s="73" t="s">
        <v>354</v>
      </c>
      <c r="C52" s="75">
        <v>116.254295</v>
      </c>
      <c r="D52" s="75">
        <v>119.704155</v>
      </c>
      <c r="E52" s="75">
        <v>122.816429</v>
      </c>
      <c r="F52" s="75">
        <v>125.86434199999999</v>
      </c>
      <c r="G52" s="75">
        <v>128.70192</v>
      </c>
      <c r="H52" s="75">
        <v>131.59092699999999</v>
      </c>
      <c r="I52" s="75">
        <v>134.519104</v>
      </c>
      <c r="J52" s="75">
        <v>137.51748699999999</v>
      </c>
      <c r="K52" s="75">
        <v>140.586105</v>
      </c>
      <c r="L52" s="75">
        <v>143.72615099999999</v>
      </c>
      <c r="M52" s="75">
        <v>146.982483</v>
      </c>
      <c r="N52" s="75">
        <v>150.34291099999999</v>
      </c>
      <c r="O52" s="75">
        <v>153.79132100000001</v>
      </c>
      <c r="P52" s="75">
        <v>157.32887299999999</v>
      </c>
      <c r="Q52" s="75">
        <v>160.9599</v>
      </c>
      <c r="R52" s="75">
        <v>164.604919</v>
      </c>
      <c r="S52" s="75">
        <v>168.334869</v>
      </c>
      <c r="T52" s="75">
        <v>172.15692100000001</v>
      </c>
      <c r="U52" s="75">
        <v>176.07534799999999</v>
      </c>
      <c r="V52" s="75">
        <v>180.096664</v>
      </c>
      <c r="W52" s="75">
        <v>184.12960799999999</v>
      </c>
      <c r="X52" s="75">
        <v>188.260391</v>
      </c>
      <c r="Y52" s="75">
        <v>192.49108899999999</v>
      </c>
      <c r="Z52" s="75">
        <v>196.819412</v>
      </c>
      <c r="AA52" s="75">
        <v>201.24614</v>
      </c>
      <c r="AB52" s="75">
        <v>205.66918899999999</v>
      </c>
      <c r="AC52" s="75">
        <v>210.18902600000001</v>
      </c>
      <c r="AD52" s="75">
        <v>214.81098900000001</v>
      </c>
      <c r="AE52" s="75">
        <v>219.528595</v>
      </c>
      <c r="AF52" s="75">
        <v>224.29875200000001</v>
      </c>
      <c r="AG52" s="80">
        <v>2.2921E-2</v>
      </c>
    </row>
    <row r="53" spans="1:33">
      <c r="A53" s="58" t="s">
        <v>355</v>
      </c>
      <c r="B53" s="73" t="s">
        <v>356</v>
      </c>
      <c r="C53" s="75">
        <v>422.635223</v>
      </c>
      <c r="D53" s="75">
        <v>481.731201</v>
      </c>
      <c r="E53" s="75">
        <v>505.369598</v>
      </c>
      <c r="F53" s="75">
        <v>538.72814900000003</v>
      </c>
      <c r="G53" s="75">
        <v>572.379639</v>
      </c>
      <c r="H53" s="75">
        <v>606.49920699999996</v>
      </c>
      <c r="I53" s="75">
        <v>641.23168899999996</v>
      </c>
      <c r="J53" s="75">
        <v>676.55230700000004</v>
      </c>
      <c r="K53" s="75">
        <v>712.39105199999995</v>
      </c>
      <c r="L53" s="75">
        <v>748.75201400000003</v>
      </c>
      <c r="M53" s="75">
        <v>785.70074499999998</v>
      </c>
      <c r="N53" s="75">
        <v>822.91143799999998</v>
      </c>
      <c r="O53" s="75">
        <v>860.19812000000002</v>
      </c>
      <c r="P53" s="75">
        <v>897.65417500000001</v>
      </c>
      <c r="Q53" s="75">
        <v>935.49847399999999</v>
      </c>
      <c r="R53" s="75">
        <v>973.62133800000004</v>
      </c>
      <c r="S53" s="75">
        <v>1011.739075</v>
      </c>
      <c r="T53" s="75">
        <v>1049.8645019999999</v>
      </c>
      <c r="U53" s="75">
        <v>1088.2380370000001</v>
      </c>
      <c r="V53" s="75">
        <v>1127.2777100000001</v>
      </c>
      <c r="W53" s="75">
        <v>1167.4094239999999</v>
      </c>
      <c r="X53" s="75">
        <v>1208.581177</v>
      </c>
      <c r="Y53" s="75">
        <v>1250.4056399999999</v>
      </c>
      <c r="Z53" s="75">
        <v>1292.4163820000001</v>
      </c>
      <c r="AA53" s="75">
        <v>1334.078491</v>
      </c>
      <c r="AB53" s="75">
        <v>1375.2757570000001</v>
      </c>
      <c r="AC53" s="75">
        <v>1416.2667240000001</v>
      </c>
      <c r="AD53" s="75">
        <v>1456.873779</v>
      </c>
      <c r="AE53" s="75">
        <v>1496.626953</v>
      </c>
      <c r="AF53" s="75">
        <v>1535.03772</v>
      </c>
      <c r="AG53" s="80">
        <v>4.548E-2</v>
      </c>
    </row>
    <row r="54" spans="1:33" ht="36.75">
      <c r="A54" s="58" t="s">
        <v>357</v>
      </c>
      <c r="B54" s="73" t="s">
        <v>358</v>
      </c>
      <c r="C54" s="75">
        <v>27.869046999999998</v>
      </c>
      <c r="D54" s="75">
        <v>49.593201000000001</v>
      </c>
      <c r="E54" s="75">
        <v>64.196655000000007</v>
      </c>
      <c r="F54" s="75">
        <v>70.170799000000002</v>
      </c>
      <c r="G54" s="75">
        <v>71.128974999999997</v>
      </c>
      <c r="H54" s="75">
        <v>72.031470999999996</v>
      </c>
      <c r="I54" s="75">
        <v>72.882866000000007</v>
      </c>
      <c r="J54" s="75">
        <v>73.692215000000004</v>
      </c>
      <c r="K54" s="75">
        <v>74.466728000000003</v>
      </c>
      <c r="L54" s="75">
        <v>75.209663000000006</v>
      </c>
      <c r="M54" s="75">
        <v>75.899192999999997</v>
      </c>
      <c r="N54" s="75">
        <v>76.541222000000005</v>
      </c>
      <c r="O54" s="75">
        <v>77.172309999999996</v>
      </c>
      <c r="P54" s="75">
        <v>77.799042</v>
      </c>
      <c r="Q54" s="75">
        <v>78.419312000000005</v>
      </c>
      <c r="R54" s="75">
        <v>79.026748999999995</v>
      </c>
      <c r="S54" s="75">
        <v>79.623465999999993</v>
      </c>
      <c r="T54" s="75">
        <v>80.210082999999997</v>
      </c>
      <c r="U54" s="75">
        <v>80.792884999999998</v>
      </c>
      <c r="V54" s="75">
        <v>81.376259000000005</v>
      </c>
      <c r="W54" s="75">
        <v>81.958481000000006</v>
      </c>
      <c r="X54" s="75">
        <v>82.543487999999996</v>
      </c>
      <c r="Y54" s="75">
        <v>83.127685999999997</v>
      </c>
      <c r="Z54" s="75">
        <v>83.711723000000006</v>
      </c>
      <c r="AA54" s="75">
        <v>84.296227000000002</v>
      </c>
      <c r="AB54" s="75">
        <v>84.876853999999994</v>
      </c>
      <c r="AC54" s="75">
        <v>85.457245</v>
      </c>
      <c r="AD54" s="75">
        <v>86.040298000000007</v>
      </c>
      <c r="AE54" s="75">
        <v>86.628928999999999</v>
      </c>
      <c r="AF54" s="75">
        <v>87.224693000000002</v>
      </c>
      <c r="AG54" s="80">
        <v>4.0127999999999997E-2</v>
      </c>
    </row>
    <row r="55" spans="1:33" ht="36.75">
      <c r="A55" s="58" t="s">
        <v>359</v>
      </c>
      <c r="B55" s="73" t="s">
        <v>360</v>
      </c>
      <c r="C55" s="75">
        <v>35.726241999999999</v>
      </c>
      <c r="D55" s="75">
        <v>99.041092000000006</v>
      </c>
      <c r="E55" s="75">
        <v>141.60273699999999</v>
      </c>
      <c r="F55" s="75">
        <v>159.01432800000001</v>
      </c>
      <c r="G55" s="75">
        <v>169.95927399999999</v>
      </c>
      <c r="H55" s="75">
        <v>181.33206200000001</v>
      </c>
      <c r="I55" s="75">
        <v>193.161148</v>
      </c>
      <c r="J55" s="75">
        <v>205.23782299999999</v>
      </c>
      <c r="K55" s="75">
        <v>217.419479</v>
      </c>
      <c r="L55" s="75">
        <v>229.65741</v>
      </c>
      <c r="M55" s="75">
        <v>242.17781099999999</v>
      </c>
      <c r="N55" s="75">
        <v>255.00543200000001</v>
      </c>
      <c r="O55" s="75">
        <v>268.16134599999998</v>
      </c>
      <c r="P55" s="75">
        <v>281.68136600000003</v>
      </c>
      <c r="Q55" s="75">
        <v>295.57974200000001</v>
      </c>
      <c r="R55" s="75">
        <v>309.73007200000001</v>
      </c>
      <c r="S55" s="75">
        <v>324.25524899999999</v>
      </c>
      <c r="T55" s="75">
        <v>339.18942299999998</v>
      </c>
      <c r="U55" s="75">
        <v>354.50079299999999</v>
      </c>
      <c r="V55" s="75">
        <v>370.24185199999999</v>
      </c>
      <c r="W55" s="75">
        <v>386.33004799999998</v>
      </c>
      <c r="X55" s="75">
        <v>402.77716099999998</v>
      </c>
      <c r="Y55" s="75">
        <v>419.52960200000001</v>
      </c>
      <c r="Z55" s="75">
        <v>436.62799100000001</v>
      </c>
      <c r="AA55" s="75">
        <v>454.01385499999998</v>
      </c>
      <c r="AB55" s="75">
        <v>471.24676499999998</v>
      </c>
      <c r="AC55" s="75">
        <v>488.687408</v>
      </c>
      <c r="AD55" s="75">
        <v>506.43386800000002</v>
      </c>
      <c r="AE55" s="75">
        <v>524.57330300000001</v>
      </c>
      <c r="AF55" s="75">
        <v>543.20654300000001</v>
      </c>
      <c r="AG55" s="80">
        <v>9.8392999999999994E-2</v>
      </c>
    </row>
    <row r="56" spans="1:33" ht="36.75">
      <c r="A56" s="58" t="s">
        <v>361</v>
      </c>
      <c r="B56" s="73" t="s">
        <v>362</v>
      </c>
      <c r="C56" s="75">
        <v>41.092381000000003</v>
      </c>
      <c r="D56" s="75">
        <v>60.493369999999999</v>
      </c>
      <c r="E56" s="75">
        <v>73.535149000000004</v>
      </c>
      <c r="F56" s="75">
        <v>80.356696999999997</v>
      </c>
      <c r="G56" s="75">
        <v>87.637130999999997</v>
      </c>
      <c r="H56" s="75">
        <v>95.410056999999995</v>
      </c>
      <c r="I56" s="75">
        <v>103.64376799999999</v>
      </c>
      <c r="J56" s="75">
        <v>112.289276</v>
      </c>
      <c r="K56" s="75">
        <v>121.281471</v>
      </c>
      <c r="L56" s="75">
        <v>130.63450599999999</v>
      </c>
      <c r="M56" s="75">
        <v>140.36850000000001</v>
      </c>
      <c r="N56" s="75">
        <v>150.314438</v>
      </c>
      <c r="O56" s="75">
        <v>160.38597100000001</v>
      </c>
      <c r="P56" s="75">
        <v>170.50938400000001</v>
      </c>
      <c r="Q56" s="75">
        <v>180.766144</v>
      </c>
      <c r="R56" s="75">
        <v>191.23608400000001</v>
      </c>
      <c r="S56" s="75">
        <v>202.00242600000001</v>
      </c>
      <c r="T56" s="75">
        <v>213.08523600000001</v>
      </c>
      <c r="U56" s="75">
        <v>224.473816</v>
      </c>
      <c r="V56" s="75">
        <v>236.15772999999999</v>
      </c>
      <c r="W56" s="75">
        <v>247.99739099999999</v>
      </c>
      <c r="X56" s="75">
        <v>260.04424999999998</v>
      </c>
      <c r="Y56" s="75">
        <v>272.30978399999998</v>
      </c>
      <c r="Z56" s="75">
        <v>284.76419099999998</v>
      </c>
      <c r="AA56" s="75">
        <v>297.38623000000001</v>
      </c>
      <c r="AB56" s="75">
        <v>310.03387500000002</v>
      </c>
      <c r="AC56" s="75">
        <v>322.72689800000001</v>
      </c>
      <c r="AD56" s="75">
        <v>335.485229</v>
      </c>
      <c r="AE56" s="75">
        <v>348.24050899999997</v>
      </c>
      <c r="AF56" s="75">
        <v>360.79763800000001</v>
      </c>
      <c r="AG56" s="80">
        <v>7.7790999999999999E-2</v>
      </c>
    </row>
    <row r="57" spans="1:33" ht="24.75">
      <c r="A57" s="58" t="s">
        <v>363</v>
      </c>
      <c r="B57" s="73" t="s">
        <v>364</v>
      </c>
      <c r="C57" s="75">
        <v>27.188814000000001</v>
      </c>
      <c r="D57" s="75">
        <v>44.578468000000001</v>
      </c>
      <c r="E57" s="75">
        <v>56.268177000000001</v>
      </c>
      <c r="F57" s="75">
        <v>61.050331</v>
      </c>
      <c r="G57" s="75">
        <v>63.494022000000001</v>
      </c>
      <c r="H57" s="75">
        <v>65.990584999999996</v>
      </c>
      <c r="I57" s="75">
        <v>68.528892999999997</v>
      </c>
      <c r="J57" s="75">
        <v>71.017975000000007</v>
      </c>
      <c r="K57" s="75">
        <v>73.618851000000006</v>
      </c>
      <c r="L57" s="75">
        <v>76.269287000000006</v>
      </c>
      <c r="M57" s="75">
        <v>78.947365000000005</v>
      </c>
      <c r="N57" s="75">
        <v>81.670670000000001</v>
      </c>
      <c r="O57" s="75">
        <v>84.43338</v>
      </c>
      <c r="P57" s="75">
        <v>87.212540000000004</v>
      </c>
      <c r="Q57" s="75">
        <v>89.929398000000006</v>
      </c>
      <c r="R57" s="75">
        <v>92.581940000000003</v>
      </c>
      <c r="S57" s="75">
        <v>95.235427999999999</v>
      </c>
      <c r="T57" s="75">
        <v>97.912315000000007</v>
      </c>
      <c r="U57" s="75">
        <v>100.564278</v>
      </c>
      <c r="V57" s="75">
        <v>103.238197</v>
      </c>
      <c r="W57" s="75">
        <v>105.95182</v>
      </c>
      <c r="X57" s="75">
        <v>108.708519</v>
      </c>
      <c r="Y57" s="75">
        <v>111.509789</v>
      </c>
      <c r="Z57" s="75">
        <v>114.358345</v>
      </c>
      <c r="AA57" s="75">
        <v>117.25685900000001</v>
      </c>
      <c r="AB57" s="75">
        <v>120.213486</v>
      </c>
      <c r="AC57" s="75">
        <v>123.227959</v>
      </c>
      <c r="AD57" s="75">
        <v>126.30500000000001</v>
      </c>
      <c r="AE57" s="75">
        <v>129.44592299999999</v>
      </c>
      <c r="AF57" s="75">
        <v>132.65631099999999</v>
      </c>
      <c r="AG57" s="80">
        <v>5.6175000000000003E-2</v>
      </c>
    </row>
    <row r="58" spans="1:33" ht="36.75">
      <c r="A58" s="55"/>
      <c r="B58" s="83" t="s">
        <v>1345</v>
      </c>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row>
    <row r="59" spans="1:33" ht="24.75">
      <c r="A59" s="58" t="s">
        <v>365</v>
      </c>
      <c r="B59" s="73" t="s">
        <v>340</v>
      </c>
      <c r="C59" s="75">
        <v>94.195380999999998</v>
      </c>
      <c r="D59" s="75">
        <v>188.800308</v>
      </c>
      <c r="E59" s="75">
        <v>299.172729</v>
      </c>
      <c r="F59" s="75">
        <v>354.35891700000002</v>
      </c>
      <c r="G59" s="75">
        <v>381.95202599999999</v>
      </c>
      <c r="H59" s="75">
        <v>393.77819799999997</v>
      </c>
      <c r="I59" s="75">
        <v>403.01474000000002</v>
      </c>
      <c r="J59" s="75">
        <v>412.38604700000002</v>
      </c>
      <c r="K59" s="75">
        <v>422.84783900000002</v>
      </c>
      <c r="L59" s="75">
        <v>434.46801799999997</v>
      </c>
      <c r="M59" s="75">
        <v>445.48785400000003</v>
      </c>
      <c r="N59" s="75">
        <v>457.01644900000002</v>
      </c>
      <c r="O59" s="75">
        <v>469.24002100000001</v>
      </c>
      <c r="P59" s="75">
        <v>481.38751200000002</v>
      </c>
      <c r="Q59" s="75">
        <v>493.33496100000002</v>
      </c>
      <c r="R59" s="75">
        <v>505.05621300000001</v>
      </c>
      <c r="S59" s="75">
        <v>517.49298099999999</v>
      </c>
      <c r="T59" s="75">
        <v>529.74060099999997</v>
      </c>
      <c r="U59" s="75">
        <v>542.73138400000005</v>
      </c>
      <c r="V59" s="75">
        <v>556.50921600000004</v>
      </c>
      <c r="W59" s="75">
        <v>569.09405500000003</v>
      </c>
      <c r="X59" s="75">
        <v>582.45684800000004</v>
      </c>
      <c r="Y59" s="75">
        <v>596.48480199999995</v>
      </c>
      <c r="Z59" s="75">
        <v>610.66705300000001</v>
      </c>
      <c r="AA59" s="75">
        <v>625.98260500000004</v>
      </c>
      <c r="AB59" s="75">
        <v>641.86541699999998</v>
      </c>
      <c r="AC59" s="75">
        <v>656.89654499999995</v>
      </c>
      <c r="AD59" s="75">
        <v>672.15588400000001</v>
      </c>
      <c r="AE59" s="75">
        <v>689.13079800000003</v>
      </c>
      <c r="AF59" s="75">
        <v>707.19964600000003</v>
      </c>
      <c r="AG59" s="80">
        <v>7.1987999999999996E-2</v>
      </c>
    </row>
    <row r="60" spans="1:33" ht="24.75">
      <c r="A60" s="58" t="s">
        <v>366</v>
      </c>
      <c r="B60" s="73" t="s">
        <v>342</v>
      </c>
      <c r="C60" s="75">
        <v>15.274915999999999</v>
      </c>
      <c r="D60" s="75">
        <v>38.057293000000001</v>
      </c>
      <c r="E60" s="75">
        <v>64.636734000000004</v>
      </c>
      <c r="F60" s="75">
        <v>77.926452999999995</v>
      </c>
      <c r="G60" s="75">
        <v>84.571312000000006</v>
      </c>
      <c r="H60" s="75">
        <v>87.133217000000002</v>
      </c>
      <c r="I60" s="75">
        <v>89.687172000000004</v>
      </c>
      <c r="J60" s="75">
        <v>92.343970999999996</v>
      </c>
      <c r="K60" s="75">
        <v>95.110229000000004</v>
      </c>
      <c r="L60" s="75">
        <v>97.985259999999997</v>
      </c>
      <c r="M60" s="75">
        <v>100.93219000000001</v>
      </c>
      <c r="N60" s="75">
        <v>103.951645</v>
      </c>
      <c r="O60" s="75">
        <v>107.04811100000001</v>
      </c>
      <c r="P60" s="75">
        <v>110.22324399999999</v>
      </c>
      <c r="Q60" s="75">
        <v>113.47880600000001</v>
      </c>
      <c r="R60" s="75">
        <v>116.81648300000001</v>
      </c>
      <c r="S60" s="75">
        <v>120.238304</v>
      </c>
      <c r="T60" s="75">
        <v>123.74601</v>
      </c>
      <c r="U60" s="75">
        <v>127.341835</v>
      </c>
      <c r="V60" s="75">
        <v>131.027512</v>
      </c>
      <c r="W60" s="75">
        <v>134.804947</v>
      </c>
      <c r="X60" s="75">
        <v>138.67648299999999</v>
      </c>
      <c r="Y60" s="75">
        <v>142.64373800000001</v>
      </c>
      <c r="Z60" s="75">
        <v>146.710846</v>
      </c>
      <c r="AA60" s="75">
        <v>150.88095100000001</v>
      </c>
      <c r="AB60" s="75">
        <v>155.156586</v>
      </c>
      <c r="AC60" s="75">
        <v>159.54051200000001</v>
      </c>
      <c r="AD60" s="75">
        <v>164.03552199999999</v>
      </c>
      <c r="AE60" s="75">
        <v>168.644882</v>
      </c>
      <c r="AF60" s="75">
        <v>173.371735</v>
      </c>
      <c r="AG60" s="80">
        <v>8.7374999999999994E-2</v>
      </c>
    </row>
    <row r="61" spans="1:33" ht="24.75">
      <c r="A61" s="58" t="s">
        <v>367</v>
      </c>
      <c r="B61" s="73" t="s">
        <v>344</v>
      </c>
      <c r="C61" s="75">
        <v>30.079046000000002</v>
      </c>
      <c r="D61" s="75">
        <v>54.26173</v>
      </c>
      <c r="E61" s="75">
        <v>82.474861000000004</v>
      </c>
      <c r="F61" s="75">
        <v>96.581421000000006</v>
      </c>
      <c r="G61" s="75">
        <v>103.634705</v>
      </c>
      <c r="H61" s="75">
        <v>107.71006800000001</v>
      </c>
      <c r="I61" s="75">
        <v>111.914047</v>
      </c>
      <c r="J61" s="75">
        <v>116.24369799999999</v>
      </c>
      <c r="K61" s="75">
        <v>120.727211</v>
      </c>
      <c r="L61" s="75">
        <v>125.35019699999999</v>
      </c>
      <c r="M61" s="75">
        <v>130.129288</v>
      </c>
      <c r="N61" s="75">
        <v>135.11563100000001</v>
      </c>
      <c r="O61" s="75">
        <v>140.26412999999999</v>
      </c>
      <c r="P61" s="75">
        <v>145.58128400000001</v>
      </c>
      <c r="Q61" s="75">
        <v>151.07547</v>
      </c>
      <c r="R61" s="75">
        <v>156.712265</v>
      </c>
      <c r="S61" s="75">
        <v>162.529144</v>
      </c>
      <c r="T61" s="75">
        <v>168.534256</v>
      </c>
      <c r="U61" s="75">
        <v>174.733734</v>
      </c>
      <c r="V61" s="75">
        <v>181.13241600000001</v>
      </c>
      <c r="W61" s="75">
        <v>187.702347</v>
      </c>
      <c r="X61" s="75">
        <v>194.477859</v>
      </c>
      <c r="Y61" s="75">
        <v>201.466309</v>
      </c>
      <c r="Z61" s="75">
        <v>208.67370600000001</v>
      </c>
      <c r="AA61" s="75">
        <v>216.104645</v>
      </c>
      <c r="AB61" s="75">
        <v>223.65992700000001</v>
      </c>
      <c r="AC61" s="75">
        <v>231.44018600000001</v>
      </c>
      <c r="AD61" s="75">
        <v>239.459137</v>
      </c>
      <c r="AE61" s="75">
        <v>247.732147</v>
      </c>
      <c r="AF61" s="75">
        <v>256.27273600000001</v>
      </c>
      <c r="AG61" s="80">
        <v>7.6674000000000006E-2</v>
      </c>
    </row>
    <row r="62" spans="1:33" ht="24.75">
      <c r="A62" s="58" t="s">
        <v>368</v>
      </c>
      <c r="B62" s="73" t="s">
        <v>346</v>
      </c>
      <c r="C62" s="75">
        <v>18.510504000000001</v>
      </c>
      <c r="D62" s="75">
        <v>37.013171999999997</v>
      </c>
      <c r="E62" s="75">
        <v>58.599620999999999</v>
      </c>
      <c r="F62" s="75">
        <v>69.392844999999994</v>
      </c>
      <c r="G62" s="75">
        <v>74.789458999999994</v>
      </c>
      <c r="H62" s="75">
        <v>78.379043999999993</v>
      </c>
      <c r="I62" s="75">
        <v>82.068450999999996</v>
      </c>
      <c r="J62" s="75">
        <v>85.860832000000002</v>
      </c>
      <c r="K62" s="75">
        <v>89.764365999999995</v>
      </c>
      <c r="L62" s="75">
        <v>93.785149000000004</v>
      </c>
      <c r="M62" s="75">
        <v>97.902518999999998</v>
      </c>
      <c r="N62" s="75">
        <v>102.16242200000001</v>
      </c>
      <c r="O62" s="75">
        <v>106.57055699999999</v>
      </c>
      <c r="P62" s="75">
        <v>111.132988</v>
      </c>
      <c r="Q62" s="75">
        <v>115.855011</v>
      </c>
      <c r="R62" s="75">
        <v>120.700912</v>
      </c>
      <c r="S62" s="75">
        <v>125.718102</v>
      </c>
      <c r="T62" s="75">
        <v>130.91449</v>
      </c>
      <c r="U62" s="75">
        <v>136.297821</v>
      </c>
      <c r="V62" s="75">
        <v>141.87550400000001</v>
      </c>
      <c r="W62" s="75">
        <v>147.588898</v>
      </c>
      <c r="X62" s="75">
        <v>153.506958</v>
      </c>
      <c r="Y62" s="75">
        <v>159.637924</v>
      </c>
      <c r="Z62" s="75">
        <v>165.990723</v>
      </c>
      <c r="AA62" s="75">
        <v>172.57316599999999</v>
      </c>
      <c r="AB62" s="75">
        <v>179.311859</v>
      </c>
      <c r="AC62" s="75">
        <v>186.28697199999999</v>
      </c>
      <c r="AD62" s="75">
        <v>193.51281700000001</v>
      </c>
      <c r="AE62" s="75">
        <v>201.006821</v>
      </c>
      <c r="AF62" s="75">
        <v>208.78428600000001</v>
      </c>
      <c r="AG62" s="80">
        <v>8.7139999999999995E-2</v>
      </c>
    </row>
    <row r="63" spans="1:33">
      <c r="A63" s="58" t="s">
        <v>369</v>
      </c>
      <c r="B63" s="73" t="s">
        <v>348</v>
      </c>
      <c r="C63" s="75">
        <v>139.797394</v>
      </c>
      <c r="D63" s="75">
        <v>278.44747899999999</v>
      </c>
      <c r="E63" s="75">
        <v>440.20593300000002</v>
      </c>
      <c r="F63" s="75">
        <v>521.08514400000001</v>
      </c>
      <c r="G63" s="75">
        <v>561.52477999999996</v>
      </c>
      <c r="H63" s="75">
        <v>583.11193800000001</v>
      </c>
      <c r="I63" s="75">
        <v>604.97039800000005</v>
      </c>
      <c r="J63" s="75">
        <v>627.44628899999998</v>
      </c>
      <c r="K63" s="75">
        <v>650.60180700000001</v>
      </c>
      <c r="L63" s="75">
        <v>674.37902799999995</v>
      </c>
      <c r="M63" s="75">
        <v>698.87902799999995</v>
      </c>
      <c r="N63" s="75">
        <v>724.17175299999997</v>
      </c>
      <c r="O63" s="75">
        <v>750.36779799999999</v>
      </c>
      <c r="P63" s="75">
        <v>777.45068400000002</v>
      </c>
      <c r="Q63" s="75">
        <v>805.40765399999998</v>
      </c>
      <c r="R63" s="75">
        <v>834.27880900000002</v>
      </c>
      <c r="S63" s="75">
        <v>864.30304000000001</v>
      </c>
      <c r="T63" s="75">
        <v>895.47442599999999</v>
      </c>
      <c r="U63" s="75">
        <v>927.76654099999996</v>
      </c>
      <c r="V63" s="75">
        <v>961.32818599999996</v>
      </c>
      <c r="W63" s="75">
        <v>996.11077899999998</v>
      </c>
      <c r="X63" s="75">
        <v>1032.112061</v>
      </c>
      <c r="Y63" s="75">
        <v>1069.3477780000001</v>
      </c>
      <c r="Z63" s="75">
        <v>1107.8294679999999</v>
      </c>
      <c r="AA63" s="75">
        <v>1147.6099850000001</v>
      </c>
      <c r="AB63" s="75">
        <v>1188.755615</v>
      </c>
      <c r="AC63" s="75">
        <v>1231.329712</v>
      </c>
      <c r="AD63" s="75">
        <v>1275.4541019999999</v>
      </c>
      <c r="AE63" s="75">
        <v>1321.238159</v>
      </c>
      <c r="AF63" s="75">
        <v>1368.7330320000001</v>
      </c>
      <c r="AG63" s="80">
        <v>8.1848000000000004E-2</v>
      </c>
    </row>
    <row r="64" spans="1:33">
      <c r="A64" s="58" t="s">
        <v>370</v>
      </c>
      <c r="B64" s="73" t="s">
        <v>350</v>
      </c>
      <c r="C64" s="75">
        <v>17.075108</v>
      </c>
      <c r="D64" s="75">
        <v>37.490459000000001</v>
      </c>
      <c r="E64" s="75">
        <v>61.308376000000003</v>
      </c>
      <c r="F64" s="75">
        <v>73.217331000000001</v>
      </c>
      <c r="G64" s="75">
        <v>79.171806000000004</v>
      </c>
      <c r="H64" s="75">
        <v>83.031707999999995</v>
      </c>
      <c r="I64" s="75">
        <v>86.964600000000004</v>
      </c>
      <c r="J64" s="75">
        <v>91.021041999999994</v>
      </c>
      <c r="K64" s="75">
        <v>95.231887999999998</v>
      </c>
      <c r="L64" s="75">
        <v>99.606673999999998</v>
      </c>
      <c r="M64" s="75">
        <v>104.158829</v>
      </c>
      <c r="N64" s="75">
        <v>108.914192</v>
      </c>
      <c r="O64" s="75">
        <v>113.86784400000001</v>
      </c>
      <c r="P64" s="75">
        <v>118.999359</v>
      </c>
      <c r="Q64" s="75">
        <v>124.29357899999999</v>
      </c>
      <c r="R64" s="75">
        <v>129.808167</v>
      </c>
      <c r="S64" s="75">
        <v>135.50386</v>
      </c>
      <c r="T64" s="75">
        <v>141.39608799999999</v>
      </c>
      <c r="U64" s="75">
        <v>147.49319499999999</v>
      </c>
      <c r="V64" s="75">
        <v>153.78518700000001</v>
      </c>
      <c r="W64" s="75">
        <v>160.317612</v>
      </c>
      <c r="X64" s="75">
        <v>167.06272899999999</v>
      </c>
      <c r="Y64" s="75">
        <v>174.03916899999999</v>
      </c>
      <c r="Z64" s="75">
        <v>181.25462300000001</v>
      </c>
      <c r="AA64" s="75">
        <v>188.70486500000001</v>
      </c>
      <c r="AB64" s="75">
        <v>196.442902</v>
      </c>
      <c r="AC64" s="75">
        <v>204.44236799999999</v>
      </c>
      <c r="AD64" s="75">
        <v>212.723511</v>
      </c>
      <c r="AE64" s="75">
        <v>221.29518100000001</v>
      </c>
      <c r="AF64" s="75">
        <v>230.17012</v>
      </c>
      <c r="AG64" s="80">
        <v>9.3841999999999995E-2</v>
      </c>
    </row>
    <row r="65" spans="1:33" ht="24.75">
      <c r="A65" s="58" t="s">
        <v>371</v>
      </c>
      <c r="B65" s="73" t="s">
        <v>352</v>
      </c>
      <c r="C65" s="75">
        <v>50.032879000000001</v>
      </c>
      <c r="D65" s="75">
        <v>115.9991</v>
      </c>
      <c r="E65" s="75">
        <v>192.959686</v>
      </c>
      <c r="F65" s="75">
        <v>231.44000199999999</v>
      </c>
      <c r="G65" s="75">
        <v>250.68014500000001</v>
      </c>
      <c r="H65" s="75">
        <v>263.41976899999997</v>
      </c>
      <c r="I65" s="75">
        <v>276.703552</v>
      </c>
      <c r="J65" s="75">
        <v>290.59054600000002</v>
      </c>
      <c r="K65" s="75">
        <v>305.08255000000003</v>
      </c>
      <c r="L65" s="75">
        <v>320.12506100000002</v>
      </c>
      <c r="M65" s="75">
        <v>335.47430400000002</v>
      </c>
      <c r="N65" s="75">
        <v>351.48443600000002</v>
      </c>
      <c r="O65" s="75">
        <v>368.185272</v>
      </c>
      <c r="P65" s="75">
        <v>385.60488900000001</v>
      </c>
      <c r="Q65" s="75">
        <v>403.77157599999998</v>
      </c>
      <c r="R65" s="75">
        <v>422.64364599999999</v>
      </c>
      <c r="S65" s="75">
        <v>442.31668100000002</v>
      </c>
      <c r="T65" s="75">
        <v>462.82113600000002</v>
      </c>
      <c r="U65" s="75">
        <v>484.18695100000002</v>
      </c>
      <c r="V65" s="75">
        <v>506.44931000000003</v>
      </c>
      <c r="W65" s="75">
        <v>529.45886199999995</v>
      </c>
      <c r="X65" s="75">
        <v>553.41973900000005</v>
      </c>
      <c r="Y65" s="75">
        <v>578.36767599999996</v>
      </c>
      <c r="Z65" s="75">
        <v>604.339966</v>
      </c>
      <c r="AA65" s="75">
        <v>631.37988299999995</v>
      </c>
      <c r="AB65" s="75">
        <v>659.14398200000005</v>
      </c>
      <c r="AC65" s="75">
        <v>688.02954099999999</v>
      </c>
      <c r="AD65" s="75">
        <v>718.07653800000003</v>
      </c>
      <c r="AE65" s="75">
        <v>749.32763699999998</v>
      </c>
      <c r="AF65" s="75">
        <v>781.82891800000004</v>
      </c>
      <c r="AG65" s="80">
        <v>9.9430000000000004E-2</v>
      </c>
    </row>
    <row r="66" spans="1:33" ht="60.75">
      <c r="A66" s="58" t="s">
        <v>372</v>
      </c>
      <c r="B66" s="73" t="s">
        <v>354</v>
      </c>
      <c r="C66" s="75">
        <v>10.140461999999999</v>
      </c>
      <c r="D66" s="75">
        <v>30.095043</v>
      </c>
      <c r="E66" s="75">
        <v>53.375380999999997</v>
      </c>
      <c r="F66" s="75">
        <v>65.015556000000004</v>
      </c>
      <c r="G66" s="75">
        <v>70.835639999999998</v>
      </c>
      <c r="H66" s="75">
        <v>73.355507000000003</v>
      </c>
      <c r="I66" s="75">
        <v>75.950523000000004</v>
      </c>
      <c r="J66" s="75">
        <v>78.639587000000006</v>
      </c>
      <c r="K66" s="75">
        <v>81.425514000000007</v>
      </c>
      <c r="L66" s="75">
        <v>84.311722000000003</v>
      </c>
      <c r="M66" s="75">
        <v>87.326164000000006</v>
      </c>
      <c r="N66" s="75">
        <v>90.465362999999996</v>
      </c>
      <c r="O66" s="75">
        <v>93.723586999999995</v>
      </c>
      <c r="P66" s="75">
        <v>97.104827999999998</v>
      </c>
      <c r="Q66" s="75">
        <v>100.61518100000001</v>
      </c>
      <c r="R66" s="75">
        <v>104.21122</v>
      </c>
      <c r="S66" s="75">
        <v>107.936958</v>
      </c>
      <c r="T66" s="75">
        <v>111.80044599999999</v>
      </c>
      <c r="U66" s="75">
        <v>115.808243</v>
      </c>
      <c r="V66" s="75">
        <v>119.968605</v>
      </c>
      <c r="W66" s="75">
        <v>124.226921</v>
      </c>
      <c r="X66" s="75">
        <v>128.641434</v>
      </c>
      <c r="Y66" s="75">
        <v>133.217499</v>
      </c>
      <c r="Z66" s="75">
        <v>137.957764</v>
      </c>
      <c r="AA66" s="75">
        <v>142.86705000000001</v>
      </c>
      <c r="AB66" s="75">
        <v>147.87846400000001</v>
      </c>
      <c r="AC66" s="75">
        <v>153.06518600000001</v>
      </c>
      <c r="AD66" s="75">
        <v>158.43557699999999</v>
      </c>
      <c r="AE66" s="75">
        <v>163.98999000000001</v>
      </c>
      <c r="AF66" s="75">
        <v>169.70225500000001</v>
      </c>
      <c r="AG66" s="80">
        <v>0.102032</v>
      </c>
    </row>
    <row r="67" spans="1:33">
      <c r="A67" s="58" t="s">
        <v>373</v>
      </c>
      <c r="B67" s="73" t="s">
        <v>356</v>
      </c>
      <c r="C67" s="75">
        <v>23.095617000000001</v>
      </c>
      <c r="D67" s="75">
        <v>80.787200999999996</v>
      </c>
      <c r="E67" s="75">
        <v>148.09404000000001</v>
      </c>
      <c r="F67" s="75">
        <v>181.74748199999999</v>
      </c>
      <c r="G67" s="75">
        <v>198.57420300000001</v>
      </c>
      <c r="H67" s="75">
        <v>209.635895</v>
      </c>
      <c r="I67" s="75">
        <v>221.01672400000001</v>
      </c>
      <c r="J67" s="75">
        <v>232.72520399999999</v>
      </c>
      <c r="K67" s="75">
        <v>244.7621</v>
      </c>
      <c r="L67" s="75">
        <v>257.14059400000002</v>
      </c>
      <c r="M67" s="75">
        <v>269.88119499999999</v>
      </c>
      <c r="N67" s="75">
        <v>282.93145800000002</v>
      </c>
      <c r="O67" s="75">
        <v>296.26769999999999</v>
      </c>
      <c r="P67" s="75">
        <v>309.91821299999998</v>
      </c>
      <c r="Q67" s="75">
        <v>323.93398999999999</v>
      </c>
      <c r="R67" s="75">
        <v>338.30126999999999</v>
      </c>
      <c r="S67" s="75">
        <v>352.97451799999999</v>
      </c>
      <c r="T67" s="75">
        <v>367.96752900000001</v>
      </c>
      <c r="U67" s="75">
        <v>383.33532700000001</v>
      </c>
      <c r="V67" s="75">
        <v>399.16821299999998</v>
      </c>
      <c r="W67" s="75">
        <v>415.55560300000002</v>
      </c>
      <c r="X67" s="75">
        <v>432.49670400000002</v>
      </c>
      <c r="Y67" s="75">
        <v>449.92999300000002</v>
      </c>
      <c r="Z67" s="75">
        <v>467.77780200000001</v>
      </c>
      <c r="AA67" s="75">
        <v>485.94561800000002</v>
      </c>
      <c r="AB67" s="75">
        <v>504.41400099999998</v>
      </c>
      <c r="AC67" s="75">
        <v>523.23962400000005</v>
      </c>
      <c r="AD67" s="75">
        <v>542.39727800000003</v>
      </c>
      <c r="AE67" s="75">
        <v>561.80499299999997</v>
      </c>
      <c r="AF67" s="75">
        <v>581.37188700000002</v>
      </c>
      <c r="AG67" s="80">
        <v>0.117655</v>
      </c>
    </row>
    <row r="68" spans="1:33" ht="36.75">
      <c r="A68" s="58" t="s">
        <v>374</v>
      </c>
      <c r="B68" s="73" t="s">
        <v>358</v>
      </c>
      <c r="C68" s="75">
        <v>10.394247</v>
      </c>
      <c r="D68" s="75">
        <v>62.593338000000003</v>
      </c>
      <c r="E68" s="75">
        <v>123.492287</v>
      </c>
      <c r="F68" s="75">
        <v>153.94177199999999</v>
      </c>
      <c r="G68" s="75">
        <v>169.166504</v>
      </c>
      <c r="H68" s="75">
        <v>173.537949</v>
      </c>
      <c r="I68" s="75">
        <v>177.384781</v>
      </c>
      <c r="J68" s="75">
        <v>180.79986600000001</v>
      </c>
      <c r="K68" s="75">
        <v>183.856842</v>
      </c>
      <c r="L68" s="75">
        <v>186.58819600000001</v>
      </c>
      <c r="M68" s="75">
        <v>188.84149199999999</v>
      </c>
      <c r="N68" s="75">
        <v>190.54600500000001</v>
      </c>
      <c r="O68" s="75">
        <v>192.17433199999999</v>
      </c>
      <c r="P68" s="75">
        <v>193.81456</v>
      </c>
      <c r="Q68" s="75">
        <v>195.45443700000001</v>
      </c>
      <c r="R68" s="75">
        <v>197.16038499999999</v>
      </c>
      <c r="S68" s="75">
        <v>198.80306999999999</v>
      </c>
      <c r="T68" s="75">
        <v>200.387711</v>
      </c>
      <c r="U68" s="75">
        <v>201.9879</v>
      </c>
      <c r="V68" s="75">
        <v>203.65741</v>
      </c>
      <c r="W68" s="75">
        <v>205.48350500000001</v>
      </c>
      <c r="X68" s="75">
        <v>207.410583</v>
      </c>
      <c r="Y68" s="75">
        <v>209.387192</v>
      </c>
      <c r="Z68" s="75">
        <v>211.41061400000001</v>
      </c>
      <c r="AA68" s="75">
        <v>213.489655</v>
      </c>
      <c r="AB68" s="75">
        <v>215.63670300000001</v>
      </c>
      <c r="AC68" s="75">
        <v>217.837189</v>
      </c>
      <c r="AD68" s="75">
        <v>220.13064600000001</v>
      </c>
      <c r="AE68" s="75">
        <v>222.55714399999999</v>
      </c>
      <c r="AF68" s="75">
        <v>225.14404300000001</v>
      </c>
      <c r="AG68" s="80">
        <v>0.11187900000000001</v>
      </c>
    </row>
    <row r="69" spans="1:33" ht="36.75">
      <c r="A69" s="58" t="s">
        <v>375</v>
      </c>
      <c r="B69" s="73" t="s">
        <v>360</v>
      </c>
      <c r="C69" s="75">
        <v>16.266770999999999</v>
      </c>
      <c r="D69" s="75">
        <v>97.940376000000001</v>
      </c>
      <c r="E69" s="75">
        <v>193.226257</v>
      </c>
      <c r="F69" s="75">
        <v>240.86918600000001</v>
      </c>
      <c r="G69" s="75">
        <v>264.69064300000002</v>
      </c>
      <c r="H69" s="75">
        <v>279.85964999999999</v>
      </c>
      <c r="I69" s="75">
        <v>295.225616</v>
      </c>
      <c r="J69" s="75">
        <v>310.272156</v>
      </c>
      <c r="K69" s="75">
        <v>324.654785</v>
      </c>
      <c r="L69" s="75">
        <v>338.25945999999999</v>
      </c>
      <c r="M69" s="75">
        <v>351.64807100000002</v>
      </c>
      <c r="N69" s="75">
        <v>364.78964200000001</v>
      </c>
      <c r="O69" s="75">
        <v>377.71270800000002</v>
      </c>
      <c r="P69" s="75">
        <v>390.48098800000002</v>
      </c>
      <c r="Q69" s="75">
        <v>403.10339399999998</v>
      </c>
      <c r="R69" s="75">
        <v>415.36428799999999</v>
      </c>
      <c r="S69" s="75">
        <v>427.437408</v>
      </c>
      <c r="T69" s="75">
        <v>439.37811299999998</v>
      </c>
      <c r="U69" s="75">
        <v>451.10247800000002</v>
      </c>
      <c r="V69" s="75">
        <v>462.69000199999999</v>
      </c>
      <c r="W69" s="75">
        <v>474.028931</v>
      </c>
      <c r="X69" s="75">
        <v>485.07745399999999</v>
      </c>
      <c r="Y69" s="75">
        <v>495.72631799999999</v>
      </c>
      <c r="Z69" s="75">
        <v>506.040009</v>
      </c>
      <c r="AA69" s="75">
        <v>515.91052200000001</v>
      </c>
      <c r="AB69" s="75">
        <v>524.66845699999999</v>
      </c>
      <c r="AC69" s="75">
        <v>532.88922100000002</v>
      </c>
      <c r="AD69" s="75">
        <v>540.73602300000005</v>
      </c>
      <c r="AE69" s="75">
        <v>548.34399399999995</v>
      </c>
      <c r="AF69" s="75">
        <v>555.86370799999997</v>
      </c>
      <c r="AG69" s="80">
        <v>0.129497</v>
      </c>
    </row>
    <row r="70" spans="1:33" ht="36.75">
      <c r="A70" s="58" t="s">
        <v>376</v>
      </c>
      <c r="B70" s="73" t="s">
        <v>362</v>
      </c>
      <c r="C70" s="75">
        <v>11.747643999999999</v>
      </c>
      <c r="D70" s="75">
        <v>31.867457999999999</v>
      </c>
      <c r="E70" s="75">
        <v>55.340569000000002</v>
      </c>
      <c r="F70" s="75">
        <v>67.077133000000003</v>
      </c>
      <c r="G70" s="75">
        <v>72.945412000000005</v>
      </c>
      <c r="H70" s="75">
        <v>78.438721000000001</v>
      </c>
      <c r="I70" s="75">
        <v>84.201537999999999</v>
      </c>
      <c r="J70" s="75">
        <v>90.202140999999997</v>
      </c>
      <c r="K70" s="75">
        <v>96.400452000000001</v>
      </c>
      <c r="L70" s="75">
        <v>102.80523700000001</v>
      </c>
      <c r="M70" s="75">
        <v>109.42192799999999</v>
      </c>
      <c r="N70" s="75">
        <v>116.15979</v>
      </c>
      <c r="O70" s="75">
        <v>122.971107</v>
      </c>
      <c r="P70" s="75">
        <v>129.81637599999999</v>
      </c>
      <c r="Q70" s="75">
        <v>136.74522400000001</v>
      </c>
      <c r="R70" s="75">
        <v>143.79707300000001</v>
      </c>
      <c r="S70" s="75">
        <v>151.028595</v>
      </c>
      <c r="T70" s="75">
        <v>158.45216400000001</v>
      </c>
      <c r="U70" s="75">
        <v>166.062378</v>
      </c>
      <c r="V70" s="75">
        <v>173.85432399999999</v>
      </c>
      <c r="W70" s="75">
        <v>181.74058500000001</v>
      </c>
      <c r="X70" s="75">
        <v>189.76127600000001</v>
      </c>
      <c r="Y70" s="75">
        <v>197.92489599999999</v>
      </c>
      <c r="Z70" s="75">
        <v>206.217422</v>
      </c>
      <c r="AA70" s="75">
        <v>214.62974500000001</v>
      </c>
      <c r="AB70" s="75">
        <v>223.06982400000001</v>
      </c>
      <c r="AC70" s="75">
        <v>231.56510900000001</v>
      </c>
      <c r="AD70" s="75">
        <v>240.12879899999999</v>
      </c>
      <c r="AE70" s="75">
        <v>248.72645600000001</v>
      </c>
      <c r="AF70" s="75">
        <v>257.25564600000001</v>
      </c>
      <c r="AG70" s="80">
        <v>0.112298</v>
      </c>
    </row>
    <row r="71" spans="1:33" ht="24.75">
      <c r="A71" s="58" t="s">
        <v>377</v>
      </c>
      <c r="B71" s="73" t="s">
        <v>364</v>
      </c>
      <c r="C71" s="75">
        <v>3.513836</v>
      </c>
      <c r="D71" s="75">
        <v>29.634240999999999</v>
      </c>
      <c r="E71" s="75">
        <v>60.108046999999999</v>
      </c>
      <c r="F71" s="75">
        <v>75.344948000000002</v>
      </c>
      <c r="G71" s="75">
        <v>82.963402000000002</v>
      </c>
      <c r="H71" s="75">
        <v>86.092972000000003</v>
      </c>
      <c r="I71" s="75">
        <v>89.300537000000006</v>
      </c>
      <c r="J71" s="75">
        <v>92.548355000000001</v>
      </c>
      <c r="K71" s="75">
        <v>95.906379999999999</v>
      </c>
      <c r="L71" s="75">
        <v>99.349853999999993</v>
      </c>
      <c r="M71" s="75">
        <v>102.874832</v>
      </c>
      <c r="N71" s="75">
        <v>106.487122</v>
      </c>
      <c r="O71" s="75">
        <v>110.186607</v>
      </c>
      <c r="P71" s="75">
        <v>113.966301</v>
      </c>
      <c r="Q71" s="75">
        <v>117.794678</v>
      </c>
      <c r="R71" s="75">
        <v>121.67126500000001</v>
      </c>
      <c r="S71" s="75">
        <v>125.628197</v>
      </c>
      <c r="T71" s="75">
        <v>129.67764299999999</v>
      </c>
      <c r="U71" s="75">
        <v>133.800217</v>
      </c>
      <c r="V71" s="75">
        <v>138.01812699999999</v>
      </c>
      <c r="W71" s="75">
        <v>142.33569299999999</v>
      </c>
      <c r="X71" s="75">
        <v>146.76083399999999</v>
      </c>
      <c r="Y71" s="75">
        <v>151.29628</v>
      </c>
      <c r="Z71" s="75">
        <v>155.944626</v>
      </c>
      <c r="AA71" s="75">
        <v>160.70872499999999</v>
      </c>
      <c r="AB71" s="75">
        <v>165.58363299999999</v>
      </c>
      <c r="AC71" s="75">
        <v>170.58109999999999</v>
      </c>
      <c r="AD71" s="75">
        <v>175.70474200000001</v>
      </c>
      <c r="AE71" s="75">
        <v>180.95784</v>
      </c>
      <c r="AF71" s="75">
        <v>186.34522999999999</v>
      </c>
      <c r="AG71" s="80">
        <v>0.14674499999999999</v>
      </c>
    </row>
    <row r="73" spans="1:33" ht="60.75">
      <c r="A73" s="55"/>
      <c r="B73" s="83" t="s">
        <v>655</v>
      </c>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row>
    <row r="74" spans="1:33" ht="24.75">
      <c r="A74" s="58" t="s">
        <v>378</v>
      </c>
      <c r="B74" s="73" t="s">
        <v>313</v>
      </c>
      <c r="C74" s="122">
        <v>46.890014999999998</v>
      </c>
      <c r="D74" s="122">
        <v>49.103957999999999</v>
      </c>
      <c r="E74" s="122">
        <v>50.538105000000002</v>
      </c>
      <c r="F74" s="122">
        <v>52.146458000000003</v>
      </c>
      <c r="G74" s="122">
        <v>53.646835000000003</v>
      </c>
      <c r="H74" s="122">
        <v>55.074455</v>
      </c>
      <c r="I74" s="122">
        <v>56.249763000000002</v>
      </c>
      <c r="J74" s="122">
        <v>57.443745</v>
      </c>
      <c r="K74" s="122">
        <v>58.750796999999999</v>
      </c>
      <c r="L74" s="122">
        <v>60.176586</v>
      </c>
      <c r="M74" s="122">
        <v>61.546405999999998</v>
      </c>
      <c r="N74" s="122">
        <v>62.968403000000002</v>
      </c>
      <c r="O74" s="122">
        <v>64.460136000000006</v>
      </c>
      <c r="P74" s="122">
        <v>65.946121000000005</v>
      </c>
      <c r="Q74" s="122">
        <v>67.413818000000006</v>
      </c>
      <c r="R74" s="122">
        <v>68.860152999999997</v>
      </c>
      <c r="S74" s="122">
        <v>70.376876999999993</v>
      </c>
      <c r="T74" s="122">
        <v>71.875625999999997</v>
      </c>
      <c r="U74" s="122">
        <v>73.448218999999995</v>
      </c>
      <c r="V74" s="122">
        <v>75.098731999999998</v>
      </c>
      <c r="W74" s="122">
        <v>76.635063000000002</v>
      </c>
      <c r="X74" s="122">
        <v>78.249640999999997</v>
      </c>
      <c r="Y74" s="122">
        <v>79.931313000000003</v>
      </c>
      <c r="Z74" s="122">
        <v>81.630324999999999</v>
      </c>
      <c r="AA74" s="122">
        <v>83.441497999999996</v>
      </c>
      <c r="AB74" s="122">
        <v>85.310310000000001</v>
      </c>
      <c r="AC74" s="122">
        <v>87.100845000000007</v>
      </c>
      <c r="AD74" s="122">
        <v>88.917122000000006</v>
      </c>
      <c r="AE74" s="122">
        <v>90.901641999999995</v>
      </c>
      <c r="AF74" s="122">
        <v>92.994529999999997</v>
      </c>
      <c r="AG74" s="80">
        <v>2.3893000000000001E-2</v>
      </c>
    </row>
    <row r="75" spans="1:33">
      <c r="A75" s="58" t="s">
        <v>379</v>
      </c>
      <c r="B75" s="73" t="s">
        <v>315</v>
      </c>
      <c r="C75" s="122">
        <v>2.7445089999999999</v>
      </c>
      <c r="D75" s="122">
        <v>2.8331</v>
      </c>
      <c r="E75" s="122">
        <v>2.8786</v>
      </c>
      <c r="F75" s="122">
        <v>2.9076879999999998</v>
      </c>
      <c r="G75" s="122">
        <v>2.9447899999999998</v>
      </c>
      <c r="H75" s="122">
        <v>2.9834870000000002</v>
      </c>
      <c r="I75" s="122">
        <v>3.0197600000000002</v>
      </c>
      <c r="J75" s="122">
        <v>3.05803</v>
      </c>
      <c r="K75" s="122">
        <v>3.098468</v>
      </c>
      <c r="L75" s="122">
        <v>3.1409500000000001</v>
      </c>
      <c r="M75" s="122">
        <v>3.1839810000000002</v>
      </c>
      <c r="N75" s="122">
        <v>3.2275320000000001</v>
      </c>
      <c r="O75" s="122">
        <v>3.271722</v>
      </c>
      <c r="P75" s="122">
        <v>3.3165559999999998</v>
      </c>
      <c r="Q75" s="122">
        <v>3.362034</v>
      </c>
      <c r="R75" s="122">
        <v>3.4081619999999999</v>
      </c>
      <c r="S75" s="122">
        <v>3.4549439999999998</v>
      </c>
      <c r="T75" s="122">
        <v>3.502383</v>
      </c>
      <c r="U75" s="122">
        <v>3.5504850000000001</v>
      </c>
      <c r="V75" s="122">
        <v>3.5992489999999999</v>
      </c>
      <c r="W75" s="122">
        <v>3.6486809999999998</v>
      </c>
      <c r="X75" s="122">
        <v>3.698785</v>
      </c>
      <c r="Y75" s="122">
        <v>3.7495590000000001</v>
      </c>
      <c r="Z75" s="122">
        <v>3.8010100000000002</v>
      </c>
      <c r="AA75" s="122">
        <v>3.8531399999999998</v>
      </c>
      <c r="AB75" s="122">
        <v>3.9059520000000001</v>
      </c>
      <c r="AC75" s="122">
        <v>3.9594459999999998</v>
      </c>
      <c r="AD75" s="122">
        <v>4.0136269999999996</v>
      </c>
      <c r="AE75" s="122">
        <v>4.0684930000000001</v>
      </c>
      <c r="AF75" s="122">
        <v>4.1240509999999997</v>
      </c>
      <c r="AG75" s="80">
        <v>1.4142E-2</v>
      </c>
    </row>
    <row r="76" spans="1:33" ht="24.75">
      <c r="A76" s="58" t="s">
        <v>380</v>
      </c>
      <c r="B76" s="73" t="s">
        <v>317</v>
      </c>
      <c r="C76" s="122">
        <v>0.83762400000000004</v>
      </c>
      <c r="D76" s="122">
        <v>0.87348700000000001</v>
      </c>
      <c r="E76" s="122">
        <v>0.90238700000000005</v>
      </c>
      <c r="F76" s="122">
        <v>0.93071499999999996</v>
      </c>
      <c r="G76" s="122">
        <v>0.95772100000000004</v>
      </c>
      <c r="H76" s="122">
        <v>0.98470599999999997</v>
      </c>
      <c r="I76" s="122">
        <v>1.0118389999999999</v>
      </c>
      <c r="J76" s="122">
        <v>1.038991</v>
      </c>
      <c r="K76" s="122">
        <v>1.066616</v>
      </c>
      <c r="L76" s="122">
        <v>1.0943639999999999</v>
      </c>
      <c r="M76" s="122">
        <v>1.1229150000000001</v>
      </c>
      <c r="N76" s="122">
        <v>1.1526400000000001</v>
      </c>
      <c r="O76" s="122">
        <v>1.182652</v>
      </c>
      <c r="P76" s="122">
        <v>1.2129989999999999</v>
      </c>
      <c r="Q76" s="122">
        <v>1.243757</v>
      </c>
      <c r="R76" s="122">
        <v>1.2747059999999999</v>
      </c>
      <c r="S76" s="122">
        <v>1.305971</v>
      </c>
      <c r="T76" s="122">
        <v>1.3375999999999999</v>
      </c>
      <c r="U76" s="122">
        <v>1.369607</v>
      </c>
      <c r="V76" s="122">
        <v>1.4019820000000001</v>
      </c>
      <c r="W76" s="122">
        <v>1.4347380000000001</v>
      </c>
      <c r="X76" s="122">
        <v>1.467821</v>
      </c>
      <c r="Y76" s="122">
        <v>1.501258</v>
      </c>
      <c r="Z76" s="122">
        <v>1.5350470000000001</v>
      </c>
      <c r="AA76" s="122">
        <v>1.56918</v>
      </c>
      <c r="AB76" s="122">
        <v>1.6028450000000001</v>
      </c>
      <c r="AC76" s="122">
        <v>1.6368240000000001</v>
      </c>
      <c r="AD76" s="122">
        <v>1.671116</v>
      </c>
      <c r="AE76" s="122">
        <v>1.705719</v>
      </c>
      <c r="AF76" s="122">
        <v>1.7406250000000001</v>
      </c>
      <c r="AG76" s="80">
        <v>2.5541999999999999E-2</v>
      </c>
    </row>
    <row r="77" spans="1:33" ht="24.75">
      <c r="A77" s="58" t="s">
        <v>381</v>
      </c>
      <c r="B77" s="73" t="s">
        <v>319</v>
      </c>
      <c r="C77" s="122">
        <v>3.831766</v>
      </c>
      <c r="D77" s="122">
        <v>3.9665319999999999</v>
      </c>
      <c r="E77" s="122">
        <v>4.1086999999999998</v>
      </c>
      <c r="F77" s="122">
        <v>4.2429550000000003</v>
      </c>
      <c r="G77" s="122">
        <v>4.3765479999999997</v>
      </c>
      <c r="H77" s="122">
        <v>4.5099410000000004</v>
      </c>
      <c r="I77" s="122">
        <v>4.6373319999999998</v>
      </c>
      <c r="J77" s="122">
        <v>4.7587590000000004</v>
      </c>
      <c r="K77" s="122">
        <v>4.8747069999999999</v>
      </c>
      <c r="L77" s="122">
        <v>4.9853420000000002</v>
      </c>
      <c r="M77" s="122">
        <v>5.0896619999999997</v>
      </c>
      <c r="N77" s="122">
        <v>5.1923360000000001</v>
      </c>
      <c r="O77" s="122">
        <v>5.2934369999999999</v>
      </c>
      <c r="P77" s="122">
        <v>5.3929859999999996</v>
      </c>
      <c r="Q77" s="122">
        <v>5.4908919999999997</v>
      </c>
      <c r="R77" s="122">
        <v>5.5848789999999999</v>
      </c>
      <c r="S77" s="122">
        <v>5.6778269999999997</v>
      </c>
      <c r="T77" s="122">
        <v>5.7700139999999998</v>
      </c>
      <c r="U77" s="122">
        <v>5.8616700000000002</v>
      </c>
      <c r="V77" s="122">
        <v>5.9529649999999998</v>
      </c>
      <c r="W77" s="122">
        <v>6.0396029999999996</v>
      </c>
      <c r="X77" s="122">
        <v>6.1260909999999997</v>
      </c>
      <c r="Y77" s="122">
        <v>6.2125120000000003</v>
      </c>
      <c r="Z77" s="122">
        <v>6.298959</v>
      </c>
      <c r="AA77" s="122">
        <v>6.3854980000000001</v>
      </c>
      <c r="AB77" s="122">
        <v>6.4677550000000004</v>
      </c>
      <c r="AC77" s="122">
        <v>6.5501269999999998</v>
      </c>
      <c r="AD77" s="122">
        <v>6.6325430000000001</v>
      </c>
      <c r="AE77" s="122">
        <v>6.7150239999999997</v>
      </c>
      <c r="AF77" s="122">
        <v>6.7975089999999998</v>
      </c>
      <c r="AG77" s="80">
        <v>1.9963000000000002E-2</v>
      </c>
    </row>
    <row r="78" spans="1:33">
      <c r="A78" s="58" t="s">
        <v>382</v>
      </c>
      <c r="B78" s="73" t="s">
        <v>321</v>
      </c>
      <c r="C78" s="122">
        <v>35.224918000000002</v>
      </c>
      <c r="D78" s="122">
        <v>36.966549000000001</v>
      </c>
      <c r="E78" s="122">
        <v>37.938479999999998</v>
      </c>
      <c r="F78" s="122">
        <v>38.662585999999997</v>
      </c>
      <c r="G78" s="122">
        <v>39.307766000000001</v>
      </c>
      <c r="H78" s="122">
        <v>39.930118999999998</v>
      </c>
      <c r="I78" s="122">
        <v>40.515788999999998</v>
      </c>
      <c r="J78" s="122">
        <v>41.093451999999999</v>
      </c>
      <c r="K78" s="122">
        <v>41.666763000000003</v>
      </c>
      <c r="L78" s="122">
        <v>42.229712999999997</v>
      </c>
      <c r="M78" s="122">
        <v>42.788921000000002</v>
      </c>
      <c r="N78" s="122">
        <v>43.347942000000003</v>
      </c>
      <c r="O78" s="122">
        <v>43.913162</v>
      </c>
      <c r="P78" s="122">
        <v>44.481468</v>
      </c>
      <c r="Q78" s="122">
        <v>45.050133000000002</v>
      </c>
      <c r="R78" s="122">
        <v>45.620185999999997</v>
      </c>
      <c r="S78" s="122">
        <v>46.205207999999999</v>
      </c>
      <c r="T78" s="122">
        <v>46.801974999999999</v>
      </c>
      <c r="U78" s="122">
        <v>47.406292000000001</v>
      </c>
      <c r="V78" s="122">
        <v>48.024901999999997</v>
      </c>
      <c r="W78" s="122">
        <v>48.652175999999997</v>
      </c>
      <c r="X78" s="122">
        <v>49.285477</v>
      </c>
      <c r="Y78" s="122">
        <v>49.923423999999997</v>
      </c>
      <c r="Z78" s="122">
        <v>50.564484</v>
      </c>
      <c r="AA78" s="122">
        <v>51.209377000000003</v>
      </c>
      <c r="AB78" s="122">
        <v>51.859627000000003</v>
      </c>
      <c r="AC78" s="122">
        <v>52.516204999999999</v>
      </c>
      <c r="AD78" s="122">
        <v>53.182673999999999</v>
      </c>
      <c r="AE78" s="122">
        <v>53.861579999999996</v>
      </c>
      <c r="AF78" s="122">
        <v>54.552363999999997</v>
      </c>
      <c r="AG78" s="80">
        <v>1.5197E-2</v>
      </c>
    </row>
    <row r="79" spans="1:33">
      <c r="A79" s="58" t="s">
        <v>383</v>
      </c>
      <c r="B79" s="73" t="s">
        <v>323</v>
      </c>
      <c r="C79" s="122">
        <v>3.1926779999999999</v>
      </c>
      <c r="D79" s="122">
        <v>3.2972929999999998</v>
      </c>
      <c r="E79" s="122">
        <v>3.4052199999999999</v>
      </c>
      <c r="F79" s="122">
        <v>3.511253</v>
      </c>
      <c r="G79" s="122">
        <v>3.612771</v>
      </c>
      <c r="H79" s="122">
        <v>3.7176439999999999</v>
      </c>
      <c r="I79" s="122">
        <v>3.8214830000000002</v>
      </c>
      <c r="J79" s="122">
        <v>3.9259919999999999</v>
      </c>
      <c r="K79" s="122">
        <v>4.0320929999999997</v>
      </c>
      <c r="L79" s="122">
        <v>4.1399480000000004</v>
      </c>
      <c r="M79" s="122">
        <v>4.2499279999999997</v>
      </c>
      <c r="N79" s="122">
        <v>4.3625660000000002</v>
      </c>
      <c r="O79" s="122">
        <v>4.4775010000000002</v>
      </c>
      <c r="P79" s="122">
        <v>4.5939290000000002</v>
      </c>
      <c r="Q79" s="122">
        <v>4.7112559999999997</v>
      </c>
      <c r="R79" s="122">
        <v>4.8311200000000003</v>
      </c>
      <c r="S79" s="122">
        <v>4.9521230000000003</v>
      </c>
      <c r="T79" s="122">
        <v>5.0745649999999998</v>
      </c>
      <c r="U79" s="122">
        <v>5.1985299999999999</v>
      </c>
      <c r="V79" s="122">
        <v>5.3235970000000004</v>
      </c>
      <c r="W79" s="122">
        <v>5.4509030000000003</v>
      </c>
      <c r="X79" s="122">
        <v>5.5794790000000001</v>
      </c>
      <c r="Y79" s="122">
        <v>5.7096580000000001</v>
      </c>
      <c r="Z79" s="122">
        <v>5.841475</v>
      </c>
      <c r="AA79" s="122">
        <v>5.974666</v>
      </c>
      <c r="AB79" s="122">
        <v>6.1103969999999999</v>
      </c>
      <c r="AC79" s="122">
        <v>6.2478009999999999</v>
      </c>
      <c r="AD79" s="122">
        <v>6.387181</v>
      </c>
      <c r="AE79" s="122">
        <v>6.5285599999999997</v>
      </c>
      <c r="AF79" s="122">
        <v>6.6720379999999997</v>
      </c>
      <c r="AG79" s="80">
        <v>2.5742000000000001E-2</v>
      </c>
    </row>
    <row r="80" spans="1:33">
      <c r="A80" s="58" t="s">
        <v>384</v>
      </c>
      <c r="B80" s="73" t="s">
        <v>325</v>
      </c>
      <c r="C80" s="122">
        <v>20.236916999999998</v>
      </c>
      <c r="D80" s="122">
        <v>21.154066</v>
      </c>
      <c r="E80" s="122">
        <v>21.983000000000001</v>
      </c>
      <c r="F80" s="122">
        <v>22.698105000000002</v>
      </c>
      <c r="G80" s="122">
        <v>23.360481</v>
      </c>
      <c r="H80" s="122">
        <v>24.041865999999999</v>
      </c>
      <c r="I80" s="122">
        <v>24.718805</v>
      </c>
      <c r="J80" s="122">
        <v>25.405193000000001</v>
      </c>
      <c r="K80" s="122">
        <v>26.100905999999998</v>
      </c>
      <c r="L80" s="122">
        <v>26.801245000000002</v>
      </c>
      <c r="M80" s="122">
        <v>27.499096000000002</v>
      </c>
      <c r="N80" s="122">
        <v>28.192800999999999</v>
      </c>
      <c r="O80" s="122">
        <v>28.889606000000001</v>
      </c>
      <c r="P80" s="122">
        <v>29.592976</v>
      </c>
      <c r="Q80" s="122">
        <v>30.303438</v>
      </c>
      <c r="R80" s="122">
        <v>31.011044999999999</v>
      </c>
      <c r="S80" s="122">
        <v>31.722849</v>
      </c>
      <c r="T80" s="122">
        <v>32.439320000000002</v>
      </c>
      <c r="U80" s="122">
        <v>33.160946000000003</v>
      </c>
      <c r="V80" s="122">
        <v>33.886757000000003</v>
      </c>
      <c r="W80" s="122">
        <v>34.609214999999999</v>
      </c>
      <c r="X80" s="122">
        <v>35.333247999999998</v>
      </c>
      <c r="Y80" s="122">
        <v>36.059291999999999</v>
      </c>
      <c r="Z80" s="122">
        <v>36.787013999999999</v>
      </c>
      <c r="AA80" s="122">
        <v>37.516402999999997</v>
      </c>
      <c r="AB80" s="122">
        <v>38.244537000000001</v>
      </c>
      <c r="AC80" s="122">
        <v>38.972206</v>
      </c>
      <c r="AD80" s="122">
        <v>39.700409000000001</v>
      </c>
      <c r="AE80" s="122">
        <v>40.428905</v>
      </c>
      <c r="AF80" s="122">
        <v>41.157623000000001</v>
      </c>
      <c r="AG80" s="80">
        <v>2.4781000000000001E-2</v>
      </c>
    </row>
    <row r="81" spans="1:33" ht="60.75">
      <c r="A81" s="58" t="s">
        <v>385</v>
      </c>
      <c r="B81" s="73" t="s">
        <v>327</v>
      </c>
      <c r="C81" s="122">
        <v>6.8258229999999998</v>
      </c>
      <c r="D81" s="122">
        <v>7.2244609999999998</v>
      </c>
      <c r="E81" s="122">
        <v>7.5565319999999998</v>
      </c>
      <c r="F81" s="122">
        <v>7.8729800000000001</v>
      </c>
      <c r="G81" s="122">
        <v>8.1440850000000005</v>
      </c>
      <c r="H81" s="122">
        <v>8.4265120000000007</v>
      </c>
      <c r="I81" s="122">
        <v>8.7133439999999993</v>
      </c>
      <c r="J81" s="122">
        <v>9.0097660000000008</v>
      </c>
      <c r="K81" s="122">
        <v>9.3148949999999999</v>
      </c>
      <c r="L81" s="122">
        <v>9.6282189999999996</v>
      </c>
      <c r="M81" s="122">
        <v>9.9586079999999999</v>
      </c>
      <c r="N81" s="122">
        <v>10.304506</v>
      </c>
      <c r="O81" s="122">
        <v>10.662466999999999</v>
      </c>
      <c r="P81" s="122">
        <v>11.032404</v>
      </c>
      <c r="Q81" s="122">
        <v>11.41464</v>
      </c>
      <c r="R81" s="122">
        <v>11.790551000000001</v>
      </c>
      <c r="S81" s="122">
        <v>12.177326000000001</v>
      </c>
      <c r="T81" s="122">
        <v>12.575803000000001</v>
      </c>
      <c r="U81" s="122">
        <v>12.986219999999999</v>
      </c>
      <c r="V81" s="122">
        <v>13.409319999999999</v>
      </c>
      <c r="W81" s="122">
        <v>13.827291000000001</v>
      </c>
      <c r="X81" s="122">
        <v>14.256767</v>
      </c>
      <c r="Y81" s="122">
        <v>14.698565</v>
      </c>
      <c r="Z81" s="122">
        <v>15.152723999999999</v>
      </c>
      <c r="AA81" s="122">
        <v>15.619555</v>
      </c>
      <c r="AB81" s="122">
        <v>16.083054000000001</v>
      </c>
      <c r="AC81" s="122">
        <v>16.558288999999998</v>
      </c>
      <c r="AD81" s="122">
        <v>17.046223000000001</v>
      </c>
      <c r="AE81" s="122">
        <v>17.545233</v>
      </c>
      <c r="AF81" s="122">
        <v>18.04636</v>
      </c>
      <c r="AG81" s="80">
        <v>3.4092999999999998E-2</v>
      </c>
    </row>
    <row r="82" spans="1:33">
      <c r="A82" s="58" t="s">
        <v>386</v>
      </c>
      <c r="B82" s="73" t="s">
        <v>329</v>
      </c>
      <c r="C82" s="122">
        <v>25.030434</v>
      </c>
      <c r="D82" s="122">
        <v>26.503038</v>
      </c>
      <c r="E82" s="122">
        <v>27.907875000000001</v>
      </c>
      <c r="F82" s="122">
        <v>29.204699000000002</v>
      </c>
      <c r="G82" s="122">
        <v>30.460234</v>
      </c>
      <c r="H82" s="122">
        <v>31.683883999999999</v>
      </c>
      <c r="I82" s="122">
        <v>32.882750999999999</v>
      </c>
      <c r="J82" s="122">
        <v>34.057751000000003</v>
      </c>
      <c r="K82" s="122">
        <v>35.208275</v>
      </c>
      <c r="L82" s="122">
        <v>36.336063000000003</v>
      </c>
      <c r="M82" s="122">
        <v>37.444282999999999</v>
      </c>
      <c r="N82" s="122">
        <v>38.524085999999997</v>
      </c>
      <c r="O82" s="122">
        <v>39.571846000000001</v>
      </c>
      <c r="P82" s="122">
        <v>40.592243000000003</v>
      </c>
      <c r="Q82" s="122">
        <v>41.592857000000002</v>
      </c>
      <c r="R82" s="122">
        <v>42.571525999999999</v>
      </c>
      <c r="S82" s="122">
        <v>43.521824000000002</v>
      </c>
      <c r="T82" s="122">
        <v>44.445732</v>
      </c>
      <c r="U82" s="122">
        <v>45.350605000000002</v>
      </c>
      <c r="V82" s="122">
        <v>46.247535999999997</v>
      </c>
      <c r="W82" s="122">
        <v>47.146614</v>
      </c>
      <c r="X82" s="122">
        <v>48.045918</v>
      </c>
      <c r="Y82" s="122">
        <v>48.936214</v>
      </c>
      <c r="Z82" s="122">
        <v>49.807338999999999</v>
      </c>
      <c r="AA82" s="122">
        <v>50.648387999999997</v>
      </c>
      <c r="AB82" s="122">
        <v>51.458114999999999</v>
      </c>
      <c r="AC82" s="122">
        <v>52.243332000000002</v>
      </c>
      <c r="AD82" s="122">
        <v>53.001503</v>
      </c>
      <c r="AE82" s="122">
        <v>53.72448</v>
      </c>
      <c r="AF82" s="122">
        <v>54.404223999999999</v>
      </c>
      <c r="AG82" s="80">
        <v>2.7132E-2</v>
      </c>
    </row>
    <row r="83" spans="1:33" ht="36.75">
      <c r="A83" s="58" t="s">
        <v>387</v>
      </c>
      <c r="B83" s="73" t="s">
        <v>331</v>
      </c>
      <c r="C83" s="122">
        <v>18.573315000000001</v>
      </c>
      <c r="D83" s="122">
        <v>20.123519999999999</v>
      </c>
      <c r="E83" s="122">
        <v>21.118670000000002</v>
      </c>
      <c r="F83" s="122">
        <v>21.915524999999999</v>
      </c>
      <c r="G83" s="122">
        <v>22.649332000000001</v>
      </c>
      <c r="H83" s="122">
        <v>23.299458000000001</v>
      </c>
      <c r="I83" s="122">
        <v>23.862841</v>
      </c>
      <c r="J83" s="122">
        <v>24.353732999999998</v>
      </c>
      <c r="K83" s="122">
        <v>24.783608999999998</v>
      </c>
      <c r="L83" s="122">
        <v>25.157585000000001</v>
      </c>
      <c r="M83" s="122">
        <v>25.446995000000001</v>
      </c>
      <c r="N83" s="122">
        <v>25.648230000000002</v>
      </c>
      <c r="O83" s="122">
        <v>25.831823</v>
      </c>
      <c r="P83" s="122">
        <v>26.010731</v>
      </c>
      <c r="Q83" s="122">
        <v>26.182472000000001</v>
      </c>
      <c r="R83" s="122">
        <v>26.350121999999999</v>
      </c>
      <c r="S83" s="122">
        <v>26.501787</v>
      </c>
      <c r="T83" s="122">
        <v>26.638466000000001</v>
      </c>
      <c r="U83" s="122">
        <v>26.771334</v>
      </c>
      <c r="V83" s="122">
        <v>26.908327</v>
      </c>
      <c r="W83" s="122">
        <v>27.057107999999999</v>
      </c>
      <c r="X83" s="122">
        <v>27.214227999999999</v>
      </c>
      <c r="Y83" s="122">
        <v>27.372429</v>
      </c>
      <c r="Z83" s="122">
        <v>27.531711999999999</v>
      </c>
      <c r="AA83" s="122">
        <v>27.693269999999998</v>
      </c>
      <c r="AB83" s="122">
        <v>27.855748999999999</v>
      </c>
      <c r="AC83" s="122">
        <v>28.019749000000001</v>
      </c>
      <c r="AD83" s="122">
        <v>28.190671999999999</v>
      </c>
      <c r="AE83" s="122">
        <v>28.373905000000001</v>
      </c>
      <c r="AF83" s="122">
        <v>28.572741000000001</v>
      </c>
      <c r="AG83" s="80">
        <v>1.4964E-2</v>
      </c>
    </row>
    <row r="84" spans="1:33" ht="36.75">
      <c r="A84" s="58" t="s">
        <v>388</v>
      </c>
      <c r="B84" s="73" t="s">
        <v>333</v>
      </c>
      <c r="C84" s="122">
        <v>10.632194999999999</v>
      </c>
      <c r="D84" s="122">
        <v>11.168974</v>
      </c>
      <c r="E84" s="122">
        <v>11.718265000000001</v>
      </c>
      <c r="F84" s="122">
        <v>12.208477999999999</v>
      </c>
      <c r="G84" s="122">
        <v>12.677059</v>
      </c>
      <c r="H84" s="122">
        <v>13.143902000000001</v>
      </c>
      <c r="I84" s="122">
        <v>13.61096</v>
      </c>
      <c r="J84" s="122">
        <v>14.071075</v>
      </c>
      <c r="K84" s="122">
        <v>14.520227</v>
      </c>
      <c r="L84" s="122">
        <v>14.957796</v>
      </c>
      <c r="M84" s="122">
        <v>15.389878</v>
      </c>
      <c r="N84" s="122">
        <v>15.819096999999999</v>
      </c>
      <c r="O84" s="122">
        <v>16.246105</v>
      </c>
      <c r="P84" s="122">
        <v>16.671745000000001</v>
      </c>
      <c r="Q84" s="122">
        <v>17.096354999999999</v>
      </c>
      <c r="R84" s="122">
        <v>17.515215000000001</v>
      </c>
      <c r="S84" s="122">
        <v>17.933112999999999</v>
      </c>
      <c r="T84" s="122">
        <v>18.350671999999999</v>
      </c>
      <c r="U84" s="122">
        <v>18.767074999999998</v>
      </c>
      <c r="V84" s="122">
        <v>19.183562999999999</v>
      </c>
      <c r="W84" s="122">
        <v>19.596824999999999</v>
      </c>
      <c r="X84" s="122">
        <v>20.008300999999999</v>
      </c>
      <c r="Y84" s="122">
        <v>20.416933</v>
      </c>
      <c r="Z84" s="122">
        <v>20.823703999999999</v>
      </c>
      <c r="AA84" s="122">
        <v>21.227453000000001</v>
      </c>
      <c r="AB84" s="122">
        <v>21.618082000000001</v>
      </c>
      <c r="AC84" s="122">
        <v>22.004614</v>
      </c>
      <c r="AD84" s="122">
        <v>22.389144999999999</v>
      </c>
      <c r="AE84" s="122">
        <v>22.773358999999999</v>
      </c>
      <c r="AF84" s="122">
        <v>23.158940999999999</v>
      </c>
      <c r="AG84" s="80">
        <v>2.7208E-2</v>
      </c>
    </row>
    <row r="85" spans="1:33" ht="36.75">
      <c r="A85" s="58" t="s">
        <v>389</v>
      </c>
      <c r="B85" s="73" t="s">
        <v>335</v>
      </c>
      <c r="C85" s="122">
        <v>3.11463</v>
      </c>
      <c r="D85" s="122">
        <v>3.2979050000000001</v>
      </c>
      <c r="E85" s="122">
        <v>3.472073</v>
      </c>
      <c r="F85" s="122">
        <v>3.6678310000000001</v>
      </c>
      <c r="G85" s="122">
        <v>3.8669750000000001</v>
      </c>
      <c r="H85" s="122">
        <v>4.069496</v>
      </c>
      <c r="I85" s="122">
        <v>4.2746459999999997</v>
      </c>
      <c r="J85" s="122">
        <v>4.4812000000000003</v>
      </c>
      <c r="K85" s="122">
        <v>4.6878279999999997</v>
      </c>
      <c r="L85" s="122">
        <v>4.8948140000000002</v>
      </c>
      <c r="M85" s="122">
        <v>5.1021729999999996</v>
      </c>
      <c r="N85" s="122">
        <v>5.3075409999999996</v>
      </c>
      <c r="O85" s="122">
        <v>5.5098260000000003</v>
      </c>
      <c r="P85" s="122">
        <v>5.7082610000000003</v>
      </c>
      <c r="Q85" s="122">
        <v>5.9044230000000004</v>
      </c>
      <c r="R85" s="122">
        <v>6.0993380000000004</v>
      </c>
      <c r="S85" s="122">
        <v>6.2946359999999997</v>
      </c>
      <c r="T85" s="122">
        <v>6.490615</v>
      </c>
      <c r="U85" s="122">
        <v>6.687125</v>
      </c>
      <c r="V85" s="122">
        <v>6.8840409999999999</v>
      </c>
      <c r="W85" s="122">
        <v>7.079237</v>
      </c>
      <c r="X85" s="122">
        <v>7.2738699999999996</v>
      </c>
      <c r="Y85" s="122">
        <v>7.4681860000000002</v>
      </c>
      <c r="Z85" s="122">
        <v>7.6619479999999998</v>
      </c>
      <c r="AA85" s="122">
        <v>7.8550300000000002</v>
      </c>
      <c r="AB85" s="122">
        <v>8.0454030000000003</v>
      </c>
      <c r="AC85" s="122">
        <v>8.2339830000000003</v>
      </c>
      <c r="AD85" s="122">
        <v>8.4211430000000007</v>
      </c>
      <c r="AE85" s="122">
        <v>8.606325</v>
      </c>
      <c r="AF85" s="122">
        <v>8.7877299999999998</v>
      </c>
      <c r="AG85" s="80">
        <v>3.6414000000000002E-2</v>
      </c>
    </row>
    <row r="86" spans="1:33">
      <c r="A86" s="58" t="s">
        <v>390</v>
      </c>
      <c r="B86" s="73" t="s">
        <v>337</v>
      </c>
      <c r="C86" s="122">
        <v>3.1446049999999999</v>
      </c>
      <c r="D86" s="122">
        <v>3.35982</v>
      </c>
      <c r="E86" s="122">
        <v>3.5921289999999999</v>
      </c>
      <c r="F86" s="122">
        <v>3.7772399999999999</v>
      </c>
      <c r="G86" s="122">
        <v>3.963206</v>
      </c>
      <c r="H86" s="122">
        <v>4.1517929999999996</v>
      </c>
      <c r="I86" s="122">
        <v>4.3418710000000003</v>
      </c>
      <c r="J86" s="122">
        <v>4.5268410000000001</v>
      </c>
      <c r="K86" s="122">
        <v>4.7182940000000002</v>
      </c>
      <c r="L86" s="122">
        <v>4.9116799999999996</v>
      </c>
      <c r="M86" s="122">
        <v>5.1055409999999997</v>
      </c>
      <c r="N86" s="122">
        <v>5.3009719999999998</v>
      </c>
      <c r="O86" s="122">
        <v>5.4975560000000003</v>
      </c>
      <c r="P86" s="122">
        <v>5.6937040000000003</v>
      </c>
      <c r="Q86" s="122">
        <v>5.8840050000000002</v>
      </c>
      <c r="R86" s="122">
        <v>6.0683689999999997</v>
      </c>
      <c r="S86" s="122">
        <v>6.2514200000000004</v>
      </c>
      <c r="T86" s="122">
        <v>6.4347099999999999</v>
      </c>
      <c r="U86" s="122">
        <v>6.6149579999999997</v>
      </c>
      <c r="V86" s="122">
        <v>6.7953479999999997</v>
      </c>
      <c r="W86" s="122">
        <v>6.9768860000000004</v>
      </c>
      <c r="X86" s="122">
        <v>7.1599009999999996</v>
      </c>
      <c r="Y86" s="122">
        <v>7.3444599999999998</v>
      </c>
      <c r="Z86" s="122">
        <v>7.5306769999999998</v>
      </c>
      <c r="AA86" s="122">
        <v>7.7186769999999996</v>
      </c>
      <c r="AB86" s="122">
        <v>7.9086299999999996</v>
      </c>
      <c r="AC86" s="122">
        <v>8.1007569999999998</v>
      </c>
      <c r="AD86" s="122">
        <v>8.2952890000000004</v>
      </c>
      <c r="AE86" s="122">
        <v>8.4922699999999995</v>
      </c>
      <c r="AF86" s="122">
        <v>8.6919950000000004</v>
      </c>
      <c r="AG86" s="80">
        <v>3.5680999999999997E-2</v>
      </c>
    </row>
    <row r="87" spans="1:33" ht="24.75">
      <c r="A87" s="58" t="s">
        <v>391</v>
      </c>
      <c r="B87" s="73" t="s">
        <v>392</v>
      </c>
      <c r="C87" s="122">
        <v>180.27943400000001</v>
      </c>
      <c r="D87" s="122">
        <v>189.87271100000001</v>
      </c>
      <c r="E87" s="122">
        <v>197.12004099999999</v>
      </c>
      <c r="F87" s="122">
        <v>203.74650600000001</v>
      </c>
      <c r="G87" s="122">
        <v>209.96781899999999</v>
      </c>
      <c r="H87" s="122">
        <v>216.017258</v>
      </c>
      <c r="I87" s="122">
        <v>221.661179</v>
      </c>
      <c r="J87" s="122">
        <v>227.22453300000001</v>
      </c>
      <c r="K87" s="122">
        <v>232.823486</v>
      </c>
      <c r="L87" s="122">
        <v>238.454285</v>
      </c>
      <c r="M87" s="122">
        <v>243.92837499999999</v>
      </c>
      <c r="N87" s="122">
        <v>249.34863300000001</v>
      </c>
      <c r="O87" s="122">
        <v>254.80784600000001</v>
      </c>
      <c r="P87" s="122">
        <v>260.24612400000001</v>
      </c>
      <c r="Q87" s="122">
        <v>265.65008499999999</v>
      </c>
      <c r="R87" s="122">
        <v>270.98538200000002</v>
      </c>
      <c r="S87" s="122">
        <v>276.37591600000002</v>
      </c>
      <c r="T87" s="122">
        <v>281.73748799999998</v>
      </c>
      <c r="U87" s="122">
        <v>287.17306500000001</v>
      </c>
      <c r="V87" s="122">
        <v>292.71630900000002</v>
      </c>
      <c r="W87" s="122">
        <v>298.15432700000002</v>
      </c>
      <c r="X87" s="122">
        <v>303.699524</v>
      </c>
      <c r="Y87" s="122">
        <v>309.32379200000003</v>
      </c>
      <c r="Z87" s="122">
        <v>314.966431</v>
      </c>
      <c r="AA87" s="122">
        <v>320.71215799999999</v>
      </c>
      <c r="AB87" s="122">
        <v>326.47045900000001</v>
      </c>
      <c r="AC87" s="122">
        <v>332.14419600000002</v>
      </c>
      <c r="AD87" s="122">
        <v>337.84863300000001</v>
      </c>
      <c r="AE87" s="122">
        <v>343.72549400000003</v>
      </c>
      <c r="AF87" s="122">
        <v>349.700714</v>
      </c>
      <c r="AG87" s="80">
        <v>2.3109999999999999E-2</v>
      </c>
    </row>
    <row r="89" spans="1:33" ht="48.75">
      <c r="A89" s="55"/>
      <c r="B89" s="83" t="s">
        <v>157</v>
      </c>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row>
    <row r="90" spans="1:33" ht="24.75">
      <c r="A90" s="58" t="s">
        <v>393</v>
      </c>
      <c r="B90" s="73" t="s">
        <v>394</v>
      </c>
      <c r="C90" s="75">
        <v>884.81805399999996</v>
      </c>
      <c r="D90" s="75">
        <v>1076.5500489999999</v>
      </c>
      <c r="E90" s="75">
        <v>1230.1667480000001</v>
      </c>
      <c r="F90" s="75">
        <v>1281.097168</v>
      </c>
      <c r="G90" s="75">
        <v>1332.4700929999999</v>
      </c>
      <c r="H90" s="75">
        <v>1370.982788</v>
      </c>
      <c r="I90" s="75">
        <v>1398.917725</v>
      </c>
      <c r="J90" s="75">
        <v>1427.2495120000001</v>
      </c>
      <c r="K90" s="75">
        <v>1459.7749020000001</v>
      </c>
      <c r="L90" s="75">
        <v>1496.72937</v>
      </c>
      <c r="M90" s="75">
        <v>1531.1087649999999</v>
      </c>
      <c r="N90" s="75">
        <v>1567.3237300000001</v>
      </c>
      <c r="O90" s="75">
        <v>1606.10022</v>
      </c>
      <c r="P90" s="75">
        <v>1644.370361</v>
      </c>
      <c r="Q90" s="75">
        <v>1681.6503909999999</v>
      </c>
      <c r="R90" s="75">
        <v>1717.8458250000001</v>
      </c>
      <c r="S90" s="75">
        <v>1756.651611</v>
      </c>
      <c r="T90" s="75">
        <v>1794.5097659999999</v>
      </c>
      <c r="U90" s="75">
        <v>1835.049072</v>
      </c>
      <c r="V90" s="75">
        <v>1878.356323</v>
      </c>
      <c r="W90" s="75">
        <v>1916.7485349999999</v>
      </c>
      <c r="X90" s="75">
        <v>1957.8833010000001</v>
      </c>
      <c r="Y90" s="75">
        <v>2001.3043210000001</v>
      </c>
      <c r="Z90" s="75">
        <v>2045.0241699999999</v>
      </c>
      <c r="AA90" s="75">
        <v>2092.8051759999998</v>
      </c>
      <c r="AB90" s="75">
        <v>2142.4401859999998</v>
      </c>
      <c r="AC90" s="75">
        <v>2188.4589839999999</v>
      </c>
      <c r="AD90" s="75">
        <v>2235.0183109999998</v>
      </c>
      <c r="AE90" s="75">
        <v>2287.7985840000001</v>
      </c>
      <c r="AF90" s="75">
        <v>2344.38501</v>
      </c>
      <c r="AG90" s="80">
        <v>3.4171E-2</v>
      </c>
    </row>
    <row r="91" spans="1:33" ht="36.75">
      <c r="A91" s="58" t="s">
        <v>395</v>
      </c>
      <c r="B91" s="73" t="s">
        <v>396</v>
      </c>
      <c r="C91" s="75">
        <v>661.58654799999999</v>
      </c>
      <c r="D91" s="75">
        <v>776.53173800000002</v>
      </c>
      <c r="E91" s="75">
        <v>853.60687299999995</v>
      </c>
      <c r="F91" s="75">
        <v>885.66937299999995</v>
      </c>
      <c r="G91" s="75">
        <v>921.20904499999995</v>
      </c>
      <c r="H91" s="75">
        <v>950.94805899999994</v>
      </c>
      <c r="I91" s="75">
        <v>973.19812000000002</v>
      </c>
      <c r="J91" s="75">
        <v>995.75116000000003</v>
      </c>
      <c r="K91" s="75">
        <v>1021.334778</v>
      </c>
      <c r="L91" s="75">
        <v>1050.1401370000001</v>
      </c>
      <c r="M91" s="75">
        <v>1077.1304929999999</v>
      </c>
      <c r="N91" s="75">
        <v>1105.4833980000001</v>
      </c>
      <c r="O91" s="75">
        <v>1135.7320560000001</v>
      </c>
      <c r="P91" s="75">
        <v>1165.6529539999999</v>
      </c>
      <c r="Q91" s="75">
        <v>1194.887573</v>
      </c>
      <c r="R91" s="75">
        <v>1223.3592530000001</v>
      </c>
      <c r="S91" s="75">
        <v>1253.765991</v>
      </c>
      <c r="T91" s="75">
        <v>1283.5048830000001</v>
      </c>
      <c r="U91" s="75">
        <v>1315.2360839999999</v>
      </c>
      <c r="V91" s="75">
        <v>1349.025269</v>
      </c>
      <c r="W91" s="75">
        <v>1379.211548</v>
      </c>
      <c r="X91" s="75">
        <v>1411.434448</v>
      </c>
      <c r="Y91" s="75">
        <v>1445.3642580000001</v>
      </c>
      <c r="Z91" s="75">
        <v>1479.5313719999999</v>
      </c>
      <c r="AA91" s="75">
        <v>1516.730957</v>
      </c>
      <c r="AB91" s="75">
        <v>1555.330078</v>
      </c>
      <c r="AC91" s="75">
        <v>1591.251831</v>
      </c>
      <c r="AD91" s="75">
        <v>1627.5854489999999</v>
      </c>
      <c r="AE91" s="75">
        <v>1668.5791019999999</v>
      </c>
      <c r="AF91" s="75">
        <v>1712.439331</v>
      </c>
      <c r="AG91" s="80">
        <v>3.3338E-2</v>
      </c>
    </row>
    <row r="92" spans="1:33" ht="36.75">
      <c r="A92" s="58" t="s">
        <v>397</v>
      </c>
      <c r="B92" s="73" t="s">
        <v>398</v>
      </c>
      <c r="C92" s="75">
        <v>127.88352999999999</v>
      </c>
      <c r="D92" s="75">
        <v>194.22962999999999</v>
      </c>
      <c r="E92" s="75">
        <v>265.64102200000002</v>
      </c>
      <c r="F92" s="75">
        <v>282.08843999999999</v>
      </c>
      <c r="G92" s="75">
        <v>296.30197099999998</v>
      </c>
      <c r="H92" s="75">
        <v>303.85849000000002</v>
      </c>
      <c r="I92" s="75">
        <v>309.29974399999998</v>
      </c>
      <c r="J92" s="75">
        <v>314.80954000000003</v>
      </c>
      <c r="K92" s="75">
        <v>321.135986</v>
      </c>
      <c r="L92" s="75">
        <v>328.32061800000002</v>
      </c>
      <c r="M92" s="75">
        <v>334.98644999999999</v>
      </c>
      <c r="N92" s="75">
        <v>341.99868800000002</v>
      </c>
      <c r="O92" s="75">
        <v>349.49737499999998</v>
      </c>
      <c r="P92" s="75">
        <v>356.885986</v>
      </c>
      <c r="Q92" s="75">
        <v>364.07251000000002</v>
      </c>
      <c r="R92" s="75">
        <v>371.04129</v>
      </c>
      <c r="S92" s="75">
        <v>378.50769000000003</v>
      </c>
      <c r="T92" s="75">
        <v>385.78598</v>
      </c>
      <c r="U92" s="75">
        <v>393.57696499999997</v>
      </c>
      <c r="V92" s="75">
        <v>401.90414399999997</v>
      </c>
      <c r="W92" s="75">
        <v>409.293274</v>
      </c>
      <c r="X92" s="75">
        <v>417.21392800000001</v>
      </c>
      <c r="Y92" s="75">
        <v>425.57754499999999</v>
      </c>
      <c r="Z92" s="75">
        <v>434.004974</v>
      </c>
      <c r="AA92" s="75">
        <v>443.21194500000001</v>
      </c>
      <c r="AB92" s="75">
        <v>452.77810699999998</v>
      </c>
      <c r="AC92" s="75">
        <v>461.67083700000001</v>
      </c>
      <c r="AD92" s="75">
        <v>470.679169</v>
      </c>
      <c r="AE92" s="75">
        <v>480.87399299999998</v>
      </c>
      <c r="AF92" s="75">
        <v>491.79736300000002</v>
      </c>
      <c r="AG92" s="80">
        <v>4.7542000000000001E-2</v>
      </c>
    </row>
    <row r="93" spans="1:33" ht="36.75">
      <c r="A93" s="58" t="s">
        <v>399</v>
      </c>
      <c r="B93" s="73" t="s">
        <v>400</v>
      </c>
      <c r="C93" s="75">
        <v>95.347954000000001</v>
      </c>
      <c r="D93" s="75">
        <v>105.788651</v>
      </c>
      <c r="E93" s="75">
        <v>110.91879299999999</v>
      </c>
      <c r="F93" s="75">
        <v>113.339439</v>
      </c>
      <c r="G93" s="75">
        <v>114.959137</v>
      </c>
      <c r="H93" s="75">
        <v>116.176117</v>
      </c>
      <c r="I93" s="75">
        <v>116.41990699999999</v>
      </c>
      <c r="J93" s="75">
        <v>116.688805</v>
      </c>
      <c r="K93" s="75">
        <v>117.30413799999999</v>
      </c>
      <c r="L93" s="75">
        <v>118.26868399999999</v>
      </c>
      <c r="M93" s="75">
        <v>118.99168400000001</v>
      </c>
      <c r="N93" s="75">
        <v>119.841667</v>
      </c>
      <c r="O93" s="75">
        <v>120.870811</v>
      </c>
      <c r="P93" s="75">
        <v>121.831444</v>
      </c>
      <c r="Q93" s="75">
        <v>122.690231</v>
      </c>
      <c r="R93" s="75">
        <v>123.445374</v>
      </c>
      <c r="S93" s="75">
        <v>124.37799099999999</v>
      </c>
      <c r="T93" s="75">
        <v>125.21901699999999</v>
      </c>
      <c r="U93" s="75">
        <v>126.23595400000001</v>
      </c>
      <c r="V93" s="75">
        <v>127.426811</v>
      </c>
      <c r="W93" s="75">
        <v>128.243607</v>
      </c>
      <c r="X93" s="75">
        <v>129.23481799999999</v>
      </c>
      <c r="Y93" s="75">
        <v>130.36270099999999</v>
      </c>
      <c r="Z93" s="75">
        <v>131.487762</v>
      </c>
      <c r="AA93" s="75">
        <v>132.86245700000001</v>
      </c>
      <c r="AB93" s="75">
        <v>134.33195499999999</v>
      </c>
      <c r="AC93" s="75">
        <v>135.53611799999999</v>
      </c>
      <c r="AD93" s="75">
        <v>136.753311</v>
      </c>
      <c r="AE93" s="75">
        <v>138.345551</v>
      </c>
      <c r="AF93" s="75">
        <v>140.148132</v>
      </c>
      <c r="AG93" s="80">
        <v>1.337E-2</v>
      </c>
    </row>
    <row r="94" spans="1:33">
      <c r="A94" s="58" t="s">
        <v>401</v>
      </c>
      <c r="B94" s="73" t="s">
        <v>402</v>
      </c>
      <c r="C94" s="75">
        <v>61.970084999999997</v>
      </c>
      <c r="D94" s="75">
        <v>95.259697000000003</v>
      </c>
      <c r="E94" s="75">
        <v>126.44612100000001</v>
      </c>
      <c r="F94" s="75">
        <v>137.88261399999999</v>
      </c>
      <c r="G94" s="75">
        <v>144.14506499999999</v>
      </c>
      <c r="H94" s="75">
        <v>146.12661700000001</v>
      </c>
      <c r="I94" s="75">
        <v>150.13429300000001</v>
      </c>
      <c r="J94" s="75">
        <v>154.299622</v>
      </c>
      <c r="K94" s="75">
        <v>158.630844</v>
      </c>
      <c r="L94" s="75">
        <v>163.12631200000001</v>
      </c>
      <c r="M94" s="75">
        <v>167.73307800000001</v>
      </c>
      <c r="N94" s="75">
        <v>172.451233</v>
      </c>
      <c r="O94" s="75">
        <v>177.28703300000001</v>
      </c>
      <c r="P94" s="75">
        <v>182.24252300000001</v>
      </c>
      <c r="Q94" s="75">
        <v>187.31990099999999</v>
      </c>
      <c r="R94" s="75">
        <v>192.52136200000001</v>
      </c>
      <c r="S94" s="75">
        <v>197.849884</v>
      </c>
      <c r="T94" s="75">
        <v>203.30775499999999</v>
      </c>
      <c r="U94" s="75">
        <v>208.898224</v>
      </c>
      <c r="V94" s="75">
        <v>214.61994899999999</v>
      </c>
      <c r="W94" s="75">
        <v>220.47726399999999</v>
      </c>
      <c r="X94" s="75">
        <v>226.47354100000001</v>
      </c>
      <c r="Y94" s="75">
        <v>232.61082500000001</v>
      </c>
      <c r="Z94" s="75">
        <v>238.89608799999999</v>
      </c>
      <c r="AA94" s="75">
        <v>245.33424400000001</v>
      </c>
      <c r="AB94" s="75">
        <v>251.92884799999999</v>
      </c>
      <c r="AC94" s="75">
        <v>258.68417399999998</v>
      </c>
      <c r="AD94" s="75">
        <v>265.60424799999998</v>
      </c>
      <c r="AE94" s="75">
        <v>272.69415300000003</v>
      </c>
      <c r="AF94" s="75">
        <v>279.95846599999999</v>
      </c>
      <c r="AG94" s="80">
        <v>5.3374999999999999E-2</v>
      </c>
    </row>
    <row r="95" spans="1:33" ht="24.75">
      <c r="A95" s="58" t="s">
        <v>403</v>
      </c>
      <c r="B95" s="73" t="s">
        <v>404</v>
      </c>
      <c r="C95" s="75">
        <v>66.668471999999994</v>
      </c>
      <c r="D95" s="75">
        <v>107.700722</v>
      </c>
      <c r="E95" s="75">
        <v>146.00958299999999</v>
      </c>
      <c r="F95" s="75">
        <v>159.85470599999999</v>
      </c>
      <c r="G95" s="75">
        <v>166.35571300000001</v>
      </c>
      <c r="H95" s="75">
        <v>169.84176600000001</v>
      </c>
      <c r="I95" s="75">
        <v>175.79853800000001</v>
      </c>
      <c r="J95" s="75">
        <v>181.92228700000001</v>
      </c>
      <c r="K95" s="75">
        <v>188.254639</v>
      </c>
      <c r="L95" s="75">
        <v>194.77183500000001</v>
      </c>
      <c r="M95" s="75">
        <v>201.49670399999999</v>
      </c>
      <c r="N95" s="75">
        <v>208.506271</v>
      </c>
      <c r="O95" s="75">
        <v>215.73026999999999</v>
      </c>
      <c r="P95" s="75">
        <v>223.17690999999999</v>
      </c>
      <c r="Q95" s="75">
        <v>230.85713200000001</v>
      </c>
      <c r="R95" s="75">
        <v>238.71646100000001</v>
      </c>
      <c r="S95" s="75">
        <v>246.81156899999999</v>
      </c>
      <c r="T95" s="75">
        <v>255.15313699999999</v>
      </c>
      <c r="U95" s="75">
        <v>263.74880999999999</v>
      </c>
      <c r="V95" s="75">
        <v>272.600616</v>
      </c>
      <c r="W95" s="75">
        <v>281.66592400000002</v>
      </c>
      <c r="X95" s="75">
        <v>290.99588</v>
      </c>
      <c r="Y95" s="75">
        <v>300.59973100000002</v>
      </c>
      <c r="Z95" s="75">
        <v>310.48492399999998</v>
      </c>
      <c r="AA95" s="75">
        <v>320.65649400000001</v>
      </c>
      <c r="AB95" s="75">
        <v>330.96606400000002</v>
      </c>
      <c r="AC95" s="75">
        <v>341.56161500000002</v>
      </c>
      <c r="AD95" s="75">
        <v>352.46203600000001</v>
      </c>
      <c r="AE95" s="75">
        <v>363.68823200000003</v>
      </c>
      <c r="AF95" s="75">
        <v>375.25839200000001</v>
      </c>
      <c r="AG95" s="80">
        <v>6.1393000000000003E-2</v>
      </c>
    </row>
    <row r="96" spans="1:33" ht="24.75">
      <c r="A96" s="58" t="s">
        <v>405</v>
      </c>
      <c r="B96" s="73" t="s">
        <v>406</v>
      </c>
      <c r="C96" s="75">
        <v>93.578629000000006</v>
      </c>
      <c r="D96" s="75">
        <v>146.33149700000001</v>
      </c>
      <c r="E96" s="75">
        <v>189.85436999999999</v>
      </c>
      <c r="F96" s="75">
        <v>206.163589</v>
      </c>
      <c r="G96" s="75">
        <v>218.16688500000001</v>
      </c>
      <c r="H96" s="75">
        <v>228.77529899999999</v>
      </c>
      <c r="I96" s="75">
        <v>241.63887</v>
      </c>
      <c r="J96" s="75">
        <v>254.93211400000001</v>
      </c>
      <c r="K96" s="75">
        <v>268.68078600000001</v>
      </c>
      <c r="L96" s="75">
        <v>282.90017699999999</v>
      </c>
      <c r="M96" s="75">
        <v>297.53744499999999</v>
      </c>
      <c r="N96" s="75">
        <v>312.80822799999999</v>
      </c>
      <c r="O96" s="75">
        <v>328.74047899999999</v>
      </c>
      <c r="P96" s="75">
        <v>345.36068699999998</v>
      </c>
      <c r="Q96" s="75">
        <v>362.691101</v>
      </c>
      <c r="R96" s="75">
        <v>380.61767600000002</v>
      </c>
      <c r="S96" s="75">
        <v>399.32781999999997</v>
      </c>
      <c r="T96" s="75">
        <v>418.86767600000002</v>
      </c>
      <c r="U96" s="75">
        <v>439.28396600000002</v>
      </c>
      <c r="V96" s="75">
        <v>460.60778800000003</v>
      </c>
      <c r="W96" s="75">
        <v>482.59265099999999</v>
      </c>
      <c r="X96" s="75">
        <v>505.56146200000001</v>
      </c>
      <c r="Y96" s="75">
        <v>529.56225600000005</v>
      </c>
      <c r="Z96" s="75">
        <v>554.64654499999995</v>
      </c>
      <c r="AA96" s="75">
        <v>580.86621100000002</v>
      </c>
      <c r="AB96" s="75">
        <v>607.90771500000005</v>
      </c>
      <c r="AC96" s="75">
        <v>636.15551800000003</v>
      </c>
      <c r="AD96" s="75">
        <v>665.66394000000003</v>
      </c>
      <c r="AE96" s="75">
        <v>696.49792500000001</v>
      </c>
      <c r="AF96" s="75">
        <v>728.71649200000002</v>
      </c>
      <c r="AG96" s="80">
        <v>7.3340000000000002E-2</v>
      </c>
    </row>
    <row r="97" spans="1:33">
      <c r="A97" s="58" t="s">
        <v>407</v>
      </c>
      <c r="B97" s="73" t="s">
        <v>408</v>
      </c>
      <c r="C97" s="75">
        <v>613.81054700000004</v>
      </c>
      <c r="D97" s="75">
        <v>989.59789999999998</v>
      </c>
      <c r="E97" s="75">
        <v>1288.3355710000001</v>
      </c>
      <c r="F97" s="75">
        <v>1386.6170649999999</v>
      </c>
      <c r="G97" s="75">
        <v>1430.6412350000001</v>
      </c>
      <c r="H97" s="75">
        <v>1456.005371</v>
      </c>
      <c r="I97" s="75">
        <v>1507.634888</v>
      </c>
      <c r="J97" s="75">
        <v>1560.6579589999999</v>
      </c>
      <c r="K97" s="75">
        <v>1615.2333980000001</v>
      </c>
      <c r="L97" s="75">
        <v>1671.1579589999999</v>
      </c>
      <c r="M97" s="75">
        <v>1728.7158199999999</v>
      </c>
      <c r="N97" s="75">
        <v>1788.0805660000001</v>
      </c>
      <c r="O97" s="75">
        <v>1849.569336</v>
      </c>
      <c r="P97" s="75">
        <v>1913.116577</v>
      </c>
      <c r="Q97" s="75">
        <v>1978.6673579999999</v>
      </c>
      <c r="R97" s="75">
        <v>2046.32251</v>
      </c>
      <c r="S97" s="75">
        <v>2116.7534179999998</v>
      </c>
      <c r="T97" s="75">
        <v>2189.915039</v>
      </c>
      <c r="U97" s="75">
        <v>2265.704346</v>
      </c>
      <c r="V97" s="75">
        <v>2344.4731449999999</v>
      </c>
      <c r="W97" s="75">
        <v>2426.086914</v>
      </c>
      <c r="X97" s="75">
        <v>2510.5083009999998</v>
      </c>
      <c r="Y97" s="75">
        <v>2597.7558589999999</v>
      </c>
      <c r="Z97" s="75">
        <v>2687.8383789999998</v>
      </c>
      <c r="AA97" s="75">
        <v>2780.8833009999998</v>
      </c>
      <c r="AB97" s="75">
        <v>2877.0666500000002</v>
      </c>
      <c r="AC97" s="75">
        <v>2976.5437010000001</v>
      </c>
      <c r="AD97" s="75">
        <v>3079.6232909999999</v>
      </c>
      <c r="AE97" s="75">
        <v>3186.5749510000001</v>
      </c>
      <c r="AF97" s="75">
        <v>3297.4995119999999</v>
      </c>
      <c r="AG97" s="80">
        <v>5.9686999999999997E-2</v>
      </c>
    </row>
    <row r="98" spans="1:33">
      <c r="A98" s="58" t="s">
        <v>409</v>
      </c>
      <c r="B98" s="73" t="s">
        <v>410</v>
      </c>
      <c r="C98" s="75">
        <v>65.673873999999998</v>
      </c>
      <c r="D98" s="75">
        <v>109.039627</v>
      </c>
      <c r="E98" s="75">
        <v>146.51165800000001</v>
      </c>
      <c r="F98" s="75">
        <v>158.08992000000001</v>
      </c>
      <c r="G98" s="75">
        <v>164.28089900000001</v>
      </c>
      <c r="H98" s="75">
        <v>168.759308</v>
      </c>
      <c r="I98" s="75">
        <v>177.30122399999999</v>
      </c>
      <c r="J98" s="75">
        <v>186.16693100000001</v>
      </c>
      <c r="K98" s="75">
        <v>195.42352299999999</v>
      </c>
      <c r="L98" s="75">
        <v>205.09544399999999</v>
      </c>
      <c r="M98" s="75">
        <v>215.21560700000001</v>
      </c>
      <c r="N98" s="75">
        <v>225.84303299999999</v>
      </c>
      <c r="O98" s="75">
        <v>236.97403</v>
      </c>
      <c r="P98" s="75">
        <v>248.57225</v>
      </c>
      <c r="Q98" s="75">
        <v>260.61184700000001</v>
      </c>
      <c r="R98" s="75">
        <v>273.220032</v>
      </c>
      <c r="S98" s="75">
        <v>286.32153299999999</v>
      </c>
      <c r="T98" s="75">
        <v>299.95578</v>
      </c>
      <c r="U98" s="75">
        <v>314.14770499999997</v>
      </c>
      <c r="V98" s="75">
        <v>328.87643400000002</v>
      </c>
      <c r="W98" s="75">
        <v>344.25012199999998</v>
      </c>
      <c r="X98" s="75">
        <v>360.21771200000001</v>
      </c>
      <c r="Y98" s="75">
        <v>376.82745399999999</v>
      </c>
      <c r="Z98" s="75">
        <v>394.10485799999998</v>
      </c>
      <c r="AA98" s="75">
        <v>412.04953</v>
      </c>
      <c r="AB98" s="75">
        <v>430.78680400000002</v>
      </c>
      <c r="AC98" s="75">
        <v>450.26937900000001</v>
      </c>
      <c r="AD98" s="75">
        <v>470.55206299999998</v>
      </c>
      <c r="AE98" s="75">
        <v>491.66564899999997</v>
      </c>
      <c r="AF98" s="75">
        <v>513.649902</v>
      </c>
      <c r="AG98" s="80">
        <v>7.3500999999999997E-2</v>
      </c>
    </row>
    <row r="99" spans="1:33">
      <c r="A99" s="58" t="s">
        <v>411</v>
      </c>
      <c r="B99" s="73" t="s">
        <v>412</v>
      </c>
      <c r="C99" s="75">
        <v>139.81088299999999</v>
      </c>
      <c r="D99" s="75">
        <v>260.52777099999997</v>
      </c>
      <c r="E99" s="75">
        <v>366.72445699999997</v>
      </c>
      <c r="F99" s="75">
        <v>401.54321299999998</v>
      </c>
      <c r="G99" s="75">
        <v>418.486786</v>
      </c>
      <c r="H99" s="75">
        <v>428.547821</v>
      </c>
      <c r="I99" s="75">
        <v>449.14184599999999</v>
      </c>
      <c r="J99" s="75">
        <v>470.64041099999997</v>
      </c>
      <c r="K99" s="75">
        <v>493.04852299999999</v>
      </c>
      <c r="L99" s="75">
        <v>516.28387499999997</v>
      </c>
      <c r="M99" s="75">
        <v>540.02056900000002</v>
      </c>
      <c r="N99" s="75">
        <v>564.69000200000005</v>
      </c>
      <c r="O99" s="75">
        <v>590.36352499999998</v>
      </c>
      <c r="P99" s="75">
        <v>617.09429899999998</v>
      </c>
      <c r="Q99" s="75">
        <v>644.92407200000002</v>
      </c>
      <c r="R99" s="75">
        <v>673.762024</v>
      </c>
      <c r="S99" s="75">
        <v>703.76141399999995</v>
      </c>
      <c r="T99" s="75">
        <v>734.96704099999999</v>
      </c>
      <c r="U99" s="75">
        <v>767.42297399999995</v>
      </c>
      <c r="V99" s="75">
        <v>801.16290300000003</v>
      </c>
      <c r="W99" s="75">
        <v>835.976135</v>
      </c>
      <c r="X99" s="75">
        <v>872.14215100000001</v>
      </c>
      <c r="Y99" s="75">
        <v>909.711365</v>
      </c>
      <c r="Z99" s="75">
        <v>948.73297100000002</v>
      </c>
      <c r="AA99" s="75">
        <v>989.26507600000002</v>
      </c>
      <c r="AB99" s="75">
        <v>1030.8748780000001</v>
      </c>
      <c r="AC99" s="75">
        <v>1074.060303</v>
      </c>
      <c r="AD99" s="75">
        <v>1118.8795170000001</v>
      </c>
      <c r="AE99" s="75">
        <v>1165.3892820000001</v>
      </c>
      <c r="AF99" s="75">
        <v>1213.650879</v>
      </c>
      <c r="AG99" s="80">
        <v>7.7368000000000006E-2</v>
      </c>
    </row>
    <row r="100" spans="1:33" ht="60.75">
      <c r="A100" s="58" t="s">
        <v>413</v>
      </c>
      <c r="B100" s="73" t="s">
        <v>414</v>
      </c>
      <c r="C100" s="75">
        <v>163.662735</v>
      </c>
      <c r="D100" s="75">
        <v>188.28048699999999</v>
      </c>
      <c r="E100" s="75">
        <v>216.865082</v>
      </c>
      <c r="F100" s="75">
        <v>230.056152</v>
      </c>
      <c r="G100" s="75">
        <v>238.694885</v>
      </c>
      <c r="H100" s="75">
        <v>243.59936500000001</v>
      </c>
      <c r="I100" s="75">
        <v>250.05126999999999</v>
      </c>
      <c r="J100" s="75">
        <v>256.71844499999997</v>
      </c>
      <c r="K100" s="75">
        <v>263.60275300000001</v>
      </c>
      <c r="L100" s="75">
        <v>270.70831299999998</v>
      </c>
      <c r="M100" s="75">
        <v>278.12100199999998</v>
      </c>
      <c r="N100" s="75">
        <v>285.82046500000001</v>
      </c>
      <c r="O100" s="75">
        <v>293.78054800000001</v>
      </c>
      <c r="P100" s="75">
        <v>302.00640900000002</v>
      </c>
      <c r="Q100" s="75">
        <v>310.50988799999999</v>
      </c>
      <c r="R100" s="75">
        <v>319.14471400000002</v>
      </c>
      <c r="S100" s="75">
        <v>328.04714999999999</v>
      </c>
      <c r="T100" s="75">
        <v>337.23486300000002</v>
      </c>
      <c r="U100" s="75">
        <v>346.720551</v>
      </c>
      <c r="V100" s="75">
        <v>356.51083399999999</v>
      </c>
      <c r="W100" s="75">
        <v>366.43777499999999</v>
      </c>
      <c r="X100" s="75">
        <v>376.67300399999999</v>
      </c>
      <c r="Y100" s="75">
        <v>387.22531099999998</v>
      </c>
      <c r="Z100" s="75">
        <v>398.095215</v>
      </c>
      <c r="AA100" s="75">
        <v>409.28927599999997</v>
      </c>
      <c r="AB100" s="75">
        <v>420.60650600000002</v>
      </c>
      <c r="AC100" s="75">
        <v>432.25338699999998</v>
      </c>
      <c r="AD100" s="75">
        <v>444.246307</v>
      </c>
      <c r="AE100" s="75">
        <v>456.57788099999999</v>
      </c>
      <c r="AF100" s="75">
        <v>469.16561899999999</v>
      </c>
      <c r="AG100" s="80">
        <v>3.6983000000000002E-2</v>
      </c>
    </row>
    <row r="101" spans="1:33">
      <c r="A101" s="58" t="s">
        <v>415</v>
      </c>
      <c r="B101" s="73" t="s">
        <v>416</v>
      </c>
      <c r="C101" s="75">
        <v>647.91900599999997</v>
      </c>
      <c r="D101" s="75">
        <v>751.56768799999998</v>
      </c>
      <c r="E101" s="75">
        <v>837.19268799999998</v>
      </c>
      <c r="F101" s="75">
        <v>886.705872</v>
      </c>
      <c r="G101" s="75">
        <v>930.59491000000003</v>
      </c>
      <c r="H101" s="75">
        <v>970.39178500000003</v>
      </c>
      <c r="I101" s="75">
        <v>1024.72937</v>
      </c>
      <c r="J101" s="75">
        <v>1080.232544</v>
      </c>
      <c r="K101" s="75">
        <v>1136.8222659999999</v>
      </c>
      <c r="L101" s="75">
        <v>1194.521606</v>
      </c>
      <c r="M101" s="75">
        <v>1253.4373780000001</v>
      </c>
      <c r="N101" s="75">
        <v>1313.1206050000001</v>
      </c>
      <c r="O101" s="75">
        <v>1373.3267820000001</v>
      </c>
      <c r="P101" s="75">
        <v>1434.1999510000001</v>
      </c>
      <c r="Q101" s="75">
        <v>1496.0607910000001</v>
      </c>
      <c r="R101" s="75">
        <v>1558.7641599999999</v>
      </c>
      <c r="S101" s="75">
        <v>1621.9213870000001</v>
      </c>
      <c r="T101" s="75">
        <v>1685.5642089999999</v>
      </c>
      <c r="U101" s="75">
        <v>1750.0428469999999</v>
      </c>
      <c r="V101" s="75">
        <v>1815.8950199999999</v>
      </c>
      <c r="W101" s="75">
        <v>1883.7645259999999</v>
      </c>
      <c r="X101" s="75">
        <v>1953.5902100000001</v>
      </c>
      <c r="Y101" s="75">
        <v>2024.840698</v>
      </c>
      <c r="Z101" s="75">
        <v>2096.8708499999998</v>
      </c>
      <c r="AA101" s="75">
        <v>2168.9328609999998</v>
      </c>
      <c r="AB101" s="75">
        <v>2240.8630370000001</v>
      </c>
      <c r="AC101" s="75">
        <v>2313.0351559999999</v>
      </c>
      <c r="AD101" s="75">
        <v>2385.2065429999998</v>
      </c>
      <c r="AE101" s="75">
        <v>2456.719482</v>
      </c>
      <c r="AF101" s="75">
        <v>2526.8803710000002</v>
      </c>
      <c r="AG101" s="80">
        <v>4.8049000000000001E-2</v>
      </c>
    </row>
    <row r="102" spans="1:33" ht="36.75">
      <c r="A102" s="58" t="s">
        <v>417</v>
      </c>
      <c r="B102" s="73" t="s">
        <v>418</v>
      </c>
      <c r="C102" s="75">
        <v>96.367157000000006</v>
      </c>
      <c r="D102" s="75">
        <v>202.76350400000001</v>
      </c>
      <c r="E102" s="75">
        <v>285.68490600000001</v>
      </c>
      <c r="F102" s="75">
        <v>307.436981</v>
      </c>
      <c r="G102" s="75">
        <v>313.74169899999998</v>
      </c>
      <c r="H102" s="75">
        <v>309.12933299999997</v>
      </c>
      <c r="I102" s="75">
        <v>314.783142</v>
      </c>
      <c r="J102" s="75">
        <v>319.87008700000001</v>
      </c>
      <c r="K102" s="75">
        <v>324.488831</v>
      </c>
      <c r="L102" s="75">
        <v>328.68316700000003</v>
      </c>
      <c r="M102" s="75">
        <v>332.23788500000001</v>
      </c>
      <c r="N102" s="75">
        <v>335.07406600000002</v>
      </c>
      <c r="O102" s="75">
        <v>337.81643700000001</v>
      </c>
      <c r="P102" s="75">
        <v>340.58019999999999</v>
      </c>
      <c r="Q102" s="75">
        <v>343.34655800000002</v>
      </c>
      <c r="R102" s="75">
        <v>346.18695100000002</v>
      </c>
      <c r="S102" s="75">
        <v>348.94665500000002</v>
      </c>
      <c r="T102" s="75">
        <v>351.63232399999998</v>
      </c>
      <c r="U102" s="75">
        <v>354.34124800000001</v>
      </c>
      <c r="V102" s="75">
        <v>357.13797</v>
      </c>
      <c r="W102" s="75">
        <v>360.128784</v>
      </c>
      <c r="X102" s="75">
        <v>363.25112899999999</v>
      </c>
      <c r="Y102" s="75">
        <v>366.4375</v>
      </c>
      <c r="Z102" s="75">
        <v>369.68521099999998</v>
      </c>
      <c r="AA102" s="75">
        <v>373.005493</v>
      </c>
      <c r="AB102" s="75">
        <v>376.40716600000002</v>
      </c>
      <c r="AC102" s="75">
        <v>379.87738000000002</v>
      </c>
      <c r="AD102" s="75">
        <v>383.46765099999999</v>
      </c>
      <c r="AE102" s="75">
        <v>387.23028599999998</v>
      </c>
      <c r="AF102" s="75">
        <v>391.20031699999998</v>
      </c>
      <c r="AG102" s="80">
        <v>4.9498E-2</v>
      </c>
    </row>
    <row r="103" spans="1:33" ht="36.75">
      <c r="A103" s="58" t="s">
        <v>419</v>
      </c>
      <c r="B103" s="73" t="s">
        <v>420</v>
      </c>
      <c r="C103" s="75">
        <v>105.055283</v>
      </c>
      <c r="D103" s="75">
        <v>318.268799</v>
      </c>
      <c r="E103" s="75">
        <v>476.22445699999997</v>
      </c>
      <c r="F103" s="75">
        <v>523.30279499999995</v>
      </c>
      <c r="G103" s="75">
        <v>546.89801</v>
      </c>
      <c r="H103" s="75">
        <v>563.41772500000002</v>
      </c>
      <c r="I103" s="75">
        <v>596.22113000000002</v>
      </c>
      <c r="J103" s="75">
        <v>628.93432600000006</v>
      </c>
      <c r="K103" s="75">
        <v>660.96307400000001</v>
      </c>
      <c r="L103" s="75">
        <v>692.11218299999996</v>
      </c>
      <c r="M103" s="75">
        <v>723.35168499999997</v>
      </c>
      <c r="N103" s="75">
        <v>754.67285200000003</v>
      </c>
      <c r="O103" s="75">
        <v>786.13946499999997</v>
      </c>
      <c r="P103" s="75">
        <v>817.87445100000002</v>
      </c>
      <c r="Q103" s="75">
        <v>849.90722700000003</v>
      </c>
      <c r="R103" s="75">
        <v>881.82275400000003</v>
      </c>
      <c r="S103" s="75">
        <v>913.98425299999997</v>
      </c>
      <c r="T103" s="75">
        <v>946.50262499999997</v>
      </c>
      <c r="U103" s="75">
        <v>979.23724400000003</v>
      </c>
      <c r="V103" s="75">
        <v>1012.327454</v>
      </c>
      <c r="W103" s="75">
        <v>1045.5491939999999</v>
      </c>
      <c r="X103" s="75">
        <v>1078.8652340000001</v>
      </c>
      <c r="Y103" s="75">
        <v>1112.077759</v>
      </c>
      <c r="Z103" s="75">
        <v>1145.315918</v>
      </c>
      <c r="AA103" s="75">
        <v>1178.3764650000001</v>
      </c>
      <c r="AB103" s="75">
        <v>1209.908447</v>
      </c>
      <c r="AC103" s="75">
        <v>1241.052612</v>
      </c>
      <c r="AD103" s="75">
        <v>1272.1273189999999</v>
      </c>
      <c r="AE103" s="75">
        <v>1303.4039310000001</v>
      </c>
      <c r="AF103" s="75">
        <v>1335.1884769999999</v>
      </c>
      <c r="AG103" s="80">
        <v>9.1623999999999997E-2</v>
      </c>
    </row>
    <row r="104" spans="1:33" ht="36.75">
      <c r="A104" s="58" t="s">
        <v>421</v>
      </c>
      <c r="B104" s="73" t="s">
        <v>422</v>
      </c>
      <c r="C104" s="75">
        <v>92.349654999999998</v>
      </c>
      <c r="D104" s="75">
        <v>133.099243</v>
      </c>
      <c r="E104" s="75">
        <v>169.681152</v>
      </c>
      <c r="F104" s="75">
        <v>182.142517</v>
      </c>
      <c r="G104" s="75">
        <v>192.43635599999999</v>
      </c>
      <c r="H104" s="75">
        <v>203.575928</v>
      </c>
      <c r="I104" s="75">
        <v>219.81474299999999</v>
      </c>
      <c r="J104" s="75">
        <v>236.81594799999999</v>
      </c>
      <c r="K104" s="75">
        <v>254.45820599999999</v>
      </c>
      <c r="L104" s="75">
        <v>272.76968399999998</v>
      </c>
      <c r="M104" s="75">
        <v>291.78207400000002</v>
      </c>
      <c r="N104" s="75">
        <v>311.193848</v>
      </c>
      <c r="O104" s="75">
        <v>330.851135</v>
      </c>
      <c r="P104" s="75">
        <v>350.62332199999997</v>
      </c>
      <c r="Q104" s="75">
        <v>370.66412400000002</v>
      </c>
      <c r="R104" s="75">
        <v>391.11337300000002</v>
      </c>
      <c r="S104" s="75">
        <v>412.13528400000001</v>
      </c>
      <c r="T104" s="75">
        <v>433.76876800000002</v>
      </c>
      <c r="U104" s="75">
        <v>455.99615499999999</v>
      </c>
      <c r="V104" s="75">
        <v>478.786835</v>
      </c>
      <c r="W104" s="75">
        <v>501.88314800000001</v>
      </c>
      <c r="X104" s="75">
        <v>525.39282200000002</v>
      </c>
      <c r="Y104" s="75">
        <v>549.33917199999996</v>
      </c>
      <c r="Z104" s="75">
        <v>573.67193599999996</v>
      </c>
      <c r="AA104" s="75">
        <v>598.35601799999995</v>
      </c>
      <c r="AB104" s="75">
        <v>623.11804199999995</v>
      </c>
      <c r="AC104" s="75">
        <v>648.01391599999999</v>
      </c>
      <c r="AD104" s="75">
        <v>673.08215299999995</v>
      </c>
      <c r="AE104" s="75">
        <v>698.20275900000001</v>
      </c>
      <c r="AF104" s="75">
        <v>723.02838099999997</v>
      </c>
      <c r="AG104" s="80">
        <v>7.3538999999999993E-2</v>
      </c>
    </row>
    <row r="105" spans="1:33">
      <c r="A105" s="58" t="s">
        <v>423</v>
      </c>
      <c r="B105" s="73" t="s">
        <v>424</v>
      </c>
      <c r="C105" s="75">
        <v>50.532612</v>
      </c>
      <c r="D105" s="75">
        <v>111.304565</v>
      </c>
      <c r="E105" s="75">
        <v>159.91824299999999</v>
      </c>
      <c r="F105" s="75">
        <v>175.169815</v>
      </c>
      <c r="G105" s="75">
        <v>182.184494</v>
      </c>
      <c r="H105" s="75">
        <v>184.53349299999999</v>
      </c>
      <c r="I105" s="75">
        <v>191.393204</v>
      </c>
      <c r="J105" s="75">
        <v>198.253311</v>
      </c>
      <c r="K105" s="75">
        <v>205.39038099999999</v>
      </c>
      <c r="L105" s="75">
        <v>212.69982899999999</v>
      </c>
      <c r="M105" s="75">
        <v>220.151138</v>
      </c>
      <c r="N105" s="75">
        <v>227.77145400000001</v>
      </c>
      <c r="O105" s="75">
        <v>235.55401599999999</v>
      </c>
      <c r="P105" s="75">
        <v>243.46276900000001</v>
      </c>
      <c r="Q105" s="75">
        <v>251.365509</v>
      </c>
      <c r="R105" s="75">
        <v>259.259186</v>
      </c>
      <c r="S105" s="75">
        <v>267.26058999999998</v>
      </c>
      <c r="T105" s="75">
        <v>275.411407</v>
      </c>
      <c r="U105" s="75">
        <v>283.63028000000003</v>
      </c>
      <c r="V105" s="75">
        <v>291.99353000000002</v>
      </c>
      <c r="W105" s="75">
        <v>300.53085299999998</v>
      </c>
      <c r="X105" s="75">
        <v>309.25592</v>
      </c>
      <c r="Y105" s="75">
        <v>318.17394999999999</v>
      </c>
      <c r="Z105" s="75">
        <v>327.29135100000002</v>
      </c>
      <c r="AA105" s="75">
        <v>336.61474600000003</v>
      </c>
      <c r="AB105" s="75">
        <v>346.147919</v>
      </c>
      <c r="AC105" s="75">
        <v>355.90481599999998</v>
      </c>
      <c r="AD105" s="75">
        <v>365.895691</v>
      </c>
      <c r="AE105" s="75">
        <v>376.12603799999999</v>
      </c>
      <c r="AF105" s="75">
        <v>386.60855099999998</v>
      </c>
      <c r="AG105" s="80">
        <v>7.2685E-2</v>
      </c>
    </row>
    <row r="106" spans="1:33" ht="24.75">
      <c r="A106" s="58" t="s">
        <v>425</v>
      </c>
      <c r="B106" s="73" t="s">
        <v>426</v>
      </c>
      <c r="C106" s="75">
        <v>3082.2170409999999</v>
      </c>
      <c r="D106" s="75">
        <v>4490.2915039999998</v>
      </c>
      <c r="E106" s="75">
        <v>5639.6157229999999</v>
      </c>
      <c r="F106" s="75">
        <v>6036.0625</v>
      </c>
      <c r="G106" s="75">
        <v>6279.0971680000002</v>
      </c>
      <c r="H106" s="75">
        <v>6443.6870120000003</v>
      </c>
      <c r="I106" s="75">
        <v>6697.560547</v>
      </c>
      <c r="J106" s="75">
        <v>6956.6933589999999</v>
      </c>
      <c r="K106" s="75">
        <v>7224.7714839999999</v>
      </c>
      <c r="L106" s="75">
        <v>7501.5595700000003</v>
      </c>
      <c r="M106" s="75">
        <v>7780.9096680000002</v>
      </c>
      <c r="N106" s="75">
        <v>8067.3564450000003</v>
      </c>
      <c r="O106" s="75">
        <v>8362.2333980000003</v>
      </c>
      <c r="P106" s="75">
        <v>8662.6806639999995</v>
      </c>
      <c r="Q106" s="75">
        <v>8968.5751949999994</v>
      </c>
      <c r="R106" s="75">
        <v>9279.296875</v>
      </c>
      <c r="S106" s="75">
        <v>9599.7734380000002</v>
      </c>
      <c r="T106" s="75">
        <v>9926.7900389999995</v>
      </c>
      <c r="U106" s="75">
        <v>10264.222656</v>
      </c>
      <c r="V106" s="75">
        <v>10613.348633</v>
      </c>
      <c r="W106" s="75">
        <v>10966.091796999999</v>
      </c>
      <c r="X106" s="75">
        <v>11330.810546999999</v>
      </c>
      <c r="Y106" s="75">
        <v>11706.465819999999</v>
      </c>
      <c r="Z106" s="75">
        <v>12090.658203000001</v>
      </c>
      <c r="AA106" s="75">
        <v>12486.435546999999</v>
      </c>
      <c r="AB106" s="75">
        <v>12889.021484000001</v>
      </c>
      <c r="AC106" s="75">
        <v>13295.870117</v>
      </c>
      <c r="AD106" s="75">
        <v>13711.828125</v>
      </c>
      <c r="AE106" s="75">
        <v>14142.570312</v>
      </c>
      <c r="AF106" s="75">
        <v>14585.191406</v>
      </c>
      <c r="AG106" s="80">
        <v>5.5060999999999999E-2</v>
      </c>
    </row>
    <row r="108" spans="1:33" ht="24.75">
      <c r="A108" s="55"/>
      <c r="B108" s="83" t="s">
        <v>1216</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24.75">
      <c r="A109" s="58" t="s">
        <v>427</v>
      </c>
      <c r="B109" s="73" t="s">
        <v>394</v>
      </c>
      <c r="C109" s="75">
        <v>0</v>
      </c>
      <c r="D109" s="75">
        <v>0</v>
      </c>
      <c r="E109" s="75">
        <v>139.55548099999999</v>
      </c>
      <c r="F109" s="75">
        <v>244.721924</v>
      </c>
      <c r="G109" s="75">
        <v>346.02389499999998</v>
      </c>
      <c r="H109" s="75">
        <v>293.62677000000002</v>
      </c>
      <c r="I109" s="75">
        <v>267.5401</v>
      </c>
      <c r="J109" s="75">
        <v>275.86935399999999</v>
      </c>
      <c r="K109" s="75">
        <v>315.311554</v>
      </c>
      <c r="L109" s="75">
        <v>348.32070900000002</v>
      </c>
      <c r="M109" s="75">
        <v>348.27557400000001</v>
      </c>
      <c r="N109" s="75">
        <v>397.85427900000002</v>
      </c>
      <c r="O109" s="75">
        <v>448.31475799999998</v>
      </c>
      <c r="P109" s="75">
        <v>442.15228300000001</v>
      </c>
      <c r="Q109" s="75">
        <v>434.35687300000001</v>
      </c>
      <c r="R109" s="75">
        <v>427.18176299999999</v>
      </c>
      <c r="S109" s="75">
        <v>469.79611199999999</v>
      </c>
      <c r="T109" s="75">
        <v>462.37591600000002</v>
      </c>
      <c r="U109" s="75">
        <v>471.62136800000002</v>
      </c>
      <c r="V109" s="75">
        <v>482.24755900000002</v>
      </c>
      <c r="W109" s="75">
        <v>459.19085699999999</v>
      </c>
      <c r="X109" s="75">
        <v>471.313873</v>
      </c>
      <c r="Y109" s="75">
        <v>482.41931199999999</v>
      </c>
      <c r="Z109" s="75">
        <v>485.40802000000002</v>
      </c>
      <c r="AA109" s="75">
        <v>505.615906</v>
      </c>
      <c r="AB109" s="75">
        <v>517.04638699999998</v>
      </c>
      <c r="AC109" s="75">
        <v>505.00311299999998</v>
      </c>
      <c r="AD109" s="75">
        <v>511.65502900000001</v>
      </c>
      <c r="AE109" s="75">
        <v>543.88848900000005</v>
      </c>
      <c r="AF109" s="75">
        <v>566.95684800000004</v>
      </c>
      <c r="AG109" s="80" t="s">
        <v>560</v>
      </c>
    </row>
    <row r="110" spans="1:33" ht="36.75">
      <c r="A110" s="58" t="s">
        <v>428</v>
      </c>
      <c r="B110" s="73" t="s">
        <v>396</v>
      </c>
      <c r="C110" s="75">
        <v>0</v>
      </c>
      <c r="D110" s="75">
        <v>0</v>
      </c>
      <c r="E110" s="75">
        <v>98.560585000000003</v>
      </c>
      <c r="F110" s="75">
        <v>244.721924</v>
      </c>
      <c r="G110" s="75">
        <v>284.62377900000001</v>
      </c>
      <c r="H110" s="75">
        <v>262.24151599999999</v>
      </c>
      <c r="I110" s="75">
        <v>232.071609</v>
      </c>
      <c r="J110" s="75">
        <v>236.338348</v>
      </c>
      <c r="K110" s="75">
        <v>251.77041600000001</v>
      </c>
      <c r="L110" s="75">
        <v>267.29165599999999</v>
      </c>
      <c r="M110" s="75">
        <v>260.597961</v>
      </c>
      <c r="N110" s="75">
        <v>266.74023399999999</v>
      </c>
      <c r="O110" s="75">
        <v>274.335938</v>
      </c>
      <c r="P110" s="75">
        <v>272.57861300000002</v>
      </c>
      <c r="Q110" s="75">
        <v>269.47900399999997</v>
      </c>
      <c r="R110" s="75">
        <v>266.37158199999999</v>
      </c>
      <c r="S110" s="75">
        <v>274.40966800000001</v>
      </c>
      <c r="T110" s="75">
        <v>272.50244099999998</v>
      </c>
      <c r="U110" s="75">
        <v>281.51757800000001</v>
      </c>
      <c r="V110" s="75">
        <v>291.30548099999999</v>
      </c>
      <c r="W110" s="75">
        <v>279.66802999999999</v>
      </c>
      <c r="X110" s="75">
        <v>290.655304</v>
      </c>
      <c r="Y110" s="75">
        <v>301.02743500000003</v>
      </c>
      <c r="Z110" s="75">
        <v>306.34750400000001</v>
      </c>
      <c r="AA110" s="75">
        <v>323.03012100000001</v>
      </c>
      <c r="AB110" s="75">
        <v>334.184662</v>
      </c>
      <c r="AC110" s="75">
        <v>330.20901500000002</v>
      </c>
      <c r="AD110" s="75">
        <v>338.52123999999998</v>
      </c>
      <c r="AE110" s="75">
        <v>363.67401100000001</v>
      </c>
      <c r="AF110" s="75">
        <v>383.20196499999997</v>
      </c>
      <c r="AG110" s="80" t="s">
        <v>560</v>
      </c>
    </row>
    <row r="111" spans="1:33" ht="36.75">
      <c r="A111" s="58" t="s">
        <v>429</v>
      </c>
      <c r="B111" s="73" t="s">
        <v>398</v>
      </c>
      <c r="C111" s="75">
        <v>0</v>
      </c>
      <c r="D111" s="75">
        <v>0</v>
      </c>
      <c r="E111" s="75">
        <v>40.994903999999998</v>
      </c>
      <c r="F111" s="75">
        <v>0</v>
      </c>
      <c r="G111" s="75">
        <v>23.989933000000001</v>
      </c>
      <c r="H111" s="75">
        <v>0</v>
      </c>
      <c r="I111" s="75">
        <v>14.252625</v>
      </c>
      <c r="J111" s="75">
        <v>12.703668</v>
      </c>
      <c r="K111" s="75">
        <v>25.723534000000001</v>
      </c>
      <c r="L111" s="75">
        <v>32.10022</v>
      </c>
      <c r="M111" s="75">
        <v>36.936095999999999</v>
      </c>
      <c r="N111" s="75">
        <v>73.217429999999993</v>
      </c>
      <c r="O111" s="75">
        <v>108.29078699999999</v>
      </c>
      <c r="P111" s="75">
        <v>100.23571800000001</v>
      </c>
      <c r="Q111" s="75">
        <v>92.884986999999995</v>
      </c>
      <c r="R111" s="75">
        <v>86.664626999999996</v>
      </c>
      <c r="S111" s="75">
        <v>83.609825000000001</v>
      </c>
      <c r="T111" s="75">
        <v>79.585753999999994</v>
      </c>
      <c r="U111" s="75">
        <v>78.307029999999997</v>
      </c>
      <c r="V111" s="75">
        <v>77.876998999999998</v>
      </c>
      <c r="W111" s="75">
        <v>73.675064000000006</v>
      </c>
      <c r="X111" s="75">
        <v>74.091064000000003</v>
      </c>
      <c r="Y111" s="75">
        <v>74.595871000000002</v>
      </c>
      <c r="Z111" s="75">
        <v>74.153152000000006</v>
      </c>
      <c r="AA111" s="75">
        <v>75.780479</v>
      </c>
      <c r="AB111" s="75">
        <v>76.303375000000003</v>
      </c>
      <c r="AC111" s="75">
        <v>73.791770999999997</v>
      </c>
      <c r="AD111" s="75">
        <v>73.491470000000007</v>
      </c>
      <c r="AE111" s="75">
        <v>76.231682000000006</v>
      </c>
      <c r="AF111" s="75">
        <v>77.604256000000007</v>
      </c>
      <c r="AG111" s="80" t="s">
        <v>560</v>
      </c>
    </row>
    <row r="112" spans="1:33" ht="36.75">
      <c r="A112" s="58" t="s">
        <v>430</v>
      </c>
      <c r="B112" s="73" t="s">
        <v>400</v>
      </c>
      <c r="C112" s="75">
        <v>0</v>
      </c>
      <c r="D112" s="75">
        <v>0</v>
      </c>
      <c r="E112" s="75">
        <v>0</v>
      </c>
      <c r="F112" s="75">
        <v>0</v>
      </c>
      <c r="G112" s="75">
        <v>37.410193999999997</v>
      </c>
      <c r="H112" s="75">
        <v>31.385269000000001</v>
      </c>
      <c r="I112" s="75">
        <v>21.215858000000001</v>
      </c>
      <c r="J112" s="75">
        <v>26.82732</v>
      </c>
      <c r="K112" s="75">
        <v>37.817599999999999</v>
      </c>
      <c r="L112" s="75">
        <v>48.928837000000001</v>
      </c>
      <c r="M112" s="75">
        <v>50.741504999999997</v>
      </c>
      <c r="N112" s="75">
        <v>57.896605999999998</v>
      </c>
      <c r="O112" s="75">
        <v>65.688049000000007</v>
      </c>
      <c r="P112" s="75">
        <v>69.337935999999999</v>
      </c>
      <c r="Q112" s="75">
        <v>71.992874</v>
      </c>
      <c r="R112" s="75">
        <v>74.145554000000004</v>
      </c>
      <c r="S112" s="75">
        <v>111.776611</v>
      </c>
      <c r="T112" s="75">
        <v>110.28771999999999</v>
      </c>
      <c r="U112" s="75">
        <v>111.796753</v>
      </c>
      <c r="V112" s="75">
        <v>113.06506299999999</v>
      </c>
      <c r="W112" s="75">
        <v>105.84777800000001</v>
      </c>
      <c r="X112" s="75">
        <v>106.567505</v>
      </c>
      <c r="Y112" s="75">
        <v>106.796021</v>
      </c>
      <c r="Z112" s="75">
        <v>104.907349</v>
      </c>
      <c r="AA112" s="75">
        <v>106.80529799999999</v>
      </c>
      <c r="AB112" s="75">
        <v>106.55835</v>
      </c>
      <c r="AC112" s="75">
        <v>101.002319</v>
      </c>
      <c r="AD112" s="75">
        <v>99.642334000000005</v>
      </c>
      <c r="AE112" s="75">
        <v>103.982788</v>
      </c>
      <c r="AF112" s="75">
        <v>106.15063499999999</v>
      </c>
      <c r="AG112" s="80" t="s">
        <v>560</v>
      </c>
    </row>
    <row r="113" spans="1:33">
      <c r="A113" s="58" t="s">
        <v>431</v>
      </c>
      <c r="B113" s="73" t="s">
        <v>402</v>
      </c>
      <c r="C113" s="75">
        <v>0</v>
      </c>
      <c r="D113" s="75">
        <v>0</v>
      </c>
      <c r="E113" s="75">
        <v>40.695563999999997</v>
      </c>
      <c r="F113" s="75">
        <v>41.612262999999999</v>
      </c>
      <c r="G113" s="75">
        <v>24.527199</v>
      </c>
      <c r="H113" s="75">
        <v>31.972206</v>
      </c>
      <c r="I113" s="75">
        <v>42.414749</v>
      </c>
      <c r="J113" s="75">
        <v>48.034118999999997</v>
      </c>
      <c r="K113" s="75">
        <v>49.050612999999998</v>
      </c>
      <c r="L113" s="75">
        <v>49.981743000000002</v>
      </c>
      <c r="M113" s="75">
        <v>52.000618000000003</v>
      </c>
      <c r="N113" s="75">
        <v>54.536819000000001</v>
      </c>
      <c r="O113" s="75">
        <v>54.748733999999999</v>
      </c>
      <c r="P113" s="75">
        <v>55.008636000000003</v>
      </c>
      <c r="Q113" s="75">
        <v>55.351027999999999</v>
      </c>
      <c r="R113" s="75">
        <v>55.776794000000002</v>
      </c>
      <c r="S113" s="75">
        <v>56.295119999999997</v>
      </c>
      <c r="T113" s="75">
        <v>56.907302999999999</v>
      </c>
      <c r="U113" s="75">
        <v>59.440277000000002</v>
      </c>
      <c r="V113" s="75">
        <v>60.244822999999997</v>
      </c>
      <c r="W113" s="75">
        <v>60.833973</v>
      </c>
      <c r="X113" s="75">
        <v>61.643791</v>
      </c>
      <c r="Y113" s="75">
        <v>62.591366000000001</v>
      </c>
      <c r="Z113" s="75">
        <v>63.664200000000001</v>
      </c>
      <c r="AA113" s="75">
        <v>64.944550000000007</v>
      </c>
      <c r="AB113" s="75">
        <v>66.369445999999996</v>
      </c>
      <c r="AC113" s="75">
        <v>67.924987999999999</v>
      </c>
      <c r="AD113" s="75">
        <v>69.562072999999998</v>
      </c>
      <c r="AE113" s="75">
        <v>71.300017999999994</v>
      </c>
      <c r="AF113" s="75">
        <v>73.193916000000002</v>
      </c>
      <c r="AG113" s="80" t="s">
        <v>560</v>
      </c>
    </row>
    <row r="114" spans="1:33" ht="36.75">
      <c r="A114" s="58" t="s">
        <v>432</v>
      </c>
      <c r="B114" s="73" t="s">
        <v>396</v>
      </c>
      <c r="C114" s="75">
        <v>0</v>
      </c>
      <c r="D114" s="75">
        <v>0</v>
      </c>
      <c r="E114" s="75">
        <v>27.63327</v>
      </c>
      <c r="F114" s="75">
        <v>26.326138</v>
      </c>
      <c r="G114" s="75">
        <v>24.527199</v>
      </c>
      <c r="H114" s="75">
        <v>16.657539</v>
      </c>
      <c r="I114" s="75">
        <v>22.460875999999999</v>
      </c>
      <c r="J114" s="75">
        <v>22.964264</v>
      </c>
      <c r="K114" s="75">
        <v>23.447327000000001</v>
      </c>
      <c r="L114" s="75">
        <v>23.924835000000002</v>
      </c>
      <c r="M114" s="75">
        <v>25.673522999999999</v>
      </c>
      <c r="N114" s="75">
        <v>27.982941</v>
      </c>
      <c r="O114" s="75">
        <v>27.985382000000001</v>
      </c>
      <c r="P114" s="75">
        <v>28.053528</v>
      </c>
      <c r="Q114" s="75">
        <v>28.213501000000001</v>
      </c>
      <c r="R114" s="75">
        <v>28.460999000000001</v>
      </c>
      <c r="S114" s="75">
        <v>28.797820999999999</v>
      </c>
      <c r="T114" s="75">
        <v>29.223846000000002</v>
      </c>
      <c r="U114" s="75">
        <v>29.740020999999999</v>
      </c>
      <c r="V114" s="75">
        <v>30.331569999999999</v>
      </c>
      <c r="W114" s="75">
        <v>31.03248</v>
      </c>
      <c r="X114" s="75">
        <v>31.826639</v>
      </c>
      <c r="Y114" s="75">
        <v>32.730404</v>
      </c>
      <c r="Z114" s="75">
        <v>33.685875000000003</v>
      </c>
      <c r="AA114" s="75">
        <v>34.740898000000001</v>
      </c>
      <c r="AB114" s="75">
        <v>35.885044000000001</v>
      </c>
      <c r="AC114" s="75">
        <v>37.109127000000001</v>
      </c>
      <c r="AD114" s="75">
        <v>38.381256</v>
      </c>
      <c r="AE114" s="75">
        <v>39.700439000000003</v>
      </c>
      <c r="AF114" s="75">
        <v>41.094825999999998</v>
      </c>
      <c r="AG114" s="80" t="s">
        <v>560</v>
      </c>
    </row>
    <row r="115" spans="1:33" ht="36.75">
      <c r="A115" s="58" t="s">
        <v>433</v>
      </c>
      <c r="B115" s="73" t="s">
        <v>398</v>
      </c>
      <c r="C115" s="75">
        <v>0</v>
      </c>
      <c r="D115" s="75">
        <v>0</v>
      </c>
      <c r="E115" s="75">
        <v>13.062294</v>
      </c>
      <c r="F115" s="75">
        <v>1.7129829999999999</v>
      </c>
      <c r="G115" s="75">
        <v>0</v>
      </c>
      <c r="H115" s="75">
        <v>0</v>
      </c>
      <c r="I115" s="75">
        <v>3.010942</v>
      </c>
      <c r="J115" s="75">
        <v>7.7212829999999997</v>
      </c>
      <c r="K115" s="75">
        <v>7.9057769999999996</v>
      </c>
      <c r="L115" s="75">
        <v>8.0569989999999994</v>
      </c>
      <c r="M115" s="75">
        <v>8.1404499999999995</v>
      </c>
      <c r="N115" s="75">
        <v>8.2132719999999999</v>
      </c>
      <c r="O115" s="75">
        <v>8.2873380000000001</v>
      </c>
      <c r="P115" s="75">
        <v>8.3640749999999997</v>
      </c>
      <c r="Q115" s="75">
        <v>8.4470369999999999</v>
      </c>
      <c r="R115" s="75">
        <v>8.5387880000000003</v>
      </c>
      <c r="S115" s="75">
        <v>8.6410680000000006</v>
      </c>
      <c r="T115" s="75">
        <v>8.7538300000000007</v>
      </c>
      <c r="U115" s="75">
        <v>10.700896999999999</v>
      </c>
      <c r="V115" s="75">
        <v>10.857773</v>
      </c>
      <c r="W115" s="75">
        <v>10.674661</v>
      </c>
      <c r="X115" s="75">
        <v>10.604111</v>
      </c>
      <c r="Y115" s="75">
        <v>10.545837000000001</v>
      </c>
      <c r="Z115" s="75">
        <v>10.532584999999999</v>
      </c>
      <c r="AA115" s="75">
        <v>10.598636000000001</v>
      </c>
      <c r="AB115" s="75">
        <v>10.690394</v>
      </c>
      <c r="AC115" s="75">
        <v>10.799989</v>
      </c>
      <c r="AD115" s="75">
        <v>10.906891</v>
      </c>
      <c r="AE115" s="75">
        <v>11.027562</v>
      </c>
      <c r="AF115" s="75">
        <v>11.187469</v>
      </c>
      <c r="AG115" s="80" t="s">
        <v>560</v>
      </c>
    </row>
    <row r="116" spans="1:33">
      <c r="A116" s="58" t="s">
        <v>434</v>
      </c>
      <c r="B116" s="255" t="s">
        <v>400</v>
      </c>
      <c r="C116" s="256">
        <v>0</v>
      </c>
      <c r="D116" s="256">
        <v>0</v>
      </c>
      <c r="E116" s="256">
        <v>0</v>
      </c>
      <c r="F116" s="256">
        <v>13.573143</v>
      </c>
      <c r="G116" s="256">
        <v>0</v>
      </c>
      <c r="H116" s="256">
        <v>15.314667</v>
      </c>
      <c r="I116" s="256">
        <v>16.942931999999999</v>
      </c>
      <c r="J116" s="256">
        <v>17.348572000000001</v>
      </c>
      <c r="K116" s="256">
        <v>17.697510000000001</v>
      </c>
      <c r="L116" s="256">
        <v>17.999908000000001</v>
      </c>
      <c r="M116" s="256">
        <v>18.186646</v>
      </c>
      <c r="N116" s="256">
        <v>18.340606999999999</v>
      </c>
      <c r="O116" s="256">
        <v>18.476012999999998</v>
      </c>
      <c r="P116" s="256">
        <v>18.591034000000001</v>
      </c>
      <c r="Q116" s="256">
        <v>18.690491000000002</v>
      </c>
      <c r="R116" s="256">
        <v>18.777007999999999</v>
      </c>
      <c r="S116" s="256">
        <v>18.856231999999999</v>
      </c>
      <c r="T116" s="256">
        <v>18.929625999999999</v>
      </c>
      <c r="U116" s="256">
        <v>18.999358999999998</v>
      </c>
      <c r="V116" s="256">
        <v>19.055481</v>
      </c>
      <c r="W116" s="256">
        <v>19.126830999999999</v>
      </c>
      <c r="X116" s="256">
        <v>19.213042999999999</v>
      </c>
      <c r="Y116" s="256">
        <v>19.315124999999998</v>
      </c>
      <c r="Z116" s="256">
        <v>19.445740000000001</v>
      </c>
      <c r="AA116" s="256">
        <v>19.605011000000001</v>
      </c>
      <c r="AB116" s="256">
        <v>19.794006</v>
      </c>
      <c r="AC116" s="256">
        <v>20.015868999999999</v>
      </c>
      <c r="AD116" s="256">
        <v>20.273925999999999</v>
      </c>
      <c r="AE116" s="256">
        <v>20.572020999999999</v>
      </c>
      <c r="AF116" s="256">
        <v>20.911621</v>
      </c>
      <c r="AG116" s="257" t="s">
        <v>560</v>
      </c>
    </row>
    <row r="117" spans="1:33" ht="24.75">
      <c r="A117" s="58" t="s">
        <v>435</v>
      </c>
      <c r="B117" s="73" t="s">
        <v>404</v>
      </c>
      <c r="C117" s="75">
        <v>0</v>
      </c>
      <c r="D117" s="75">
        <v>0</v>
      </c>
      <c r="E117" s="75">
        <v>13.36576</v>
      </c>
      <c r="F117" s="75">
        <v>25.460571000000002</v>
      </c>
      <c r="G117" s="75">
        <v>23.714995999999999</v>
      </c>
      <c r="H117" s="75">
        <v>16.916841999999999</v>
      </c>
      <c r="I117" s="75">
        <v>27.940021999999999</v>
      </c>
      <c r="J117" s="75">
        <v>26.147005</v>
      </c>
      <c r="K117" s="75">
        <v>32.561207000000003</v>
      </c>
      <c r="L117" s="75">
        <v>34.778503000000001</v>
      </c>
      <c r="M117" s="75">
        <v>39.739654999999999</v>
      </c>
      <c r="N117" s="75">
        <v>44.280665999999997</v>
      </c>
      <c r="O117" s="75">
        <v>50.394568999999997</v>
      </c>
      <c r="P117" s="75">
        <v>51.652000000000001</v>
      </c>
      <c r="Q117" s="75">
        <v>52.699966000000003</v>
      </c>
      <c r="R117" s="75">
        <v>53.582293999999997</v>
      </c>
      <c r="S117" s="75">
        <v>54.740519999999997</v>
      </c>
      <c r="T117" s="75">
        <v>55.958717</v>
      </c>
      <c r="U117" s="75">
        <v>57.164245999999999</v>
      </c>
      <c r="V117" s="75">
        <v>58.394328999999999</v>
      </c>
      <c r="W117" s="75">
        <v>59.444640999999997</v>
      </c>
      <c r="X117" s="75">
        <v>60.687237000000003</v>
      </c>
      <c r="Y117" s="75">
        <v>62.011093000000002</v>
      </c>
      <c r="Z117" s="75">
        <v>63.382271000000003</v>
      </c>
      <c r="AA117" s="75">
        <v>64.814926</v>
      </c>
      <c r="AB117" s="75">
        <v>65.724868999999998</v>
      </c>
      <c r="AC117" s="75">
        <v>67.195496000000006</v>
      </c>
      <c r="AD117" s="75">
        <v>68.818686999999997</v>
      </c>
      <c r="AE117" s="75">
        <v>70.635315000000006</v>
      </c>
      <c r="AF117" s="75">
        <v>72.662338000000005</v>
      </c>
      <c r="AG117" s="80" t="s">
        <v>560</v>
      </c>
    </row>
    <row r="118" spans="1:33" ht="36.75">
      <c r="A118" s="58" t="s">
        <v>436</v>
      </c>
      <c r="B118" s="73" t="s">
        <v>396</v>
      </c>
      <c r="C118" s="75">
        <v>0</v>
      </c>
      <c r="D118" s="75">
        <v>0</v>
      </c>
      <c r="E118" s="75">
        <v>11.923518</v>
      </c>
      <c r="F118" s="75">
        <v>25.460571000000002</v>
      </c>
      <c r="G118" s="75">
        <v>20.345780999999999</v>
      </c>
      <c r="H118" s="75">
        <v>15.399628</v>
      </c>
      <c r="I118" s="75">
        <v>22.295515000000002</v>
      </c>
      <c r="J118" s="75">
        <v>25.273651000000001</v>
      </c>
      <c r="K118" s="75">
        <v>26.426055999999999</v>
      </c>
      <c r="L118" s="75">
        <v>27.526610999999999</v>
      </c>
      <c r="M118" s="75">
        <v>31.540832999999999</v>
      </c>
      <c r="N118" s="75">
        <v>35.099823000000001</v>
      </c>
      <c r="O118" s="75">
        <v>35.791423999999999</v>
      </c>
      <c r="P118" s="75">
        <v>36.671241999999999</v>
      </c>
      <c r="Q118" s="75">
        <v>37.619053000000001</v>
      </c>
      <c r="R118" s="75">
        <v>38.494686000000002</v>
      </c>
      <c r="S118" s="75">
        <v>39.585757999999998</v>
      </c>
      <c r="T118" s="75">
        <v>40.731293000000001</v>
      </c>
      <c r="U118" s="75">
        <v>41.870178000000003</v>
      </c>
      <c r="V118" s="75">
        <v>43.053714999999997</v>
      </c>
      <c r="W118" s="75">
        <v>44.108341000000003</v>
      </c>
      <c r="X118" s="75">
        <v>45.305252000000003</v>
      </c>
      <c r="Y118" s="75">
        <v>46.583820000000003</v>
      </c>
      <c r="Z118" s="75">
        <v>47.911330999999997</v>
      </c>
      <c r="AA118" s="75">
        <v>49.305664</v>
      </c>
      <c r="AB118" s="75">
        <v>50.308776999999999</v>
      </c>
      <c r="AC118" s="75">
        <v>51.732666000000002</v>
      </c>
      <c r="AD118" s="75">
        <v>53.290222</v>
      </c>
      <c r="AE118" s="75">
        <v>55.001221000000001</v>
      </c>
      <c r="AF118" s="75">
        <v>56.877746999999999</v>
      </c>
      <c r="AG118" s="80" t="s">
        <v>560</v>
      </c>
    </row>
    <row r="119" spans="1:33" ht="36.75">
      <c r="A119" s="58" t="s">
        <v>437</v>
      </c>
      <c r="B119" s="73" t="s">
        <v>398</v>
      </c>
      <c r="C119" s="75">
        <v>0</v>
      </c>
      <c r="D119" s="75">
        <v>0</v>
      </c>
      <c r="E119" s="75">
        <v>1.442242</v>
      </c>
      <c r="F119" s="75">
        <v>0</v>
      </c>
      <c r="G119" s="75">
        <v>0</v>
      </c>
      <c r="H119" s="75">
        <v>0</v>
      </c>
      <c r="I119" s="75">
        <v>0.22289</v>
      </c>
      <c r="J119" s="75">
        <v>0.69333900000000004</v>
      </c>
      <c r="K119" s="75">
        <v>0.89962699999999995</v>
      </c>
      <c r="L119" s="75">
        <v>1.1372660000000001</v>
      </c>
      <c r="M119" s="75">
        <v>1.3734789999999999</v>
      </c>
      <c r="N119" s="75">
        <v>1.610668</v>
      </c>
      <c r="O119" s="75">
        <v>2.8639009999999998</v>
      </c>
      <c r="P119" s="75">
        <v>2.9975299999999998</v>
      </c>
      <c r="Q119" s="75">
        <v>2.9503590000000002</v>
      </c>
      <c r="R119" s="75">
        <v>2.8897490000000001</v>
      </c>
      <c r="S119" s="75">
        <v>2.871912</v>
      </c>
      <c r="T119" s="75">
        <v>2.8770989999999999</v>
      </c>
      <c r="U119" s="75">
        <v>2.8936459999999999</v>
      </c>
      <c r="V119" s="75">
        <v>2.9124819999999998</v>
      </c>
      <c r="W119" s="75">
        <v>2.9270879999999999</v>
      </c>
      <c r="X119" s="75">
        <v>2.9625659999999998</v>
      </c>
      <c r="Y119" s="75">
        <v>2.9969429999999999</v>
      </c>
      <c r="Z119" s="75">
        <v>3.0266500000000001</v>
      </c>
      <c r="AA119" s="75">
        <v>3.045255</v>
      </c>
      <c r="AB119" s="75">
        <v>3.0344039999999999</v>
      </c>
      <c r="AC119" s="75">
        <v>3.0484770000000001</v>
      </c>
      <c r="AD119" s="75">
        <v>3.0496439999999998</v>
      </c>
      <c r="AE119" s="75">
        <v>3.0565220000000002</v>
      </c>
      <c r="AF119" s="75">
        <v>3.072727</v>
      </c>
      <c r="AG119" s="80" t="s">
        <v>560</v>
      </c>
    </row>
    <row r="120" spans="1:33" ht="36.75">
      <c r="A120" s="58" t="s">
        <v>438</v>
      </c>
      <c r="B120" s="73" t="s">
        <v>400</v>
      </c>
      <c r="C120" s="75">
        <v>0</v>
      </c>
      <c r="D120" s="75">
        <v>0</v>
      </c>
      <c r="E120" s="75">
        <v>0</v>
      </c>
      <c r="F120" s="75">
        <v>0</v>
      </c>
      <c r="G120" s="75">
        <v>3.3692150000000001</v>
      </c>
      <c r="H120" s="75">
        <v>1.5172140000000001</v>
      </c>
      <c r="I120" s="75">
        <v>5.4216160000000002</v>
      </c>
      <c r="J120" s="75">
        <v>0.18001400000000001</v>
      </c>
      <c r="K120" s="75">
        <v>5.2355229999999997</v>
      </c>
      <c r="L120" s="75">
        <v>6.1146260000000003</v>
      </c>
      <c r="M120" s="75">
        <v>6.8253440000000003</v>
      </c>
      <c r="N120" s="75">
        <v>7.5701749999999999</v>
      </c>
      <c r="O120" s="75">
        <v>11.739243</v>
      </c>
      <c r="P120" s="75">
        <v>11.983231</v>
      </c>
      <c r="Q120" s="75">
        <v>12.130554</v>
      </c>
      <c r="R120" s="75">
        <v>12.197861</v>
      </c>
      <c r="S120" s="75">
        <v>12.282852</v>
      </c>
      <c r="T120" s="75">
        <v>12.350327</v>
      </c>
      <c r="U120" s="75">
        <v>12.400421</v>
      </c>
      <c r="V120" s="75">
        <v>12.428131</v>
      </c>
      <c r="W120" s="75">
        <v>12.40921</v>
      </c>
      <c r="X120" s="75">
        <v>12.419418</v>
      </c>
      <c r="Y120" s="75">
        <v>12.430327999999999</v>
      </c>
      <c r="Z120" s="75">
        <v>12.444290000000001</v>
      </c>
      <c r="AA120" s="75">
        <v>12.464005</v>
      </c>
      <c r="AB120" s="75">
        <v>12.381683000000001</v>
      </c>
      <c r="AC120" s="75">
        <v>12.414351999999999</v>
      </c>
      <c r="AD120" s="75">
        <v>12.478821</v>
      </c>
      <c r="AE120" s="75">
        <v>12.577576000000001</v>
      </c>
      <c r="AF120" s="75">
        <v>12.711868000000001</v>
      </c>
      <c r="AG120" s="80" t="s">
        <v>560</v>
      </c>
    </row>
    <row r="121" spans="1:33" ht="24.75">
      <c r="A121" s="58" t="s">
        <v>439</v>
      </c>
      <c r="B121" s="73" t="s">
        <v>406</v>
      </c>
      <c r="C121" s="75">
        <v>0</v>
      </c>
      <c r="D121" s="75">
        <v>0</v>
      </c>
      <c r="E121" s="75">
        <v>27.095141999999999</v>
      </c>
      <c r="F121" s="75">
        <v>54.594627000000003</v>
      </c>
      <c r="G121" s="75">
        <v>51.983314999999997</v>
      </c>
      <c r="H121" s="75">
        <v>65.107849000000002</v>
      </c>
      <c r="I121" s="75">
        <v>82.112976000000003</v>
      </c>
      <c r="J121" s="75">
        <v>86.875136999999995</v>
      </c>
      <c r="K121" s="75">
        <v>90.933860999999993</v>
      </c>
      <c r="L121" s="75">
        <v>102.948402</v>
      </c>
      <c r="M121" s="75">
        <v>113.68461600000001</v>
      </c>
      <c r="N121" s="75">
        <v>117.432861</v>
      </c>
      <c r="O121" s="75">
        <v>121.51016199999999</v>
      </c>
      <c r="P121" s="75">
        <v>125.903465</v>
      </c>
      <c r="Q121" s="75">
        <v>130.516479</v>
      </c>
      <c r="R121" s="75">
        <v>134.73751799999999</v>
      </c>
      <c r="S121" s="75">
        <v>139.971497</v>
      </c>
      <c r="T121" s="75">
        <v>145.55654899999999</v>
      </c>
      <c r="U121" s="75">
        <v>151.446213</v>
      </c>
      <c r="V121" s="75">
        <v>157.52864099999999</v>
      </c>
      <c r="W121" s="75">
        <v>163.935394</v>
      </c>
      <c r="X121" s="75">
        <v>171.00962799999999</v>
      </c>
      <c r="Y121" s="75">
        <v>177.14112900000001</v>
      </c>
      <c r="Z121" s="75">
        <v>183.74778699999999</v>
      </c>
      <c r="AA121" s="75">
        <v>190.96301299999999</v>
      </c>
      <c r="AB121" s="75">
        <v>196.94068899999999</v>
      </c>
      <c r="AC121" s="75">
        <v>205.15400700000001</v>
      </c>
      <c r="AD121" s="75">
        <v>214.119339</v>
      </c>
      <c r="AE121" s="75">
        <v>223.91113300000001</v>
      </c>
      <c r="AF121" s="75">
        <v>234.54933199999999</v>
      </c>
      <c r="AG121" s="80" t="s">
        <v>560</v>
      </c>
    </row>
    <row r="122" spans="1:33" ht="36.75">
      <c r="A122" s="58" t="s">
        <v>440</v>
      </c>
      <c r="B122" s="73" t="s">
        <v>396</v>
      </c>
      <c r="C122" s="75">
        <v>0</v>
      </c>
      <c r="D122" s="75">
        <v>0</v>
      </c>
      <c r="E122" s="75">
        <v>13.582299000000001</v>
      </c>
      <c r="F122" s="75">
        <v>44.143509000000002</v>
      </c>
      <c r="G122" s="75">
        <v>51.983314999999997</v>
      </c>
      <c r="H122" s="75">
        <v>52.080620000000003</v>
      </c>
      <c r="I122" s="75">
        <v>62.482177999999998</v>
      </c>
      <c r="J122" s="75">
        <v>64.909180000000006</v>
      </c>
      <c r="K122" s="75">
        <v>67.422118999999995</v>
      </c>
      <c r="L122" s="75">
        <v>77.789000999999999</v>
      </c>
      <c r="M122" s="75">
        <v>80.586181999999994</v>
      </c>
      <c r="N122" s="75">
        <v>82.892364999999998</v>
      </c>
      <c r="O122" s="75">
        <v>85.595855999999998</v>
      </c>
      <c r="P122" s="75">
        <v>88.569800999999998</v>
      </c>
      <c r="Q122" s="75">
        <v>91.730118000000004</v>
      </c>
      <c r="R122" s="75">
        <v>94.465209999999999</v>
      </c>
      <c r="S122" s="75">
        <v>97.935135000000002</v>
      </c>
      <c r="T122" s="75">
        <v>101.736237</v>
      </c>
      <c r="U122" s="75">
        <v>105.846664</v>
      </c>
      <c r="V122" s="75">
        <v>110.19787599999999</v>
      </c>
      <c r="W122" s="75">
        <v>113.69006299999999</v>
      </c>
      <c r="X122" s="75">
        <v>118.452271</v>
      </c>
      <c r="Y122" s="75">
        <v>123.581543</v>
      </c>
      <c r="Z122" s="75">
        <v>129.11914100000001</v>
      </c>
      <c r="AA122" s="75">
        <v>135.10327100000001</v>
      </c>
      <c r="AB122" s="75">
        <v>140.31274400000001</v>
      </c>
      <c r="AC122" s="75">
        <v>147.19897499999999</v>
      </c>
      <c r="AD122" s="75">
        <v>154.660156</v>
      </c>
      <c r="AE122" s="75">
        <v>162.765625</v>
      </c>
      <c r="AF122" s="75">
        <v>171.53247099999999</v>
      </c>
      <c r="AG122" s="80" t="s">
        <v>560</v>
      </c>
    </row>
    <row r="123" spans="1:33" ht="36.75">
      <c r="A123" s="58" t="s">
        <v>441</v>
      </c>
      <c r="B123" s="73" t="s">
        <v>398</v>
      </c>
      <c r="C123" s="75">
        <v>0</v>
      </c>
      <c r="D123" s="75">
        <v>0</v>
      </c>
      <c r="E123" s="75">
        <v>13.512843999999999</v>
      </c>
      <c r="F123" s="75">
        <v>0</v>
      </c>
      <c r="G123" s="75">
        <v>0</v>
      </c>
      <c r="H123" s="75">
        <v>0</v>
      </c>
      <c r="I123" s="75">
        <v>3.9727299999999999</v>
      </c>
      <c r="J123" s="75">
        <v>5.1847779999999997</v>
      </c>
      <c r="K123" s="75">
        <v>5.5874569999999997</v>
      </c>
      <c r="L123" s="75">
        <v>6.0374460000000001</v>
      </c>
      <c r="M123" s="75">
        <v>6.5016040000000004</v>
      </c>
      <c r="N123" s="75">
        <v>7.0785840000000002</v>
      </c>
      <c r="O123" s="75">
        <v>7.7044079999999999</v>
      </c>
      <c r="P123" s="75">
        <v>8.3741319999999995</v>
      </c>
      <c r="Q123" s="75">
        <v>9.0773489999999999</v>
      </c>
      <c r="R123" s="75">
        <v>9.9670760000000005</v>
      </c>
      <c r="S123" s="75">
        <v>10.927172000000001</v>
      </c>
      <c r="T123" s="75">
        <v>11.862753</v>
      </c>
      <c r="U123" s="75">
        <v>12.749724000000001</v>
      </c>
      <c r="V123" s="75">
        <v>13.565351</v>
      </c>
      <c r="W123" s="75">
        <v>15.860439</v>
      </c>
      <c r="X123" s="75">
        <v>17.174973000000001</v>
      </c>
      <c r="Y123" s="75">
        <v>17.116745000000002</v>
      </c>
      <c r="Z123" s="75">
        <v>17.067246999999998</v>
      </c>
      <c r="AA123" s="75">
        <v>17.106138000000001</v>
      </c>
      <c r="AB123" s="75">
        <v>17.001358</v>
      </c>
      <c r="AC123" s="75">
        <v>17.001598000000001</v>
      </c>
      <c r="AD123" s="75">
        <v>17.083089999999999</v>
      </c>
      <c r="AE123" s="75">
        <v>17.241447000000001</v>
      </c>
      <c r="AF123" s="75">
        <v>17.47908</v>
      </c>
      <c r="AG123" s="80" t="s">
        <v>560</v>
      </c>
    </row>
    <row r="124" spans="1:33" ht="36.75">
      <c r="A124" s="58" t="s">
        <v>442</v>
      </c>
      <c r="B124" s="73" t="s">
        <v>400</v>
      </c>
      <c r="C124" s="75">
        <v>0</v>
      </c>
      <c r="D124" s="75">
        <v>0</v>
      </c>
      <c r="E124" s="75">
        <v>0</v>
      </c>
      <c r="F124" s="75">
        <v>10.451117999999999</v>
      </c>
      <c r="G124" s="75">
        <v>0</v>
      </c>
      <c r="H124" s="75">
        <v>13.027227999999999</v>
      </c>
      <c r="I124" s="75">
        <v>15.65807</v>
      </c>
      <c r="J124" s="75">
        <v>16.781178000000001</v>
      </c>
      <c r="K124" s="75">
        <v>17.924285999999999</v>
      </c>
      <c r="L124" s="75">
        <v>19.121953999999999</v>
      </c>
      <c r="M124" s="75">
        <v>26.596831999999999</v>
      </c>
      <c r="N124" s="75">
        <v>27.461914</v>
      </c>
      <c r="O124" s="75">
        <v>28.209900000000001</v>
      </c>
      <c r="P124" s="75">
        <v>28.959534000000001</v>
      </c>
      <c r="Q124" s="75">
        <v>29.709015000000001</v>
      </c>
      <c r="R124" s="75">
        <v>30.305237000000002</v>
      </c>
      <c r="S124" s="75">
        <v>31.109192</v>
      </c>
      <c r="T124" s="75">
        <v>31.957550000000001</v>
      </c>
      <c r="U124" s="75">
        <v>32.849823000000001</v>
      </c>
      <c r="V124" s="75">
        <v>33.765411</v>
      </c>
      <c r="W124" s="75">
        <v>34.384887999999997</v>
      </c>
      <c r="X124" s="75">
        <v>35.382384999999999</v>
      </c>
      <c r="Y124" s="75">
        <v>36.442841000000001</v>
      </c>
      <c r="Z124" s="75">
        <v>37.561400999999996</v>
      </c>
      <c r="AA124" s="75">
        <v>38.753601000000003</v>
      </c>
      <c r="AB124" s="75">
        <v>39.626587000000001</v>
      </c>
      <c r="AC124" s="75">
        <v>40.953429999999997</v>
      </c>
      <c r="AD124" s="75">
        <v>42.376099000000004</v>
      </c>
      <c r="AE124" s="75">
        <v>43.904052999999998</v>
      </c>
      <c r="AF124" s="75">
        <v>45.537781000000003</v>
      </c>
      <c r="AG124" s="80" t="s">
        <v>560</v>
      </c>
    </row>
    <row r="125" spans="1:33">
      <c r="A125" s="58" t="s">
        <v>443</v>
      </c>
      <c r="B125" s="73" t="s">
        <v>408</v>
      </c>
      <c r="C125" s="75">
        <v>0</v>
      </c>
      <c r="D125" s="75">
        <v>0</v>
      </c>
      <c r="E125" s="75">
        <v>156.61035200000001</v>
      </c>
      <c r="F125" s="75">
        <v>153.58528100000001</v>
      </c>
      <c r="G125" s="75">
        <v>167.54072600000001</v>
      </c>
      <c r="H125" s="75">
        <v>131.80898999999999</v>
      </c>
      <c r="I125" s="75">
        <v>229.18573000000001</v>
      </c>
      <c r="J125" s="75">
        <v>272.50289900000001</v>
      </c>
      <c r="K125" s="75">
        <v>307.55731200000002</v>
      </c>
      <c r="L125" s="75">
        <v>330.31860399999999</v>
      </c>
      <c r="M125" s="75">
        <v>353.19519000000003</v>
      </c>
      <c r="N125" s="75">
        <v>375.54422</v>
      </c>
      <c r="O125" s="75">
        <v>405.92275999999998</v>
      </c>
      <c r="P125" s="75">
        <v>451.901611</v>
      </c>
      <c r="Q125" s="75">
        <v>462.28936800000002</v>
      </c>
      <c r="R125" s="75">
        <v>472.41039999999998</v>
      </c>
      <c r="S125" s="75">
        <v>484.61755399999998</v>
      </c>
      <c r="T125" s="75">
        <v>496.45117199999999</v>
      </c>
      <c r="U125" s="75">
        <v>507.82092299999999</v>
      </c>
      <c r="V125" s="75">
        <v>531.66821300000004</v>
      </c>
      <c r="W125" s="75">
        <v>574.87817399999994</v>
      </c>
      <c r="X125" s="75">
        <v>601.270264</v>
      </c>
      <c r="Y125" s="75">
        <v>611.60278300000004</v>
      </c>
      <c r="Z125" s="75">
        <v>618.27722200000005</v>
      </c>
      <c r="AA125" s="75">
        <v>627.55560300000002</v>
      </c>
      <c r="AB125" s="75">
        <v>639.02136199999995</v>
      </c>
      <c r="AC125" s="75">
        <v>652.56243900000004</v>
      </c>
      <c r="AD125" s="75">
        <v>668.86431900000002</v>
      </c>
      <c r="AE125" s="75">
        <v>687.924622</v>
      </c>
      <c r="AF125" s="75">
        <v>709.28985599999999</v>
      </c>
      <c r="AG125" s="80" t="s">
        <v>560</v>
      </c>
    </row>
    <row r="126" spans="1:33" ht="36.75">
      <c r="A126" s="58" t="s">
        <v>444</v>
      </c>
      <c r="B126" s="73" t="s">
        <v>396</v>
      </c>
      <c r="C126" s="75">
        <v>0</v>
      </c>
      <c r="D126" s="75">
        <v>0</v>
      </c>
      <c r="E126" s="75">
        <v>29.267792</v>
      </c>
      <c r="F126" s="75">
        <v>148.46101400000001</v>
      </c>
      <c r="G126" s="75">
        <v>139.742538</v>
      </c>
      <c r="H126" s="75">
        <v>121.189781</v>
      </c>
      <c r="I126" s="75">
        <v>193.18284600000001</v>
      </c>
      <c r="J126" s="75">
        <v>209.39009100000001</v>
      </c>
      <c r="K126" s="75">
        <v>225.368652</v>
      </c>
      <c r="L126" s="75">
        <v>240.24786399999999</v>
      </c>
      <c r="M126" s="75">
        <v>255.14991800000001</v>
      </c>
      <c r="N126" s="75">
        <v>269.67132600000002</v>
      </c>
      <c r="O126" s="75">
        <v>284.09588600000001</v>
      </c>
      <c r="P126" s="75">
        <v>313.66015599999997</v>
      </c>
      <c r="Q126" s="75">
        <v>321.21826199999998</v>
      </c>
      <c r="R126" s="75">
        <v>328.60351600000001</v>
      </c>
      <c r="S126" s="75">
        <v>337.46630900000002</v>
      </c>
      <c r="T126" s="75">
        <v>346.10791</v>
      </c>
      <c r="U126" s="75">
        <v>354.48046900000003</v>
      </c>
      <c r="V126" s="75">
        <v>367.95263699999998</v>
      </c>
      <c r="W126" s="75">
        <v>402.02539100000001</v>
      </c>
      <c r="X126" s="75">
        <v>407.52685500000001</v>
      </c>
      <c r="Y126" s="75">
        <v>413.90185500000001</v>
      </c>
      <c r="Z126" s="75">
        <v>421.381348</v>
      </c>
      <c r="AA126" s="75">
        <v>430.34814499999999</v>
      </c>
      <c r="AB126" s="75">
        <v>440.97363300000001</v>
      </c>
      <c r="AC126" s="75">
        <v>453.27734400000003</v>
      </c>
      <c r="AD126" s="75">
        <v>467.75048800000002</v>
      </c>
      <c r="AE126" s="75">
        <v>484.39794899999998</v>
      </c>
      <c r="AF126" s="75">
        <v>502.89453099999997</v>
      </c>
      <c r="AG126" s="80" t="s">
        <v>560</v>
      </c>
    </row>
    <row r="127" spans="1:33" ht="36.75">
      <c r="A127" s="58" t="s">
        <v>445</v>
      </c>
      <c r="B127" s="73" t="s">
        <v>398</v>
      </c>
      <c r="C127" s="75">
        <v>0</v>
      </c>
      <c r="D127" s="75">
        <v>0</v>
      </c>
      <c r="E127" s="75">
        <v>127.342552</v>
      </c>
      <c r="F127" s="75">
        <v>0</v>
      </c>
      <c r="G127" s="75">
        <v>0</v>
      </c>
      <c r="H127" s="75">
        <v>0</v>
      </c>
      <c r="I127" s="75">
        <v>21.023781</v>
      </c>
      <c r="J127" s="75">
        <v>30.238078999999999</v>
      </c>
      <c r="K127" s="75">
        <v>45.077007000000002</v>
      </c>
      <c r="L127" s="75">
        <v>49.187542000000001</v>
      </c>
      <c r="M127" s="75">
        <v>53.319316999999998</v>
      </c>
      <c r="N127" s="75">
        <v>57.339396999999998</v>
      </c>
      <c r="O127" s="75">
        <v>61.260052000000002</v>
      </c>
      <c r="P127" s="75">
        <v>75.897705000000002</v>
      </c>
      <c r="Q127" s="75">
        <v>77.324341000000004</v>
      </c>
      <c r="R127" s="75">
        <v>78.755249000000006</v>
      </c>
      <c r="S127" s="75">
        <v>80.554687999999999</v>
      </c>
      <c r="T127" s="75">
        <v>82.385620000000003</v>
      </c>
      <c r="U127" s="75">
        <v>84.233643000000001</v>
      </c>
      <c r="V127" s="75">
        <v>86.337280000000007</v>
      </c>
      <c r="W127" s="75">
        <v>88.408569</v>
      </c>
      <c r="X127" s="75">
        <v>109.458496</v>
      </c>
      <c r="Y127" s="75">
        <v>113.65683</v>
      </c>
      <c r="Z127" s="75">
        <v>113.023438</v>
      </c>
      <c r="AA127" s="75">
        <v>113.326942</v>
      </c>
      <c r="AB127" s="75">
        <v>113.95961</v>
      </c>
      <c r="AC127" s="75">
        <v>114.78641500000001</v>
      </c>
      <c r="AD127" s="75">
        <v>115.900581</v>
      </c>
      <c r="AE127" s="75">
        <v>117.31572</v>
      </c>
      <c r="AF127" s="75">
        <v>118.97711200000001</v>
      </c>
      <c r="AG127" s="80" t="s">
        <v>560</v>
      </c>
    </row>
    <row r="128" spans="1:33" ht="36.75">
      <c r="A128" s="58" t="s">
        <v>446</v>
      </c>
      <c r="B128" s="73" t="s">
        <v>400</v>
      </c>
      <c r="C128" s="75">
        <v>0</v>
      </c>
      <c r="D128" s="75">
        <v>0</v>
      </c>
      <c r="E128" s="75">
        <v>0</v>
      </c>
      <c r="F128" s="75">
        <v>5.1242640000000002</v>
      </c>
      <c r="G128" s="75">
        <v>27.798190999999999</v>
      </c>
      <c r="H128" s="75">
        <v>10.619213</v>
      </c>
      <c r="I128" s="75">
        <v>14.979089</v>
      </c>
      <c r="J128" s="75">
        <v>32.874724999999998</v>
      </c>
      <c r="K128" s="75">
        <v>37.111679000000002</v>
      </c>
      <c r="L128" s="75">
        <v>40.883220999999999</v>
      </c>
      <c r="M128" s="75">
        <v>44.725951999999999</v>
      </c>
      <c r="N128" s="75">
        <v>48.533504000000001</v>
      </c>
      <c r="O128" s="75">
        <v>60.566833000000003</v>
      </c>
      <c r="P128" s="75">
        <v>62.34375</v>
      </c>
      <c r="Q128" s="75">
        <v>63.746765000000003</v>
      </c>
      <c r="R128" s="75">
        <v>65.051636000000002</v>
      </c>
      <c r="S128" s="75">
        <v>66.596558000000002</v>
      </c>
      <c r="T128" s="75">
        <v>67.957642000000007</v>
      </c>
      <c r="U128" s="75">
        <v>69.106812000000005</v>
      </c>
      <c r="V128" s="75">
        <v>77.378296000000006</v>
      </c>
      <c r="W128" s="75">
        <v>84.444214000000002</v>
      </c>
      <c r="X128" s="75">
        <v>84.284912000000006</v>
      </c>
      <c r="Y128" s="75">
        <v>84.044066999999998</v>
      </c>
      <c r="Z128" s="75">
        <v>83.872437000000005</v>
      </c>
      <c r="AA128" s="75">
        <v>83.880493000000001</v>
      </c>
      <c r="AB128" s="75">
        <v>84.088134999999994</v>
      </c>
      <c r="AC128" s="75">
        <v>84.498656999999994</v>
      </c>
      <c r="AD128" s="75">
        <v>85.213256999999999</v>
      </c>
      <c r="AE128" s="75">
        <v>86.210937999999999</v>
      </c>
      <c r="AF128" s="75">
        <v>87.418212999999994</v>
      </c>
      <c r="AG128" s="80" t="s">
        <v>560</v>
      </c>
    </row>
    <row r="129" spans="1:33">
      <c r="A129" s="58" t="s">
        <v>447</v>
      </c>
      <c r="B129" s="73" t="s">
        <v>410</v>
      </c>
      <c r="C129" s="75">
        <v>0</v>
      </c>
      <c r="D129" s="75">
        <v>0</v>
      </c>
      <c r="E129" s="75">
        <v>56.669510000000002</v>
      </c>
      <c r="F129" s="75">
        <v>37.471088000000002</v>
      </c>
      <c r="G129" s="75">
        <v>43.557560000000002</v>
      </c>
      <c r="H129" s="75">
        <v>44.503295999999999</v>
      </c>
      <c r="I129" s="75">
        <v>72.808311000000003</v>
      </c>
      <c r="J129" s="75">
        <v>84.820007000000004</v>
      </c>
      <c r="K129" s="75">
        <v>90.070235999999994</v>
      </c>
      <c r="L129" s="75">
        <v>92.176970999999995</v>
      </c>
      <c r="M129" s="75">
        <v>94.572677999999996</v>
      </c>
      <c r="N129" s="75">
        <v>97.417586999999997</v>
      </c>
      <c r="O129" s="75">
        <v>100.320312</v>
      </c>
      <c r="P129" s="75">
        <v>103.08107</v>
      </c>
      <c r="Q129" s="75">
        <v>105.67130299999999</v>
      </c>
      <c r="R129" s="75">
        <v>109.04439499999999</v>
      </c>
      <c r="S129" s="75">
        <v>112.1054</v>
      </c>
      <c r="T129" s="75">
        <v>118.504662</v>
      </c>
      <c r="U129" s="75">
        <v>121.540161</v>
      </c>
      <c r="V129" s="75">
        <v>124.700394</v>
      </c>
      <c r="W129" s="75">
        <v>128.62368799999999</v>
      </c>
      <c r="X129" s="75">
        <v>132.40486100000001</v>
      </c>
      <c r="Y129" s="75">
        <v>136.71447800000001</v>
      </c>
      <c r="Z129" s="75">
        <v>141.45953399999999</v>
      </c>
      <c r="AA129" s="75">
        <v>146.47183200000001</v>
      </c>
      <c r="AB129" s="75">
        <v>152.38009600000001</v>
      </c>
      <c r="AC129" s="75">
        <v>158.54830899999999</v>
      </c>
      <c r="AD129" s="75">
        <v>169.47439600000001</v>
      </c>
      <c r="AE129" s="75">
        <v>176.05462600000001</v>
      </c>
      <c r="AF129" s="75">
        <v>183.35507200000001</v>
      </c>
      <c r="AG129" s="80" t="s">
        <v>560</v>
      </c>
    </row>
    <row r="130" spans="1:33" ht="36.75">
      <c r="A130" s="58" t="s">
        <v>448</v>
      </c>
      <c r="B130" s="73" t="s">
        <v>396</v>
      </c>
      <c r="C130" s="75">
        <v>0</v>
      </c>
      <c r="D130" s="75">
        <v>0</v>
      </c>
      <c r="E130" s="75">
        <v>40.306548999999997</v>
      </c>
      <c r="F130" s="75">
        <v>32.350479</v>
      </c>
      <c r="G130" s="75">
        <v>30.349741000000002</v>
      </c>
      <c r="H130" s="75">
        <v>28.719753000000001</v>
      </c>
      <c r="I130" s="75">
        <v>39.418579000000001</v>
      </c>
      <c r="J130" s="75">
        <v>46.519775000000003</v>
      </c>
      <c r="K130" s="75">
        <v>49.927703999999999</v>
      </c>
      <c r="L130" s="75">
        <v>50.177700000000002</v>
      </c>
      <c r="M130" s="75">
        <v>50.630234000000002</v>
      </c>
      <c r="N130" s="75">
        <v>51.382655999999997</v>
      </c>
      <c r="O130" s="75">
        <v>52.247616000000001</v>
      </c>
      <c r="P130" s="75">
        <v>53.135494000000001</v>
      </c>
      <c r="Q130" s="75">
        <v>53.99192</v>
      </c>
      <c r="R130" s="75">
        <v>55.335594</v>
      </c>
      <c r="S130" s="75">
        <v>56.643044000000003</v>
      </c>
      <c r="T130" s="75">
        <v>58.164817999999997</v>
      </c>
      <c r="U130" s="75">
        <v>59.893065999999997</v>
      </c>
      <c r="V130" s="75">
        <v>61.794277000000001</v>
      </c>
      <c r="W130" s="75">
        <v>64.128487000000007</v>
      </c>
      <c r="X130" s="75">
        <v>66.410843</v>
      </c>
      <c r="Y130" s="75">
        <v>69.047295000000005</v>
      </c>
      <c r="Z130" s="75">
        <v>72.002289000000005</v>
      </c>
      <c r="AA130" s="75">
        <v>75.173241000000004</v>
      </c>
      <c r="AB130" s="75">
        <v>78.856880000000004</v>
      </c>
      <c r="AC130" s="75">
        <v>82.716644000000002</v>
      </c>
      <c r="AD130" s="75">
        <v>87.047852000000006</v>
      </c>
      <c r="AE130" s="75">
        <v>91.724029999999999</v>
      </c>
      <c r="AF130" s="75">
        <v>96.761741999999998</v>
      </c>
      <c r="AG130" s="80" t="s">
        <v>560</v>
      </c>
    </row>
    <row r="131" spans="1:33" ht="36.75">
      <c r="A131" s="58" t="s">
        <v>449</v>
      </c>
      <c r="B131" s="73" t="s">
        <v>398</v>
      </c>
      <c r="C131" s="75">
        <v>0</v>
      </c>
      <c r="D131" s="75">
        <v>0</v>
      </c>
      <c r="E131" s="75">
        <v>16.362960999999999</v>
      </c>
      <c r="F131" s="75">
        <v>0</v>
      </c>
      <c r="G131" s="75">
        <v>0</v>
      </c>
      <c r="H131" s="75">
        <v>0</v>
      </c>
      <c r="I131" s="75">
        <v>4.736758</v>
      </c>
      <c r="J131" s="75">
        <v>5.2091089999999998</v>
      </c>
      <c r="K131" s="75">
        <v>5.930682</v>
      </c>
      <c r="L131" s="75">
        <v>6.7345600000000001</v>
      </c>
      <c r="M131" s="75">
        <v>7.614382</v>
      </c>
      <c r="N131" s="75">
        <v>8.5717949999999998</v>
      </c>
      <c r="O131" s="75">
        <v>9.5365310000000001</v>
      </c>
      <c r="P131" s="75">
        <v>10.463457</v>
      </c>
      <c r="Q131" s="75">
        <v>11.344697999999999</v>
      </c>
      <c r="R131" s="75">
        <v>12.283388</v>
      </c>
      <c r="S131" s="75">
        <v>13.119218999999999</v>
      </c>
      <c r="T131" s="75">
        <v>17.008300999999999</v>
      </c>
      <c r="U131" s="75">
        <v>17.272521999999999</v>
      </c>
      <c r="V131" s="75">
        <v>17.530380000000001</v>
      </c>
      <c r="W131" s="75">
        <v>17.875762999999999</v>
      </c>
      <c r="X131" s="75">
        <v>18.192565999999999</v>
      </c>
      <c r="Y131" s="75">
        <v>18.542862</v>
      </c>
      <c r="Z131" s="75">
        <v>18.901398</v>
      </c>
      <c r="AA131" s="75">
        <v>19.243895999999999</v>
      </c>
      <c r="AB131" s="75">
        <v>19.652495999999999</v>
      </c>
      <c r="AC131" s="75">
        <v>20.147766000000001</v>
      </c>
      <c r="AD131" s="75">
        <v>24.738312000000001</v>
      </c>
      <c r="AE131" s="75">
        <v>24.481598000000002</v>
      </c>
      <c r="AF131" s="75">
        <v>24.404796999999999</v>
      </c>
      <c r="AG131" s="80" t="s">
        <v>560</v>
      </c>
    </row>
    <row r="132" spans="1:33" ht="36.75">
      <c r="A132" s="58" t="s">
        <v>450</v>
      </c>
      <c r="B132" s="73" t="s">
        <v>400</v>
      </c>
      <c r="C132" s="75">
        <v>0</v>
      </c>
      <c r="D132" s="75">
        <v>0</v>
      </c>
      <c r="E132" s="75">
        <v>0</v>
      </c>
      <c r="F132" s="75">
        <v>5.1206079999999998</v>
      </c>
      <c r="G132" s="75">
        <v>13.20782</v>
      </c>
      <c r="H132" s="75">
        <v>15.783542000000001</v>
      </c>
      <c r="I132" s="75">
        <v>28.652972999999999</v>
      </c>
      <c r="J132" s="75">
        <v>33.091124999999998</v>
      </c>
      <c r="K132" s="75">
        <v>34.211852999999998</v>
      </c>
      <c r="L132" s="75">
        <v>35.264709000000003</v>
      </c>
      <c r="M132" s="75">
        <v>36.328063999999998</v>
      </c>
      <c r="N132" s="75">
        <v>37.463135000000001</v>
      </c>
      <c r="O132" s="75">
        <v>38.536163000000002</v>
      </c>
      <c r="P132" s="75">
        <v>39.482117000000002</v>
      </c>
      <c r="Q132" s="75">
        <v>40.334685999999998</v>
      </c>
      <c r="R132" s="75">
        <v>41.425415000000001</v>
      </c>
      <c r="S132" s="75">
        <v>42.343139999999998</v>
      </c>
      <c r="T132" s="75">
        <v>43.331543000000003</v>
      </c>
      <c r="U132" s="75">
        <v>44.374572999999998</v>
      </c>
      <c r="V132" s="75">
        <v>45.375731999999999</v>
      </c>
      <c r="W132" s="75">
        <v>46.619446000000003</v>
      </c>
      <c r="X132" s="75">
        <v>47.801453000000002</v>
      </c>
      <c r="Y132" s="75">
        <v>49.124329000000003</v>
      </c>
      <c r="Z132" s="75">
        <v>50.555847</v>
      </c>
      <c r="AA132" s="75">
        <v>52.054687999999999</v>
      </c>
      <c r="AB132" s="75">
        <v>53.870728</v>
      </c>
      <c r="AC132" s="75">
        <v>55.683898999999997</v>
      </c>
      <c r="AD132" s="75">
        <v>57.688231999999999</v>
      </c>
      <c r="AE132" s="75">
        <v>59.848998999999999</v>
      </c>
      <c r="AF132" s="75">
        <v>62.188538000000001</v>
      </c>
      <c r="AG132" s="80" t="s">
        <v>560</v>
      </c>
    </row>
    <row r="133" spans="1:33">
      <c r="A133" s="58" t="s">
        <v>451</v>
      </c>
      <c r="B133" s="73" t="s">
        <v>412</v>
      </c>
      <c r="C133" s="75">
        <v>0</v>
      </c>
      <c r="D133" s="75">
        <v>0</v>
      </c>
      <c r="E133" s="75">
        <v>115.426598</v>
      </c>
      <c r="F133" s="75">
        <v>41.947009999999999</v>
      </c>
      <c r="G133" s="75">
        <v>47.125084000000001</v>
      </c>
      <c r="H133" s="75">
        <v>38.117705999999998</v>
      </c>
      <c r="I133" s="75">
        <v>67.991485999999995</v>
      </c>
      <c r="J133" s="75">
        <v>96.846030999999996</v>
      </c>
      <c r="K133" s="75">
        <v>102.435974</v>
      </c>
      <c r="L133" s="75">
        <v>108.011292</v>
      </c>
      <c r="M133" s="75">
        <v>112.861465</v>
      </c>
      <c r="N133" s="75">
        <v>119.648026</v>
      </c>
      <c r="O133" s="75">
        <v>127.09201</v>
      </c>
      <c r="P133" s="75">
        <v>135.04875200000001</v>
      </c>
      <c r="Q133" s="75">
        <v>143.84571800000001</v>
      </c>
      <c r="R133" s="75">
        <v>152.63088999999999</v>
      </c>
      <c r="S133" s="75">
        <v>161.906387</v>
      </c>
      <c r="T133" s="75">
        <v>171.171494</v>
      </c>
      <c r="U133" s="75">
        <v>180.32472200000001</v>
      </c>
      <c r="V133" s="75">
        <v>189.25633199999999</v>
      </c>
      <c r="W133" s="75">
        <v>203.44070400000001</v>
      </c>
      <c r="X133" s="75">
        <v>209.50415000000001</v>
      </c>
      <c r="Y133" s="75">
        <v>215.64260899999999</v>
      </c>
      <c r="Z133" s="75">
        <v>221.91261299999999</v>
      </c>
      <c r="AA133" s="75">
        <v>228.406631</v>
      </c>
      <c r="AB133" s="75">
        <v>244.924744</v>
      </c>
      <c r="AC133" s="75">
        <v>255.999222</v>
      </c>
      <c r="AD133" s="75">
        <v>261.33923299999998</v>
      </c>
      <c r="AE133" s="75">
        <v>267.67520100000002</v>
      </c>
      <c r="AF133" s="75">
        <v>275.05304000000001</v>
      </c>
      <c r="AG133" s="80" t="s">
        <v>560</v>
      </c>
    </row>
    <row r="134" spans="1:33" ht="36.75">
      <c r="A134" s="58" t="s">
        <v>452</v>
      </c>
      <c r="B134" s="73" t="s">
        <v>396</v>
      </c>
      <c r="C134" s="75">
        <v>0</v>
      </c>
      <c r="D134" s="75">
        <v>0</v>
      </c>
      <c r="E134" s="75">
        <v>32.940520999999997</v>
      </c>
      <c r="F134" s="75">
        <v>40.970402</v>
      </c>
      <c r="G134" s="75">
        <v>39.429993000000003</v>
      </c>
      <c r="H134" s="75">
        <v>30.231021999999999</v>
      </c>
      <c r="I134" s="75">
        <v>56.583678999999997</v>
      </c>
      <c r="J134" s="75">
        <v>58.839661</v>
      </c>
      <c r="K134" s="75">
        <v>61.001587000000001</v>
      </c>
      <c r="L134" s="75">
        <v>63.083435000000001</v>
      </c>
      <c r="M134" s="75">
        <v>64.746764999999996</v>
      </c>
      <c r="N134" s="75">
        <v>67.088195999999996</v>
      </c>
      <c r="O134" s="75">
        <v>69.668457000000004</v>
      </c>
      <c r="P134" s="75">
        <v>72.4375</v>
      </c>
      <c r="Q134" s="75">
        <v>75.356200999999999</v>
      </c>
      <c r="R134" s="75">
        <v>78.172973999999996</v>
      </c>
      <c r="S134" s="75">
        <v>81.315551999999997</v>
      </c>
      <c r="T134" s="75">
        <v>84.592772999999994</v>
      </c>
      <c r="U134" s="75">
        <v>88.001098999999996</v>
      </c>
      <c r="V134" s="75">
        <v>91.505981000000006</v>
      </c>
      <c r="W134" s="75">
        <v>94.761841000000004</v>
      </c>
      <c r="X134" s="75">
        <v>98.513672</v>
      </c>
      <c r="Y134" s="75">
        <v>102.453003</v>
      </c>
      <c r="Z134" s="75">
        <v>106.596802</v>
      </c>
      <c r="AA134" s="75">
        <v>110.993042</v>
      </c>
      <c r="AB134" s="75">
        <v>114.989014</v>
      </c>
      <c r="AC134" s="75">
        <v>119.89587400000001</v>
      </c>
      <c r="AD134" s="75">
        <v>125.173462</v>
      </c>
      <c r="AE134" s="75">
        <v>130.83972199999999</v>
      </c>
      <c r="AF134" s="75">
        <v>136.937378</v>
      </c>
      <c r="AG134" s="80" t="s">
        <v>560</v>
      </c>
    </row>
    <row r="135" spans="1:33" ht="36.75">
      <c r="A135" s="58" t="s">
        <v>453</v>
      </c>
      <c r="B135" s="73" t="s">
        <v>398</v>
      </c>
      <c r="C135" s="75">
        <v>0</v>
      </c>
      <c r="D135" s="75">
        <v>0</v>
      </c>
      <c r="E135" s="75">
        <v>82.486075999999997</v>
      </c>
      <c r="F135" s="75">
        <v>0</v>
      </c>
      <c r="G135" s="75">
        <v>0</v>
      </c>
      <c r="H135" s="75">
        <v>5.9060759999999997</v>
      </c>
      <c r="I135" s="75">
        <v>6.032419</v>
      </c>
      <c r="J135" s="75">
        <v>27.743845</v>
      </c>
      <c r="K135" s="75">
        <v>30.876719999999999</v>
      </c>
      <c r="L135" s="75">
        <v>34.198436999999998</v>
      </c>
      <c r="M135" s="75">
        <v>37.282725999999997</v>
      </c>
      <c r="N135" s="75">
        <v>41.605784999999997</v>
      </c>
      <c r="O135" s="75">
        <v>46.323376000000003</v>
      </c>
      <c r="P135" s="75">
        <v>51.353405000000002</v>
      </c>
      <c r="Q135" s="75">
        <v>57.071381000000002</v>
      </c>
      <c r="R135" s="75">
        <v>62.9221</v>
      </c>
      <c r="S135" s="75">
        <v>68.898696999999999</v>
      </c>
      <c r="T135" s="75">
        <v>74.719711000000004</v>
      </c>
      <c r="U135" s="75">
        <v>80.285529999999994</v>
      </c>
      <c r="V135" s="75">
        <v>85.530495000000002</v>
      </c>
      <c r="W135" s="75">
        <v>96.310424999999995</v>
      </c>
      <c r="X135" s="75">
        <v>98.418944999999994</v>
      </c>
      <c r="Y135" s="75">
        <v>100.39196800000001</v>
      </c>
      <c r="Z135" s="75">
        <v>102.26965300000001</v>
      </c>
      <c r="AA135" s="75">
        <v>104.093506</v>
      </c>
      <c r="AB135" s="75">
        <v>116.365967</v>
      </c>
      <c r="AC135" s="75">
        <v>122.214355</v>
      </c>
      <c r="AD135" s="75">
        <v>121.921631</v>
      </c>
      <c r="AE135" s="75">
        <v>122.204224</v>
      </c>
      <c r="AF135" s="75">
        <v>123.062866</v>
      </c>
      <c r="AG135" s="80" t="s">
        <v>560</v>
      </c>
    </row>
    <row r="136" spans="1:33" ht="36.75">
      <c r="A136" s="58" t="s">
        <v>454</v>
      </c>
      <c r="B136" s="73" t="s">
        <v>400</v>
      </c>
      <c r="C136" s="75">
        <v>0</v>
      </c>
      <c r="D136" s="75">
        <v>0</v>
      </c>
      <c r="E136" s="75">
        <v>0</v>
      </c>
      <c r="F136" s="75">
        <v>0.97660800000000003</v>
      </c>
      <c r="G136" s="75">
        <v>7.6950909999999997</v>
      </c>
      <c r="H136" s="75">
        <v>1.9806079999999999</v>
      </c>
      <c r="I136" s="75">
        <v>5.3753869999999999</v>
      </c>
      <c r="J136" s="75">
        <v>10.262527</v>
      </c>
      <c r="K136" s="75">
        <v>10.557663</v>
      </c>
      <c r="L136" s="75">
        <v>10.729416000000001</v>
      </c>
      <c r="M136" s="75">
        <v>10.83197</v>
      </c>
      <c r="N136" s="75">
        <v>10.954041</v>
      </c>
      <c r="O136" s="75">
        <v>11.100174000000001</v>
      </c>
      <c r="P136" s="75">
        <v>11.257842999999999</v>
      </c>
      <c r="Q136" s="75">
        <v>11.418137</v>
      </c>
      <c r="R136" s="75">
        <v>11.535812</v>
      </c>
      <c r="S136" s="75">
        <v>11.692138999999999</v>
      </c>
      <c r="T136" s="75">
        <v>11.859009</v>
      </c>
      <c r="U136" s="75">
        <v>12.038100999999999</v>
      </c>
      <c r="V136" s="75">
        <v>12.219863999999999</v>
      </c>
      <c r="W136" s="75">
        <v>12.368439</v>
      </c>
      <c r="X136" s="75">
        <v>12.571533000000001</v>
      </c>
      <c r="Y136" s="75">
        <v>12.797637999999999</v>
      </c>
      <c r="Z136" s="75">
        <v>13.046158</v>
      </c>
      <c r="AA136" s="75">
        <v>13.320084</v>
      </c>
      <c r="AB136" s="75">
        <v>13.569763</v>
      </c>
      <c r="AC136" s="75">
        <v>13.888992</v>
      </c>
      <c r="AD136" s="75">
        <v>14.244125</v>
      </c>
      <c r="AE136" s="75">
        <v>14.631256</v>
      </c>
      <c r="AF136" s="75">
        <v>15.052795</v>
      </c>
      <c r="AG136" s="80" t="s">
        <v>560</v>
      </c>
    </row>
    <row r="137" spans="1:33" ht="60.75">
      <c r="A137" s="58" t="s">
        <v>455</v>
      </c>
      <c r="B137" s="73" t="s">
        <v>414</v>
      </c>
      <c r="C137" s="75">
        <v>92.633178999999998</v>
      </c>
      <c r="D137" s="75">
        <v>0</v>
      </c>
      <c r="E137" s="75">
        <v>143.05595400000001</v>
      </c>
      <c r="F137" s="75">
        <v>4.3904230000000002</v>
      </c>
      <c r="G137" s="75">
        <v>19.775538999999998</v>
      </c>
      <c r="H137" s="75">
        <v>10.59379</v>
      </c>
      <c r="I137" s="75">
        <v>27.343346</v>
      </c>
      <c r="J137" s="75">
        <v>28.084761</v>
      </c>
      <c r="K137" s="75">
        <v>39.258232</v>
      </c>
      <c r="L137" s="75">
        <v>45.927891000000002</v>
      </c>
      <c r="M137" s="75">
        <v>52.710113999999997</v>
      </c>
      <c r="N137" s="75">
        <v>63.697754000000003</v>
      </c>
      <c r="O137" s="75">
        <v>75.700142</v>
      </c>
      <c r="P137" s="75">
        <v>79.366919999999993</v>
      </c>
      <c r="Q137" s="75">
        <v>82.883492000000004</v>
      </c>
      <c r="R137" s="75">
        <v>97.115036000000003</v>
      </c>
      <c r="S137" s="75">
        <v>98.122757000000007</v>
      </c>
      <c r="T137" s="75">
        <v>99.166015999999999</v>
      </c>
      <c r="U137" s="75">
        <v>100.295456</v>
      </c>
      <c r="V137" s="75">
        <v>101.518051</v>
      </c>
      <c r="W137" s="75">
        <v>101.95813800000001</v>
      </c>
      <c r="X137" s="75">
        <v>103.36534899999999</v>
      </c>
      <c r="Y137" s="75">
        <v>104.906235</v>
      </c>
      <c r="Z137" s="75">
        <v>106.524147</v>
      </c>
      <c r="AA137" s="75">
        <v>108.29641700000001</v>
      </c>
      <c r="AB137" s="75">
        <v>109.170776</v>
      </c>
      <c r="AC137" s="75">
        <v>111.08833300000001</v>
      </c>
      <c r="AD137" s="75">
        <v>113.25724</v>
      </c>
      <c r="AE137" s="75">
        <v>115.537659</v>
      </c>
      <c r="AF137" s="75">
        <v>119.349777</v>
      </c>
      <c r="AG137" s="80">
        <v>8.7770000000000001E-3</v>
      </c>
    </row>
    <row r="138" spans="1:33" ht="36.75">
      <c r="A138" s="58" t="s">
        <v>456</v>
      </c>
      <c r="B138" s="73" t="s">
        <v>396</v>
      </c>
      <c r="C138" s="75">
        <v>92.633178999999998</v>
      </c>
      <c r="D138" s="75">
        <v>0</v>
      </c>
      <c r="E138" s="75">
        <v>140.176254</v>
      </c>
      <c r="F138" s="75">
        <v>0</v>
      </c>
      <c r="G138" s="75">
        <v>14.438255</v>
      </c>
      <c r="H138" s="75">
        <v>10.59379</v>
      </c>
      <c r="I138" s="75">
        <v>17.913976999999999</v>
      </c>
      <c r="J138" s="75">
        <v>21.928073999999999</v>
      </c>
      <c r="K138" s="75">
        <v>26.023720000000001</v>
      </c>
      <c r="L138" s="75">
        <v>30.154053000000001</v>
      </c>
      <c r="M138" s="75">
        <v>34.515255000000003</v>
      </c>
      <c r="N138" s="75">
        <v>38.688805000000002</v>
      </c>
      <c r="O138" s="75">
        <v>42.600470999999999</v>
      </c>
      <c r="P138" s="75">
        <v>46.314728000000002</v>
      </c>
      <c r="Q138" s="75">
        <v>49.834110000000003</v>
      </c>
      <c r="R138" s="75">
        <v>64.259155000000007</v>
      </c>
      <c r="S138" s="75">
        <v>65.099731000000006</v>
      </c>
      <c r="T138" s="75">
        <v>65.922852000000006</v>
      </c>
      <c r="U138" s="75">
        <v>66.829650999999998</v>
      </c>
      <c r="V138" s="75">
        <v>67.823547000000005</v>
      </c>
      <c r="W138" s="75">
        <v>68.403198000000003</v>
      </c>
      <c r="X138" s="75">
        <v>69.599853999999993</v>
      </c>
      <c r="Y138" s="75">
        <v>70.928223000000003</v>
      </c>
      <c r="Z138" s="75">
        <v>72.360839999999996</v>
      </c>
      <c r="AA138" s="75">
        <v>73.912475999999998</v>
      </c>
      <c r="AB138" s="75">
        <v>74.962890999999999</v>
      </c>
      <c r="AC138" s="75">
        <v>76.715575999999999</v>
      </c>
      <c r="AD138" s="75">
        <v>78.621337999999994</v>
      </c>
      <c r="AE138" s="75">
        <v>80.607910000000004</v>
      </c>
      <c r="AF138" s="75">
        <v>84.185303000000005</v>
      </c>
      <c r="AG138" s="80">
        <v>-3.2919999999999998E-3</v>
      </c>
    </row>
    <row r="139" spans="1:33" ht="36.75">
      <c r="A139" s="58" t="s">
        <v>457</v>
      </c>
      <c r="B139" s="73" t="s">
        <v>398</v>
      </c>
      <c r="C139" s="75">
        <v>0</v>
      </c>
      <c r="D139" s="75">
        <v>0</v>
      </c>
      <c r="E139" s="75">
        <v>2.879696</v>
      </c>
      <c r="F139" s="75">
        <v>4.3904230000000002</v>
      </c>
      <c r="G139" s="75">
        <v>0</v>
      </c>
      <c r="H139" s="75">
        <v>0</v>
      </c>
      <c r="I139" s="75">
        <v>4.699249</v>
      </c>
      <c r="J139" s="75">
        <v>3.5923790000000002</v>
      </c>
      <c r="K139" s="75">
        <v>7.6992779999999996</v>
      </c>
      <c r="L139" s="75">
        <v>8.9082159999999995</v>
      </c>
      <c r="M139" s="75">
        <v>10.059227999999999</v>
      </c>
      <c r="N139" s="75">
        <v>11.081734000000001</v>
      </c>
      <c r="O139" s="75">
        <v>18.586272999999998</v>
      </c>
      <c r="P139" s="75">
        <v>18.081827000000001</v>
      </c>
      <c r="Q139" s="75">
        <v>17.652653000000001</v>
      </c>
      <c r="R139" s="75">
        <v>17.220109999999998</v>
      </c>
      <c r="S139" s="75">
        <v>17.050702999999999</v>
      </c>
      <c r="T139" s="75">
        <v>16.954006</v>
      </c>
      <c r="U139" s="75">
        <v>16.886524000000001</v>
      </c>
      <c r="V139" s="75">
        <v>16.860759999999999</v>
      </c>
      <c r="W139" s="75">
        <v>16.651436</v>
      </c>
      <c r="X139" s="75">
        <v>16.670435000000001</v>
      </c>
      <c r="Y139" s="75">
        <v>16.711497999999999</v>
      </c>
      <c r="Z139" s="75">
        <v>16.753026999999999</v>
      </c>
      <c r="AA139" s="75">
        <v>16.849972000000001</v>
      </c>
      <c r="AB139" s="75">
        <v>16.734407000000001</v>
      </c>
      <c r="AC139" s="75">
        <v>16.804521999999999</v>
      </c>
      <c r="AD139" s="75">
        <v>16.966162000000001</v>
      </c>
      <c r="AE139" s="75">
        <v>17.166108999999999</v>
      </c>
      <c r="AF139" s="75">
        <v>17.367321</v>
      </c>
      <c r="AG139" s="80" t="s">
        <v>560</v>
      </c>
    </row>
    <row r="140" spans="1:33" ht="36.75">
      <c r="A140" s="58" t="s">
        <v>458</v>
      </c>
      <c r="B140" s="73" t="s">
        <v>400</v>
      </c>
      <c r="C140" s="75">
        <v>0</v>
      </c>
      <c r="D140" s="75">
        <v>0</v>
      </c>
      <c r="E140" s="75">
        <v>0</v>
      </c>
      <c r="F140" s="75">
        <v>0</v>
      </c>
      <c r="G140" s="75">
        <v>5.3372840000000004</v>
      </c>
      <c r="H140" s="75">
        <v>0</v>
      </c>
      <c r="I140" s="75">
        <v>4.7301209999999996</v>
      </c>
      <c r="J140" s="75">
        <v>2.564308</v>
      </c>
      <c r="K140" s="75">
        <v>5.5352309999999996</v>
      </c>
      <c r="L140" s="75">
        <v>6.8656230000000003</v>
      </c>
      <c r="M140" s="75">
        <v>8.1356319999999993</v>
      </c>
      <c r="N140" s="75">
        <v>13.927216</v>
      </c>
      <c r="O140" s="75">
        <v>14.513396999999999</v>
      </c>
      <c r="P140" s="75">
        <v>14.970367</v>
      </c>
      <c r="Q140" s="75">
        <v>15.396729000000001</v>
      </c>
      <c r="R140" s="75">
        <v>15.635773</v>
      </c>
      <c r="S140" s="75">
        <v>15.972321000000001</v>
      </c>
      <c r="T140" s="75">
        <v>16.289154</v>
      </c>
      <c r="U140" s="75">
        <v>16.579284999999999</v>
      </c>
      <c r="V140" s="75">
        <v>16.833739999999999</v>
      </c>
      <c r="W140" s="75">
        <v>16.903503000000001</v>
      </c>
      <c r="X140" s="75">
        <v>17.095061999999999</v>
      </c>
      <c r="Y140" s="75">
        <v>17.26651</v>
      </c>
      <c r="Z140" s="75">
        <v>17.410278000000002</v>
      </c>
      <c r="AA140" s="75">
        <v>17.533965999999999</v>
      </c>
      <c r="AB140" s="75">
        <v>17.473479999999999</v>
      </c>
      <c r="AC140" s="75">
        <v>17.568237</v>
      </c>
      <c r="AD140" s="75">
        <v>17.669739</v>
      </c>
      <c r="AE140" s="75">
        <v>17.763641</v>
      </c>
      <c r="AF140" s="75">
        <v>17.797149999999998</v>
      </c>
      <c r="AG140" s="80" t="s">
        <v>560</v>
      </c>
    </row>
    <row r="141" spans="1:33">
      <c r="A141" s="58" t="s">
        <v>459</v>
      </c>
      <c r="B141" s="73" t="s">
        <v>416</v>
      </c>
      <c r="C141" s="75">
        <v>277.67211900000001</v>
      </c>
      <c r="D141" s="75">
        <v>0</v>
      </c>
      <c r="E141" s="75">
        <v>250.45843500000001</v>
      </c>
      <c r="F141" s="75">
        <v>32.324593</v>
      </c>
      <c r="G141" s="75">
        <v>169.630112</v>
      </c>
      <c r="H141" s="75">
        <v>152.51554899999999</v>
      </c>
      <c r="I141" s="75">
        <v>259.276794</v>
      </c>
      <c r="J141" s="75">
        <v>230.568161</v>
      </c>
      <c r="K141" s="75">
        <v>245.45195000000001</v>
      </c>
      <c r="L141" s="75">
        <v>261.92245500000001</v>
      </c>
      <c r="M141" s="75">
        <v>281.04553199999998</v>
      </c>
      <c r="N141" s="75">
        <v>299.71713299999999</v>
      </c>
      <c r="O141" s="75">
        <v>318.62152099999997</v>
      </c>
      <c r="P141" s="75">
        <v>339.24078400000002</v>
      </c>
      <c r="Q141" s="75">
        <v>362.033142</v>
      </c>
      <c r="R141" s="75">
        <v>384.71224999999998</v>
      </c>
      <c r="S141" s="75">
        <v>405.89959700000003</v>
      </c>
      <c r="T141" s="75">
        <v>426.966003</v>
      </c>
      <c r="U141" s="75">
        <v>448.86889600000001</v>
      </c>
      <c r="V141" s="75">
        <v>472.02929699999999</v>
      </c>
      <c r="W141" s="75">
        <v>496.631531</v>
      </c>
      <c r="X141" s="75">
        <v>519.66039999999998</v>
      </c>
      <c r="Y141" s="75">
        <v>557.39709500000004</v>
      </c>
      <c r="Z141" s="75">
        <v>575.06079099999999</v>
      </c>
      <c r="AA141" s="75">
        <v>609.20263699999998</v>
      </c>
      <c r="AB141" s="75">
        <v>609.19549600000005</v>
      </c>
      <c r="AC141" s="75">
        <v>611.02514599999995</v>
      </c>
      <c r="AD141" s="75">
        <v>612.77136199999995</v>
      </c>
      <c r="AE141" s="75">
        <v>613.22363299999995</v>
      </c>
      <c r="AF141" s="75">
        <v>612.34362799999997</v>
      </c>
      <c r="AG141" s="80">
        <v>2.7646E-2</v>
      </c>
    </row>
    <row r="142" spans="1:33" ht="36.75">
      <c r="A142" s="58" t="s">
        <v>460</v>
      </c>
      <c r="B142" s="73" t="s">
        <v>396</v>
      </c>
      <c r="C142" s="75">
        <v>277.67211900000001</v>
      </c>
      <c r="D142" s="75">
        <v>0</v>
      </c>
      <c r="E142" s="75">
        <v>144.07287600000001</v>
      </c>
      <c r="F142" s="75">
        <v>32.099257999999999</v>
      </c>
      <c r="G142" s="75">
        <v>147.42898600000001</v>
      </c>
      <c r="H142" s="75">
        <v>146.25853000000001</v>
      </c>
      <c r="I142" s="75">
        <v>191.53758199999999</v>
      </c>
      <c r="J142" s="75">
        <v>203.94497699999999</v>
      </c>
      <c r="K142" s="75">
        <v>216.976089</v>
      </c>
      <c r="L142" s="75">
        <v>231.21292099999999</v>
      </c>
      <c r="M142" s="75">
        <v>246.91575599999999</v>
      </c>
      <c r="N142" s="75">
        <v>261.91769399999998</v>
      </c>
      <c r="O142" s="75">
        <v>276.81848100000002</v>
      </c>
      <c r="P142" s="75">
        <v>292.84771699999999</v>
      </c>
      <c r="Q142" s="75">
        <v>310.38656600000002</v>
      </c>
      <c r="R142" s="75">
        <v>327.49331699999999</v>
      </c>
      <c r="S142" s="75">
        <v>343.03460699999999</v>
      </c>
      <c r="T142" s="75">
        <v>358.255585</v>
      </c>
      <c r="U142" s="75">
        <v>374.080536</v>
      </c>
      <c r="V142" s="75">
        <v>390.99234000000001</v>
      </c>
      <c r="W142" s="75">
        <v>409.32281499999999</v>
      </c>
      <c r="X142" s="75">
        <v>426.61157200000002</v>
      </c>
      <c r="Y142" s="75">
        <v>444.14013699999998</v>
      </c>
      <c r="Z142" s="75">
        <v>454.37792999999999</v>
      </c>
      <c r="AA142" s="75">
        <v>489.16894500000001</v>
      </c>
      <c r="AB142" s="75">
        <v>490.73681599999998</v>
      </c>
      <c r="AC142" s="75">
        <v>494.04101600000001</v>
      </c>
      <c r="AD142" s="75">
        <v>497.36279300000001</v>
      </c>
      <c r="AE142" s="75">
        <v>499.43457000000001</v>
      </c>
      <c r="AF142" s="75">
        <v>500.30664100000001</v>
      </c>
      <c r="AG142" s="80">
        <v>2.051E-2</v>
      </c>
    </row>
    <row r="143" spans="1:33" ht="36.75">
      <c r="A143" s="58" t="s">
        <v>461</v>
      </c>
      <c r="B143" s="73" t="s">
        <v>398</v>
      </c>
      <c r="C143" s="75">
        <v>0</v>
      </c>
      <c r="D143" s="75">
        <v>0</v>
      </c>
      <c r="E143" s="75">
        <v>106.38556699999999</v>
      </c>
      <c r="F143" s="75">
        <v>0</v>
      </c>
      <c r="G143" s="75">
        <v>15.530001</v>
      </c>
      <c r="H143" s="75">
        <v>0</v>
      </c>
      <c r="I143" s="75">
        <v>60.084170999999998</v>
      </c>
      <c r="J143" s="75">
        <v>18.590885</v>
      </c>
      <c r="K143" s="75">
        <v>20.063969</v>
      </c>
      <c r="L143" s="75">
        <v>21.87537</v>
      </c>
      <c r="M143" s="75">
        <v>24.813934</v>
      </c>
      <c r="N143" s="75">
        <v>28.059771999999999</v>
      </c>
      <c r="O143" s="75">
        <v>31.658080999999999</v>
      </c>
      <c r="P143" s="75">
        <v>35.787616999999997</v>
      </c>
      <c r="Q143" s="75">
        <v>40.498874999999998</v>
      </c>
      <c r="R143" s="75">
        <v>45.544967999999997</v>
      </c>
      <c r="S143" s="75">
        <v>50.734234000000001</v>
      </c>
      <c r="T143" s="75">
        <v>56.121997999999998</v>
      </c>
      <c r="U143" s="75">
        <v>61.691284000000003</v>
      </c>
      <c r="V143" s="75">
        <v>67.358840999999998</v>
      </c>
      <c r="W143" s="75">
        <v>72.966498999999999</v>
      </c>
      <c r="X143" s="75">
        <v>78.089752000000004</v>
      </c>
      <c r="Y143" s="75">
        <v>94.205382999999998</v>
      </c>
      <c r="Z143" s="75">
        <v>101.538246</v>
      </c>
      <c r="AA143" s="75">
        <v>101.017212</v>
      </c>
      <c r="AB143" s="75">
        <v>99.617064999999997</v>
      </c>
      <c r="AC143" s="75">
        <v>98.268921000000006</v>
      </c>
      <c r="AD143" s="75">
        <v>96.862328000000005</v>
      </c>
      <c r="AE143" s="75">
        <v>95.512100000000004</v>
      </c>
      <c r="AF143" s="75">
        <v>94.125793000000002</v>
      </c>
      <c r="AG143" s="80" t="s">
        <v>560</v>
      </c>
    </row>
    <row r="144" spans="1:33" ht="36.75">
      <c r="A144" s="58" t="s">
        <v>462</v>
      </c>
      <c r="B144" s="73" t="s">
        <v>400</v>
      </c>
      <c r="C144" s="75">
        <v>0</v>
      </c>
      <c r="D144" s="75">
        <v>0</v>
      </c>
      <c r="E144" s="75">
        <v>0</v>
      </c>
      <c r="F144" s="75">
        <v>0.22533400000000001</v>
      </c>
      <c r="G144" s="75">
        <v>6.6711260000000001</v>
      </c>
      <c r="H144" s="75">
        <v>6.2570180000000004</v>
      </c>
      <c r="I144" s="75">
        <v>7.6550589999999996</v>
      </c>
      <c r="J144" s="75">
        <v>8.0323019999999996</v>
      </c>
      <c r="K144" s="75">
        <v>8.4118949999999995</v>
      </c>
      <c r="L144" s="75">
        <v>8.8341820000000002</v>
      </c>
      <c r="M144" s="75">
        <v>9.3158709999999996</v>
      </c>
      <c r="N144" s="75">
        <v>9.7396689999999992</v>
      </c>
      <c r="O144" s="75">
        <v>10.144958000000001</v>
      </c>
      <c r="P144" s="75">
        <v>10.605453000000001</v>
      </c>
      <c r="Q144" s="75">
        <v>11.147719</v>
      </c>
      <c r="R144" s="75">
        <v>11.67398</v>
      </c>
      <c r="S144" s="75">
        <v>12.130767000000001</v>
      </c>
      <c r="T144" s="75">
        <v>12.588424</v>
      </c>
      <c r="U144" s="75">
        <v>13.097091000000001</v>
      </c>
      <c r="V144" s="75">
        <v>13.678115</v>
      </c>
      <c r="W144" s="75">
        <v>14.342238</v>
      </c>
      <c r="X144" s="75">
        <v>14.95909</v>
      </c>
      <c r="Y144" s="75">
        <v>19.051544</v>
      </c>
      <c r="Z144" s="75">
        <v>19.144562000000001</v>
      </c>
      <c r="AA144" s="75">
        <v>19.016479</v>
      </c>
      <c r="AB144" s="75">
        <v>18.841614</v>
      </c>
      <c r="AC144" s="75">
        <v>18.715240000000001</v>
      </c>
      <c r="AD144" s="75">
        <v>18.546233999999998</v>
      </c>
      <c r="AE144" s="75">
        <v>18.276978</v>
      </c>
      <c r="AF144" s="75">
        <v>17.911162999999998</v>
      </c>
      <c r="AG144" s="80" t="s">
        <v>560</v>
      </c>
    </row>
    <row r="145" spans="1:33" ht="36.75">
      <c r="A145" s="58" t="s">
        <v>463</v>
      </c>
      <c r="B145" s="73" t="s">
        <v>418</v>
      </c>
      <c r="C145" s="75">
        <v>3.2670840000000001</v>
      </c>
      <c r="D145" s="75">
        <v>0</v>
      </c>
      <c r="E145" s="75">
        <v>109.71494300000001</v>
      </c>
      <c r="F145" s="75">
        <v>20.661821</v>
      </c>
      <c r="G145" s="75">
        <v>9.6824910000000006</v>
      </c>
      <c r="H145" s="75">
        <v>0</v>
      </c>
      <c r="I145" s="75">
        <v>13.953403</v>
      </c>
      <c r="J145" s="75">
        <v>21.848134999999999</v>
      </c>
      <c r="K145" s="75">
        <v>18.533080999999999</v>
      </c>
      <c r="L145" s="75">
        <v>21.017634999999999</v>
      </c>
      <c r="M145" s="75">
        <v>25.053982000000001</v>
      </c>
      <c r="N145" s="75">
        <v>29.959049</v>
      </c>
      <c r="O145" s="75">
        <v>27.106746999999999</v>
      </c>
      <c r="P145" s="75">
        <v>40.082465999999997</v>
      </c>
      <c r="Q145" s="75">
        <v>43.550102000000003</v>
      </c>
      <c r="R145" s="75">
        <v>46.578079000000002</v>
      </c>
      <c r="S145" s="75">
        <v>52.021048999999998</v>
      </c>
      <c r="T145" s="75">
        <v>52.621161999999998</v>
      </c>
      <c r="U145" s="75">
        <v>53.278525999999999</v>
      </c>
      <c r="V145" s="75">
        <v>53.925125000000001</v>
      </c>
      <c r="W145" s="75">
        <v>54.677826000000003</v>
      </c>
      <c r="X145" s="75">
        <v>55.072432999999997</v>
      </c>
      <c r="Y145" s="75">
        <v>55.104080000000003</v>
      </c>
      <c r="Z145" s="75">
        <v>56.400588999999997</v>
      </c>
      <c r="AA145" s="75">
        <v>62.327224999999999</v>
      </c>
      <c r="AB145" s="75">
        <v>60.933928999999999</v>
      </c>
      <c r="AC145" s="75">
        <v>59.638514999999998</v>
      </c>
      <c r="AD145" s="75">
        <v>58.619171000000001</v>
      </c>
      <c r="AE145" s="75">
        <v>57.991669000000002</v>
      </c>
      <c r="AF145" s="75">
        <v>57.531002000000001</v>
      </c>
      <c r="AG145" s="80">
        <v>0.103968</v>
      </c>
    </row>
    <row r="146" spans="1:33" ht="36.75">
      <c r="A146" s="58" t="s">
        <v>464</v>
      </c>
      <c r="B146" s="73" t="s">
        <v>396</v>
      </c>
      <c r="C146" s="75">
        <v>0</v>
      </c>
      <c r="D146" s="75">
        <v>0</v>
      </c>
      <c r="E146" s="75">
        <v>38.090415999999998</v>
      </c>
      <c r="F146" s="75">
        <v>20.661821</v>
      </c>
      <c r="G146" s="75">
        <v>9.6824910000000006</v>
      </c>
      <c r="H146" s="75">
        <v>0</v>
      </c>
      <c r="I146" s="75">
        <v>13.795126</v>
      </c>
      <c r="J146" s="75">
        <v>14.644003</v>
      </c>
      <c r="K146" s="75">
        <v>15.635031</v>
      </c>
      <c r="L146" s="75">
        <v>16.738973999999999</v>
      </c>
      <c r="M146" s="75">
        <v>17.574974000000001</v>
      </c>
      <c r="N146" s="75">
        <v>18.311606999999999</v>
      </c>
      <c r="O146" s="75">
        <v>19.815543999999999</v>
      </c>
      <c r="P146" s="75">
        <v>21.379776</v>
      </c>
      <c r="Q146" s="75">
        <v>22.794001000000002</v>
      </c>
      <c r="R146" s="75">
        <v>24.134651000000002</v>
      </c>
      <c r="S146" s="75">
        <v>29.184204000000001</v>
      </c>
      <c r="T146" s="75">
        <v>29.457457999999999</v>
      </c>
      <c r="U146" s="75">
        <v>29.702393000000001</v>
      </c>
      <c r="V146" s="75">
        <v>29.908874999999998</v>
      </c>
      <c r="W146" s="75">
        <v>30.140442</v>
      </c>
      <c r="X146" s="75">
        <v>30.219238000000001</v>
      </c>
      <c r="Y146" s="75">
        <v>30.146301000000001</v>
      </c>
      <c r="Z146" s="75">
        <v>30.02478</v>
      </c>
      <c r="AA146" s="75">
        <v>29.894957999999999</v>
      </c>
      <c r="AB146" s="75">
        <v>29.769653000000002</v>
      </c>
      <c r="AC146" s="75">
        <v>29.657837000000001</v>
      </c>
      <c r="AD146" s="75">
        <v>29.655456999999998</v>
      </c>
      <c r="AE146" s="75">
        <v>29.785339</v>
      </c>
      <c r="AF146" s="75">
        <v>30.039368</v>
      </c>
      <c r="AG146" s="80" t="s">
        <v>560</v>
      </c>
    </row>
    <row r="147" spans="1:33" ht="36.75">
      <c r="A147" s="58" t="s">
        <v>465</v>
      </c>
      <c r="B147" s="73" t="s">
        <v>398</v>
      </c>
      <c r="C147" s="75">
        <v>0</v>
      </c>
      <c r="D147" s="75">
        <v>0</v>
      </c>
      <c r="E147" s="75">
        <v>71.624527</v>
      </c>
      <c r="F147" s="75">
        <v>0</v>
      </c>
      <c r="G147" s="75">
        <v>0</v>
      </c>
      <c r="H147" s="75">
        <v>0</v>
      </c>
      <c r="I147" s="75">
        <v>0</v>
      </c>
      <c r="J147" s="75">
        <v>7.2041320000000004</v>
      </c>
      <c r="K147" s="75">
        <v>1.6747810000000001</v>
      </c>
      <c r="L147" s="75">
        <v>4.2786609999999996</v>
      </c>
      <c r="M147" s="75">
        <v>5.8963179999999999</v>
      </c>
      <c r="N147" s="75">
        <v>10.090733999999999</v>
      </c>
      <c r="O147" s="75">
        <v>6.1482150000000004</v>
      </c>
      <c r="P147" s="75">
        <v>17.777405000000002</v>
      </c>
      <c r="Q147" s="75">
        <v>18.297851999999999</v>
      </c>
      <c r="R147" s="75">
        <v>18.880065999999999</v>
      </c>
      <c r="S147" s="75">
        <v>19.167480000000001</v>
      </c>
      <c r="T147" s="75">
        <v>19.422332999999998</v>
      </c>
      <c r="U147" s="75">
        <v>19.769196000000001</v>
      </c>
      <c r="V147" s="75">
        <v>20.156555000000001</v>
      </c>
      <c r="W147" s="75">
        <v>20.634888</v>
      </c>
      <c r="X147" s="75">
        <v>20.926909999999999</v>
      </c>
      <c r="Y147" s="75">
        <v>21.031769000000001</v>
      </c>
      <c r="Z147" s="75">
        <v>22.465546</v>
      </c>
      <c r="AA147" s="75">
        <v>28.550598000000001</v>
      </c>
      <c r="AB147" s="75">
        <v>27.325652999999999</v>
      </c>
      <c r="AC147" s="75">
        <v>26.193805999999999</v>
      </c>
      <c r="AD147" s="75">
        <v>25.231183999999999</v>
      </c>
      <c r="AE147" s="75">
        <v>24.528946000000001</v>
      </c>
      <c r="AF147" s="75">
        <v>23.868251999999998</v>
      </c>
      <c r="AG147" s="80" t="s">
        <v>560</v>
      </c>
    </row>
    <row r="148" spans="1:33" ht="36.75">
      <c r="A148" s="58" t="s">
        <v>466</v>
      </c>
      <c r="B148" s="73" t="s">
        <v>400</v>
      </c>
      <c r="C148" s="75">
        <v>3.2670840000000001</v>
      </c>
      <c r="D148" s="75">
        <v>0</v>
      </c>
      <c r="E148" s="75">
        <v>0</v>
      </c>
      <c r="F148" s="75">
        <v>0</v>
      </c>
      <c r="G148" s="75">
        <v>0</v>
      </c>
      <c r="H148" s="75">
        <v>0</v>
      </c>
      <c r="I148" s="75">
        <v>0.158277</v>
      </c>
      <c r="J148" s="75">
        <v>0</v>
      </c>
      <c r="K148" s="75">
        <v>1.2232689999999999</v>
      </c>
      <c r="L148" s="75">
        <v>0</v>
      </c>
      <c r="M148" s="75">
        <v>1.582689</v>
      </c>
      <c r="N148" s="75">
        <v>1.5567070000000001</v>
      </c>
      <c r="O148" s="75">
        <v>1.1429860000000001</v>
      </c>
      <c r="P148" s="75">
        <v>0.92528500000000002</v>
      </c>
      <c r="Q148" s="75">
        <v>2.458253</v>
      </c>
      <c r="R148" s="75">
        <v>3.5633620000000001</v>
      </c>
      <c r="S148" s="75">
        <v>3.669365</v>
      </c>
      <c r="T148" s="75">
        <v>3.741371</v>
      </c>
      <c r="U148" s="75">
        <v>3.8069380000000002</v>
      </c>
      <c r="V148" s="75">
        <v>3.8596949999999999</v>
      </c>
      <c r="W148" s="75">
        <v>3.9024960000000002</v>
      </c>
      <c r="X148" s="75">
        <v>3.926285</v>
      </c>
      <c r="Y148" s="75">
        <v>3.9260100000000002</v>
      </c>
      <c r="Z148" s="75">
        <v>3.910263</v>
      </c>
      <c r="AA148" s="75">
        <v>3.8816679999999999</v>
      </c>
      <c r="AB148" s="75">
        <v>3.8386230000000001</v>
      </c>
      <c r="AC148" s="75">
        <v>3.7868729999999999</v>
      </c>
      <c r="AD148" s="75">
        <v>3.732529</v>
      </c>
      <c r="AE148" s="75">
        <v>3.6773829999999998</v>
      </c>
      <c r="AF148" s="75">
        <v>3.623383</v>
      </c>
      <c r="AG148" s="80">
        <v>3.5760000000000002E-3</v>
      </c>
    </row>
    <row r="149" spans="1:33" ht="36.75">
      <c r="A149" s="58" t="s">
        <v>467</v>
      </c>
      <c r="B149" s="73" t="s">
        <v>420</v>
      </c>
      <c r="C149" s="75">
        <v>0</v>
      </c>
      <c r="D149" s="75">
        <v>0</v>
      </c>
      <c r="E149" s="75">
        <v>248.530136</v>
      </c>
      <c r="F149" s="75">
        <v>106.60395800000001</v>
      </c>
      <c r="G149" s="75">
        <v>61.747795000000004</v>
      </c>
      <c r="H149" s="75">
        <v>60.617415999999999</v>
      </c>
      <c r="I149" s="75">
        <v>110.932686</v>
      </c>
      <c r="J149" s="75">
        <v>116.29540299999999</v>
      </c>
      <c r="K149" s="75">
        <v>124.02572600000001</v>
      </c>
      <c r="L149" s="75">
        <v>127.046379</v>
      </c>
      <c r="M149" s="75">
        <v>134.09776299999999</v>
      </c>
      <c r="N149" s="75">
        <v>141.74981700000001</v>
      </c>
      <c r="O149" s="75">
        <v>150.092545</v>
      </c>
      <c r="P149" s="75">
        <v>159.19343599999999</v>
      </c>
      <c r="Q149" s="75">
        <v>168.589035</v>
      </c>
      <c r="R149" s="75">
        <v>176.74899300000001</v>
      </c>
      <c r="S149" s="75">
        <v>186.350525</v>
      </c>
      <c r="T149" s="75">
        <v>196.041901</v>
      </c>
      <c r="U149" s="75">
        <v>204.861786</v>
      </c>
      <c r="V149" s="75">
        <v>217.22848500000001</v>
      </c>
      <c r="W149" s="75">
        <v>233.49319499999999</v>
      </c>
      <c r="X149" s="75">
        <v>237.19433599999999</v>
      </c>
      <c r="Y149" s="75">
        <v>247.19567900000001</v>
      </c>
      <c r="Z149" s="75">
        <v>249.72027600000001</v>
      </c>
      <c r="AA149" s="75">
        <v>251.444153</v>
      </c>
      <c r="AB149" s="75">
        <v>248.75250199999999</v>
      </c>
      <c r="AC149" s="75">
        <v>249.925354</v>
      </c>
      <c r="AD149" s="75">
        <v>252.401917</v>
      </c>
      <c r="AE149" s="75">
        <v>256.11108400000001</v>
      </c>
      <c r="AF149" s="75">
        <v>264.02612299999998</v>
      </c>
      <c r="AG149" s="80" t="s">
        <v>560</v>
      </c>
    </row>
    <row r="150" spans="1:33" ht="36.75">
      <c r="A150" s="58" t="s">
        <v>468</v>
      </c>
      <c r="B150" s="73" t="s">
        <v>396</v>
      </c>
      <c r="C150" s="75">
        <v>0</v>
      </c>
      <c r="D150" s="75">
        <v>0</v>
      </c>
      <c r="E150" s="75">
        <v>162.40171799999999</v>
      </c>
      <c r="F150" s="75">
        <v>79.943329000000006</v>
      </c>
      <c r="G150" s="75">
        <v>61.747795000000004</v>
      </c>
      <c r="H150" s="75">
        <v>52.747356000000003</v>
      </c>
      <c r="I150" s="75">
        <v>86.845070000000007</v>
      </c>
      <c r="J150" s="75">
        <v>90.383469000000005</v>
      </c>
      <c r="K150" s="75">
        <v>92.814041000000003</v>
      </c>
      <c r="L150" s="75">
        <v>95.147705000000002</v>
      </c>
      <c r="M150" s="75">
        <v>99.780631999999997</v>
      </c>
      <c r="N150" s="75">
        <v>104.65656300000001</v>
      </c>
      <c r="O150" s="75">
        <v>109.812454</v>
      </c>
      <c r="P150" s="75">
        <v>115.301239</v>
      </c>
      <c r="Q150" s="75">
        <v>120.871368</v>
      </c>
      <c r="R150" s="75">
        <v>125.494659</v>
      </c>
      <c r="S150" s="75">
        <v>130.819275</v>
      </c>
      <c r="T150" s="75">
        <v>136.24749800000001</v>
      </c>
      <c r="U150" s="75">
        <v>141.238831</v>
      </c>
      <c r="V150" s="75">
        <v>149.939941</v>
      </c>
      <c r="W150" s="75">
        <v>156.285889</v>
      </c>
      <c r="X150" s="75">
        <v>159.292236</v>
      </c>
      <c r="Y150" s="75">
        <v>161.92358400000001</v>
      </c>
      <c r="Z150" s="75">
        <v>164.92236299999999</v>
      </c>
      <c r="AA150" s="75">
        <v>167.65429700000001</v>
      </c>
      <c r="AB150" s="75">
        <v>167.66503900000001</v>
      </c>
      <c r="AC150" s="75">
        <v>170.31518600000001</v>
      </c>
      <c r="AD150" s="75">
        <v>173.94506799999999</v>
      </c>
      <c r="AE150" s="75">
        <v>178.49829099999999</v>
      </c>
      <c r="AF150" s="75">
        <v>184.106934</v>
      </c>
      <c r="AG150" s="80" t="s">
        <v>560</v>
      </c>
    </row>
    <row r="151" spans="1:33" ht="36.75">
      <c r="A151" s="58" t="s">
        <v>469</v>
      </c>
      <c r="B151" s="73" t="s">
        <v>398</v>
      </c>
      <c r="C151" s="75">
        <v>0</v>
      </c>
      <c r="D151" s="75">
        <v>0</v>
      </c>
      <c r="E151" s="75">
        <v>86.128417999999996</v>
      </c>
      <c r="F151" s="75">
        <v>0</v>
      </c>
      <c r="G151" s="75">
        <v>0</v>
      </c>
      <c r="H151" s="75">
        <v>0</v>
      </c>
      <c r="I151" s="75">
        <v>12.121703999999999</v>
      </c>
      <c r="J151" s="75">
        <v>13.220713999999999</v>
      </c>
      <c r="K151" s="75">
        <v>17.965641000000002</v>
      </c>
      <c r="L151" s="75">
        <v>18.034977000000001</v>
      </c>
      <c r="M151" s="75">
        <v>19.332706000000002</v>
      </c>
      <c r="N151" s="75">
        <v>20.880558000000001</v>
      </c>
      <c r="O151" s="75">
        <v>22.745365</v>
      </c>
      <c r="P151" s="75">
        <v>24.931522000000001</v>
      </c>
      <c r="Q151" s="75">
        <v>27.281131999999999</v>
      </c>
      <c r="R151" s="75">
        <v>29.525444</v>
      </c>
      <c r="S151" s="75">
        <v>32.329666000000003</v>
      </c>
      <c r="T151" s="75">
        <v>35.089194999999997</v>
      </c>
      <c r="U151" s="75">
        <v>37.507007999999999</v>
      </c>
      <c r="V151" s="75">
        <v>39.764972999999998</v>
      </c>
      <c r="W151" s="75">
        <v>48.450073000000003</v>
      </c>
      <c r="X151" s="75">
        <v>47.982849000000002</v>
      </c>
      <c r="Y151" s="75">
        <v>47.221558000000002</v>
      </c>
      <c r="Z151" s="75">
        <v>46.447020999999999</v>
      </c>
      <c r="AA151" s="75">
        <v>45.413207999999997</v>
      </c>
      <c r="AB151" s="75">
        <v>43.310791000000002</v>
      </c>
      <c r="AC151" s="75">
        <v>41.974975999999998</v>
      </c>
      <c r="AD151" s="75">
        <v>40.829040999999997</v>
      </c>
      <c r="AE151" s="75">
        <v>39.867919999999998</v>
      </c>
      <c r="AF151" s="75">
        <v>41.905639999999998</v>
      </c>
      <c r="AG151" s="80" t="s">
        <v>560</v>
      </c>
    </row>
    <row r="152" spans="1:33" ht="36.75">
      <c r="A152" s="58" t="s">
        <v>470</v>
      </c>
      <c r="B152" s="73" t="s">
        <v>400</v>
      </c>
      <c r="C152" s="75">
        <v>0</v>
      </c>
      <c r="D152" s="75">
        <v>0</v>
      </c>
      <c r="E152" s="75">
        <v>0</v>
      </c>
      <c r="F152" s="75">
        <v>26.660630999999999</v>
      </c>
      <c r="G152" s="75">
        <v>0</v>
      </c>
      <c r="H152" s="75">
        <v>7.8700590000000004</v>
      </c>
      <c r="I152" s="75">
        <v>11.965915000000001</v>
      </c>
      <c r="J152" s="75">
        <v>12.691226</v>
      </c>
      <c r="K152" s="75">
        <v>13.246046</v>
      </c>
      <c r="L152" s="75">
        <v>13.863697999999999</v>
      </c>
      <c r="M152" s="75">
        <v>14.984415</v>
      </c>
      <c r="N152" s="75">
        <v>16.212692000000001</v>
      </c>
      <c r="O152" s="75">
        <v>17.534728999999999</v>
      </c>
      <c r="P152" s="75">
        <v>18.960678000000001</v>
      </c>
      <c r="Q152" s="75">
        <v>20.436543</v>
      </c>
      <c r="R152" s="75">
        <v>21.728888999999999</v>
      </c>
      <c r="S152" s="75">
        <v>23.201591000000001</v>
      </c>
      <c r="T152" s="75">
        <v>24.705196000000001</v>
      </c>
      <c r="U152" s="75">
        <v>26.115946000000001</v>
      </c>
      <c r="V152" s="75">
        <v>27.523582000000001</v>
      </c>
      <c r="W152" s="75">
        <v>28.757232999999999</v>
      </c>
      <c r="X152" s="75">
        <v>29.919252</v>
      </c>
      <c r="Y152" s="75">
        <v>38.050536999999998</v>
      </c>
      <c r="Z152" s="75">
        <v>38.350890999999997</v>
      </c>
      <c r="AA152" s="75">
        <v>38.376648000000003</v>
      </c>
      <c r="AB152" s="75">
        <v>37.776671999999998</v>
      </c>
      <c r="AC152" s="75">
        <v>37.635193000000001</v>
      </c>
      <c r="AD152" s="75">
        <v>37.627808000000002</v>
      </c>
      <c r="AE152" s="75">
        <v>37.744872999999998</v>
      </c>
      <c r="AF152" s="75">
        <v>38.013550000000002</v>
      </c>
      <c r="AG152" s="80" t="s">
        <v>560</v>
      </c>
    </row>
    <row r="153" spans="1:33" ht="36.75">
      <c r="A153" s="58" t="s">
        <v>471</v>
      </c>
      <c r="B153" s="73" t="s">
        <v>422</v>
      </c>
      <c r="C153" s="75">
        <v>0</v>
      </c>
      <c r="D153" s="75">
        <v>0</v>
      </c>
      <c r="E153" s="75">
        <v>14.602145</v>
      </c>
      <c r="F153" s="75">
        <v>16.885459999999998</v>
      </c>
      <c r="G153" s="75">
        <v>46.874870000000001</v>
      </c>
      <c r="H153" s="75">
        <v>53.067698999999998</v>
      </c>
      <c r="I153" s="75">
        <v>72.770484999999994</v>
      </c>
      <c r="J153" s="75">
        <v>80.687668000000002</v>
      </c>
      <c r="K153" s="75">
        <v>85.927177</v>
      </c>
      <c r="L153" s="75">
        <v>91.549773999999999</v>
      </c>
      <c r="M153" s="75">
        <v>97.549103000000002</v>
      </c>
      <c r="N153" s="75">
        <v>102.327606</v>
      </c>
      <c r="O153" s="75">
        <v>106.53220399999999</v>
      </c>
      <c r="P153" s="75">
        <v>110.226707</v>
      </c>
      <c r="Q153" s="75">
        <v>114.630898</v>
      </c>
      <c r="R153" s="75">
        <v>119.638329</v>
      </c>
      <c r="S153" s="75">
        <v>125.279472</v>
      </c>
      <c r="T153" s="75">
        <v>133.99610899999999</v>
      </c>
      <c r="U153" s="75">
        <v>141.28833</v>
      </c>
      <c r="V153" s="75">
        <v>145.92517100000001</v>
      </c>
      <c r="W153" s="75">
        <v>151.73078899999999</v>
      </c>
      <c r="X153" s="75">
        <v>155.07737700000001</v>
      </c>
      <c r="Y153" s="75">
        <v>158.64631700000001</v>
      </c>
      <c r="Z153" s="75">
        <v>162.17981</v>
      </c>
      <c r="AA153" s="75">
        <v>165.786911</v>
      </c>
      <c r="AB153" s="75">
        <v>168.53064000000001</v>
      </c>
      <c r="AC153" s="75">
        <v>171.84930399999999</v>
      </c>
      <c r="AD153" s="75">
        <v>179.67051699999999</v>
      </c>
      <c r="AE153" s="75">
        <v>182.786835</v>
      </c>
      <c r="AF153" s="75">
        <v>184.89952099999999</v>
      </c>
      <c r="AG153" s="80" t="s">
        <v>560</v>
      </c>
    </row>
    <row r="154" spans="1:33" ht="36.75">
      <c r="A154" s="58" t="s">
        <v>472</v>
      </c>
      <c r="B154" s="73" t="s">
        <v>396</v>
      </c>
      <c r="C154" s="75">
        <v>0</v>
      </c>
      <c r="D154" s="75">
        <v>0</v>
      </c>
      <c r="E154" s="75">
        <v>6.3431699999999998</v>
      </c>
      <c r="F154" s="75">
        <v>16.885459999999998</v>
      </c>
      <c r="G154" s="75">
        <v>40.563484000000003</v>
      </c>
      <c r="H154" s="75">
        <v>44.671455000000002</v>
      </c>
      <c r="I154" s="75">
        <v>60.883884000000002</v>
      </c>
      <c r="J154" s="75">
        <v>65.299919000000003</v>
      </c>
      <c r="K154" s="75">
        <v>69.396773999999994</v>
      </c>
      <c r="L154" s="75">
        <v>73.769927999999993</v>
      </c>
      <c r="M154" s="75">
        <v>78.421218999999994</v>
      </c>
      <c r="N154" s="75">
        <v>82.12236</v>
      </c>
      <c r="O154" s="75">
        <v>85.375632999999993</v>
      </c>
      <c r="P154" s="75">
        <v>88.234786999999997</v>
      </c>
      <c r="Q154" s="75">
        <v>91.652953999999994</v>
      </c>
      <c r="R154" s="75">
        <v>95.5625</v>
      </c>
      <c r="S154" s="75">
        <v>99.996528999999995</v>
      </c>
      <c r="T154" s="75">
        <v>104.52909099999999</v>
      </c>
      <c r="U154" s="75">
        <v>108.96923099999999</v>
      </c>
      <c r="V154" s="75">
        <v>113.27675600000001</v>
      </c>
      <c r="W154" s="75">
        <v>119.01037599999999</v>
      </c>
      <c r="X154" s="75">
        <v>122.188721</v>
      </c>
      <c r="Y154" s="75">
        <v>125.557129</v>
      </c>
      <c r="Z154" s="75">
        <v>128.917114</v>
      </c>
      <c r="AA154" s="75">
        <v>132.35583500000001</v>
      </c>
      <c r="AB154" s="75">
        <v>135.13476600000001</v>
      </c>
      <c r="AC154" s="75">
        <v>138.39672899999999</v>
      </c>
      <c r="AD154" s="75">
        <v>146.072754</v>
      </c>
      <c r="AE154" s="75">
        <v>149.08227500000001</v>
      </c>
      <c r="AF154" s="75">
        <v>151.310059</v>
      </c>
      <c r="AG154" s="80" t="s">
        <v>560</v>
      </c>
    </row>
    <row r="155" spans="1:33" ht="36.75">
      <c r="A155" s="58" t="s">
        <v>473</v>
      </c>
      <c r="B155" s="73" t="s">
        <v>398</v>
      </c>
      <c r="C155" s="75">
        <v>0</v>
      </c>
      <c r="D155" s="75">
        <v>0</v>
      </c>
      <c r="E155" s="75">
        <v>8.2589749999999995</v>
      </c>
      <c r="F155" s="75">
        <v>0</v>
      </c>
      <c r="G155" s="75">
        <v>0</v>
      </c>
      <c r="H155" s="75">
        <v>1.516745</v>
      </c>
      <c r="I155" s="75">
        <v>2.6492599999999999</v>
      </c>
      <c r="J155" s="75">
        <v>5.4295869999999997</v>
      </c>
      <c r="K155" s="75">
        <v>5.9192489999999998</v>
      </c>
      <c r="L155" s="75">
        <v>6.4673980000000002</v>
      </c>
      <c r="M155" s="75">
        <v>7.068289</v>
      </c>
      <c r="N155" s="75">
        <v>7.606757</v>
      </c>
      <c r="O155" s="75">
        <v>8.1176359999999992</v>
      </c>
      <c r="P155" s="75">
        <v>8.5933899999999994</v>
      </c>
      <c r="Q155" s="75">
        <v>9.109121</v>
      </c>
      <c r="R155" s="75">
        <v>9.6382049999999992</v>
      </c>
      <c r="S155" s="75">
        <v>10.182684</v>
      </c>
      <c r="T155" s="75">
        <v>10.689581</v>
      </c>
      <c r="U155" s="75">
        <v>13.164657999999999</v>
      </c>
      <c r="V155" s="75">
        <v>13.211715999999999</v>
      </c>
      <c r="W155" s="75">
        <v>13.162642999999999</v>
      </c>
      <c r="X155" s="75">
        <v>13.152602999999999</v>
      </c>
      <c r="Y155" s="75">
        <v>13.157515999999999</v>
      </c>
      <c r="Z155" s="75">
        <v>13.159882</v>
      </c>
      <c r="AA155" s="75">
        <v>13.168808</v>
      </c>
      <c r="AB155" s="75">
        <v>13.110564999999999</v>
      </c>
      <c r="AC155" s="75">
        <v>13.101746</v>
      </c>
      <c r="AD155" s="75">
        <v>13.135452000000001</v>
      </c>
      <c r="AE155" s="75">
        <v>13.17276</v>
      </c>
      <c r="AF155" s="75">
        <v>13.155014</v>
      </c>
      <c r="AG155" s="80" t="s">
        <v>560</v>
      </c>
    </row>
    <row r="156" spans="1:33" ht="36.75">
      <c r="A156" s="58" t="s">
        <v>474</v>
      </c>
      <c r="B156" s="73" t="s">
        <v>400</v>
      </c>
      <c r="C156" s="75">
        <v>0</v>
      </c>
      <c r="D156" s="75">
        <v>0</v>
      </c>
      <c r="E156" s="75">
        <v>0</v>
      </c>
      <c r="F156" s="75">
        <v>0</v>
      </c>
      <c r="G156" s="75">
        <v>6.3113869999999999</v>
      </c>
      <c r="H156" s="75">
        <v>6.8794979999999999</v>
      </c>
      <c r="I156" s="75">
        <v>9.2373370000000001</v>
      </c>
      <c r="J156" s="75">
        <v>9.9581619999999997</v>
      </c>
      <c r="K156" s="75">
        <v>10.611153</v>
      </c>
      <c r="L156" s="75">
        <v>11.312448</v>
      </c>
      <c r="M156" s="75">
        <v>12.059593</v>
      </c>
      <c r="N156" s="75">
        <v>12.598485999999999</v>
      </c>
      <c r="O156" s="75">
        <v>13.038933999999999</v>
      </c>
      <c r="P156" s="75">
        <v>13.398529999999999</v>
      </c>
      <c r="Q156" s="75">
        <v>13.868819999999999</v>
      </c>
      <c r="R156" s="75">
        <v>14.437623</v>
      </c>
      <c r="S156" s="75">
        <v>15.100256999999999</v>
      </c>
      <c r="T156" s="75">
        <v>18.777435000000001</v>
      </c>
      <c r="U156" s="75">
        <v>19.154433999999998</v>
      </c>
      <c r="V156" s="75">
        <v>19.436706999999998</v>
      </c>
      <c r="W156" s="75">
        <v>19.557770000000001</v>
      </c>
      <c r="X156" s="75">
        <v>19.736052999999998</v>
      </c>
      <c r="Y156" s="75">
        <v>19.931671000000001</v>
      </c>
      <c r="Z156" s="75">
        <v>20.102813999999999</v>
      </c>
      <c r="AA156" s="75">
        <v>20.262267999999999</v>
      </c>
      <c r="AB156" s="75">
        <v>20.285309000000002</v>
      </c>
      <c r="AC156" s="75">
        <v>20.350829999999998</v>
      </c>
      <c r="AD156" s="75">
        <v>20.462311</v>
      </c>
      <c r="AE156" s="75">
        <v>20.531798999999999</v>
      </c>
      <c r="AF156" s="75">
        <v>20.434448</v>
      </c>
      <c r="AG156" s="80" t="s">
        <v>560</v>
      </c>
    </row>
    <row r="157" spans="1:33">
      <c r="A157" s="58" t="s">
        <v>475</v>
      </c>
      <c r="B157" s="73" t="s">
        <v>424</v>
      </c>
      <c r="C157" s="75">
        <v>0</v>
      </c>
      <c r="D157" s="75">
        <v>6.9775470000000004</v>
      </c>
      <c r="E157" s="75">
        <v>46.720036</v>
      </c>
      <c r="F157" s="75">
        <v>32.929268</v>
      </c>
      <c r="G157" s="75">
        <v>22.559090000000001</v>
      </c>
      <c r="H157" s="75">
        <v>22.094673</v>
      </c>
      <c r="I157" s="75">
        <v>48.480907000000002</v>
      </c>
      <c r="J157" s="75">
        <v>45.041705999999998</v>
      </c>
      <c r="K157" s="75">
        <v>42.617828000000003</v>
      </c>
      <c r="L157" s="75">
        <v>46.535933999999997</v>
      </c>
      <c r="M157" s="75">
        <v>48.535400000000003</v>
      </c>
      <c r="N157" s="75">
        <v>52.980541000000002</v>
      </c>
      <c r="O157" s="75">
        <v>57.581974000000002</v>
      </c>
      <c r="P157" s="75">
        <v>58.608322000000001</v>
      </c>
      <c r="Q157" s="75">
        <v>58.978324999999998</v>
      </c>
      <c r="R157" s="75">
        <v>59.267090000000003</v>
      </c>
      <c r="S157" s="75">
        <v>59.959023000000002</v>
      </c>
      <c r="T157" s="75">
        <v>60.705424999999998</v>
      </c>
      <c r="U157" s="75">
        <v>61.802261000000001</v>
      </c>
      <c r="V157" s="75">
        <v>66.266548</v>
      </c>
      <c r="W157" s="75">
        <v>68.964995999999999</v>
      </c>
      <c r="X157" s="75">
        <v>68.865097000000006</v>
      </c>
      <c r="Y157" s="75">
        <v>68.891502000000003</v>
      </c>
      <c r="Z157" s="75">
        <v>69.074546999999995</v>
      </c>
      <c r="AA157" s="75">
        <v>69.406158000000005</v>
      </c>
      <c r="AB157" s="75">
        <v>69.955498000000006</v>
      </c>
      <c r="AC157" s="75">
        <v>70.788666000000006</v>
      </c>
      <c r="AD157" s="75">
        <v>71.899353000000005</v>
      </c>
      <c r="AE157" s="75">
        <v>73.320366000000007</v>
      </c>
      <c r="AF157" s="75">
        <v>75.079955999999996</v>
      </c>
      <c r="AG157" s="80" t="s">
        <v>560</v>
      </c>
    </row>
    <row r="158" spans="1:33" ht="36.75">
      <c r="A158" s="58" t="s">
        <v>476</v>
      </c>
      <c r="B158" s="73" t="s">
        <v>396</v>
      </c>
      <c r="C158" s="75">
        <v>0</v>
      </c>
      <c r="D158" s="75">
        <v>6.9775470000000004</v>
      </c>
      <c r="E158" s="75">
        <v>26.991527999999999</v>
      </c>
      <c r="F158" s="75">
        <v>16.623318000000001</v>
      </c>
      <c r="G158" s="75">
        <v>14.357122</v>
      </c>
      <c r="H158" s="75">
        <v>9.7236069999999994</v>
      </c>
      <c r="I158" s="75">
        <v>17.789711</v>
      </c>
      <c r="J158" s="75">
        <v>19.171237999999999</v>
      </c>
      <c r="K158" s="75">
        <v>21.132418000000001</v>
      </c>
      <c r="L158" s="75">
        <v>22.852526000000001</v>
      </c>
      <c r="M158" s="75">
        <v>24.458936999999999</v>
      </c>
      <c r="N158" s="75">
        <v>28.459786999999999</v>
      </c>
      <c r="O158" s="75">
        <v>32.583275</v>
      </c>
      <c r="P158" s="75">
        <v>33.175322999999999</v>
      </c>
      <c r="Q158" s="75">
        <v>33.334147999999999</v>
      </c>
      <c r="R158" s="75">
        <v>33.390923000000001</v>
      </c>
      <c r="S158" s="75">
        <v>33.580933000000002</v>
      </c>
      <c r="T158" s="75">
        <v>33.758118000000003</v>
      </c>
      <c r="U158" s="75">
        <v>33.704101999999999</v>
      </c>
      <c r="V158" s="75">
        <v>33.833312999999997</v>
      </c>
      <c r="W158" s="75">
        <v>34.122478000000001</v>
      </c>
      <c r="X158" s="75">
        <v>34.518841000000002</v>
      </c>
      <c r="Y158" s="75">
        <v>34.971626000000001</v>
      </c>
      <c r="Z158" s="75">
        <v>35.490088999999998</v>
      </c>
      <c r="AA158" s="75">
        <v>36.039000999999999</v>
      </c>
      <c r="AB158" s="75">
        <v>36.677039999999998</v>
      </c>
      <c r="AC158" s="75">
        <v>37.482056</v>
      </c>
      <c r="AD158" s="75">
        <v>38.439346</v>
      </c>
      <c r="AE158" s="75">
        <v>39.581459000000002</v>
      </c>
      <c r="AF158" s="75">
        <v>40.901038999999997</v>
      </c>
      <c r="AG158" s="80" t="s">
        <v>560</v>
      </c>
    </row>
    <row r="159" spans="1:33" ht="36.75">
      <c r="A159" s="58" t="s">
        <v>477</v>
      </c>
      <c r="B159" s="73" t="s">
        <v>398</v>
      </c>
      <c r="C159" s="75">
        <v>0</v>
      </c>
      <c r="D159" s="75">
        <v>0</v>
      </c>
      <c r="E159" s="75">
        <v>19.728508000000001</v>
      </c>
      <c r="F159" s="75">
        <v>0</v>
      </c>
      <c r="G159" s="75">
        <v>0</v>
      </c>
      <c r="H159" s="75">
        <v>0</v>
      </c>
      <c r="I159" s="75">
        <v>9.1538109999999993</v>
      </c>
      <c r="J159" s="75">
        <v>4.5750890000000002</v>
      </c>
      <c r="K159" s="75">
        <v>0</v>
      </c>
      <c r="L159" s="75">
        <v>2.2981549999999999</v>
      </c>
      <c r="M159" s="75">
        <v>2.9106930000000002</v>
      </c>
      <c r="N159" s="75">
        <v>3.5321069999999999</v>
      </c>
      <c r="O159" s="75">
        <v>4.2181499999999996</v>
      </c>
      <c r="P159" s="75">
        <v>4.9444749999999997</v>
      </c>
      <c r="Q159" s="75">
        <v>5.7158620000000004</v>
      </c>
      <c r="R159" s="75">
        <v>6.4920109999999998</v>
      </c>
      <c r="S159" s="75">
        <v>7.2805549999999997</v>
      </c>
      <c r="T159" s="75">
        <v>8.0265000000000004</v>
      </c>
      <c r="U159" s="75">
        <v>8.6672200000000004</v>
      </c>
      <c r="V159" s="75">
        <v>9.2391129999999997</v>
      </c>
      <c r="W159" s="75">
        <v>12.032730000000001</v>
      </c>
      <c r="X159" s="75">
        <v>11.884918000000001</v>
      </c>
      <c r="Y159" s="75">
        <v>11.711532999999999</v>
      </c>
      <c r="Z159" s="75">
        <v>11.533554000000001</v>
      </c>
      <c r="AA159" s="75">
        <v>11.365356</v>
      </c>
      <c r="AB159" s="75">
        <v>11.211501999999999</v>
      </c>
      <c r="AC159" s="75">
        <v>11.09671</v>
      </c>
      <c r="AD159" s="75">
        <v>11.019714</v>
      </c>
      <c r="AE159" s="75">
        <v>10.984543</v>
      </c>
      <c r="AF159" s="75">
        <v>10.995728</v>
      </c>
      <c r="AG159" s="80" t="s">
        <v>560</v>
      </c>
    </row>
    <row r="160" spans="1:33" ht="36.75">
      <c r="A160" s="58" t="s">
        <v>478</v>
      </c>
      <c r="B160" s="73" t="s">
        <v>400</v>
      </c>
      <c r="C160" s="75">
        <v>0</v>
      </c>
      <c r="D160" s="75">
        <v>0</v>
      </c>
      <c r="E160" s="75">
        <v>0</v>
      </c>
      <c r="F160" s="75">
        <v>16.305948000000001</v>
      </c>
      <c r="G160" s="75">
        <v>8.2019669999999998</v>
      </c>
      <c r="H160" s="75">
        <v>12.371067</v>
      </c>
      <c r="I160" s="75">
        <v>21.537383999999999</v>
      </c>
      <c r="J160" s="75">
        <v>21.295380000000002</v>
      </c>
      <c r="K160" s="75">
        <v>21.485413000000001</v>
      </c>
      <c r="L160" s="75">
        <v>21.385254</v>
      </c>
      <c r="M160" s="75">
        <v>21.165770999999999</v>
      </c>
      <c r="N160" s="75">
        <v>20.988647</v>
      </c>
      <c r="O160" s="75">
        <v>20.780548</v>
      </c>
      <c r="P160" s="75">
        <v>20.488524999999999</v>
      </c>
      <c r="Q160" s="75">
        <v>19.928314</v>
      </c>
      <c r="R160" s="75">
        <v>19.384155</v>
      </c>
      <c r="S160" s="75">
        <v>19.097534</v>
      </c>
      <c r="T160" s="75">
        <v>18.920807</v>
      </c>
      <c r="U160" s="75">
        <v>19.430938999999999</v>
      </c>
      <c r="V160" s="75">
        <v>23.194122</v>
      </c>
      <c r="W160" s="75">
        <v>22.809784000000001</v>
      </c>
      <c r="X160" s="75">
        <v>22.461334000000001</v>
      </c>
      <c r="Y160" s="75">
        <v>22.208344</v>
      </c>
      <c r="Z160" s="75">
        <v>22.050903000000002</v>
      </c>
      <c r="AA160" s="75">
        <v>22.001801</v>
      </c>
      <c r="AB160" s="75">
        <v>22.066956000000001</v>
      </c>
      <c r="AC160" s="75">
        <v>22.209900000000001</v>
      </c>
      <c r="AD160" s="75">
        <v>22.440294000000002</v>
      </c>
      <c r="AE160" s="75">
        <v>22.754362</v>
      </c>
      <c r="AF160" s="75">
        <v>23.183188999999999</v>
      </c>
      <c r="AG160" s="80" t="s">
        <v>560</v>
      </c>
    </row>
    <row r="161" spans="1:33" ht="24.75">
      <c r="A161" s="58" t="s">
        <v>479</v>
      </c>
      <c r="B161" s="83" t="s">
        <v>159</v>
      </c>
      <c r="C161" s="128">
        <v>373.57238799999999</v>
      </c>
      <c r="D161" s="128">
        <v>6.9775470000000004</v>
      </c>
      <c r="E161" s="128">
        <v>1362.5001219999999</v>
      </c>
      <c r="F161" s="128">
        <v>813.18823199999997</v>
      </c>
      <c r="G161" s="128">
        <v>1034.742798</v>
      </c>
      <c r="H161" s="128">
        <v>920.94281000000001</v>
      </c>
      <c r="I161" s="128">
        <v>1322.7510990000001</v>
      </c>
      <c r="J161" s="128">
        <v>1413.6206050000001</v>
      </c>
      <c r="K161" s="128">
        <v>1543.735107</v>
      </c>
      <c r="L161" s="128">
        <v>1660.5363769999999</v>
      </c>
      <c r="M161" s="128">
        <v>1753.3217770000001</v>
      </c>
      <c r="N161" s="128">
        <v>1897.146606</v>
      </c>
      <c r="O161" s="128">
        <v>2043.9383539999999</v>
      </c>
      <c r="P161" s="128">
        <v>2151.4665530000002</v>
      </c>
      <c r="Q161" s="128">
        <v>2215.3957519999999</v>
      </c>
      <c r="R161" s="128">
        <v>2289.423828</v>
      </c>
      <c r="S161" s="128">
        <v>2407.0649410000001</v>
      </c>
      <c r="T161" s="128">
        <v>2476.4223630000001</v>
      </c>
      <c r="U161" s="128">
        <v>2559.7529300000001</v>
      </c>
      <c r="V161" s="128">
        <v>2660.9331050000001</v>
      </c>
      <c r="W161" s="128">
        <v>2757.8041990000002</v>
      </c>
      <c r="X161" s="128">
        <v>2847.069336</v>
      </c>
      <c r="Y161" s="128">
        <v>2940.2629390000002</v>
      </c>
      <c r="Z161" s="128">
        <v>2996.8115229999999</v>
      </c>
      <c r="AA161" s="128">
        <v>3095.235596</v>
      </c>
      <c r="AB161" s="128">
        <v>3148.9467770000001</v>
      </c>
      <c r="AC161" s="128">
        <v>3186.703125</v>
      </c>
      <c r="AD161" s="128">
        <v>3252.452393</v>
      </c>
      <c r="AE161" s="128">
        <v>3340.3608399999998</v>
      </c>
      <c r="AF161" s="128">
        <v>3428.290039</v>
      </c>
      <c r="AG161" s="121">
        <v>7.9435000000000006E-2</v>
      </c>
    </row>
    <row r="163" spans="1:33" ht="60.75">
      <c r="A163" s="55"/>
      <c r="B163" s="83" t="s">
        <v>660</v>
      </c>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row>
    <row r="164" spans="1:33" ht="24.75">
      <c r="A164" s="55"/>
      <c r="B164" s="83" t="s">
        <v>499</v>
      </c>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c r="AB164" s="55"/>
      <c r="AC164" s="55"/>
      <c r="AD164" s="55"/>
      <c r="AE164" s="55"/>
      <c r="AF164" s="55"/>
      <c r="AG164" s="55"/>
    </row>
    <row r="165" spans="1:33" ht="36.75">
      <c r="A165" s="58" t="s">
        <v>500</v>
      </c>
      <c r="B165" s="73" t="s">
        <v>396</v>
      </c>
      <c r="C165" s="122">
        <v>78.193603999999993</v>
      </c>
      <c r="D165" s="122">
        <v>77.740050999999994</v>
      </c>
      <c r="E165" s="122">
        <v>77.927093999999997</v>
      </c>
      <c r="F165" s="122">
        <v>78.46096</v>
      </c>
      <c r="G165" s="122">
        <v>79.062622000000005</v>
      </c>
      <c r="H165" s="122">
        <v>79.639129999999994</v>
      </c>
      <c r="I165" s="122">
        <v>80.193008000000006</v>
      </c>
      <c r="J165" s="122">
        <v>80.753035999999994</v>
      </c>
      <c r="K165" s="122">
        <v>81.324202999999997</v>
      </c>
      <c r="L165" s="122">
        <v>81.906975000000003</v>
      </c>
      <c r="M165" s="122">
        <v>82.491157999999999</v>
      </c>
      <c r="N165" s="122">
        <v>83.081215</v>
      </c>
      <c r="O165" s="122">
        <v>83.679023999999998</v>
      </c>
      <c r="P165" s="122">
        <v>84.282150000000001</v>
      </c>
      <c r="Q165" s="122">
        <v>84.890411</v>
      </c>
      <c r="R165" s="122">
        <v>85.504005000000006</v>
      </c>
      <c r="S165" s="122">
        <v>86.124306000000004</v>
      </c>
      <c r="T165" s="122">
        <v>86.747467</v>
      </c>
      <c r="U165" s="122">
        <v>87.378058999999993</v>
      </c>
      <c r="V165" s="122">
        <v>88.016791999999995</v>
      </c>
      <c r="W165" s="122">
        <v>88.658912999999998</v>
      </c>
      <c r="X165" s="122">
        <v>89.310432000000006</v>
      </c>
      <c r="Y165" s="122">
        <v>89.970100000000002</v>
      </c>
      <c r="Z165" s="122">
        <v>90.635193000000001</v>
      </c>
      <c r="AA165" s="122">
        <v>91.308341999999996</v>
      </c>
      <c r="AB165" s="122">
        <v>91.990172999999999</v>
      </c>
      <c r="AC165" s="122">
        <v>92.674521999999996</v>
      </c>
      <c r="AD165" s="122">
        <v>93.364097999999998</v>
      </c>
      <c r="AE165" s="122">
        <v>94.062515000000005</v>
      </c>
      <c r="AF165" s="122">
        <v>94.767341999999999</v>
      </c>
      <c r="AG165" s="80">
        <v>6.6509999999999998E-3</v>
      </c>
    </row>
    <row r="166" spans="1:33" ht="36.75">
      <c r="A166" s="58" t="s">
        <v>501</v>
      </c>
      <c r="B166" s="73" t="s">
        <v>398</v>
      </c>
      <c r="C166" s="122">
        <v>103.011978</v>
      </c>
      <c r="D166" s="122">
        <v>103.401039</v>
      </c>
      <c r="E166" s="122">
        <v>104.141914</v>
      </c>
      <c r="F166" s="122">
        <v>104.98304</v>
      </c>
      <c r="G166" s="122">
        <v>105.80993700000001</v>
      </c>
      <c r="H166" s="122">
        <v>106.64748400000001</v>
      </c>
      <c r="I166" s="122">
        <v>107.51449599999999</v>
      </c>
      <c r="J166" s="122">
        <v>108.392815</v>
      </c>
      <c r="K166" s="122">
        <v>109.281204</v>
      </c>
      <c r="L166" s="122">
        <v>110.179596</v>
      </c>
      <c r="M166" s="122">
        <v>111.08680699999999</v>
      </c>
      <c r="N166" s="122">
        <v>112.002968</v>
      </c>
      <c r="O166" s="122">
        <v>112.928833</v>
      </c>
      <c r="P166" s="122">
        <v>113.86582199999999</v>
      </c>
      <c r="Q166" s="122">
        <v>114.814217</v>
      </c>
      <c r="R166" s="122">
        <v>115.77443700000001</v>
      </c>
      <c r="S166" s="122">
        <v>116.744141</v>
      </c>
      <c r="T166" s="122">
        <v>117.72427399999999</v>
      </c>
      <c r="U166" s="122">
        <v>118.714027</v>
      </c>
      <c r="V166" s="122">
        <v>119.713623</v>
      </c>
      <c r="W166" s="122">
        <v>120.725967</v>
      </c>
      <c r="X166" s="122">
        <v>121.74870300000001</v>
      </c>
      <c r="Y166" s="122">
        <v>122.781837</v>
      </c>
      <c r="Z166" s="122">
        <v>123.82556200000001</v>
      </c>
      <c r="AA166" s="122">
        <v>124.87869999999999</v>
      </c>
      <c r="AB166" s="122">
        <v>125.943153</v>
      </c>
      <c r="AC166" s="122">
        <v>127.02018700000001</v>
      </c>
      <c r="AD166" s="122">
        <v>128.10772700000001</v>
      </c>
      <c r="AE166" s="122">
        <v>129.20341500000001</v>
      </c>
      <c r="AF166" s="122">
        <v>130.30766299999999</v>
      </c>
      <c r="AG166" s="80">
        <v>8.1379999999999994E-3</v>
      </c>
    </row>
    <row r="167" spans="1:33" ht="36.75">
      <c r="A167" s="58" t="s">
        <v>502</v>
      </c>
      <c r="B167" s="73" t="s">
        <v>400</v>
      </c>
      <c r="C167" s="122">
        <v>58.257033999999997</v>
      </c>
      <c r="D167" s="122">
        <v>58.910300999999997</v>
      </c>
      <c r="E167" s="122">
        <v>59.489398999999999</v>
      </c>
      <c r="F167" s="122">
        <v>59.996693</v>
      </c>
      <c r="G167" s="122">
        <v>60.491272000000002</v>
      </c>
      <c r="H167" s="122">
        <v>60.992621999999997</v>
      </c>
      <c r="I167" s="122">
        <v>61.525021000000002</v>
      </c>
      <c r="J167" s="122">
        <v>62.059047999999997</v>
      </c>
      <c r="K167" s="122">
        <v>62.591740000000001</v>
      </c>
      <c r="L167" s="122">
        <v>63.122687999999997</v>
      </c>
      <c r="M167" s="122">
        <v>63.659210000000002</v>
      </c>
      <c r="N167" s="122">
        <v>64.196692999999996</v>
      </c>
      <c r="O167" s="122">
        <v>64.734855999999994</v>
      </c>
      <c r="P167" s="122">
        <v>65.276993000000004</v>
      </c>
      <c r="Q167" s="122">
        <v>65.823432999999994</v>
      </c>
      <c r="R167" s="122">
        <v>66.373656999999994</v>
      </c>
      <c r="S167" s="122">
        <v>66.924888999999993</v>
      </c>
      <c r="T167" s="122">
        <v>67.480705</v>
      </c>
      <c r="U167" s="122">
        <v>68.037909999999997</v>
      </c>
      <c r="V167" s="122">
        <v>68.597167999999996</v>
      </c>
      <c r="W167" s="122">
        <v>69.164840999999996</v>
      </c>
      <c r="X167" s="122">
        <v>69.735077000000004</v>
      </c>
      <c r="Y167" s="122">
        <v>70.308036999999999</v>
      </c>
      <c r="Z167" s="122">
        <v>70.885231000000005</v>
      </c>
      <c r="AA167" s="122">
        <v>71.463631000000007</v>
      </c>
      <c r="AB167" s="122">
        <v>72.044410999999997</v>
      </c>
      <c r="AC167" s="122">
        <v>72.632384999999999</v>
      </c>
      <c r="AD167" s="122">
        <v>73.224388000000005</v>
      </c>
      <c r="AE167" s="122">
        <v>73.816292000000004</v>
      </c>
      <c r="AF167" s="122">
        <v>74.410004000000001</v>
      </c>
      <c r="AG167" s="80">
        <v>8.4740000000000006E-3</v>
      </c>
    </row>
    <row r="168" spans="1:33" ht="36.75">
      <c r="A168" s="58" t="s">
        <v>503</v>
      </c>
      <c r="B168" s="73" t="s">
        <v>504</v>
      </c>
      <c r="C168" s="122">
        <v>79.309250000000006</v>
      </c>
      <c r="D168" s="122">
        <v>80.781707999999995</v>
      </c>
      <c r="E168" s="122">
        <v>82.228774999999999</v>
      </c>
      <c r="F168" s="122">
        <v>83.062293999999994</v>
      </c>
      <c r="G168" s="122">
        <v>83.732155000000006</v>
      </c>
      <c r="H168" s="122">
        <v>84.290367000000003</v>
      </c>
      <c r="I168" s="122">
        <v>84.917732000000001</v>
      </c>
      <c r="J168" s="122">
        <v>85.549521999999996</v>
      </c>
      <c r="K168" s="122">
        <v>86.187163999999996</v>
      </c>
      <c r="L168" s="122">
        <v>86.831367</v>
      </c>
      <c r="M168" s="122">
        <v>87.478179999999995</v>
      </c>
      <c r="N168" s="122">
        <v>88.129317999999998</v>
      </c>
      <c r="O168" s="122">
        <v>88.786857999999995</v>
      </c>
      <c r="P168" s="122">
        <v>89.450896999999998</v>
      </c>
      <c r="Q168" s="122">
        <v>90.121307000000002</v>
      </c>
      <c r="R168" s="122">
        <v>90.798370000000006</v>
      </c>
      <c r="S168" s="122">
        <v>91.481239000000002</v>
      </c>
      <c r="T168" s="122">
        <v>92.168739000000002</v>
      </c>
      <c r="U168" s="122">
        <v>92.862746999999999</v>
      </c>
      <c r="V168" s="122">
        <v>93.563796999999994</v>
      </c>
      <c r="W168" s="122">
        <v>94.271439000000001</v>
      </c>
      <c r="X168" s="122">
        <v>94.986984000000007</v>
      </c>
      <c r="Y168" s="122">
        <v>95.710059999999999</v>
      </c>
      <c r="Z168" s="122">
        <v>96.439475999999999</v>
      </c>
      <c r="AA168" s="122">
        <v>97.176238999999995</v>
      </c>
      <c r="AB168" s="122">
        <v>97.921409999999995</v>
      </c>
      <c r="AC168" s="122">
        <v>98.672454999999999</v>
      </c>
      <c r="AD168" s="122">
        <v>99.430023000000006</v>
      </c>
      <c r="AE168" s="122">
        <v>100.195251</v>
      </c>
      <c r="AF168" s="122">
        <v>100.967491</v>
      </c>
      <c r="AG168" s="80">
        <v>8.3599999999999994E-3</v>
      </c>
    </row>
    <row r="169" spans="1:33" ht="24.75">
      <c r="A169" s="55"/>
      <c r="B169" s="83" t="s">
        <v>505</v>
      </c>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row>
    <row r="170" spans="1:33" ht="36.75">
      <c r="A170" s="58" t="s">
        <v>506</v>
      </c>
      <c r="B170" s="73" t="s">
        <v>396</v>
      </c>
      <c r="C170" s="122">
        <v>72.254608000000005</v>
      </c>
      <c r="D170" s="122">
        <v>71.394942999999998</v>
      </c>
      <c r="E170" s="122">
        <v>70.728340000000003</v>
      </c>
      <c r="F170" s="122">
        <v>70.952171000000007</v>
      </c>
      <c r="G170" s="122">
        <v>71.394362999999998</v>
      </c>
      <c r="H170" s="122">
        <v>71.762748999999999</v>
      </c>
      <c r="I170" s="122">
        <v>72.238602</v>
      </c>
      <c r="J170" s="122">
        <v>72.762496999999996</v>
      </c>
      <c r="K170" s="122">
        <v>73.283760000000001</v>
      </c>
      <c r="L170" s="122">
        <v>73.844291999999996</v>
      </c>
      <c r="M170" s="122">
        <v>74.410308999999998</v>
      </c>
      <c r="N170" s="122">
        <v>75.032859999999999</v>
      </c>
      <c r="O170" s="122">
        <v>75.663955999999999</v>
      </c>
      <c r="P170" s="122">
        <v>76.332085000000006</v>
      </c>
      <c r="Q170" s="122">
        <v>77.007294000000002</v>
      </c>
      <c r="R170" s="122">
        <v>77.704628</v>
      </c>
      <c r="S170" s="122">
        <v>78.424248000000006</v>
      </c>
      <c r="T170" s="122">
        <v>79.138748000000007</v>
      </c>
      <c r="U170" s="122">
        <v>79.834998999999996</v>
      </c>
      <c r="V170" s="122">
        <v>80.544914000000006</v>
      </c>
      <c r="W170" s="122">
        <v>81.253822</v>
      </c>
      <c r="X170" s="122">
        <v>81.972747999999996</v>
      </c>
      <c r="Y170" s="122">
        <v>82.685890000000001</v>
      </c>
      <c r="Z170" s="122">
        <v>83.390159999999995</v>
      </c>
      <c r="AA170" s="122">
        <v>84.108115999999995</v>
      </c>
      <c r="AB170" s="122">
        <v>84.819534000000004</v>
      </c>
      <c r="AC170" s="122">
        <v>85.517036000000004</v>
      </c>
      <c r="AD170" s="122">
        <v>86.209052999999997</v>
      </c>
      <c r="AE170" s="122">
        <v>86.885673999999995</v>
      </c>
      <c r="AF170" s="122">
        <v>87.558075000000002</v>
      </c>
      <c r="AG170" s="80">
        <v>6.646E-3</v>
      </c>
    </row>
    <row r="171" spans="1:33" ht="36.75">
      <c r="A171" s="58" t="s">
        <v>507</v>
      </c>
      <c r="B171" s="73" t="s">
        <v>398</v>
      </c>
      <c r="C171" s="122">
        <v>95.586250000000007</v>
      </c>
      <c r="D171" s="122">
        <v>94.714554000000007</v>
      </c>
      <c r="E171" s="122">
        <v>95.008308</v>
      </c>
      <c r="F171" s="122">
        <v>95.422652999999997</v>
      </c>
      <c r="G171" s="122">
        <v>95.978088</v>
      </c>
      <c r="H171" s="122">
        <v>96.360100000000003</v>
      </c>
      <c r="I171" s="122">
        <v>96.692902000000004</v>
      </c>
      <c r="J171" s="122">
        <v>97.107140000000001</v>
      </c>
      <c r="K171" s="122">
        <v>97.606644000000003</v>
      </c>
      <c r="L171" s="122">
        <v>98.183730999999995</v>
      </c>
      <c r="M171" s="122">
        <v>98.858474999999999</v>
      </c>
      <c r="N171" s="122">
        <v>99.924178999999995</v>
      </c>
      <c r="O171" s="122">
        <v>100.774506</v>
      </c>
      <c r="P171" s="122">
        <v>101.75736999999999</v>
      </c>
      <c r="Q171" s="122">
        <v>102.76487</v>
      </c>
      <c r="R171" s="122">
        <v>103.738991</v>
      </c>
      <c r="S171" s="122">
        <v>104.71268499999999</v>
      </c>
      <c r="T171" s="122">
        <v>105.781944</v>
      </c>
      <c r="U171" s="122">
        <v>106.876648</v>
      </c>
      <c r="V171" s="122">
        <v>108.018173</v>
      </c>
      <c r="W171" s="122">
        <v>109.236473</v>
      </c>
      <c r="X171" s="122">
        <v>110.635231</v>
      </c>
      <c r="Y171" s="122">
        <v>111.96146400000001</v>
      </c>
      <c r="Z171" s="122">
        <v>113.178291</v>
      </c>
      <c r="AA171" s="122">
        <v>114.434006</v>
      </c>
      <c r="AB171" s="122">
        <v>115.702744</v>
      </c>
      <c r="AC171" s="122">
        <v>116.955612</v>
      </c>
      <c r="AD171" s="122">
        <v>118.172501</v>
      </c>
      <c r="AE171" s="122">
        <v>119.3451</v>
      </c>
      <c r="AF171" s="122">
        <v>120.47584500000001</v>
      </c>
      <c r="AG171" s="80">
        <v>8.012E-3</v>
      </c>
    </row>
    <row r="172" spans="1:33" ht="36.75">
      <c r="A172" s="58" t="s">
        <v>508</v>
      </c>
      <c r="B172" s="73" t="s">
        <v>400</v>
      </c>
      <c r="C172" s="122">
        <v>55.703381</v>
      </c>
      <c r="D172" s="122">
        <v>54.198086000000004</v>
      </c>
      <c r="E172" s="122">
        <v>53.712173</v>
      </c>
      <c r="F172" s="122">
        <v>53.617854999999999</v>
      </c>
      <c r="G172" s="122">
        <v>53.794350000000001</v>
      </c>
      <c r="H172" s="122">
        <v>53.948501999999998</v>
      </c>
      <c r="I172" s="122">
        <v>54.185394000000002</v>
      </c>
      <c r="J172" s="122">
        <v>54.480831000000002</v>
      </c>
      <c r="K172" s="122">
        <v>54.793574999999997</v>
      </c>
      <c r="L172" s="122">
        <v>55.114970999999997</v>
      </c>
      <c r="M172" s="122">
        <v>55.500476999999997</v>
      </c>
      <c r="N172" s="122">
        <v>55.910438999999997</v>
      </c>
      <c r="O172" s="122">
        <v>56.377457</v>
      </c>
      <c r="P172" s="122">
        <v>56.863892</v>
      </c>
      <c r="Q172" s="122">
        <v>57.368912000000002</v>
      </c>
      <c r="R172" s="122">
        <v>57.894694999999999</v>
      </c>
      <c r="S172" s="122">
        <v>58.535193999999997</v>
      </c>
      <c r="T172" s="122">
        <v>59.167510999999998</v>
      </c>
      <c r="U172" s="122">
        <v>59.798713999999997</v>
      </c>
      <c r="V172" s="122">
        <v>60.453612999999997</v>
      </c>
      <c r="W172" s="122">
        <v>61.151477999999997</v>
      </c>
      <c r="X172" s="122">
        <v>61.834426999999998</v>
      </c>
      <c r="Y172" s="122">
        <v>62.575702999999997</v>
      </c>
      <c r="Z172" s="122">
        <v>63.306007000000001</v>
      </c>
      <c r="AA172" s="122">
        <v>64.021759000000003</v>
      </c>
      <c r="AB172" s="122">
        <v>64.725700000000003</v>
      </c>
      <c r="AC172" s="122">
        <v>65.434280000000001</v>
      </c>
      <c r="AD172" s="122">
        <v>66.109138000000002</v>
      </c>
      <c r="AE172" s="122">
        <v>66.769126999999997</v>
      </c>
      <c r="AF172" s="122">
        <v>67.409301999999997</v>
      </c>
      <c r="AG172" s="80">
        <v>6.5989999999999998E-3</v>
      </c>
    </row>
    <row r="173" spans="1:33" ht="36.75">
      <c r="A173" s="58" t="s">
        <v>509</v>
      </c>
      <c r="B173" s="73" t="s">
        <v>504</v>
      </c>
      <c r="C173" s="122">
        <v>73.643883000000002</v>
      </c>
      <c r="D173" s="122">
        <v>74.164283999999995</v>
      </c>
      <c r="E173" s="122">
        <v>74.683516999999995</v>
      </c>
      <c r="F173" s="122">
        <v>75.120307999999994</v>
      </c>
      <c r="G173" s="122">
        <v>75.583763000000005</v>
      </c>
      <c r="H173" s="122">
        <v>75.871498000000003</v>
      </c>
      <c r="I173" s="122">
        <v>76.308502000000004</v>
      </c>
      <c r="J173" s="122">
        <v>76.801475999999994</v>
      </c>
      <c r="K173" s="122">
        <v>77.308173999999994</v>
      </c>
      <c r="L173" s="122">
        <v>77.856262000000001</v>
      </c>
      <c r="M173" s="122">
        <v>78.434464000000006</v>
      </c>
      <c r="N173" s="122">
        <v>79.126998999999998</v>
      </c>
      <c r="O173" s="122">
        <v>79.792548999999994</v>
      </c>
      <c r="P173" s="122">
        <v>80.511718999999999</v>
      </c>
      <c r="Q173" s="122">
        <v>81.242912000000004</v>
      </c>
      <c r="R173" s="122">
        <v>81.987067999999994</v>
      </c>
      <c r="S173" s="122">
        <v>82.759788999999998</v>
      </c>
      <c r="T173" s="122">
        <v>83.544899000000001</v>
      </c>
      <c r="U173" s="122">
        <v>84.319892999999993</v>
      </c>
      <c r="V173" s="122">
        <v>85.114547999999999</v>
      </c>
      <c r="W173" s="122">
        <v>85.926818999999995</v>
      </c>
      <c r="X173" s="122">
        <v>86.774330000000006</v>
      </c>
      <c r="Y173" s="122">
        <v>87.609406000000007</v>
      </c>
      <c r="Z173" s="122">
        <v>88.41713</v>
      </c>
      <c r="AA173" s="122">
        <v>89.23912</v>
      </c>
      <c r="AB173" s="122">
        <v>90.056197999999995</v>
      </c>
      <c r="AC173" s="122">
        <v>90.860878</v>
      </c>
      <c r="AD173" s="122">
        <v>91.651961999999997</v>
      </c>
      <c r="AE173" s="122">
        <v>92.421599999999998</v>
      </c>
      <c r="AF173" s="122">
        <v>93.179382000000004</v>
      </c>
      <c r="AG173" s="80">
        <v>8.1460000000000005E-3</v>
      </c>
    </row>
    <row r="175" spans="1:33" ht="48.75">
      <c r="A175" s="55"/>
      <c r="B175" s="83" t="s">
        <v>160</v>
      </c>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row>
    <row r="176" spans="1:33" ht="36.75">
      <c r="A176" s="55"/>
      <c r="B176" s="83" t="s">
        <v>510</v>
      </c>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c r="AB176" s="55"/>
      <c r="AC176" s="55"/>
      <c r="AD176" s="55"/>
      <c r="AE176" s="55"/>
      <c r="AF176" s="55"/>
      <c r="AG176" s="55"/>
    </row>
    <row r="177" spans="1:33" ht="24.75">
      <c r="A177" s="58" t="s">
        <v>511</v>
      </c>
      <c r="B177" s="73" t="s">
        <v>313</v>
      </c>
      <c r="C177" s="75">
        <v>2273.726318</v>
      </c>
      <c r="D177" s="75">
        <v>2661.2297359999998</v>
      </c>
      <c r="E177" s="75">
        <v>2928.7075199999999</v>
      </c>
      <c r="F177" s="75">
        <v>3012.3078609999998</v>
      </c>
      <c r="G177" s="75">
        <v>3089.295654</v>
      </c>
      <c r="H177" s="75">
        <v>3151.6047359999998</v>
      </c>
      <c r="I177" s="75">
        <v>3191.5732419999999</v>
      </c>
      <c r="J177" s="75">
        <v>3229.6767580000001</v>
      </c>
      <c r="K177" s="75">
        <v>3271.4704590000001</v>
      </c>
      <c r="L177" s="75">
        <v>3317.985107</v>
      </c>
      <c r="M177" s="75">
        <v>3354.90625</v>
      </c>
      <c r="N177" s="75">
        <v>3371.117432</v>
      </c>
      <c r="O177" s="75">
        <v>3408.7929690000001</v>
      </c>
      <c r="P177" s="75">
        <v>3442.8320309999999</v>
      </c>
      <c r="Q177" s="75">
        <v>3479.1533199999999</v>
      </c>
      <c r="R177" s="75">
        <v>3516.0185550000001</v>
      </c>
      <c r="S177" s="75">
        <v>3558.3469239999999</v>
      </c>
      <c r="T177" s="75">
        <v>3596.8100589999999</v>
      </c>
      <c r="U177" s="75">
        <v>3641.3256839999999</v>
      </c>
      <c r="V177" s="75">
        <v>3690.6264649999998</v>
      </c>
      <c r="W177" s="75">
        <v>3731.4282229999999</v>
      </c>
      <c r="X177" s="75">
        <v>3777.0344239999999</v>
      </c>
      <c r="Y177" s="75">
        <v>3824.8403320000002</v>
      </c>
      <c r="Z177" s="75">
        <v>3870.1655270000001</v>
      </c>
      <c r="AA177" s="75">
        <v>3923.3879390000002</v>
      </c>
      <c r="AB177" s="75">
        <v>3976.6796880000002</v>
      </c>
      <c r="AC177" s="75">
        <v>4023.3027339999999</v>
      </c>
      <c r="AD177" s="75">
        <v>4068.594971</v>
      </c>
      <c r="AE177" s="75">
        <v>4121.7119140000004</v>
      </c>
      <c r="AF177" s="75">
        <v>4180.857422</v>
      </c>
      <c r="AG177" s="80">
        <v>2.1225000000000001E-2</v>
      </c>
    </row>
    <row r="178" spans="1:33">
      <c r="A178" s="58" t="s">
        <v>512</v>
      </c>
      <c r="B178" s="73" t="s">
        <v>315</v>
      </c>
      <c r="C178" s="75">
        <v>154.68478400000001</v>
      </c>
      <c r="D178" s="75">
        <v>216.25779700000001</v>
      </c>
      <c r="E178" s="75">
        <v>270.182343</v>
      </c>
      <c r="F178" s="75">
        <v>288.761505</v>
      </c>
      <c r="G178" s="75">
        <v>297.78476000000001</v>
      </c>
      <c r="H178" s="75">
        <v>299.77474999999998</v>
      </c>
      <c r="I178" s="75">
        <v>304.457245</v>
      </c>
      <c r="J178" s="75">
        <v>308.38897700000001</v>
      </c>
      <c r="K178" s="75">
        <v>312.69052099999999</v>
      </c>
      <c r="L178" s="75">
        <v>317.24182100000002</v>
      </c>
      <c r="M178" s="75">
        <v>321.60183699999999</v>
      </c>
      <c r="N178" s="75">
        <v>325.706818</v>
      </c>
      <c r="O178" s="75">
        <v>330.06997699999999</v>
      </c>
      <c r="P178" s="75">
        <v>334.67611699999998</v>
      </c>
      <c r="Q178" s="75">
        <v>339.46270800000002</v>
      </c>
      <c r="R178" s="75">
        <v>344.376373</v>
      </c>
      <c r="S178" s="75">
        <v>349.38345299999997</v>
      </c>
      <c r="T178" s="75">
        <v>354.539581</v>
      </c>
      <c r="U178" s="75">
        <v>359.34030200000001</v>
      </c>
      <c r="V178" s="75">
        <v>364.50555400000002</v>
      </c>
      <c r="W178" s="75">
        <v>370.317566</v>
      </c>
      <c r="X178" s="75">
        <v>375.89312699999999</v>
      </c>
      <c r="Y178" s="75">
        <v>381.49200400000001</v>
      </c>
      <c r="Z178" s="75">
        <v>387.832764</v>
      </c>
      <c r="AA178" s="75">
        <v>394.37625100000002</v>
      </c>
      <c r="AB178" s="75">
        <v>401.05297899999999</v>
      </c>
      <c r="AC178" s="75">
        <v>407.48886099999999</v>
      </c>
      <c r="AD178" s="75">
        <v>413.77023300000002</v>
      </c>
      <c r="AE178" s="75">
        <v>420.20343000000003</v>
      </c>
      <c r="AF178" s="75">
        <v>426.86853000000002</v>
      </c>
      <c r="AG178" s="80">
        <v>3.5623000000000002E-2</v>
      </c>
    </row>
    <row r="179" spans="1:33" ht="24.75">
      <c r="A179" s="58" t="s">
        <v>513</v>
      </c>
      <c r="B179" s="73" t="s">
        <v>317</v>
      </c>
      <c r="C179" s="75">
        <v>129.57446300000001</v>
      </c>
      <c r="D179" s="75">
        <v>207.2491</v>
      </c>
      <c r="E179" s="75">
        <v>279.210846</v>
      </c>
      <c r="F179" s="75">
        <v>304.31957999999997</v>
      </c>
      <c r="G179" s="75">
        <v>314.82473800000002</v>
      </c>
      <c r="H179" s="75">
        <v>320.31408699999997</v>
      </c>
      <c r="I179" s="75">
        <v>329.77072099999998</v>
      </c>
      <c r="J179" s="75">
        <v>338.92907700000001</v>
      </c>
      <c r="K179" s="75">
        <v>348.138824</v>
      </c>
      <c r="L179" s="75">
        <v>357.13497899999999</v>
      </c>
      <c r="M179" s="75">
        <v>365.779358</v>
      </c>
      <c r="N179" s="75">
        <v>374.03088400000001</v>
      </c>
      <c r="O179" s="75">
        <v>382.78796399999999</v>
      </c>
      <c r="P179" s="75">
        <v>391.49597199999999</v>
      </c>
      <c r="Q179" s="75">
        <v>399.36257899999998</v>
      </c>
      <c r="R179" s="75">
        <v>408.42169200000001</v>
      </c>
      <c r="S179" s="75">
        <v>417.86047400000001</v>
      </c>
      <c r="T179" s="75">
        <v>427.20391799999999</v>
      </c>
      <c r="U179" s="75">
        <v>436.637024</v>
      </c>
      <c r="V179" s="75">
        <v>445.718231</v>
      </c>
      <c r="W179" s="75">
        <v>455.57617199999999</v>
      </c>
      <c r="X179" s="75">
        <v>465.57162499999998</v>
      </c>
      <c r="Y179" s="75">
        <v>475.73174999999998</v>
      </c>
      <c r="Z179" s="75">
        <v>485.89944500000001</v>
      </c>
      <c r="AA179" s="75">
        <v>496.06860399999999</v>
      </c>
      <c r="AB179" s="75">
        <v>506.59609999999998</v>
      </c>
      <c r="AC179" s="75">
        <v>516.70190400000001</v>
      </c>
      <c r="AD179" s="75">
        <v>527.14562999999998</v>
      </c>
      <c r="AE179" s="75">
        <v>538.00604199999998</v>
      </c>
      <c r="AF179" s="75">
        <v>549.27685499999995</v>
      </c>
      <c r="AG179" s="80">
        <v>5.1066E-2</v>
      </c>
    </row>
    <row r="180" spans="1:33" ht="24.75">
      <c r="A180" s="58" t="s">
        <v>514</v>
      </c>
      <c r="B180" s="73" t="s">
        <v>319</v>
      </c>
      <c r="C180" s="75">
        <v>249.102249</v>
      </c>
      <c r="D180" s="75">
        <v>363.11734000000001</v>
      </c>
      <c r="E180" s="75">
        <v>454.13806199999999</v>
      </c>
      <c r="F180" s="75">
        <v>487.666382</v>
      </c>
      <c r="G180" s="75">
        <v>511.15377799999999</v>
      </c>
      <c r="H180" s="75">
        <v>531.71197500000005</v>
      </c>
      <c r="I180" s="75">
        <v>554.95764199999996</v>
      </c>
      <c r="J180" s="75">
        <v>578.18603499999995</v>
      </c>
      <c r="K180" s="75">
        <v>602.05584699999997</v>
      </c>
      <c r="L180" s="75">
        <v>625.037781</v>
      </c>
      <c r="M180" s="75">
        <v>647.97094700000002</v>
      </c>
      <c r="N180" s="75">
        <v>672.31243900000004</v>
      </c>
      <c r="O180" s="75">
        <v>697.54571499999997</v>
      </c>
      <c r="P180" s="75">
        <v>723.55816700000003</v>
      </c>
      <c r="Q180" s="75">
        <v>749.47564699999998</v>
      </c>
      <c r="R180" s="75">
        <v>775.842896</v>
      </c>
      <c r="S180" s="75">
        <v>803.11065699999995</v>
      </c>
      <c r="T180" s="75">
        <v>831.32592799999998</v>
      </c>
      <c r="U180" s="75">
        <v>860.76666299999999</v>
      </c>
      <c r="V180" s="75">
        <v>890.51025400000003</v>
      </c>
      <c r="W180" s="75">
        <v>920.32910200000003</v>
      </c>
      <c r="X180" s="75">
        <v>950.83789100000001</v>
      </c>
      <c r="Y180" s="75">
        <v>982.73175000000003</v>
      </c>
      <c r="Z180" s="75">
        <v>1016.865662</v>
      </c>
      <c r="AA180" s="75">
        <v>1052.080688</v>
      </c>
      <c r="AB180" s="75">
        <v>1087.8470460000001</v>
      </c>
      <c r="AC180" s="75">
        <v>1125.422241</v>
      </c>
      <c r="AD180" s="75">
        <v>1164.5333250000001</v>
      </c>
      <c r="AE180" s="75">
        <v>1205.266846</v>
      </c>
      <c r="AF180" s="75">
        <v>1247.3642580000001</v>
      </c>
      <c r="AG180" s="80">
        <v>5.7120999999999998E-2</v>
      </c>
    </row>
    <row r="181" spans="1:33">
      <c r="A181" s="58" t="s">
        <v>515</v>
      </c>
      <c r="B181" s="73" t="s">
        <v>321</v>
      </c>
      <c r="C181" s="75">
        <v>1481.917236</v>
      </c>
      <c r="D181" s="75">
        <v>2171.6381839999999</v>
      </c>
      <c r="E181" s="75">
        <v>2703.226807</v>
      </c>
      <c r="F181" s="75">
        <v>2880.029297</v>
      </c>
      <c r="G181" s="75">
        <v>2947.4458009999998</v>
      </c>
      <c r="H181" s="75">
        <v>2994.3190920000002</v>
      </c>
      <c r="I181" s="75">
        <v>3069.625</v>
      </c>
      <c r="J181" s="75">
        <v>3140.8120119999999</v>
      </c>
      <c r="K181" s="75">
        <v>3211.1621089999999</v>
      </c>
      <c r="L181" s="75">
        <v>3281.6674800000001</v>
      </c>
      <c r="M181" s="75">
        <v>3351.6347660000001</v>
      </c>
      <c r="N181" s="75">
        <v>3420.1965329999998</v>
      </c>
      <c r="O181" s="75">
        <v>3489.1831050000001</v>
      </c>
      <c r="P181" s="75">
        <v>3553.242432</v>
      </c>
      <c r="Q181" s="75">
        <v>3618.4670409999999</v>
      </c>
      <c r="R181" s="75">
        <v>3685.0527339999999</v>
      </c>
      <c r="S181" s="75">
        <v>3754.069336</v>
      </c>
      <c r="T181" s="75">
        <v>3824.7402339999999</v>
      </c>
      <c r="U181" s="75">
        <v>3899.4582519999999</v>
      </c>
      <c r="V181" s="75">
        <v>3976.9045409999999</v>
      </c>
      <c r="W181" s="75">
        <v>4053.1599120000001</v>
      </c>
      <c r="X181" s="75">
        <v>4126.2583009999998</v>
      </c>
      <c r="Y181" s="75">
        <v>4203.720703</v>
      </c>
      <c r="Z181" s="75">
        <v>4289.8881840000004</v>
      </c>
      <c r="AA181" s="75">
        <v>4379.783203</v>
      </c>
      <c r="AB181" s="75">
        <v>4472.7216799999997</v>
      </c>
      <c r="AC181" s="75">
        <v>4568.7124020000001</v>
      </c>
      <c r="AD181" s="75">
        <v>4668.1660160000001</v>
      </c>
      <c r="AE181" s="75">
        <v>4771.8564450000003</v>
      </c>
      <c r="AF181" s="75">
        <v>4879.5620120000003</v>
      </c>
      <c r="AG181" s="80">
        <v>4.1950000000000001E-2</v>
      </c>
    </row>
    <row r="182" spans="1:33">
      <c r="A182" s="58" t="s">
        <v>516</v>
      </c>
      <c r="B182" s="73" t="s">
        <v>323</v>
      </c>
      <c r="C182" s="75">
        <v>186.35432399999999</v>
      </c>
      <c r="D182" s="75">
        <v>290.216095</v>
      </c>
      <c r="E182" s="75">
        <v>373.33966099999998</v>
      </c>
      <c r="F182" s="75">
        <v>398.04534899999999</v>
      </c>
      <c r="G182" s="75">
        <v>410.725098</v>
      </c>
      <c r="H182" s="75">
        <v>419.56191999999999</v>
      </c>
      <c r="I182" s="75">
        <v>434.59277300000002</v>
      </c>
      <c r="J182" s="75">
        <v>448.93545499999999</v>
      </c>
      <c r="K182" s="75">
        <v>463.454926</v>
      </c>
      <c r="L182" s="75">
        <v>478.91934199999997</v>
      </c>
      <c r="M182" s="75">
        <v>495.38146999999998</v>
      </c>
      <c r="N182" s="75">
        <v>512.38476600000001</v>
      </c>
      <c r="O182" s="75">
        <v>530.473206</v>
      </c>
      <c r="P182" s="75">
        <v>548.75628700000004</v>
      </c>
      <c r="Q182" s="75">
        <v>567.88110400000005</v>
      </c>
      <c r="R182" s="75">
        <v>587.80895999999996</v>
      </c>
      <c r="S182" s="75">
        <v>608.35070800000005</v>
      </c>
      <c r="T182" s="75">
        <v>628.73004200000003</v>
      </c>
      <c r="U182" s="75">
        <v>650.04003899999998</v>
      </c>
      <c r="V182" s="75">
        <v>671.86474599999997</v>
      </c>
      <c r="W182" s="75">
        <v>694.52355999999997</v>
      </c>
      <c r="X182" s="75">
        <v>717.847534</v>
      </c>
      <c r="Y182" s="75">
        <v>742.34423800000002</v>
      </c>
      <c r="Z182" s="75">
        <v>767.58892800000001</v>
      </c>
      <c r="AA182" s="75">
        <v>793.28997800000002</v>
      </c>
      <c r="AB182" s="75">
        <v>820.30139199999996</v>
      </c>
      <c r="AC182" s="75">
        <v>848.39636199999995</v>
      </c>
      <c r="AD182" s="75">
        <v>876.10034199999996</v>
      </c>
      <c r="AE182" s="75">
        <v>905.07354699999996</v>
      </c>
      <c r="AF182" s="75">
        <v>935.57037400000002</v>
      </c>
      <c r="AG182" s="80">
        <v>5.7215000000000002E-2</v>
      </c>
    </row>
    <row r="183" spans="1:33">
      <c r="A183" s="58" t="s">
        <v>517</v>
      </c>
      <c r="B183" s="73" t="s">
        <v>325</v>
      </c>
      <c r="C183" s="75">
        <v>411.81686400000001</v>
      </c>
      <c r="D183" s="75">
        <v>606.72344999999996</v>
      </c>
      <c r="E183" s="75">
        <v>774.27667199999996</v>
      </c>
      <c r="F183" s="75">
        <v>833.05633499999999</v>
      </c>
      <c r="G183" s="75">
        <v>859.69915800000001</v>
      </c>
      <c r="H183" s="75">
        <v>880.666382</v>
      </c>
      <c r="I183" s="75">
        <v>911.48870799999997</v>
      </c>
      <c r="J183" s="75">
        <v>941.48443599999996</v>
      </c>
      <c r="K183" s="75">
        <v>972.50256300000001</v>
      </c>
      <c r="L183" s="75">
        <v>1004.23053</v>
      </c>
      <c r="M183" s="75">
        <v>1035.7944339999999</v>
      </c>
      <c r="N183" s="75">
        <v>1067.1022949999999</v>
      </c>
      <c r="O183" s="75">
        <v>1099.2611079999999</v>
      </c>
      <c r="P183" s="75">
        <v>1131.7851559999999</v>
      </c>
      <c r="Q183" s="75">
        <v>1164.0980219999999</v>
      </c>
      <c r="R183" s="75">
        <v>1196.937866</v>
      </c>
      <c r="S183" s="75">
        <v>1230.1417240000001</v>
      </c>
      <c r="T183" s="75">
        <v>1263.690918</v>
      </c>
      <c r="U183" s="75">
        <v>1297.987427</v>
      </c>
      <c r="V183" s="75">
        <v>1333.04126</v>
      </c>
      <c r="W183" s="75">
        <v>1367.3917240000001</v>
      </c>
      <c r="X183" s="75">
        <v>1402.354004</v>
      </c>
      <c r="Y183" s="75">
        <v>1438.794067</v>
      </c>
      <c r="Z183" s="75">
        <v>1476.3929439999999</v>
      </c>
      <c r="AA183" s="75">
        <v>1515.1170649999999</v>
      </c>
      <c r="AB183" s="75">
        <v>1552.946899</v>
      </c>
      <c r="AC183" s="75">
        <v>1591.4368899999999</v>
      </c>
      <c r="AD183" s="75">
        <v>1632.0548100000001</v>
      </c>
      <c r="AE183" s="75">
        <v>1674.6080320000001</v>
      </c>
      <c r="AF183" s="75">
        <v>1719.1999510000001</v>
      </c>
      <c r="AG183" s="80">
        <v>5.0511E-2</v>
      </c>
    </row>
    <row r="184" spans="1:33" ht="60.75">
      <c r="A184" s="58" t="s">
        <v>518</v>
      </c>
      <c r="B184" s="73" t="s">
        <v>327</v>
      </c>
      <c r="C184" s="75">
        <v>429.83990499999999</v>
      </c>
      <c r="D184" s="75">
        <v>460.97067299999998</v>
      </c>
      <c r="E184" s="75">
        <v>521.81597899999997</v>
      </c>
      <c r="F184" s="75">
        <v>549.28955099999996</v>
      </c>
      <c r="G184" s="75">
        <v>566.31109600000002</v>
      </c>
      <c r="H184" s="75">
        <v>578.699524</v>
      </c>
      <c r="I184" s="75">
        <v>591.961365</v>
      </c>
      <c r="J184" s="75">
        <v>605.48242200000004</v>
      </c>
      <c r="K184" s="75">
        <v>618.40960700000005</v>
      </c>
      <c r="L184" s="75">
        <v>630.24572799999999</v>
      </c>
      <c r="M184" s="75">
        <v>642.44256600000006</v>
      </c>
      <c r="N184" s="75">
        <v>653.79968299999996</v>
      </c>
      <c r="O184" s="75">
        <v>662.61193800000001</v>
      </c>
      <c r="P184" s="75">
        <v>673.41497800000002</v>
      </c>
      <c r="Q184" s="75">
        <v>685.64233400000001</v>
      </c>
      <c r="R184" s="75">
        <v>696.65460199999995</v>
      </c>
      <c r="S184" s="75">
        <v>708.161743</v>
      </c>
      <c r="T184" s="75">
        <v>719.62988299999995</v>
      </c>
      <c r="U184" s="75">
        <v>731.68029799999999</v>
      </c>
      <c r="V184" s="75">
        <v>743.37451199999998</v>
      </c>
      <c r="W184" s="75">
        <v>755.86792000000003</v>
      </c>
      <c r="X184" s="75">
        <v>768.29070999999999</v>
      </c>
      <c r="Y184" s="75">
        <v>781.44708300000002</v>
      </c>
      <c r="Z184" s="75">
        <v>795.77752699999996</v>
      </c>
      <c r="AA184" s="75">
        <v>810.01141399999995</v>
      </c>
      <c r="AB184" s="75">
        <v>823.72125200000005</v>
      </c>
      <c r="AC184" s="75">
        <v>838.35626200000002</v>
      </c>
      <c r="AD184" s="75">
        <v>853.34655799999996</v>
      </c>
      <c r="AE184" s="75">
        <v>869.19750999999997</v>
      </c>
      <c r="AF184" s="75">
        <v>884.75732400000004</v>
      </c>
      <c r="AG184" s="80">
        <v>2.5205000000000002E-2</v>
      </c>
    </row>
    <row r="185" spans="1:33">
      <c r="A185" s="58" t="s">
        <v>519</v>
      </c>
      <c r="B185" s="73" t="s">
        <v>329</v>
      </c>
      <c r="C185" s="75">
        <v>1397.6572269999999</v>
      </c>
      <c r="D185" s="75">
        <v>1556.090332</v>
      </c>
      <c r="E185" s="75">
        <v>1701.2373050000001</v>
      </c>
      <c r="F185" s="75">
        <v>1791.86438</v>
      </c>
      <c r="G185" s="75">
        <v>1869.2490230000001</v>
      </c>
      <c r="H185" s="75">
        <v>1934.793091</v>
      </c>
      <c r="I185" s="75">
        <v>2015.565918</v>
      </c>
      <c r="J185" s="75">
        <v>2100.0625</v>
      </c>
      <c r="K185" s="75">
        <v>2185.336914</v>
      </c>
      <c r="L185" s="75">
        <v>2269.2841800000001</v>
      </c>
      <c r="M185" s="75">
        <v>2353.6459960000002</v>
      </c>
      <c r="N185" s="75">
        <v>2435.2280270000001</v>
      </c>
      <c r="O185" s="75">
        <v>2516.0009770000001</v>
      </c>
      <c r="P185" s="75">
        <v>2594.3911130000001</v>
      </c>
      <c r="Q185" s="75">
        <v>2671.398193</v>
      </c>
      <c r="R185" s="75">
        <v>2745.8635250000002</v>
      </c>
      <c r="S185" s="75">
        <v>2816.4409179999998</v>
      </c>
      <c r="T185" s="75">
        <v>2886.1655270000001</v>
      </c>
      <c r="U185" s="75">
        <v>2954.7558589999999</v>
      </c>
      <c r="V185" s="75">
        <v>3021.1103520000001</v>
      </c>
      <c r="W185" s="75">
        <v>3088.8479000000002</v>
      </c>
      <c r="X185" s="75">
        <v>3155.5363769999999</v>
      </c>
      <c r="Y185" s="75">
        <v>3221.680664</v>
      </c>
      <c r="Z185" s="75">
        <v>3286.7312010000001</v>
      </c>
      <c r="AA185" s="75">
        <v>3344.1455080000001</v>
      </c>
      <c r="AB185" s="75">
        <v>3400.4345699999999</v>
      </c>
      <c r="AC185" s="75">
        <v>3456.9057619999999</v>
      </c>
      <c r="AD185" s="75">
        <v>3515.1760250000002</v>
      </c>
      <c r="AE185" s="75">
        <v>3573.2158199999999</v>
      </c>
      <c r="AF185" s="75">
        <v>3628.83374</v>
      </c>
      <c r="AG185" s="80">
        <v>3.3447999999999999E-2</v>
      </c>
    </row>
    <row r="186" spans="1:33" ht="36.75">
      <c r="A186" s="58" t="s">
        <v>520</v>
      </c>
      <c r="B186" s="73" t="s">
        <v>331</v>
      </c>
      <c r="C186" s="75">
        <v>374.18673699999999</v>
      </c>
      <c r="D186" s="75">
        <v>550.56433100000004</v>
      </c>
      <c r="E186" s="75">
        <v>685.65490699999998</v>
      </c>
      <c r="F186" s="75">
        <v>731.766479</v>
      </c>
      <c r="G186" s="75">
        <v>746.98931900000002</v>
      </c>
      <c r="H186" s="75">
        <v>749.71905500000003</v>
      </c>
      <c r="I186" s="75">
        <v>762.26043700000002</v>
      </c>
      <c r="J186" s="75">
        <v>772.64648399999999</v>
      </c>
      <c r="K186" s="75">
        <v>782.32122800000002</v>
      </c>
      <c r="L186" s="75">
        <v>790.00286900000003</v>
      </c>
      <c r="M186" s="75">
        <v>794.80773899999997</v>
      </c>
      <c r="N186" s="75">
        <v>795.69427499999995</v>
      </c>
      <c r="O186" s="75">
        <v>797.44647199999997</v>
      </c>
      <c r="P186" s="75">
        <v>795.80865500000004</v>
      </c>
      <c r="Q186" s="75">
        <v>793.77734399999997</v>
      </c>
      <c r="R186" s="75">
        <v>791.34643600000004</v>
      </c>
      <c r="S186" s="75">
        <v>787.78247099999999</v>
      </c>
      <c r="T186" s="75">
        <v>783.70239300000003</v>
      </c>
      <c r="U186" s="75">
        <v>779.71398899999997</v>
      </c>
      <c r="V186" s="75">
        <v>775.84423800000002</v>
      </c>
      <c r="W186" s="75">
        <v>772.10742200000004</v>
      </c>
      <c r="X186" s="75">
        <v>767.90844700000002</v>
      </c>
      <c r="Y186" s="75">
        <v>764.51623500000005</v>
      </c>
      <c r="Z186" s="75">
        <v>760.62768600000004</v>
      </c>
      <c r="AA186" s="75">
        <v>754.81188999999995</v>
      </c>
      <c r="AB186" s="75">
        <v>749.82965100000001</v>
      </c>
      <c r="AC186" s="75">
        <v>745.70483400000001</v>
      </c>
      <c r="AD186" s="75">
        <v>743.59265100000005</v>
      </c>
      <c r="AE186" s="75">
        <v>741.494507</v>
      </c>
      <c r="AF186" s="75">
        <v>740.68957499999999</v>
      </c>
      <c r="AG186" s="80">
        <v>2.3824999999999999E-2</v>
      </c>
    </row>
    <row r="187" spans="1:33" ht="36.75">
      <c r="A187" s="58" t="s">
        <v>521</v>
      </c>
      <c r="B187" s="73" t="s">
        <v>333</v>
      </c>
      <c r="C187" s="75">
        <v>354.72271699999999</v>
      </c>
      <c r="D187" s="75">
        <v>783.15203899999995</v>
      </c>
      <c r="E187" s="75">
        <v>1103.4101559999999</v>
      </c>
      <c r="F187" s="75">
        <v>1205.7543949999999</v>
      </c>
      <c r="G187" s="75">
        <v>1257.368408</v>
      </c>
      <c r="H187" s="75">
        <v>1297.470337</v>
      </c>
      <c r="I187" s="75">
        <v>1360.8388669999999</v>
      </c>
      <c r="J187" s="75">
        <v>1422.9842530000001</v>
      </c>
      <c r="K187" s="75">
        <v>1483.0711670000001</v>
      </c>
      <c r="L187" s="75">
        <v>1540.6864009999999</v>
      </c>
      <c r="M187" s="75">
        <v>1597.0791019999999</v>
      </c>
      <c r="N187" s="75">
        <v>1650.5698239999999</v>
      </c>
      <c r="O187" s="75">
        <v>1704.051514</v>
      </c>
      <c r="P187" s="75">
        <v>1756.3217770000001</v>
      </c>
      <c r="Q187" s="75">
        <v>1807.4444579999999</v>
      </c>
      <c r="R187" s="75">
        <v>1857.013428</v>
      </c>
      <c r="S187" s="75">
        <v>1905.3233640000001</v>
      </c>
      <c r="T187" s="75">
        <v>1952.692505</v>
      </c>
      <c r="U187" s="75">
        <v>1999.44165</v>
      </c>
      <c r="V187" s="75">
        <v>2044.870361</v>
      </c>
      <c r="W187" s="75">
        <v>2086.8247070000002</v>
      </c>
      <c r="X187" s="75">
        <v>2126.938721</v>
      </c>
      <c r="Y187" s="75">
        <v>2167.0124510000001</v>
      </c>
      <c r="Z187" s="75">
        <v>2206.8891600000002</v>
      </c>
      <c r="AA187" s="75">
        <v>2246.0905760000001</v>
      </c>
      <c r="AB187" s="75">
        <v>2282.6879880000001</v>
      </c>
      <c r="AC187" s="75">
        <v>2318.4145509999998</v>
      </c>
      <c r="AD187" s="75">
        <v>2353.9204100000002</v>
      </c>
      <c r="AE187" s="75">
        <v>2389.8432619999999</v>
      </c>
      <c r="AF187" s="75">
        <v>2425.3698730000001</v>
      </c>
      <c r="AG187" s="80">
        <v>6.8536E-2</v>
      </c>
    </row>
    <row r="188" spans="1:33" ht="36.75">
      <c r="A188" s="58" t="s">
        <v>522</v>
      </c>
      <c r="B188" s="73" t="s">
        <v>335</v>
      </c>
      <c r="C188" s="75">
        <v>239.02145400000001</v>
      </c>
      <c r="D188" s="75">
        <v>335.83364899999998</v>
      </c>
      <c r="E188" s="75">
        <v>418.43841600000002</v>
      </c>
      <c r="F188" s="75">
        <v>449.240387</v>
      </c>
      <c r="G188" s="75">
        <v>473.456818</v>
      </c>
      <c r="H188" s="75">
        <v>499.68176299999999</v>
      </c>
      <c r="I188" s="75">
        <v>533.20843500000001</v>
      </c>
      <c r="J188" s="75">
        <v>567.21820100000002</v>
      </c>
      <c r="K188" s="75">
        <v>602.16345200000001</v>
      </c>
      <c r="L188" s="75">
        <v>638.00891100000001</v>
      </c>
      <c r="M188" s="75">
        <v>674.41113299999995</v>
      </c>
      <c r="N188" s="75">
        <v>710.62884499999996</v>
      </c>
      <c r="O188" s="75">
        <v>746.36077899999998</v>
      </c>
      <c r="P188" s="75">
        <v>781.59112500000003</v>
      </c>
      <c r="Q188" s="75">
        <v>816.21020499999997</v>
      </c>
      <c r="R188" s="75">
        <v>850.774902</v>
      </c>
      <c r="S188" s="75">
        <v>885.50213599999995</v>
      </c>
      <c r="T188" s="75">
        <v>920.36901899999998</v>
      </c>
      <c r="U188" s="75">
        <v>955.04681400000004</v>
      </c>
      <c r="V188" s="75">
        <v>990.37078899999995</v>
      </c>
      <c r="W188" s="75">
        <v>1025.3428960000001</v>
      </c>
      <c r="X188" s="75">
        <v>1060.447144</v>
      </c>
      <c r="Y188" s="75">
        <v>1095.8707280000001</v>
      </c>
      <c r="Z188" s="75">
        <v>1131.550293</v>
      </c>
      <c r="AA188" s="75">
        <v>1167.2698969999999</v>
      </c>
      <c r="AB188" s="75">
        <v>1202.6260990000001</v>
      </c>
      <c r="AC188" s="75">
        <v>1237.6475829999999</v>
      </c>
      <c r="AD188" s="75">
        <v>1271.8592530000001</v>
      </c>
      <c r="AE188" s="75">
        <v>1305.8482670000001</v>
      </c>
      <c r="AF188" s="75">
        <v>1339.0131839999999</v>
      </c>
      <c r="AG188" s="80">
        <v>6.1219000000000003E-2</v>
      </c>
    </row>
    <row r="189" spans="1:33">
      <c r="A189" s="58" t="s">
        <v>523</v>
      </c>
      <c r="B189" s="73" t="s">
        <v>337</v>
      </c>
      <c r="C189" s="75">
        <v>147.21620200000001</v>
      </c>
      <c r="D189" s="75">
        <v>271.09951799999999</v>
      </c>
      <c r="E189" s="75">
        <v>367.50039700000002</v>
      </c>
      <c r="F189" s="75">
        <v>400.58371</v>
      </c>
      <c r="G189" s="75">
        <v>417.03302000000002</v>
      </c>
      <c r="H189" s="75">
        <v>423.82836900000001</v>
      </c>
      <c r="I189" s="75">
        <v>437.01104700000002</v>
      </c>
      <c r="J189" s="75">
        <v>450.39416499999999</v>
      </c>
      <c r="K189" s="75">
        <v>464.48724399999998</v>
      </c>
      <c r="L189" s="75">
        <v>478.31890900000002</v>
      </c>
      <c r="M189" s="75">
        <v>491.86511200000001</v>
      </c>
      <c r="N189" s="75">
        <v>504.66387900000001</v>
      </c>
      <c r="O189" s="75">
        <v>517.84149200000002</v>
      </c>
      <c r="P189" s="75">
        <v>530.76251200000002</v>
      </c>
      <c r="Q189" s="75">
        <v>543.00726299999997</v>
      </c>
      <c r="R189" s="75">
        <v>554.05432099999996</v>
      </c>
      <c r="S189" s="75">
        <v>564.46283000000005</v>
      </c>
      <c r="T189" s="75">
        <v>574.73852499999998</v>
      </c>
      <c r="U189" s="75">
        <v>584.796875</v>
      </c>
      <c r="V189" s="75">
        <v>594.69671600000004</v>
      </c>
      <c r="W189" s="75">
        <v>604.57208300000002</v>
      </c>
      <c r="X189" s="75">
        <v>614.24230999999997</v>
      </c>
      <c r="Y189" s="75">
        <v>624.52954099999999</v>
      </c>
      <c r="Z189" s="75">
        <v>634.62817399999994</v>
      </c>
      <c r="AA189" s="75">
        <v>644.89386000000002</v>
      </c>
      <c r="AB189" s="75">
        <v>655.81585700000005</v>
      </c>
      <c r="AC189" s="75">
        <v>667.12622099999999</v>
      </c>
      <c r="AD189" s="75">
        <v>679.24237100000005</v>
      </c>
      <c r="AE189" s="75">
        <v>691.88745100000006</v>
      </c>
      <c r="AF189" s="75">
        <v>704.81945800000005</v>
      </c>
      <c r="AG189" s="80">
        <v>5.5486000000000001E-2</v>
      </c>
    </row>
    <row r="190" spans="1:33" ht="24.75">
      <c r="A190" s="58" t="s">
        <v>524</v>
      </c>
      <c r="B190" s="73" t="s">
        <v>392</v>
      </c>
      <c r="C190" s="75">
        <v>7829.8203119999998</v>
      </c>
      <c r="D190" s="75">
        <v>10474.143555000001</v>
      </c>
      <c r="E190" s="75">
        <v>12581.139648</v>
      </c>
      <c r="F190" s="75">
        <v>13332.685546999999</v>
      </c>
      <c r="G190" s="75">
        <v>13761.336914</v>
      </c>
      <c r="H190" s="75">
        <v>14082.144531</v>
      </c>
      <c r="I190" s="75">
        <v>14497.310546999999</v>
      </c>
      <c r="J190" s="75">
        <v>14905.201171999999</v>
      </c>
      <c r="K190" s="75">
        <v>15317.264648</v>
      </c>
      <c r="L190" s="75">
        <v>15728.764648</v>
      </c>
      <c r="M190" s="75">
        <v>16127.319336</v>
      </c>
      <c r="N190" s="75">
        <v>16493.435547000001</v>
      </c>
      <c r="O190" s="75">
        <v>16882.427734000001</v>
      </c>
      <c r="P190" s="75">
        <v>17258.636718999998</v>
      </c>
      <c r="Q190" s="75">
        <v>17635.380859000001</v>
      </c>
      <c r="R190" s="75">
        <v>18010.166015999999</v>
      </c>
      <c r="S190" s="75">
        <v>18388.9375</v>
      </c>
      <c r="T190" s="75">
        <v>18764.337890999999</v>
      </c>
      <c r="U190" s="75">
        <v>19150.992188</v>
      </c>
      <c r="V190" s="75">
        <v>19543.439452999999</v>
      </c>
      <c r="W190" s="75">
        <v>19926.289062</v>
      </c>
      <c r="X190" s="75">
        <v>20309.162109000001</v>
      </c>
      <c r="Y190" s="75">
        <v>20704.710938</v>
      </c>
      <c r="Z190" s="75">
        <v>21110.837890999999</v>
      </c>
      <c r="AA190" s="75">
        <v>21521.328125</v>
      </c>
      <c r="AB190" s="75">
        <v>21933.263672000001</v>
      </c>
      <c r="AC190" s="75">
        <v>22345.617188</v>
      </c>
      <c r="AD190" s="75">
        <v>22767.501952999999</v>
      </c>
      <c r="AE190" s="75">
        <v>23208.212890999999</v>
      </c>
      <c r="AF190" s="75">
        <v>23662.183593999998</v>
      </c>
      <c r="AG190" s="80">
        <v>3.8871999999999997E-2</v>
      </c>
    </row>
    <row r="191" spans="1:33" ht="72.75">
      <c r="A191" s="58" t="s">
        <v>525</v>
      </c>
      <c r="B191" s="73" t="s">
        <v>526</v>
      </c>
      <c r="C191" s="75">
        <v>22.434891</v>
      </c>
      <c r="D191" s="75">
        <v>22.421617999999999</v>
      </c>
      <c r="E191" s="75">
        <v>22.410634999999999</v>
      </c>
      <c r="F191" s="75">
        <v>22.401547999999998</v>
      </c>
      <c r="G191" s="75">
        <v>22.394031999999999</v>
      </c>
      <c r="H191" s="75">
        <v>22.387812</v>
      </c>
      <c r="I191" s="75">
        <v>22.382666</v>
      </c>
      <c r="J191" s="75">
        <v>22.378406999999999</v>
      </c>
      <c r="K191" s="75">
        <v>22.374884000000002</v>
      </c>
      <c r="L191" s="75">
        <v>22.371969</v>
      </c>
      <c r="M191" s="75">
        <v>22.369558000000001</v>
      </c>
      <c r="N191" s="75">
        <v>22.367563000000001</v>
      </c>
      <c r="O191" s="75">
        <v>22.365911000000001</v>
      </c>
      <c r="P191" s="75">
        <v>22.364546000000001</v>
      </c>
      <c r="Q191" s="75">
        <v>22.363416999999998</v>
      </c>
      <c r="R191" s="75">
        <v>22.362480000000001</v>
      </c>
      <c r="S191" s="75">
        <v>22.361708</v>
      </c>
      <c r="T191" s="75">
        <v>22.361066999999998</v>
      </c>
      <c r="U191" s="75">
        <v>22.360537999999998</v>
      </c>
      <c r="V191" s="75">
        <v>22.360099999999999</v>
      </c>
      <c r="W191" s="75">
        <v>22.359736999999999</v>
      </c>
      <c r="X191" s="75">
        <v>22.359438000000001</v>
      </c>
      <c r="Y191" s="75">
        <v>22.359190000000002</v>
      </c>
      <c r="Z191" s="75">
        <v>22.358984</v>
      </c>
      <c r="AA191" s="75">
        <v>22.358813999999999</v>
      </c>
      <c r="AB191" s="75">
        <v>22.358673</v>
      </c>
      <c r="AC191" s="75">
        <v>22.358557000000001</v>
      </c>
      <c r="AD191" s="75">
        <v>22.358460999999998</v>
      </c>
      <c r="AE191" s="75">
        <v>22.358381000000001</v>
      </c>
      <c r="AF191" s="75">
        <v>22.358315000000001</v>
      </c>
      <c r="AG191" s="80">
        <v>-1.18E-4</v>
      </c>
    </row>
    <row r="192" spans="1:33" ht="36.75">
      <c r="A192" s="58" t="s">
        <v>527</v>
      </c>
      <c r="B192" s="73" t="s">
        <v>528</v>
      </c>
      <c r="C192" s="75">
        <v>402.12243699999999</v>
      </c>
      <c r="D192" s="75">
        <v>408.58813500000002</v>
      </c>
      <c r="E192" s="75">
        <v>405.11737099999999</v>
      </c>
      <c r="F192" s="75">
        <v>404.78070100000002</v>
      </c>
      <c r="G192" s="75">
        <v>407.30474900000002</v>
      </c>
      <c r="H192" s="75">
        <v>409.22909499999997</v>
      </c>
      <c r="I192" s="75">
        <v>410.64746100000002</v>
      </c>
      <c r="J192" s="75">
        <v>412.27038599999997</v>
      </c>
      <c r="K192" s="75">
        <v>411.24566700000003</v>
      </c>
      <c r="L192" s="75">
        <v>412.60449199999999</v>
      </c>
      <c r="M192" s="75">
        <v>412.20864899999998</v>
      </c>
      <c r="N192" s="75">
        <v>412.35833700000001</v>
      </c>
      <c r="O192" s="75">
        <v>412.48217799999998</v>
      </c>
      <c r="P192" s="75">
        <v>412.58575400000001</v>
      </c>
      <c r="Q192" s="75">
        <v>412.67089800000002</v>
      </c>
      <c r="R192" s="75">
        <v>412.86550899999997</v>
      </c>
      <c r="S192" s="75">
        <v>413.12994400000002</v>
      </c>
      <c r="T192" s="75">
        <v>413.39245599999998</v>
      </c>
      <c r="U192" s="75">
        <v>413.65313700000002</v>
      </c>
      <c r="V192" s="75">
        <v>413.91204800000003</v>
      </c>
      <c r="W192" s="75">
        <v>414.16891500000003</v>
      </c>
      <c r="X192" s="75">
        <v>414.42382800000001</v>
      </c>
      <c r="Y192" s="75">
        <v>414.67672700000003</v>
      </c>
      <c r="Z192" s="75">
        <v>414.92770400000001</v>
      </c>
      <c r="AA192" s="75">
        <v>415.176849</v>
      </c>
      <c r="AB192" s="75">
        <v>415.42431599999998</v>
      </c>
      <c r="AC192" s="75">
        <v>415.67010499999998</v>
      </c>
      <c r="AD192" s="75">
        <v>415.91433699999999</v>
      </c>
      <c r="AE192" s="75">
        <v>416.15707400000002</v>
      </c>
      <c r="AF192" s="75">
        <v>416.39840700000002</v>
      </c>
      <c r="AG192" s="80">
        <v>1.204E-3</v>
      </c>
    </row>
    <row r="193" spans="2:34" ht="15.75" thickBot="1"/>
    <row r="194" spans="2:34">
      <c r="B194" s="246" t="s">
        <v>661</v>
      </c>
      <c r="C194" s="244"/>
      <c r="D194" s="244"/>
      <c r="E194" s="244"/>
      <c r="F194" s="244"/>
      <c r="G194" s="244"/>
      <c r="H194" s="244"/>
      <c r="I194" s="244"/>
      <c r="J194" s="244"/>
      <c r="K194" s="244"/>
      <c r="L194" s="244"/>
      <c r="M194" s="244"/>
      <c r="N194" s="244"/>
      <c r="O194" s="244"/>
      <c r="P194" s="244"/>
      <c r="Q194" s="244"/>
      <c r="R194" s="244"/>
      <c r="S194" s="244"/>
      <c r="T194" s="244"/>
      <c r="U194" s="244"/>
      <c r="V194" s="244"/>
      <c r="W194" s="244"/>
      <c r="X194" s="244"/>
      <c r="Y194" s="244"/>
      <c r="Z194" s="244"/>
      <c r="AA194" s="244"/>
      <c r="AB194" s="244"/>
      <c r="AC194" s="244"/>
      <c r="AD194" s="244"/>
      <c r="AE194" s="244"/>
      <c r="AF194" s="244"/>
      <c r="AG194" s="244"/>
      <c r="AH194" s="71"/>
    </row>
    <row r="195" spans="2:34">
      <c r="B195" s="65" t="s">
        <v>662</v>
      </c>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c r="AA195" s="55"/>
      <c r="AB195" s="55"/>
      <c r="AC195" s="55"/>
      <c r="AD195" s="55"/>
      <c r="AE195" s="55"/>
      <c r="AF195" s="55"/>
      <c r="AG195" s="55"/>
      <c r="AH195" s="55"/>
    </row>
    <row r="196" spans="2:34">
      <c r="B196" s="65" t="s">
        <v>663</v>
      </c>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row>
    <row r="197" spans="2:34">
      <c r="B197" s="65" t="s">
        <v>1346</v>
      </c>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5"/>
      <c r="AB197" s="55"/>
      <c r="AC197" s="55"/>
      <c r="AD197" s="55"/>
      <c r="AE197" s="55"/>
      <c r="AF197" s="55"/>
      <c r="AG197" s="55"/>
      <c r="AH197" s="55"/>
    </row>
    <row r="198" spans="2:34">
      <c r="B198" s="65" t="s">
        <v>665</v>
      </c>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c r="AA198" s="55"/>
      <c r="AB198" s="55"/>
      <c r="AC198" s="55"/>
      <c r="AD198" s="55"/>
      <c r="AE198" s="55"/>
      <c r="AF198" s="55"/>
      <c r="AG198" s="55"/>
      <c r="AH198" s="55"/>
    </row>
    <row r="199" spans="2:34">
      <c r="B199" s="65" t="s">
        <v>546</v>
      </c>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c r="AA199" s="55"/>
      <c r="AB199" s="55"/>
      <c r="AC199" s="55"/>
      <c r="AD199" s="55"/>
      <c r="AE199" s="55"/>
      <c r="AF199" s="55"/>
      <c r="AG199" s="55"/>
      <c r="AH199" s="55"/>
    </row>
    <row r="200" spans="2:34">
      <c r="B200" s="65" t="s">
        <v>638</v>
      </c>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5"/>
      <c r="AB200" s="55"/>
      <c r="AC200" s="55"/>
      <c r="AD200" s="55"/>
      <c r="AE200" s="55"/>
      <c r="AF200" s="55"/>
      <c r="AG200" s="55"/>
      <c r="AH200" s="55"/>
    </row>
    <row r="201" spans="2:34">
      <c r="B201" s="65" t="s">
        <v>547</v>
      </c>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5"/>
      <c r="AB201" s="55"/>
      <c r="AC201" s="55"/>
      <c r="AD201" s="55"/>
      <c r="AE201" s="55"/>
      <c r="AF201" s="55"/>
      <c r="AG201" s="55"/>
      <c r="AH201" s="55"/>
    </row>
    <row r="202" spans="2:34">
      <c r="B202" s="65" t="s">
        <v>1347</v>
      </c>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c r="AA202" s="55"/>
      <c r="AB202" s="55"/>
      <c r="AC202" s="55"/>
      <c r="AD202" s="55"/>
      <c r="AE202" s="55"/>
      <c r="AF202" s="55"/>
      <c r="AG202" s="55"/>
      <c r="AH202" s="55"/>
    </row>
    <row r="203" spans="2:34">
      <c r="B203" s="65" t="s">
        <v>1348</v>
      </c>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c r="AA203" s="55"/>
      <c r="AB203" s="55"/>
      <c r="AC203" s="55"/>
      <c r="AD203" s="55"/>
      <c r="AE203" s="55"/>
      <c r="AF203" s="55"/>
      <c r="AG203" s="55"/>
      <c r="AH203" s="55"/>
    </row>
    <row r="204" spans="2:34">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row>
    <row r="257" spans="2:33">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row>
    <row r="258" spans="2:33">
      <c r="B258" s="242"/>
      <c r="C258" s="242"/>
      <c r="D258" s="242"/>
      <c r="E258" s="242"/>
      <c r="F258" s="242"/>
      <c r="G258" s="242"/>
      <c r="H258" s="242"/>
      <c r="I258" s="242"/>
      <c r="J258" s="242"/>
      <c r="K258" s="242"/>
      <c r="L258" s="242"/>
      <c r="M258" s="242"/>
      <c r="N258" s="242"/>
      <c r="O258" s="242"/>
      <c r="P258" s="242"/>
      <c r="Q258" s="242"/>
      <c r="R258" s="242"/>
      <c r="S258" s="242"/>
      <c r="T258" s="242"/>
      <c r="U258" s="242"/>
      <c r="V258" s="242"/>
      <c r="W258" s="242"/>
      <c r="X258" s="242"/>
      <c r="Y258" s="242"/>
      <c r="Z258" s="242"/>
      <c r="AA258" s="242"/>
      <c r="AB258" s="242"/>
      <c r="AC258" s="242"/>
      <c r="AD258" s="242"/>
      <c r="AE258" s="242"/>
      <c r="AF258" s="242"/>
      <c r="AG258" s="242"/>
    </row>
    <row r="267" spans="2:33">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row>
    <row r="268" spans="2:33">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row>
    <row r="269" spans="2:33">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row>
    <row r="270" spans="2:33">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row>
    <row r="271" spans="2:33">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row>
    <row r="272" spans="2:33">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row>
    <row r="339" spans="2:33">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row>
    <row r="340" spans="2:33">
      <c r="B340" s="242"/>
      <c r="C340" s="242"/>
      <c r="D340" s="242"/>
      <c r="E340" s="242"/>
      <c r="F340" s="242"/>
      <c r="G340" s="242"/>
      <c r="H340" s="242"/>
      <c r="I340" s="242"/>
      <c r="J340" s="242"/>
      <c r="K340" s="242"/>
      <c r="L340" s="242"/>
      <c r="M340" s="242"/>
      <c r="N340" s="242"/>
      <c r="O340" s="242"/>
      <c r="P340" s="242"/>
      <c r="Q340" s="242"/>
      <c r="R340" s="242"/>
      <c r="S340" s="242"/>
      <c r="T340" s="242"/>
      <c r="U340" s="242"/>
      <c r="V340" s="242"/>
      <c r="W340" s="242"/>
      <c r="X340" s="242"/>
      <c r="Y340" s="242"/>
      <c r="Z340" s="242"/>
      <c r="AA340" s="242"/>
      <c r="AB340" s="242"/>
      <c r="AC340" s="242"/>
      <c r="AD340" s="242"/>
      <c r="AE340" s="242"/>
      <c r="AF340" s="242"/>
      <c r="AG340" s="242"/>
    </row>
    <row r="346" spans="2:33">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row>
    <row r="347" spans="2:33">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row>
    <row r="348" spans="2:33">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row>
    <row r="349" spans="2:33">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row>
    <row r="350" spans="2:33">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row>
    <row r="351" spans="2:33">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row>
    <row r="352" spans="2:33">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row>
    <row r="449" spans="2:33">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row>
    <row r="451" spans="2:33">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row>
    <row r="452" spans="2:33">
      <c r="B452" s="242"/>
      <c r="C452" s="242"/>
      <c r="D452" s="242"/>
      <c r="E452" s="242"/>
      <c r="F452" s="242"/>
      <c r="G452" s="242"/>
      <c r="H452" s="242"/>
      <c r="I452" s="242"/>
      <c r="J452" s="242"/>
      <c r="K452" s="242"/>
      <c r="L452" s="242"/>
      <c r="M452" s="242"/>
      <c r="N452" s="242"/>
      <c r="O452" s="242"/>
      <c r="P452" s="242"/>
      <c r="Q452" s="242"/>
      <c r="R452" s="242"/>
      <c r="S452" s="242"/>
      <c r="T452" s="242"/>
      <c r="U452" s="242"/>
      <c r="V452" s="242"/>
      <c r="W452" s="242"/>
      <c r="X452" s="242"/>
      <c r="Y452" s="242"/>
      <c r="Z452" s="242"/>
      <c r="AA452" s="242"/>
      <c r="AB452" s="242"/>
      <c r="AC452" s="242"/>
      <c r="AD452" s="242"/>
      <c r="AE452" s="242"/>
      <c r="AF452" s="242"/>
      <c r="AG452" s="242"/>
    </row>
    <row r="460" spans="2:33">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row>
    <row r="461" spans="2:33">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row>
    <row r="462" spans="2:33">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row>
    <row r="463" spans="2:33">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row>
    <row r="464" spans="2:33">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row>
    <row r="552" spans="2:33">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row>
    <row r="554" spans="2:33">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row>
    <row r="556" spans="2:33">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row>
    <row r="557" spans="2:33">
      <c r="B557" s="242"/>
      <c r="C557" s="242"/>
      <c r="D557" s="242"/>
      <c r="E557" s="242"/>
      <c r="F557" s="242"/>
      <c r="G557" s="242"/>
      <c r="H557" s="242"/>
      <c r="I557" s="242"/>
      <c r="J557" s="242"/>
      <c r="K557" s="242"/>
      <c r="L557" s="242"/>
      <c r="M557" s="242"/>
      <c r="N557" s="242"/>
      <c r="O557" s="242"/>
      <c r="P557" s="242"/>
      <c r="Q557" s="242"/>
      <c r="R557" s="242"/>
      <c r="S557" s="242"/>
      <c r="T557" s="242"/>
      <c r="U557" s="242"/>
      <c r="V557" s="242"/>
      <c r="W557" s="242"/>
      <c r="X557" s="242"/>
      <c r="Y557" s="242"/>
      <c r="Z557" s="242"/>
      <c r="AA557" s="242"/>
      <c r="AB557" s="242"/>
      <c r="AC557" s="242"/>
      <c r="AD557" s="242"/>
      <c r="AE557" s="242"/>
      <c r="AF557" s="242"/>
      <c r="AG557" s="242"/>
    </row>
    <row r="625" spans="2:33">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c r="AE625" s="55"/>
      <c r="AF625" s="55"/>
      <c r="AG625" s="55"/>
    </row>
    <row r="627" spans="2:33">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c r="AE627" s="55"/>
      <c r="AF627" s="55"/>
      <c r="AG627" s="55"/>
    </row>
    <row r="630" spans="2:33">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c r="AE630" s="55"/>
      <c r="AF630" s="55"/>
      <c r="AG630" s="55"/>
    </row>
    <row r="632" spans="2:33">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c r="AE632" s="55"/>
      <c r="AF632" s="55"/>
      <c r="AG632" s="55"/>
    </row>
    <row r="633" spans="2:33">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c r="AE633" s="55"/>
      <c r="AF633" s="55"/>
      <c r="AG633" s="55"/>
    </row>
    <row r="635" spans="2:33">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c r="AE635" s="55"/>
      <c r="AF635" s="55"/>
      <c r="AG635" s="55"/>
    </row>
    <row r="637" spans="2:33">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row>
    <row r="638" spans="2:33">
      <c r="B638" s="242"/>
      <c r="C638" s="242"/>
      <c r="D638" s="242"/>
      <c r="E638" s="242"/>
      <c r="F638" s="242"/>
      <c r="G638" s="242"/>
      <c r="H638" s="242"/>
      <c r="I638" s="242"/>
      <c r="J638" s="242"/>
      <c r="K638" s="242"/>
      <c r="L638" s="242"/>
      <c r="M638" s="242"/>
      <c r="N638" s="242"/>
      <c r="O638" s="242"/>
      <c r="P638" s="242"/>
      <c r="Q638" s="242"/>
      <c r="R638" s="242"/>
      <c r="S638" s="242"/>
      <c r="T638" s="242"/>
      <c r="U638" s="242"/>
      <c r="V638" s="242"/>
      <c r="W638" s="242"/>
      <c r="X638" s="242"/>
      <c r="Y638" s="242"/>
      <c r="Z638" s="242"/>
      <c r="AA638" s="242"/>
      <c r="AB638" s="242"/>
      <c r="AC638" s="242"/>
      <c r="AD638" s="242"/>
      <c r="AE638" s="242"/>
      <c r="AF638" s="242"/>
      <c r="AG638" s="242"/>
    </row>
    <row r="709" spans="2:33">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row>
    <row r="710" spans="2:33">
      <c r="B710" s="242"/>
      <c r="C710" s="242"/>
      <c r="D710" s="242"/>
      <c r="E710" s="242"/>
      <c r="F710" s="242"/>
      <c r="G710" s="242"/>
      <c r="H710" s="242"/>
      <c r="I710" s="242"/>
      <c r="J710" s="242"/>
      <c r="K710" s="242"/>
      <c r="L710" s="242"/>
      <c r="M710" s="242"/>
      <c r="N710" s="242"/>
      <c r="O710" s="242"/>
      <c r="P710" s="242"/>
      <c r="Q710" s="242"/>
      <c r="R710" s="242"/>
      <c r="S710" s="242"/>
      <c r="T710" s="242"/>
      <c r="U710" s="242"/>
      <c r="V710" s="242"/>
      <c r="W710" s="242"/>
      <c r="X710" s="242"/>
      <c r="Y710" s="242"/>
      <c r="Z710" s="242"/>
      <c r="AA710" s="242"/>
      <c r="AB710" s="242"/>
      <c r="AC710" s="242"/>
      <c r="AD710" s="242"/>
      <c r="AE710" s="242"/>
      <c r="AF710" s="242"/>
      <c r="AG710" s="242"/>
    </row>
    <row r="716" spans="2:33">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c r="AE716" s="55"/>
      <c r="AF716" s="55"/>
      <c r="AG716" s="55"/>
    </row>
    <row r="717" spans="2:33">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c r="AE717" s="55"/>
      <c r="AF717" s="55"/>
      <c r="AG717" s="55"/>
    </row>
    <row r="718" spans="2:33">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c r="AE718" s="55"/>
      <c r="AF718" s="55"/>
      <c r="AG718" s="55"/>
    </row>
    <row r="719" spans="2:33">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c r="AE719" s="55"/>
      <c r="AF719" s="55"/>
      <c r="AG719" s="55"/>
    </row>
    <row r="720" spans="2:33">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c r="AE720" s="55"/>
      <c r="AF720" s="55"/>
      <c r="AG720" s="55"/>
    </row>
    <row r="881" spans="2:33">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c r="AE881" s="55"/>
      <c r="AF881" s="55"/>
      <c r="AG881" s="55"/>
    </row>
    <row r="885" spans="2:33">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row>
    <row r="886" spans="2:33">
      <c r="B886" s="242"/>
      <c r="C886" s="242"/>
      <c r="D886" s="242"/>
      <c r="E886" s="242"/>
      <c r="F886" s="242"/>
      <c r="G886" s="242"/>
      <c r="H886" s="242"/>
      <c r="I886" s="242"/>
      <c r="J886" s="242"/>
      <c r="K886" s="242"/>
      <c r="L886" s="242"/>
      <c r="M886" s="242"/>
      <c r="N886" s="242"/>
      <c r="O886" s="242"/>
      <c r="P886" s="242"/>
      <c r="Q886" s="242"/>
      <c r="R886" s="242"/>
      <c r="S886" s="242"/>
      <c r="T886" s="242"/>
      <c r="U886" s="242"/>
      <c r="V886" s="242"/>
      <c r="W886" s="242"/>
      <c r="X886" s="242"/>
      <c r="Y886" s="242"/>
      <c r="Z886" s="242"/>
      <c r="AA886" s="242"/>
      <c r="AB886" s="242"/>
      <c r="AC886" s="242"/>
      <c r="AD886" s="242"/>
      <c r="AE886" s="242"/>
      <c r="AF886" s="242"/>
      <c r="AG886" s="242"/>
    </row>
    <row r="889" spans="2:33">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c r="AE889" s="55"/>
      <c r="AF889" s="55"/>
      <c r="AG889" s="55"/>
    </row>
    <row r="890" spans="2:33">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c r="AE890" s="55"/>
      <c r="AF890" s="55"/>
      <c r="AG890" s="55"/>
    </row>
    <row r="891" spans="2:33">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c r="AE891" s="55"/>
      <c r="AF891" s="55"/>
      <c r="AG891" s="55"/>
    </row>
    <row r="892" spans="2:33">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c r="AE892" s="55"/>
      <c r="AF892" s="55"/>
      <c r="AG892" s="55"/>
    </row>
    <row r="893" spans="2:33">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c r="AE893" s="55"/>
      <c r="AF893" s="55"/>
      <c r="AG893" s="55"/>
    </row>
    <row r="894" spans="2:33">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c r="AE894" s="55"/>
      <c r="AF894" s="55"/>
      <c r="AG894" s="55"/>
    </row>
    <row r="895" spans="2:33">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c r="AE895" s="55"/>
      <c r="AF895" s="55"/>
      <c r="AG895" s="55"/>
    </row>
    <row r="896" spans="2:33">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c r="AE896" s="55"/>
      <c r="AF896" s="55"/>
      <c r="AG896" s="55"/>
    </row>
    <row r="968" spans="2:33">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row>
    <row r="969" spans="2:33">
      <c r="B969" s="242"/>
      <c r="C969" s="242"/>
      <c r="D969" s="242"/>
      <c r="E969" s="242"/>
      <c r="F969" s="242"/>
      <c r="G969" s="242"/>
      <c r="H969" s="242"/>
      <c r="I969" s="242"/>
      <c r="J969" s="242"/>
      <c r="K969" s="242"/>
      <c r="L969" s="242"/>
      <c r="M969" s="242"/>
      <c r="N969" s="242"/>
      <c r="O969" s="242"/>
      <c r="P969" s="242"/>
      <c r="Q969" s="242"/>
      <c r="R969" s="242"/>
      <c r="S969" s="242"/>
      <c r="T969" s="242"/>
      <c r="U969" s="242"/>
      <c r="V969" s="242"/>
      <c r="W969" s="242"/>
      <c r="X969" s="242"/>
      <c r="Y969" s="242"/>
      <c r="Z969" s="242"/>
      <c r="AA969" s="242"/>
      <c r="AB969" s="242"/>
      <c r="AC969" s="242"/>
      <c r="AD969" s="242"/>
      <c r="AE969" s="242"/>
      <c r="AF969" s="242"/>
      <c r="AG969" s="242"/>
    </row>
    <row r="975" spans="2:33">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c r="AE975" s="55"/>
      <c r="AF975" s="55"/>
      <c r="AG975" s="55"/>
    </row>
    <row r="976" spans="2:33">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c r="AE976" s="55"/>
      <c r="AF976" s="55"/>
      <c r="AG976" s="55"/>
    </row>
    <row r="1058" spans="2:33">
      <c r="B1058" s="55"/>
      <c r="C1058" s="55"/>
      <c r="D1058" s="55"/>
      <c r="E1058" s="55"/>
      <c r="F1058" s="55"/>
      <c r="G1058" s="55"/>
      <c r="H1058" s="55"/>
      <c r="I1058" s="55"/>
      <c r="J1058" s="55"/>
      <c r="K1058" s="55"/>
      <c r="L1058" s="55"/>
      <c r="M1058" s="55"/>
      <c r="N1058" s="55"/>
      <c r="O1058" s="55"/>
      <c r="P1058" s="55"/>
      <c r="Q1058" s="55"/>
      <c r="R1058" s="55"/>
      <c r="S1058" s="55"/>
      <c r="T1058" s="55"/>
      <c r="U1058" s="55"/>
      <c r="V1058" s="55"/>
      <c r="W1058" s="55"/>
      <c r="X1058" s="55"/>
      <c r="Y1058" s="55"/>
      <c r="Z1058" s="55"/>
      <c r="AA1058" s="55"/>
      <c r="AB1058" s="55"/>
      <c r="AC1058" s="55"/>
      <c r="AD1058" s="55"/>
      <c r="AE1058" s="55"/>
      <c r="AF1058" s="55"/>
      <c r="AG1058" s="55"/>
    </row>
    <row r="1070" spans="2:33">
      <c r="B1070" s="55"/>
      <c r="C1070" s="55"/>
      <c r="D1070" s="55"/>
      <c r="E1070" s="55"/>
      <c r="F1070" s="55"/>
      <c r="G1070" s="55"/>
      <c r="H1070" s="55"/>
      <c r="I1070" s="55"/>
      <c r="J1070" s="55"/>
      <c r="K1070" s="55"/>
      <c r="L1070" s="55"/>
      <c r="M1070" s="55"/>
      <c r="N1070" s="55"/>
      <c r="O1070" s="55"/>
      <c r="P1070" s="55"/>
      <c r="Q1070" s="55"/>
      <c r="R1070" s="55"/>
      <c r="S1070" s="55"/>
      <c r="T1070" s="55"/>
      <c r="U1070" s="55"/>
      <c r="V1070" s="55"/>
      <c r="W1070" s="55"/>
      <c r="X1070" s="55"/>
      <c r="Y1070" s="55"/>
      <c r="Z1070" s="55"/>
      <c r="AA1070" s="55"/>
      <c r="AB1070" s="55"/>
      <c r="AC1070" s="55"/>
      <c r="AD1070" s="55"/>
      <c r="AE1070" s="55"/>
      <c r="AF1070" s="55"/>
      <c r="AG1070" s="55"/>
    </row>
    <row r="1071" spans="2:33">
      <c r="B1071" s="242"/>
      <c r="C1071" s="242"/>
      <c r="D1071" s="242"/>
      <c r="E1071" s="242"/>
      <c r="F1071" s="242"/>
      <c r="G1071" s="242"/>
      <c r="H1071" s="242"/>
      <c r="I1071" s="242"/>
      <c r="J1071" s="242"/>
      <c r="K1071" s="242"/>
      <c r="L1071" s="242"/>
      <c r="M1071" s="242"/>
      <c r="N1071" s="242"/>
      <c r="O1071" s="242"/>
      <c r="P1071" s="242"/>
      <c r="Q1071" s="242"/>
      <c r="R1071" s="242"/>
      <c r="S1071" s="242"/>
      <c r="T1071" s="242"/>
      <c r="U1071" s="242"/>
      <c r="V1071" s="242"/>
      <c r="W1071" s="242"/>
      <c r="X1071" s="242"/>
      <c r="Y1071" s="242"/>
      <c r="Z1071" s="242"/>
      <c r="AA1071" s="242"/>
      <c r="AB1071" s="242"/>
      <c r="AC1071" s="242"/>
      <c r="AD1071" s="242"/>
      <c r="AE1071" s="242"/>
      <c r="AF1071" s="242"/>
      <c r="AG1071" s="242"/>
    </row>
    <row r="1169" spans="2:33">
      <c r="B1169" s="242"/>
      <c r="C1169" s="242"/>
      <c r="D1169" s="242"/>
      <c r="E1169" s="242"/>
      <c r="F1169" s="242"/>
      <c r="G1169" s="242"/>
      <c r="H1169" s="242"/>
      <c r="I1169" s="242"/>
      <c r="J1169" s="242"/>
      <c r="K1169" s="242"/>
      <c r="L1169" s="242"/>
      <c r="M1169" s="242"/>
      <c r="N1169" s="242"/>
      <c r="O1169" s="242"/>
      <c r="P1169" s="242"/>
      <c r="Q1169" s="242"/>
      <c r="R1169" s="242"/>
      <c r="S1169" s="242"/>
      <c r="T1169" s="242"/>
      <c r="U1169" s="242"/>
      <c r="V1169" s="242"/>
      <c r="W1169" s="242"/>
      <c r="X1169" s="242"/>
      <c r="Y1169" s="242"/>
      <c r="Z1169" s="242"/>
      <c r="AA1169" s="242"/>
      <c r="AB1169" s="242"/>
      <c r="AC1169" s="242"/>
      <c r="AD1169" s="242"/>
      <c r="AE1169" s="242"/>
      <c r="AF1169" s="242"/>
      <c r="AG1169" s="242"/>
    </row>
    <row r="1175" spans="2:33">
      <c r="B1175" s="55"/>
      <c r="C1175" s="55"/>
      <c r="D1175" s="55"/>
      <c r="E1175" s="55"/>
      <c r="F1175" s="55"/>
      <c r="G1175" s="55"/>
      <c r="H1175" s="55"/>
      <c r="I1175" s="55"/>
      <c r="J1175" s="55"/>
      <c r="K1175" s="55"/>
      <c r="L1175" s="55"/>
      <c r="M1175" s="55"/>
      <c r="N1175" s="55"/>
      <c r="O1175" s="55"/>
      <c r="P1175" s="55"/>
      <c r="Q1175" s="55"/>
      <c r="R1175" s="55"/>
      <c r="S1175" s="55"/>
      <c r="T1175" s="55"/>
      <c r="U1175" s="55"/>
      <c r="V1175" s="55"/>
      <c r="W1175" s="55"/>
      <c r="X1175" s="55"/>
      <c r="Y1175" s="55"/>
      <c r="Z1175" s="55"/>
      <c r="AA1175" s="55"/>
      <c r="AB1175" s="55"/>
      <c r="AC1175" s="55"/>
      <c r="AD1175" s="55"/>
      <c r="AE1175" s="55"/>
      <c r="AF1175" s="55"/>
      <c r="AG1175" s="55"/>
    </row>
    <row r="1176" spans="2:33">
      <c r="B1176" s="55"/>
      <c r="C1176" s="55"/>
      <c r="D1176" s="55"/>
      <c r="E1176" s="55"/>
      <c r="F1176" s="55"/>
      <c r="G1176" s="55"/>
      <c r="H1176" s="55"/>
      <c r="I1176" s="55"/>
      <c r="J1176" s="55"/>
      <c r="K1176" s="55"/>
      <c r="L1176" s="55"/>
      <c r="M1176" s="55"/>
      <c r="N1176" s="55"/>
      <c r="O1176" s="55"/>
      <c r="P1176" s="55"/>
      <c r="Q1176" s="55"/>
      <c r="R1176" s="55"/>
      <c r="S1176" s="55"/>
      <c r="T1176" s="55"/>
      <c r="U1176" s="55"/>
      <c r="V1176" s="55"/>
      <c r="W1176" s="55"/>
      <c r="X1176" s="55"/>
      <c r="Y1176" s="55"/>
      <c r="Z1176" s="55"/>
      <c r="AA1176" s="55"/>
      <c r="AB1176" s="55"/>
      <c r="AC1176" s="55"/>
      <c r="AD1176" s="55"/>
      <c r="AE1176" s="55"/>
      <c r="AF1176" s="55"/>
      <c r="AG1176" s="55"/>
    </row>
    <row r="1177" spans="2:33">
      <c r="B1177" s="55"/>
      <c r="C1177" s="55"/>
      <c r="D1177" s="55"/>
      <c r="E1177" s="55"/>
      <c r="F1177" s="55"/>
      <c r="G1177" s="55"/>
      <c r="H1177" s="55"/>
      <c r="I1177" s="55"/>
      <c r="J1177" s="55"/>
      <c r="K1177" s="55"/>
      <c r="L1177" s="55"/>
      <c r="M1177" s="55"/>
      <c r="N1177" s="55"/>
      <c r="O1177" s="55"/>
      <c r="P1177" s="55"/>
      <c r="Q1177" s="55"/>
      <c r="R1177" s="55"/>
      <c r="S1177" s="55"/>
      <c r="T1177" s="55"/>
      <c r="U1177" s="55"/>
      <c r="V1177" s="55"/>
      <c r="W1177" s="55"/>
      <c r="X1177" s="55"/>
      <c r="Y1177" s="55"/>
      <c r="Z1177" s="55"/>
      <c r="AA1177" s="55"/>
      <c r="AB1177" s="55"/>
      <c r="AC1177" s="55"/>
      <c r="AD1177" s="55"/>
      <c r="AE1177" s="55"/>
      <c r="AF1177" s="55"/>
      <c r="AG1177" s="55"/>
    </row>
    <row r="1178" spans="2:33">
      <c r="B1178" s="55"/>
      <c r="C1178" s="55"/>
      <c r="D1178" s="55"/>
      <c r="E1178" s="55"/>
      <c r="F1178" s="55"/>
      <c r="G1178" s="55"/>
      <c r="H1178" s="55"/>
      <c r="I1178" s="55"/>
      <c r="J1178" s="55"/>
      <c r="K1178" s="55"/>
      <c r="L1178" s="55"/>
      <c r="M1178" s="55"/>
      <c r="N1178" s="55"/>
      <c r="O1178" s="55"/>
      <c r="P1178" s="55"/>
      <c r="Q1178" s="55"/>
      <c r="R1178" s="55"/>
      <c r="S1178" s="55"/>
      <c r="T1178" s="55"/>
      <c r="U1178" s="55"/>
      <c r="V1178" s="55"/>
      <c r="W1178" s="55"/>
      <c r="X1178" s="55"/>
      <c r="Y1178" s="55"/>
      <c r="Z1178" s="55"/>
      <c r="AA1178" s="55"/>
      <c r="AB1178" s="55"/>
      <c r="AC1178" s="55"/>
      <c r="AD1178" s="55"/>
      <c r="AE1178" s="55"/>
      <c r="AF1178" s="55"/>
      <c r="AG1178" s="55"/>
    </row>
    <row r="1179" spans="2:33">
      <c r="B1179" s="55"/>
      <c r="C1179" s="55"/>
      <c r="D1179" s="55"/>
      <c r="E1179" s="55"/>
      <c r="F1179" s="55"/>
      <c r="G1179" s="55"/>
      <c r="H1179" s="55"/>
      <c r="I1179" s="55"/>
      <c r="J1179" s="55"/>
      <c r="K1179" s="55"/>
      <c r="L1179" s="55"/>
      <c r="M1179" s="55"/>
      <c r="N1179" s="55"/>
      <c r="O1179" s="55"/>
      <c r="P1179" s="55"/>
      <c r="Q1179" s="55"/>
      <c r="R1179" s="55"/>
      <c r="S1179" s="55"/>
      <c r="T1179" s="55"/>
      <c r="U1179" s="55"/>
      <c r="V1179" s="55"/>
      <c r="W1179" s="55"/>
      <c r="X1179" s="55"/>
      <c r="Y1179" s="55"/>
      <c r="Z1179" s="55"/>
      <c r="AA1179" s="55"/>
      <c r="AB1179" s="55"/>
      <c r="AC1179" s="55"/>
      <c r="AD1179" s="55"/>
      <c r="AE1179" s="55"/>
      <c r="AF1179" s="55"/>
      <c r="AG1179" s="55"/>
    </row>
    <row r="1180" spans="2:33">
      <c r="B1180" s="55"/>
      <c r="C1180" s="55"/>
      <c r="D1180" s="55"/>
      <c r="E1180" s="55"/>
      <c r="F1180" s="55"/>
      <c r="G1180" s="55"/>
      <c r="H1180" s="55"/>
      <c r="I1180" s="55"/>
      <c r="J1180" s="55"/>
      <c r="K1180" s="55"/>
      <c r="L1180" s="55"/>
      <c r="M1180" s="55"/>
      <c r="N1180" s="55"/>
      <c r="O1180" s="55"/>
      <c r="P1180" s="55"/>
      <c r="Q1180" s="55"/>
      <c r="R1180" s="55"/>
      <c r="S1180" s="55"/>
      <c r="T1180" s="55"/>
      <c r="U1180" s="55"/>
      <c r="V1180" s="55"/>
      <c r="W1180" s="55"/>
      <c r="X1180" s="55"/>
      <c r="Y1180" s="55"/>
      <c r="Z1180" s="55"/>
      <c r="AA1180" s="55"/>
      <c r="AB1180" s="55"/>
      <c r="AC1180" s="55"/>
      <c r="AD1180" s="55"/>
      <c r="AE1180" s="55"/>
      <c r="AF1180" s="55"/>
      <c r="AG1180" s="55"/>
    </row>
    <row r="1181" spans="2:33">
      <c r="B1181" s="55"/>
      <c r="C1181" s="55"/>
      <c r="D1181" s="55"/>
      <c r="E1181" s="55"/>
      <c r="F1181" s="55"/>
      <c r="G1181" s="55"/>
      <c r="H1181" s="55"/>
      <c r="I1181" s="55"/>
      <c r="J1181" s="55"/>
      <c r="K1181" s="55"/>
      <c r="L1181" s="55"/>
      <c r="M1181" s="55"/>
      <c r="N1181" s="55"/>
      <c r="O1181" s="55"/>
      <c r="P1181" s="55"/>
      <c r="Q1181" s="55"/>
      <c r="R1181" s="55"/>
      <c r="S1181" s="55"/>
      <c r="T1181" s="55"/>
      <c r="U1181" s="55"/>
      <c r="V1181" s="55"/>
      <c r="W1181" s="55"/>
      <c r="X1181" s="55"/>
      <c r="Y1181" s="55"/>
      <c r="Z1181" s="55"/>
      <c r="AA1181" s="55"/>
      <c r="AB1181" s="55"/>
      <c r="AC1181" s="55"/>
      <c r="AD1181" s="55"/>
      <c r="AE1181" s="55"/>
      <c r="AF1181" s="55"/>
      <c r="AG1181" s="55"/>
    </row>
    <row r="1182" spans="2:33">
      <c r="B1182" s="55"/>
      <c r="C1182" s="55"/>
      <c r="D1182" s="55"/>
      <c r="E1182" s="55"/>
      <c r="F1182" s="55"/>
      <c r="G1182" s="55"/>
      <c r="H1182" s="55"/>
      <c r="I1182" s="55"/>
      <c r="J1182" s="55"/>
      <c r="K1182" s="55"/>
      <c r="L1182" s="55"/>
      <c r="M1182" s="55"/>
      <c r="N1182" s="55"/>
      <c r="O1182" s="55"/>
      <c r="P1182" s="55"/>
      <c r="Q1182" s="55"/>
      <c r="R1182" s="55"/>
      <c r="S1182" s="55"/>
      <c r="T1182" s="55"/>
      <c r="U1182" s="55"/>
      <c r="V1182" s="55"/>
      <c r="W1182" s="55"/>
      <c r="X1182" s="55"/>
      <c r="Y1182" s="55"/>
      <c r="Z1182" s="55"/>
      <c r="AA1182" s="55"/>
      <c r="AB1182" s="55"/>
      <c r="AC1182" s="55"/>
      <c r="AD1182" s="55"/>
      <c r="AE1182" s="55"/>
      <c r="AF1182" s="55"/>
      <c r="AG1182" s="55"/>
    </row>
    <row r="1183" spans="2:33">
      <c r="B1183" s="55"/>
      <c r="C1183" s="55"/>
      <c r="D1183" s="55"/>
      <c r="E1183" s="55"/>
      <c r="F1183" s="55"/>
      <c r="G1183" s="55"/>
      <c r="H1183" s="55"/>
      <c r="I1183" s="55"/>
      <c r="J1183" s="55"/>
      <c r="K1183" s="55"/>
      <c r="L1183" s="55"/>
      <c r="M1183" s="55"/>
      <c r="N1183" s="55"/>
      <c r="O1183" s="55"/>
      <c r="P1183" s="55"/>
      <c r="Q1183" s="55"/>
      <c r="R1183" s="55"/>
      <c r="S1183" s="55"/>
      <c r="T1183" s="55"/>
      <c r="U1183" s="55"/>
      <c r="V1183" s="55"/>
      <c r="W1183" s="55"/>
      <c r="X1183" s="55"/>
      <c r="Y1183" s="55"/>
      <c r="Z1183" s="55"/>
      <c r="AA1183" s="55"/>
      <c r="AB1183" s="55"/>
      <c r="AC1183" s="55"/>
      <c r="AD1183" s="55"/>
      <c r="AE1183" s="55"/>
      <c r="AF1183" s="55"/>
      <c r="AG1183" s="55"/>
    </row>
    <row r="1184" spans="2:33">
      <c r="B1184" s="55"/>
      <c r="C1184" s="55"/>
      <c r="D1184" s="55"/>
      <c r="E1184" s="55"/>
      <c r="F1184" s="55"/>
      <c r="G1184" s="55"/>
      <c r="H1184" s="55"/>
      <c r="I1184" s="55"/>
      <c r="J1184" s="55"/>
      <c r="K1184" s="55"/>
      <c r="L1184" s="55"/>
      <c r="M1184" s="55"/>
      <c r="N1184" s="55"/>
      <c r="O1184" s="55"/>
      <c r="P1184" s="55"/>
      <c r="Q1184" s="55"/>
      <c r="R1184" s="55"/>
      <c r="S1184" s="55"/>
      <c r="T1184" s="55"/>
      <c r="U1184" s="55"/>
      <c r="V1184" s="55"/>
      <c r="W1184" s="55"/>
      <c r="X1184" s="55"/>
      <c r="Y1184" s="55"/>
      <c r="Z1184" s="55"/>
      <c r="AA1184" s="55"/>
      <c r="AB1184" s="55"/>
      <c r="AC1184" s="55"/>
      <c r="AD1184" s="55"/>
      <c r="AE1184" s="55"/>
      <c r="AF1184" s="55"/>
      <c r="AG1184" s="55"/>
    </row>
    <row r="1268" spans="2:33">
      <c r="B1268" s="55"/>
      <c r="C1268" s="55"/>
      <c r="D1268" s="55"/>
      <c r="E1268" s="55"/>
      <c r="F1268" s="55"/>
      <c r="G1268" s="55"/>
      <c r="H1268" s="55"/>
      <c r="I1268" s="55"/>
      <c r="J1268" s="55"/>
      <c r="K1268" s="55"/>
      <c r="L1268" s="55"/>
      <c r="M1268" s="55"/>
      <c r="N1268" s="55"/>
      <c r="O1268" s="55"/>
      <c r="P1268" s="55"/>
      <c r="Q1268" s="55"/>
      <c r="R1268" s="55"/>
      <c r="S1268" s="55"/>
      <c r="T1268" s="55"/>
      <c r="U1268" s="55"/>
      <c r="V1268" s="55"/>
      <c r="W1268" s="55"/>
      <c r="X1268" s="55"/>
      <c r="Y1268" s="55"/>
      <c r="Z1268" s="55"/>
      <c r="AA1268" s="55"/>
      <c r="AB1268" s="55"/>
      <c r="AC1268" s="55"/>
      <c r="AD1268" s="55"/>
      <c r="AE1268" s="55"/>
      <c r="AF1268" s="55"/>
      <c r="AG1268" s="55"/>
    </row>
    <row r="1269" spans="2:33">
      <c r="B1269" s="242"/>
      <c r="C1269" s="242"/>
      <c r="D1269" s="242"/>
      <c r="E1269" s="242"/>
      <c r="F1269" s="242"/>
      <c r="G1269" s="242"/>
      <c r="H1269" s="242"/>
      <c r="I1269" s="242"/>
      <c r="J1269" s="242"/>
      <c r="K1269" s="242"/>
      <c r="L1269" s="242"/>
      <c r="M1269" s="242"/>
      <c r="N1269" s="242"/>
      <c r="O1269" s="242"/>
      <c r="P1269" s="242"/>
      <c r="Q1269" s="242"/>
      <c r="R1269" s="242"/>
      <c r="S1269" s="242"/>
      <c r="T1269" s="242"/>
      <c r="U1269" s="242"/>
      <c r="V1269" s="242"/>
      <c r="W1269" s="242"/>
      <c r="X1269" s="242"/>
      <c r="Y1269" s="242"/>
      <c r="Z1269" s="242"/>
      <c r="AA1269" s="242"/>
      <c r="AB1269" s="242"/>
      <c r="AC1269" s="242"/>
      <c r="AD1269" s="242"/>
      <c r="AE1269" s="242"/>
      <c r="AF1269" s="242"/>
      <c r="AG1269" s="242"/>
    </row>
    <row r="1275" spans="2:33">
      <c r="B1275" s="55"/>
      <c r="C1275" s="55"/>
      <c r="D1275" s="55"/>
      <c r="E1275" s="55"/>
      <c r="F1275" s="55"/>
      <c r="G1275" s="55"/>
      <c r="H1275" s="55"/>
      <c r="I1275" s="55"/>
      <c r="J1275" s="55"/>
      <c r="K1275" s="55"/>
      <c r="L1275" s="55"/>
      <c r="M1275" s="55"/>
      <c r="N1275" s="55"/>
      <c r="O1275" s="55"/>
      <c r="P1275" s="55"/>
      <c r="Q1275" s="55"/>
      <c r="R1275" s="55"/>
      <c r="S1275" s="55"/>
      <c r="T1275" s="55"/>
      <c r="U1275" s="55"/>
      <c r="V1275" s="55"/>
      <c r="W1275" s="55"/>
      <c r="X1275" s="55"/>
      <c r="Y1275" s="55"/>
      <c r="Z1275" s="55"/>
      <c r="AA1275" s="55"/>
      <c r="AB1275" s="55"/>
      <c r="AC1275" s="55"/>
      <c r="AD1275" s="55"/>
      <c r="AE1275" s="55"/>
      <c r="AF1275" s="55"/>
      <c r="AG1275" s="55"/>
    </row>
    <row r="1276" spans="2:33">
      <c r="B1276" s="55"/>
      <c r="C1276" s="55"/>
      <c r="D1276" s="55"/>
      <c r="E1276" s="55"/>
      <c r="F1276" s="55"/>
      <c r="G1276" s="55"/>
      <c r="H1276" s="55"/>
      <c r="I1276" s="55"/>
      <c r="J1276" s="55"/>
      <c r="K1276" s="55"/>
      <c r="L1276" s="55"/>
      <c r="M1276" s="55"/>
      <c r="N1276" s="55"/>
      <c r="O1276" s="55"/>
      <c r="P1276" s="55"/>
      <c r="Q1276" s="55"/>
      <c r="R1276" s="55"/>
      <c r="S1276" s="55"/>
      <c r="T1276" s="55"/>
      <c r="U1276" s="55"/>
      <c r="V1276" s="55"/>
      <c r="W1276" s="55"/>
      <c r="X1276" s="55"/>
      <c r="Y1276" s="55"/>
      <c r="Z1276" s="55"/>
      <c r="AA1276" s="55"/>
      <c r="AB1276" s="55"/>
      <c r="AC1276" s="55"/>
      <c r="AD1276" s="55"/>
      <c r="AE1276" s="55"/>
      <c r="AF1276" s="55"/>
      <c r="AG1276" s="55"/>
    </row>
    <row r="1277" spans="2:33">
      <c r="B1277" s="55"/>
      <c r="C1277" s="55"/>
      <c r="D1277" s="55"/>
      <c r="E1277" s="55"/>
      <c r="F1277" s="55"/>
      <c r="G1277" s="55"/>
      <c r="H1277" s="55"/>
      <c r="I1277" s="55"/>
      <c r="J1277" s="55"/>
      <c r="K1277" s="55"/>
      <c r="L1277" s="55"/>
      <c r="M1277" s="55"/>
      <c r="N1277" s="55"/>
      <c r="O1277" s="55"/>
      <c r="P1277" s="55"/>
      <c r="Q1277" s="55"/>
      <c r="R1277" s="55"/>
      <c r="S1277" s="55"/>
      <c r="T1277" s="55"/>
      <c r="U1277" s="55"/>
      <c r="V1277" s="55"/>
      <c r="W1277" s="55"/>
      <c r="X1277" s="55"/>
      <c r="Y1277" s="55"/>
      <c r="Z1277" s="55"/>
      <c r="AA1277" s="55"/>
      <c r="AB1277" s="55"/>
      <c r="AC1277" s="55"/>
      <c r="AD1277" s="55"/>
      <c r="AE1277" s="55"/>
      <c r="AF1277" s="55"/>
      <c r="AG1277" s="55"/>
    </row>
    <row r="1278" spans="2:33">
      <c r="B1278" s="55"/>
      <c r="C1278" s="55"/>
      <c r="D1278" s="55"/>
      <c r="E1278" s="55"/>
      <c r="F1278" s="55"/>
      <c r="G1278" s="55"/>
      <c r="H1278" s="55"/>
      <c r="I1278" s="55"/>
      <c r="J1278" s="55"/>
      <c r="K1278" s="55"/>
      <c r="L1278" s="55"/>
      <c r="M1278" s="55"/>
      <c r="N1278" s="55"/>
      <c r="O1278" s="55"/>
      <c r="P1278" s="55"/>
      <c r="Q1278" s="55"/>
      <c r="R1278" s="55"/>
      <c r="S1278" s="55"/>
      <c r="T1278" s="55"/>
      <c r="U1278" s="55"/>
      <c r="V1278" s="55"/>
      <c r="W1278" s="55"/>
      <c r="X1278" s="55"/>
      <c r="Y1278" s="55"/>
      <c r="Z1278" s="55"/>
      <c r="AA1278" s="55"/>
      <c r="AB1278" s="55"/>
      <c r="AC1278" s="55"/>
      <c r="AD1278" s="55"/>
      <c r="AE1278" s="55"/>
      <c r="AF1278" s="55"/>
      <c r="AG1278" s="55"/>
    </row>
    <row r="1279" spans="2:33">
      <c r="B1279" s="55"/>
      <c r="C1279" s="55"/>
      <c r="D1279" s="55"/>
      <c r="E1279" s="55"/>
      <c r="F1279" s="55"/>
      <c r="G1279" s="55"/>
      <c r="H1279" s="55"/>
      <c r="I1279" s="55"/>
      <c r="J1279" s="55"/>
      <c r="K1279" s="55"/>
      <c r="L1279" s="55"/>
      <c r="M1279" s="55"/>
      <c r="N1279" s="55"/>
      <c r="O1279" s="55"/>
      <c r="P1279" s="55"/>
      <c r="Q1279" s="55"/>
      <c r="R1279" s="55"/>
      <c r="S1279" s="55"/>
      <c r="T1279" s="55"/>
      <c r="U1279" s="55"/>
      <c r="V1279" s="55"/>
      <c r="W1279" s="55"/>
      <c r="X1279" s="55"/>
      <c r="Y1279" s="55"/>
      <c r="Z1279" s="55"/>
      <c r="AA1279" s="55"/>
      <c r="AB1279" s="55"/>
      <c r="AC1279" s="55"/>
      <c r="AD1279" s="55"/>
      <c r="AE1279" s="55"/>
      <c r="AF1279" s="55"/>
      <c r="AG1279" s="55"/>
    </row>
    <row r="1280" spans="2:33">
      <c r="B1280" s="55"/>
      <c r="C1280" s="55"/>
      <c r="D1280" s="55"/>
      <c r="E1280" s="55"/>
      <c r="F1280" s="55"/>
      <c r="G1280" s="55"/>
      <c r="H1280" s="55"/>
      <c r="I1280" s="55"/>
      <c r="J1280" s="55"/>
      <c r="K1280" s="55"/>
      <c r="L1280" s="55"/>
      <c r="M1280" s="55"/>
      <c r="N1280" s="55"/>
      <c r="O1280" s="55"/>
      <c r="P1280" s="55"/>
      <c r="Q1280" s="55"/>
      <c r="R1280" s="55"/>
      <c r="S1280" s="55"/>
      <c r="T1280" s="55"/>
      <c r="U1280" s="55"/>
      <c r="V1280" s="55"/>
      <c r="W1280" s="55"/>
      <c r="X1280" s="55"/>
      <c r="Y1280" s="55"/>
      <c r="Z1280" s="55"/>
      <c r="AA1280" s="55"/>
      <c r="AB1280" s="55"/>
      <c r="AC1280" s="55"/>
      <c r="AD1280" s="55"/>
      <c r="AE1280" s="55"/>
      <c r="AF1280" s="55"/>
      <c r="AG1280" s="55"/>
    </row>
    <row r="1483" spans="2:33">
      <c r="B1483" s="55"/>
      <c r="C1483" s="55"/>
      <c r="D1483" s="55"/>
      <c r="E1483" s="55"/>
      <c r="F1483" s="55"/>
      <c r="G1483" s="55"/>
      <c r="H1483" s="55"/>
      <c r="I1483" s="55"/>
      <c r="J1483" s="55"/>
      <c r="K1483" s="55"/>
      <c r="L1483" s="55"/>
      <c r="M1483" s="55"/>
      <c r="N1483" s="55"/>
      <c r="O1483" s="55"/>
      <c r="P1483" s="55"/>
      <c r="Q1483" s="55"/>
      <c r="R1483" s="55"/>
      <c r="S1483" s="55"/>
      <c r="T1483" s="55"/>
      <c r="U1483" s="55"/>
      <c r="V1483" s="55"/>
      <c r="W1483" s="55"/>
      <c r="X1483" s="55"/>
      <c r="Y1483" s="55"/>
      <c r="Z1483" s="55"/>
      <c r="AA1483" s="55"/>
      <c r="AB1483" s="55"/>
      <c r="AC1483" s="55"/>
      <c r="AD1483" s="55"/>
      <c r="AE1483" s="55"/>
      <c r="AF1483" s="55"/>
      <c r="AG1483" s="55"/>
    </row>
    <row r="1484" spans="2:33">
      <c r="B1484" s="242"/>
      <c r="C1484" s="242"/>
      <c r="D1484" s="242"/>
      <c r="E1484" s="242"/>
      <c r="F1484" s="242"/>
      <c r="G1484" s="242"/>
      <c r="H1484" s="242"/>
      <c r="I1484" s="242"/>
      <c r="J1484" s="242"/>
      <c r="K1484" s="242"/>
      <c r="L1484" s="242"/>
      <c r="M1484" s="242"/>
      <c r="N1484" s="242"/>
      <c r="O1484" s="242"/>
      <c r="P1484" s="242"/>
      <c r="Q1484" s="242"/>
      <c r="R1484" s="242"/>
      <c r="S1484" s="242"/>
      <c r="T1484" s="242"/>
      <c r="U1484" s="242"/>
      <c r="V1484" s="242"/>
      <c r="W1484" s="242"/>
      <c r="X1484" s="242"/>
      <c r="Y1484" s="242"/>
      <c r="Z1484" s="242"/>
      <c r="AA1484" s="242"/>
      <c r="AB1484" s="242"/>
      <c r="AC1484" s="242"/>
      <c r="AD1484" s="242"/>
      <c r="AE1484" s="242"/>
      <c r="AF1484" s="242"/>
      <c r="AG1484" s="242"/>
    </row>
    <row r="1713" spans="2:33">
      <c r="B1713" s="242"/>
      <c r="C1713" s="242"/>
      <c r="D1713" s="242"/>
      <c r="E1713" s="242"/>
      <c r="F1713" s="242"/>
      <c r="G1713" s="242"/>
      <c r="H1713" s="242"/>
      <c r="I1713" s="242"/>
      <c r="J1713" s="242"/>
      <c r="K1713" s="242"/>
      <c r="L1713" s="242"/>
      <c r="M1713" s="242"/>
      <c r="N1713" s="242"/>
      <c r="O1713" s="242"/>
      <c r="P1713" s="242"/>
      <c r="Q1713" s="242"/>
      <c r="R1713" s="242"/>
      <c r="S1713" s="242"/>
      <c r="T1713" s="242"/>
      <c r="U1713" s="242"/>
      <c r="V1713" s="242"/>
      <c r="W1713" s="242"/>
      <c r="X1713" s="242"/>
      <c r="Y1713" s="242"/>
      <c r="Z1713" s="242"/>
      <c r="AA1713" s="242"/>
      <c r="AB1713" s="242"/>
      <c r="AC1713" s="242"/>
      <c r="AD1713" s="242"/>
      <c r="AE1713" s="242"/>
      <c r="AF1713" s="242"/>
      <c r="AG1713" s="242"/>
    </row>
    <row r="1714" spans="2:33">
      <c r="B1714" s="55"/>
      <c r="C1714" s="55"/>
      <c r="D1714" s="55"/>
      <c r="E1714" s="55"/>
      <c r="F1714" s="55"/>
      <c r="G1714" s="55"/>
      <c r="H1714" s="55"/>
      <c r="I1714" s="55"/>
      <c r="J1714" s="55"/>
      <c r="K1714" s="55"/>
      <c r="L1714" s="55"/>
      <c r="M1714" s="55"/>
      <c r="N1714" s="55"/>
      <c r="O1714" s="55"/>
      <c r="P1714" s="55"/>
      <c r="Q1714" s="55"/>
      <c r="R1714" s="55"/>
      <c r="S1714" s="55"/>
      <c r="T1714" s="55"/>
      <c r="U1714" s="55"/>
      <c r="V1714" s="55"/>
      <c r="W1714" s="55"/>
      <c r="X1714" s="55"/>
      <c r="Y1714" s="55"/>
      <c r="Z1714" s="55"/>
      <c r="AA1714" s="55"/>
      <c r="AB1714" s="55"/>
      <c r="AC1714" s="55"/>
      <c r="AD1714" s="55"/>
      <c r="AE1714" s="55"/>
      <c r="AF1714" s="55"/>
      <c r="AG1714" s="55"/>
    </row>
    <row r="1715" spans="2:33">
      <c r="B1715" s="55"/>
      <c r="C1715" s="55"/>
      <c r="D1715" s="55"/>
      <c r="E1715" s="55"/>
      <c r="F1715" s="55"/>
      <c r="G1715" s="55"/>
      <c r="H1715" s="55"/>
      <c r="I1715" s="55"/>
      <c r="J1715" s="55"/>
      <c r="K1715" s="55"/>
      <c r="L1715" s="55"/>
      <c r="M1715" s="55"/>
      <c r="N1715" s="55"/>
      <c r="O1715" s="55"/>
      <c r="P1715" s="55"/>
      <c r="Q1715" s="55"/>
      <c r="R1715" s="55"/>
      <c r="S1715" s="55"/>
      <c r="T1715" s="55"/>
      <c r="U1715" s="55"/>
      <c r="V1715" s="55"/>
      <c r="W1715" s="55"/>
      <c r="X1715" s="55"/>
      <c r="Y1715" s="55"/>
      <c r="Z1715" s="55"/>
      <c r="AA1715" s="55"/>
      <c r="AB1715" s="55"/>
      <c r="AC1715" s="55"/>
      <c r="AD1715" s="55"/>
      <c r="AE1715" s="55"/>
      <c r="AF1715" s="55"/>
      <c r="AG1715" s="55"/>
    </row>
    <row r="1716" spans="2:33">
      <c r="B1716" s="55"/>
      <c r="C1716" s="55"/>
      <c r="D1716" s="55"/>
      <c r="E1716" s="55"/>
      <c r="F1716" s="55"/>
      <c r="G1716" s="55"/>
      <c r="H1716" s="55"/>
      <c r="I1716" s="55"/>
      <c r="J1716" s="55"/>
      <c r="K1716" s="55"/>
      <c r="L1716" s="55"/>
      <c r="M1716" s="55"/>
      <c r="N1716" s="55"/>
      <c r="O1716" s="55"/>
      <c r="P1716" s="55"/>
      <c r="Q1716" s="55"/>
      <c r="R1716" s="55"/>
      <c r="S1716" s="55"/>
      <c r="T1716" s="55"/>
      <c r="U1716" s="55"/>
      <c r="V1716" s="55"/>
      <c r="W1716" s="55"/>
      <c r="X1716" s="55"/>
      <c r="Y1716" s="55"/>
      <c r="Z1716" s="55"/>
      <c r="AA1716" s="55"/>
      <c r="AB1716" s="55"/>
      <c r="AC1716" s="55"/>
      <c r="AD1716" s="55"/>
      <c r="AE1716" s="55"/>
      <c r="AF1716" s="55"/>
      <c r="AG1716" s="55"/>
    </row>
    <row r="1717" spans="2:33">
      <c r="B1717" s="55"/>
      <c r="C1717" s="55"/>
      <c r="D1717" s="55"/>
      <c r="E1717" s="55"/>
      <c r="F1717" s="55"/>
      <c r="G1717" s="55"/>
      <c r="H1717" s="55"/>
      <c r="I1717" s="55"/>
      <c r="J1717" s="55"/>
      <c r="K1717" s="55"/>
      <c r="L1717" s="55"/>
      <c r="M1717" s="55"/>
      <c r="N1717" s="55"/>
      <c r="O1717" s="55"/>
      <c r="P1717" s="55"/>
      <c r="Q1717" s="55"/>
      <c r="R1717" s="55"/>
      <c r="S1717" s="55"/>
      <c r="T1717" s="55"/>
      <c r="U1717" s="55"/>
      <c r="V1717" s="55"/>
      <c r="W1717" s="55"/>
      <c r="X1717" s="55"/>
      <c r="Y1717" s="55"/>
      <c r="Z1717" s="55"/>
      <c r="AA1717" s="55"/>
      <c r="AB1717" s="55"/>
      <c r="AC1717" s="55"/>
      <c r="AD1717" s="55"/>
      <c r="AE1717" s="55"/>
      <c r="AF1717" s="55"/>
      <c r="AG1717" s="55"/>
    </row>
    <row r="1718" spans="2:33">
      <c r="B1718" s="55"/>
      <c r="C1718" s="55"/>
      <c r="D1718" s="55"/>
      <c r="E1718" s="55"/>
      <c r="F1718" s="55"/>
      <c r="G1718" s="55"/>
      <c r="H1718" s="55"/>
      <c r="I1718" s="55"/>
      <c r="J1718" s="55"/>
      <c r="K1718" s="55"/>
      <c r="L1718" s="55"/>
      <c r="M1718" s="55"/>
      <c r="N1718" s="55"/>
      <c r="O1718" s="55"/>
      <c r="P1718" s="55"/>
      <c r="Q1718" s="55"/>
      <c r="R1718" s="55"/>
      <c r="S1718" s="55"/>
      <c r="T1718" s="55"/>
      <c r="U1718" s="55"/>
      <c r="V1718" s="55"/>
      <c r="W1718" s="55"/>
      <c r="X1718" s="55"/>
      <c r="Y1718" s="55"/>
      <c r="Z1718" s="55"/>
      <c r="AA1718" s="55"/>
      <c r="AB1718" s="55"/>
      <c r="AC1718" s="55"/>
      <c r="AD1718" s="55"/>
      <c r="AE1718" s="55"/>
      <c r="AF1718" s="55"/>
      <c r="AG1718" s="55"/>
    </row>
    <row r="1719" spans="2:33">
      <c r="B1719" s="55"/>
      <c r="C1719" s="55"/>
      <c r="D1719" s="55"/>
      <c r="E1719" s="55"/>
      <c r="F1719" s="55"/>
      <c r="G1719" s="55"/>
      <c r="H1719" s="55"/>
      <c r="I1719" s="55"/>
      <c r="J1719" s="55"/>
      <c r="K1719" s="55"/>
      <c r="L1719" s="55"/>
      <c r="M1719" s="55"/>
      <c r="N1719" s="55"/>
      <c r="O1719" s="55"/>
      <c r="P1719" s="55"/>
      <c r="Q1719" s="55"/>
      <c r="R1719" s="55"/>
      <c r="S1719" s="55"/>
      <c r="T1719" s="55"/>
      <c r="U1719" s="55"/>
      <c r="V1719" s="55"/>
      <c r="W1719" s="55"/>
      <c r="X1719" s="55"/>
      <c r="Y1719" s="55"/>
      <c r="Z1719" s="55"/>
      <c r="AA1719" s="55"/>
      <c r="AB1719" s="55"/>
      <c r="AC1719" s="55"/>
      <c r="AD1719" s="55"/>
      <c r="AE1719" s="55"/>
      <c r="AF1719" s="55"/>
      <c r="AG1719" s="55"/>
    </row>
    <row r="1720" spans="2:33">
      <c r="B1720" s="55"/>
      <c r="C1720" s="55"/>
      <c r="D1720" s="55"/>
      <c r="E1720" s="55"/>
      <c r="F1720" s="55"/>
      <c r="G1720" s="55"/>
      <c r="H1720" s="55"/>
      <c r="I1720" s="55"/>
      <c r="J1720" s="55"/>
      <c r="K1720" s="55"/>
      <c r="L1720" s="55"/>
      <c r="M1720" s="55"/>
      <c r="N1720" s="55"/>
      <c r="O1720" s="55"/>
      <c r="P1720" s="55"/>
      <c r="Q1720" s="55"/>
      <c r="R1720" s="55"/>
      <c r="S1720" s="55"/>
      <c r="T1720" s="55"/>
      <c r="U1720" s="55"/>
      <c r="V1720" s="55"/>
      <c r="W1720" s="55"/>
      <c r="X1720" s="55"/>
      <c r="Y1720" s="55"/>
      <c r="Z1720" s="55"/>
      <c r="AA1720" s="55"/>
      <c r="AB1720" s="55"/>
      <c r="AC1720" s="55"/>
      <c r="AD1720" s="55"/>
      <c r="AE1720" s="55"/>
      <c r="AF1720" s="55"/>
      <c r="AG1720" s="55"/>
    </row>
    <row r="1721" spans="2:33">
      <c r="B1721" s="55"/>
      <c r="C1721" s="55"/>
      <c r="D1721" s="55"/>
      <c r="E1721" s="55"/>
      <c r="F1721" s="55"/>
      <c r="G1721" s="55"/>
      <c r="H1721" s="55"/>
      <c r="I1721" s="55"/>
      <c r="J1721" s="55"/>
      <c r="K1721" s="55"/>
      <c r="L1721" s="55"/>
      <c r="M1721" s="55"/>
      <c r="N1721" s="55"/>
      <c r="O1721" s="55"/>
      <c r="P1721" s="55"/>
      <c r="Q1721" s="55"/>
      <c r="R1721" s="55"/>
      <c r="S1721" s="55"/>
      <c r="T1721" s="55"/>
      <c r="U1721" s="55"/>
      <c r="V1721" s="55"/>
      <c r="W1721" s="55"/>
      <c r="X1721" s="55"/>
      <c r="Y1721" s="55"/>
      <c r="Z1721" s="55"/>
      <c r="AA1721" s="55"/>
      <c r="AB1721" s="55"/>
      <c r="AC1721" s="55"/>
      <c r="AD1721" s="55"/>
      <c r="AE1721" s="55"/>
      <c r="AF1721" s="55"/>
      <c r="AG1721" s="55"/>
    </row>
    <row r="1722" spans="2:33">
      <c r="B1722" s="55"/>
      <c r="C1722" s="55"/>
      <c r="D1722" s="55"/>
      <c r="E1722" s="55"/>
      <c r="F1722" s="55"/>
      <c r="G1722" s="55"/>
      <c r="H1722" s="55"/>
      <c r="I1722" s="55"/>
      <c r="J1722" s="55"/>
      <c r="K1722" s="55"/>
      <c r="L1722" s="55"/>
      <c r="M1722" s="55"/>
      <c r="N1722" s="55"/>
      <c r="O1722" s="55"/>
      <c r="P1722" s="55"/>
      <c r="Q1722" s="55"/>
      <c r="R1722" s="55"/>
      <c r="S1722" s="55"/>
      <c r="T1722" s="55"/>
      <c r="U1722" s="55"/>
      <c r="V1722" s="55"/>
      <c r="W1722" s="55"/>
      <c r="X1722" s="55"/>
      <c r="Y1722" s="55"/>
      <c r="Z1722" s="55"/>
      <c r="AA1722" s="55"/>
      <c r="AB1722" s="55"/>
      <c r="AC1722" s="55"/>
      <c r="AD1722" s="55"/>
      <c r="AE1722" s="55"/>
      <c r="AF1722" s="55"/>
      <c r="AG1722" s="55"/>
    </row>
    <row r="1723" spans="2:33">
      <c r="B1723" s="55"/>
      <c r="C1723" s="55"/>
      <c r="D1723" s="55"/>
      <c r="E1723" s="55"/>
      <c r="F1723" s="55"/>
      <c r="G1723" s="55"/>
      <c r="H1723" s="55"/>
      <c r="I1723" s="55"/>
      <c r="J1723" s="55"/>
      <c r="K1723" s="55"/>
      <c r="L1723" s="55"/>
      <c r="M1723" s="55"/>
      <c r="N1723" s="55"/>
      <c r="O1723" s="55"/>
      <c r="P1723" s="55"/>
      <c r="Q1723" s="55"/>
      <c r="R1723" s="55"/>
      <c r="S1723" s="55"/>
      <c r="T1723" s="55"/>
      <c r="U1723" s="55"/>
      <c r="V1723" s="55"/>
      <c r="W1723" s="55"/>
      <c r="X1723" s="55"/>
      <c r="Y1723" s="55"/>
      <c r="Z1723" s="55"/>
      <c r="AA1723" s="55"/>
      <c r="AB1723" s="55"/>
      <c r="AC1723" s="55"/>
      <c r="AD1723" s="55"/>
      <c r="AE1723" s="55"/>
      <c r="AF1723" s="55"/>
      <c r="AG1723" s="55"/>
    </row>
    <row r="1724" spans="2:33">
      <c r="B1724" s="55"/>
      <c r="C1724" s="55"/>
      <c r="D1724" s="55"/>
      <c r="E1724" s="55"/>
      <c r="F1724" s="55"/>
      <c r="G1724" s="55"/>
      <c r="H1724" s="55"/>
      <c r="I1724" s="55"/>
      <c r="J1724" s="55"/>
      <c r="K1724" s="55"/>
      <c r="L1724" s="55"/>
      <c r="M1724" s="55"/>
      <c r="N1724" s="55"/>
      <c r="O1724" s="55"/>
      <c r="P1724" s="55"/>
      <c r="Q1724" s="55"/>
      <c r="R1724" s="55"/>
      <c r="S1724" s="55"/>
      <c r="T1724" s="55"/>
      <c r="U1724" s="55"/>
      <c r="V1724" s="55"/>
      <c r="W1724" s="55"/>
      <c r="X1724" s="55"/>
      <c r="Y1724" s="55"/>
      <c r="Z1724" s="55"/>
      <c r="AA1724" s="55"/>
      <c r="AB1724" s="55"/>
      <c r="AC1724" s="55"/>
      <c r="AD1724" s="55"/>
      <c r="AE1724" s="55"/>
      <c r="AF1724" s="55"/>
      <c r="AG1724" s="55"/>
    </row>
    <row r="1728" spans="2:33">
      <c r="B1728" s="55"/>
      <c r="C1728" s="55"/>
      <c r="D1728" s="55"/>
      <c r="E1728" s="55"/>
      <c r="F1728" s="55"/>
      <c r="G1728" s="55"/>
      <c r="H1728" s="55"/>
      <c r="I1728" s="55"/>
      <c r="J1728" s="55"/>
      <c r="K1728" s="55"/>
      <c r="L1728" s="55"/>
      <c r="M1728" s="55"/>
      <c r="N1728" s="55"/>
      <c r="O1728" s="55"/>
      <c r="P1728" s="55"/>
      <c r="Q1728" s="55"/>
      <c r="R1728" s="55"/>
      <c r="S1728" s="55"/>
      <c r="T1728" s="55"/>
      <c r="U1728" s="55"/>
      <c r="V1728" s="55"/>
      <c r="W1728" s="55"/>
      <c r="X1728" s="55"/>
      <c r="Y1728" s="55"/>
      <c r="Z1728" s="55"/>
      <c r="AA1728" s="55"/>
      <c r="AB1728" s="55"/>
      <c r="AC1728" s="55"/>
      <c r="AD1728" s="55"/>
      <c r="AE1728" s="55"/>
      <c r="AF1728" s="55"/>
      <c r="AG1728" s="55"/>
    </row>
    <row r="1989" spans="2:33">
      <c r="B1989" s="55"/>
      <c r="C1989" s="55"/>
      <c r="D1989" s="55"/>
      <c r="E1989" s="55"/>
      <c r="F1989" s="55"/>
      <c r="G1989" s="55"/>
      <c r="H1989" s="55"/>
      <c r="I1989" s="55"/>
      <c r="J1989" s="55"/>
      <c r="K1989" s="55"/>
      <c r="L1989" s="55"/>
      <c r="M1989" s="55"/>
      <c r="N1989" s="55"/>
      <c r="O1989" s="55"/>
      <c r="P1989" s="55"/>
      <c r="Q1989" s="55"/>
      <c r="R1989" s="55"/>
      <c r="S1989" s="55"/>
      <c r="T1989" s="55"/>
      <c r="U1989" s="55"/>
      <c r="V1989" s="55"/>
      <c r="W1989" s="55"/>
      <c r="X1989" s="55"/>
      <c r="Y1989" s="55"/>
      <c r="Z1989" s="55"/>
      <c r="AA1989" s="55"/>
      <c r="AB1989" s="55"/>
      <c r="AC1989" s="55"/>
      <c r="AD1989" s="55"/>
      <c r="AE1989" s="55"/>
      <c r="AF1989" s="55"/>
      <c r="AG1989" s="55"/>
    </row>
    <row r="1990" spans="2:33">
      <c r="B1990" s="242"/>
      <c r="C1990" s="242"/>
      <c r="D1990" s="242"/>
      <c r="E1990" s="242"/>
      <c r="F1990" s="242"/>
      <c r="G1990" s="242"/>
      <c r="H1990" s="242"/>
      <c r="I1990" s="242"/>
      <c r="J1990" s="242"/>
      <c r="K1990" s="242"/>
      <c r="L1990" s="242"/>
      <c r="M1990" s="242"/>
      <c r="N1990" s="242"/>
      <c r="O1990" s="242"/>
      <c r="P1990" s="242"/>
      <c r="Q1990" s="242"/>
      <c r="R1990" s="242"/>
      <c r="S1990" s="242"/>
      <c r="T1990" s="242"/>
      <c r="U1990" s="242"/>
      <c r="V1990" s="242"/>
      <c r="W1990" s="242"/>
      <c r="X1990" s="242"/>
      <c r="Y1990" s="242"/>
      <c r="Z1990" s="242"/>
      <c r="AA1990" s="242"/>
      <c r="AB1990" s="242"/>
      <c r="AC1990" s="242"/>
      <c r="AD1990" s="242"/>
      <c r="AE1990" s="242"/>
      <c r="AF1990" s="242"/>
      <c r="AG1990" s="242"/>
    </row>
    <row r="1998" spans="2:33">
      <c r="B1998" s="55"/>
      <c r="C1998" s="55"/>
      <c r="D1998" s="55"/>
      <c r="E1998" s="55"/>
      <c r="F1998" s="55"/>
      <c r="G1998" s="55"/>
      <c r="H1998" s="55"/>
      <c r="I1998" s="55"/>
      <c r="J1998" s="55"/>
      <c r="K1998" s="55"/>
      <c r="L1998" s="55"/>
      <c r="M1998" s="55"/>
      <c r="N1998" s="55"/>
      <c r="O1998" s="55"/>
      <c r="P1998" s="55"/>
      <c r="Q1998" s="55"/>
      <c r="R1998" s="55"/>
      <c r="S1998" s="55"/>
      <c r="T1998" s="55"/>
      <c r="U1998" s="55"/>
      <c r="V1998" s="55"/>
      <c r="W1998" s="55"/>
      <c r="X1998" s="55"/>
      <c r="Y1998" s="55"/>
      <c r="Z1998" s="55"/>
      <c r="AA1998" s="55"/>
      <c r="AB1998" s="55"/>
      <c r="AC1998" s="55"/>
      <c r="AD1998" s="55"/>
      <c r="AE1998" s="55"/>
      <c r="AF1998" s="55"/>
      <c r="AG1998" s="55"/>
    </row>
    <row r="1999" spans="2:33">
      <c r="B1999" s="55"/>
      <c r="C1999" s="55"/>
      <c r="D1999" s="55"/>
      <c r="E1999" s="55"/>
      <c r="F1999" s="55"/>
      <c r="G1999" s="55"/>
      <c r="H1999" s="55"/>
      <c r="I1999" s="55"/>
      <c r="J1999" s="55"/>
      <c r="K1999" s="55"/>
      <c r="L1999" s="55"/>
      <c r="M1999" s="55"/>
      <c r="N1999" s="55"/>
      <c r="O1999" s="55"/>
      <c r="P1999" s="55"/>
      <c r="Q1999" s="55"/>
      <c r="R1999" s="55"/>
      <c r="S1999" s="55"/>
      <c r="T1999" s="55"/>
      <c r="U1999" s="55"/>
      <c r="V1999" s="55"/>
      <c r="W1999" s="55"/>
      <c r="X1999" s="55"/>
      <c r="Y1999" s="55"/>
      <c r="Z1999" s="55"/>
      <c r="AA1999" s="55"/>
      <c r="AB1999" s="55"/>
      <c r="AC1999" s="55"/>
      <c r="AD1999" s="55"/>
      <c r="AE1999" s="55"/>
      <c r="AF1999" s="55"/>
      <c r="AG1999" s="55"/>
    </row>
    <row r="2000" spans="2:33">
      <c r="B2000" s="55"/>
      <c r="C2000" s="55"/>
      <c r="D2000" s="55"/>
      <c r="E2000" s="55"/>
      <c r="F2000" s="55"/>
      <c r="G2000" s="55"/>
      <c r="H2000" s="55"/>
      <c r="I2000" s="55"/>
      <c r="J2000" s="55"/>
      <c r="K2000" s="55"/>
      <c r="L2000" s="55"/>
      <c r="M2000" s="55"/>
      <c r="N2000" s="55"/>
      <c r="O2000" s="55"/>
      <c r="P2000" s="55"/>
      <c r="Q2000" s="55"/>
      <c r="R2000" s="55"/>
      <c r="S2000" s="55"/>
      <c r="T2000" s="55"/>
      <c r="U2000" s="55"/>
      <c r="V2000" s="55"/>
      <c r="W2000" s="55"/>
      <c r="X2000" s="55"/>
      <c r="Y2000" s="55"/>
      <c r="Z2000" s="55"/>
      <c r="AA2000" s="55"/>
      <c r="AB2000" s="55"/>
      <c r="AC2000" s="55"/>
      <c r="AD2000" s="55"/>
      <c r="AE2000" s="55"/>
      <c r="AF2000" s="55"/>
      <c r="AG2000" s="55"/>
    </row>
    <row r="2324" spans="2:33">
      <c r="B2324" s="55"/>
      <c r="C2324" s="55"/>
      <c r="D2324" s="55"/>
      <c r="E2324" s="55"/>
      <c r="F2324" s="55"/>
      <c r="G2324" s="55"/>
      <c r="H2324" s="55"/>
      <c r="I2324" s="55"/>
      <c r="J2324" s="55"/>
      <c r="K2324" s="55"/>
      <c r="L2324" s="55"/>
      <c r="M2324" s="55"/>
      <c r="N2324" s="55"/>
      <c r="O2324" s="55"/>
      <c r="P2324" s="55"/>
      <c r="Q2324" s="55"/>
      <c r="R2324" s="55"/>
      <c r="S2324" s="55"/>
      <c r="T2324" s="55"/>
      <c r="U2324" s="55"/>
      <c r="V2324" s="55"/>
      <c r="W2324" s="55"/>
      <c r="X2324" s="55"/>
      <c r="Y2324" s="55"/>
      <c r="Z2324" s="55"/>
      <c r="AA2324" s="55"/>
      <c r="AB2324" s="55"/>
      <c r="AC2324" s="55"/>
      <c r="AD2324" s="55"/>
      <c r="AE2324" s="55"/>
      <c r="AF2324" s="55"/>
      <c r="AG2324" s="55"/>
    </row>
    <row r="2325" spans="2:33">
      <c r="B2325" s="242"/>
      <c r="C2325" s="242"/>
      <c r="D2325" s="242"/>
      <c r="E2325" s="242"/>
      <c r="F2325" s="242"/>
      <c r="G2325" s="242"/>
      <c r="H2325" s="242"/>
      <c r="I2325" s="242"/>
      <c r="J2325" s="242"/>
      <c r="K2325" s="242"/>
      <c r="L2325" s="242"/>
      <c r="M2325" s="242"/>
      <c r="N2325" s="242"/>
      <c r="O2325" s="242"/>
      <c r="P2325" s="242"/>
      <c r="Q2325" s="242"/>
      <c r="R2325" s="242"/>
      <c r="S2325" s="242"/>
      <c r="T2325" s="242"/>
      <c r="U2325" s="242"/>
      <c r="V2325" s="242"/>
      <c r="W2325" s="242"/>
      <c r="X2325" s="242"/>
      <c r="Y2325" s="242"/>
      <c r="Z2325" s="242"/>
      <c r="AA2325" s="242"/>
      <c r="AB2325" s="242"/>
      <c r="AC2325" s="242"/>
      <c r="AD2325" s="242"/>
      <c r="AE2325" s="242"/>
      <c r="AF2325" s="242"/>
      <c r="AG2325" s="242"/>
    </row>
    <row r="2327" spans="2:33">
      <c r="B2327" s="55"/>
      <c r="C2327" s="55"/>
      <c r="D2327" s="55"/>
      <c r="E2327" s="55"/>
      <c r="F2327" s="55"/>
      <c r="G2327" s="55"/>
      <c r="H2327" s="55"/>
      <c r="I2327" s="55"/>
      <c r="J2327" s="55"/>
      <c r="K2327" s="55"/>
      <c r="L2327" s="55"/>
      <c r="M2327" s="55"/>
      <c r="N2327" s="55"/>
      <c r="O2327" s="55"/>
      <c r="P2327" s="55"/>
      <c r="Q2327" s="55"/>
      <c r="R2327" s="55"/>
      <c r="S2327" s="55"/>
      <c r="T2327" s="55"/>
      <c r="U2327" s="55"/>
      <c r="V2327" s="55"/>
      <c r="W2327" s="55"/>
      <c r="X2327" s="55"/>
      <c r="Y2327" s="55"/>
      <c r="Z2327" s="55"/>
      <c r="AA2327" s="55"/>
      <c r="AB2327" s="55"/>
      <c r="AC2327" s="55"/>
      <c r="AD2327" s="55"/>
      <c r="AE2327" s="55"/>
      <c r="AF2327" s="55"/>
      <c r="AG2327" s="55"/>
    </row>
    <row r="2328" spans="2:33">
      <c r="B2328" s="55"/>
      <c r="C2328" s="55"/>
      <c r="D2328" s="55"/>
      <c r="E2328" s="55"/>
      <c r="F2328" s="55"/>
      <c r="G2328" s="55"/>
      <c r="H2328" s="55"/>
      <c r="I2328" s="55"/>
      <c r="J2328" s="55"/>
      <c r="K2328" s="55"/>
      <c r="L2328" s="55"/>
      <c r="M2328" s="55"/>
      <c r="N2328" s="55"/>
      <c r="O2328" s="55"/>
      <c r="P2328" s="55"/>
      <c r="Q2328" s="55"/>
      <c r="R2328" s="55"/>
      <c r="S2328" s="55"/>
      <c r="T2328" s="55"/>
      <c r="U2328" s="55"/>
      <c r="V2328" s="55"/>
      <c r="W2328" s="55"/>
      <c r="X2328" s="55"/>
      <c r="Y2328" s="55"/>
      <c r="Z2328" s="55"/>
      <c r="AA2328" s="55"/>
      <c r="AB2328" s="55"/>
      <c r="AC2328" s="55"/>
      <c r="AD2328" s="55"/>
      <c r="AE2328" s="55"/>
      <c r="AF2328" s="55"/>
      <c r="AG2328" s="55"/>
    </row>
    <row r="2329" spans="2:33">
      <c r="B2329" s="55"/>
      <c r="C2329" s="55"/>
      <c r="D2329" s="55"/>
      <c r="E2329" s="55"/>
      <c r="F2329" s="55"/>
      <c r="G2329" s="55"/>
      <c r="H2329" s="55"/>
      <c r="I2329" s="55"/>
      <c r="J2329" s="55"/>
      <c r="K2329" s="55"/>
      <c r="L2329" s="55"/>
      <c r="M2329" s="55"/>
      <c r="N2329" s="55"/>
      <c r="O2329" s="55"/>
      <c r="P2329" s="55"/>
      <c r="Q2329" s="55"/>
      <c r="R2329" s="55"/>
      <c r="S2329" s="55"/>
      <c r="T2329" s="55"/>
      <c r="U2329" s="55"/>
      <c r="V2329" s="55"/>
      <c r="W2329" s="55"/>
      <c r="X2329" s="55"/>
      <c r="Y2329" s="55"/>
      <c r="Z2329" s="55"/>
      <c r="AA2329" s="55"/>
      <c r="AB2329" s="55"/>
      <c r="AC2329" s="55"/>
      <c r="AD2329" s="55"/>
      <c r="AE2329" s="55"/>
      <c r="AF2329" s="55"/>
      <c r="AG2329" s="55"/>
    </row>
    <row r="2330" spans="2:33">
      <c r="B2330" s="55"/>
      <c r="C2330" s="55"/>
      <c r="D2330" s="55"/>
      <c r="E2330" s="55"/>
      <c r="F2330" s="55"/>
      <c r="G2330" s="55"/>
      <c r="H2330" s="55"/>
      <c r="I2330" s="55"/>
      <c r="J2330" s="55"/>
      <c r="K2330" s="55"/>
      <c r="L2330" s="55"/>
      <c r="M2330" s="55"/>
      <c r="N2330" s="55"/>
      <c r="O2330" s="55"/>
      <c r="P2330" s="55"/>
      <c r="Q2330" s="55"/>
      <c r="R2330" s="55"/>
      <c r="S2330" s="55"/>
      <c r="T2330" s="55"/>
      <c r="U2330" s="55"/>
      <c r="V2330" s="55"/>
      <c r="W2330" s="55"/>
      <c r="X2330" s="55"/>
      <c r="Y2330" s="55"/>
      <c r="Z2330" s="55"/>
      <c r="AA2330" s="55"/>
      <c r="AB2330" s="55"/>
      <c r="AC2330" s="55"/>
      <c r="AD2330" s="55"/>
      <c r="AE2330" s="55"/>
      <c r="AF2330" s="55"/>
      <c r="AG2330" s="55"/>
    </row>
    <row r="2331" spans="2:33">
      <c r="B2331" s="55"/>
      <c r="C2331" s="55"/>
      <c r="D2331" s="55"/>
      <c r="E2331" s="55"/>
      <c r="F2331" s="55"/>
      <c r="G2331" s="55"/>
      <c r="H2331" s="55"/>
      <c r="I2331" s="55"/>
      <c r="J2331" s="55"/>
      <c r="K2331" s="55"/>
      <c r="L2331" s="55"/>
      <c r="M2331" s="55"/>
      <c r="N2331" s="55"/>
      <c r="O2331" s="55"/>
      <c r="P2331" s="55"/>
      <c r="Q2331" s="55"/>
      <c r="R2331" s="55"/>
      <c r="S2331" s="55"/>
      <c r="T2331" s="55"/>
      <c r="U2331" s="55"/>
      <c r="V2331" s="55"/>
      <c r="W2331" s="55"/>
      <c r="X2331" s="55"/>
      <c r="Y2331" s="55"/>
      <c r="Z2331" s="55"/>
      <c r="AA2331" s="55"/>
      <c r="AB2331" s="55"/>
      <c r="AC2331" s="55"/>
      <c r="AD2331" s="55"/>
      <c r="AE2331" s="55"/>
      <c r="AF2331" s="55"/>
      <c r="AG2331" s="55"/>
    </row>
    <row r="2332" spans="2:33">
      <c r="B2332" s="55"/>
      <c r="C2332" s="55"/>
      <c r="D2332" s="55"/>
      <c r="E2332" s="55"/>
      <c r="F2332" s="55"/>
      <c r="G2332" s="55"/>
      <c r="H2332" s="55"/>
      <c r="I2332" s="55"/>
      <c r="J2332" s="55"/>
      <c r="K2332" s="55"/>
      <c r="L2332" s="55"/>
      <c r="M2332" s="55"/>
      <c r="N2332" s="55"/>
      <c r="O2332" s="55"/>
      <c r="P2332" s="55"/>
      <c r="Q2332" s="55"/>
      <c r="R2332" s="55"/>
      <c r="S2332" s="55"/>
      <c r="T2332" s="55"/>
      <c r="U2332" s="55"/>
      <c r="V2332" s="55"/>
      <c r="W2332" s="55"/>
      <c r="X2332" s="55"/>
      <c r="Y2332" s="55"/>
      <c r="Z2332" s="55"/>
      <c r="AA2332" s="55"/>
      <c r="AB2332" s="55"/>
      <c r="AC2332" s="55"/>
      <c r="AD2332" s="55"/>
      <c r="AE2332" s="55"/>
      <c r="AF2332" s="55"/>
      <c r="AG2332" s="55"/>
    </row>
    <row r="2333" spans="2:33">
      <c r="B2333" s="55"/>
      <c r="C2333" s="55"/>
      <c r="D2333" s="55"/>
      <c r="E2333" s="55"/>
      <c r="F2333" s="55"/>
      <c r="G2333" s="55"/>
      <c r="H2333" s="55"/>
      <c r="I2333" s="55"/>
      <c r="J2333" s="55"/>
      <c r="K2333" s="55"/>
      <c r="L2333" s="55"/>
      <c r="M2333" s="55"/>
      <c r="N2333" s="55"/>
      <c r="O2333" s="55"/>
      <c r="P2333" s="55"/>
      <c r="Q2333" s="55"/>
      <c r="R2333" s="55"/>
      <c r="S2333" s="55"/>
      <c r="T2333" s="55"/>
      <c r="U2333" s="55"/>
      <c r="V2333" s="55"/>
      <c r="W2333" s="55"/>
      <c r="X2333" s="55"/>
      <c r="Y2333" s="55"/>
      <c r="Z2333" s="55"/>
      <c r="AA2333" s="55"/>
      <c r="AB2333" s="55"/>
      <c r="AC2333" s="55"/>
      <c r="AD2333" s="55"/>
      <c r="AE2333" s="55"/>
      <c r="AF2333" s="55"/>
      <c r="AG2333" s="55"/>
    </row>
    <row r="2334" spans="2:33">
      <c r="B2334" s="55"/>
      <c r="C2334" s="55"/>
      <c r="D2334" s="55"/>
      <c r="E2334" s="55"/>
      <c r="F2334" s="55"/>
      <c r="G2334" s="55"/>
      <c r="H2334" s="55"/>
      <c r="I2334" s="55"/>
      <c r="J2334" s="55"/>
      <c r="K2334" s="55"/>
      <c r="L2334" s="55"/>
      <c r="M2334" s="55"/>
      <c r="N2334" s="55"/>
      <c r="O2334" s="55"/>
      <c r="P2334" s="55"/>
      <c r="Q2334" s="55"/>
      <c r="R2334" s="55"/>
      <c r="S2334" s="55"/>
      <c r="T2334" s="55"/>
      <c r="U2334" s="55"/>
      <c r="V2334" s="55"/>
      <c r="W2334" s="55"/>
      <c r="X2334" s="55"/>
      <c r="Y2334" s="55"/>
      <c r="Z2334" s="55"/>
      <c r="AA2334" s="55"/>
      <c r="AB2334" s="55"/>
      <c r="AC2334" s="55"/>
      <c r="AD2334" s="55"/>
      <c r="AE2334" s="55"/>
      <c r="AF2334" s="55"/>
      <c r="AG2334" s="55"/>
    </row>
    <row r="2335" spans="2:33">
      <c r="B2335" s="55"/>
      <c r="C2335" s="55"/>
      <c r="D2335" s="55"/>
      <c r="E2335" s="55"/>
      <c r="F2335" s="55"/>
      <c r="G2335" s="55"/>
      <c r="H2335" s="55"/>
      <c r="I2335" s="55"/>
      <c r="J2335" s="55"/>
      <c r="K2335" s="55"/>
      <c r="L2335" s="55"/>
      <c r="M2335" s="55"/>
      <c r="N2335" s="55"/>
      <c r="O2335" s="55"/>
      <c r="P2335" s="55"/>
      <c r="Q2335" s="55"/>
      <c r="R2335" s="55"/>
      <c r="S2335" s="55"/>
      <c r="T2335" s="55"/>
      <c r="U2335" s="55"/>
      <c r="V2335" s="55"/>
      <c r="W2335" s="55"/>
      <c r="X2335" s="55"/>
      <c r="Y2335" s="55"/>
      <c r="Z2335" s="55"/>
      <c r="AA2335" s="55"/>
      <c r="AB2335" s="55"/>
      <c r="AC2335" s="55"/>
      <c r="AD2335" s="55"/>
      <c r="AE2335" s="55"/>
      <c r="AF2335" s="55"/>
      <c r="AG2335" s="55"/>
    </row>
    <row r="2336" spans="2:33">
      <c r="B2336" s="55"/>
      <c r="C2336" s="55"/>
      <c r="D2336" s="55"/>
      <c r="E2336" s="55"/>
      <c r="F2336" s="55"/>
      <c r="G2336" s="55"/>
      <c r="H2336" s="55"/>
      <c r="I2336" s="55"/>
      <c r="J2336" s="55"/>
      <c r="K2336" s="55"/>
      <c r="L2336" s="55"/>
      <c r="M2336" s="55"/>
      <c r="N2336" s="55"/>
      <c r="O2336" s="55"/>
      <c r="P2336" s="55"/>
      <c r="Q2336" s="55"/>
      <c r="R2336" s="55"/>
      <c r="S2336" s="55"/>
      <c r="T2336" s="55"/>
      <c r="U2336" s="55"/>
      <c r="V2336" s="55"/>
      <c r="W2336" s="55"/>
      <c r="X2336" s="55"/>
      <c r="Y2336" s="55"/>
      <c r="Z2336" s="55"/>
      <c r="AA2336" s="55"/>
      <c r="AB2336" s="55"/>
      <c r="AC2336" s="55"/>
      <c r="AD2336" s="55"/>
      <c r="AE2336" s="55"/>
      <c r="AF2336" s="55"/>
      <c r="AG2336" s="55"/>
    </row>
    <row r="2644" spans="2:33">
      <c r="B2644" s="55"/>
      <c r="C2644" s="55"/>
      <c r="D2644" s="55"/>
      <c r="E2644" s="55"/>
      <c r="F2644" s="55"/>
      <c r="G2644" s="55"/>
      <c r="H2644" s="55"/>
      <c r="I2644" s="55"/>
      <c r="J2644" s="55"/>
      <c r="K2644" s="55"/>
      <c r="L2644" s="55"/>
      <c r="M2644" s="55"/>
      <c r="N2644" s="55"/>
      <c r="O2644" s="55"/>
      <c r="P2644" s="55"/>
      <c r="Q2644" s="55"/>
      <c r="R2644" s="55"/>
      <c r="S2644" s="55"/>
      <c r="T2644" s="55"/>
      <c r="U2644" s="55"/>
      <c r="V2644" s="55"/>
      <c r="W2644" s="55"/>
      <c r="X2644" s="55"/>
      <c r="Y2644" s="55"/>
      <c r="Z2644" s="55"/>
      <c r="AA2644" s="55"/>
      <c r="AB2644" s="55"/>
      <c r="AC2644" s="55"/>
      <c r="AD2644" s="55"/>
      <c r="AE2644" s="55"/>
      <c r="AF2644" s="55"/>
      <c r="AG2644" s="55"/>
    </row>
    <row r="2645" spans="2:33">
      <c r="B2645" s="242"/>
      <c r="C2645" s="242"/>
      <c r="D2645" s="242"/>
      <c r="E2645" s="242"/>
      <c r="F2645" s="242"/>
      <c r="G2645" s="242"/>
      <c r="H2645" s="242"/>
      <c r="I2645" s="242"/>
      <c r="J2645" s="242"/>
      <c r="K2645" s="242"/>
      <c r="L2645" s="242"/>
      <c r="M2645" s="242"/>
      <c r="N2645" s="242"/>
      <c r="O2645" s="242"/>
      <c r="P2645" s="242"/>
      <c r="Q2645" s="242"/>
      <c r="R2645" s="242"/>
      <c r="S2645" s="242"/>
      <c r="T2645" s="242"/>
      <c r="U2645" s="242"/>
      <c r="V2645" s="242"/>
      <c r="W2645" s="242"/>
      <c r="X2645" s="242"/>
      <c r="Y2645" s="242"/>
      <c r="Z2645" s="242"/>
      <c r="AA2645" s="242"/>
      <c r="AB2645" s="242"/>
      <c r="AC2645" s="242"/>
      <c r="AD2645" s="242"/>
      <c r="AE2645" s="242"/>
      <c r="AF2645" s="242"/>
      <c r="AG2645" s="242"/>
    </row>
    <row r="2647" spans="2:33">
      <c r="B2647" s="55"/>
      <c r="C2647" s="55"/>
      <c r="D2647" s="55"/>
      <c r="E2647" s="55"/>
      <c r="F2647" s="55"/>
      <c r="G2647" s="55"/>
      <c r="H2647" s="55"/>
      <c r="I2647" s="55"/>
      <c r="J2647" s="55"/>
      <c r="K2647" s="55"/>
      <c r="L2647" s="55"/>
      <c r="M2647" s="55"/>
      <c r="N2647" s="55"/>
      <c r="O2647" s="55"/>
      <c r="P2647" s="55"/>
      <c r="Q2647" s="55"/>
      <c r="R2647" s="55"/>
      <c r="S2647" s="55"/>
      <c r="T2647" s="55"/>
      <c r="U2647" s="55"/>
      <c r="V2647" s="55"/>
      <c r="W2647" s="55"/>
      <c r="X2647" s="55"/>
      <c r="Y2647" s="55"/>
      <c r="Z2647" s="55"/>
      <c r="AA2647" s="55"/>
      <c r="AB2647" s="55"/>
      <c r="AC2647" s="55"/>
      <c r="AD2647" s="55"/>
      <c r="AE2647" s="55"/>
      <c r="AF2647" s="55"/>
      <c r="AG2647" s="55"/>
    </row>
    <row r="2648" spans="2:33">
      <c r="B2648" s="55"/>
      <c r="C2648" s="55"/>
      <c r="D2648" s="55"/>
      <c r="E2648" s="55"/>
      <c r="F2648" s="55"/>
      <c r="G2648" s="55"/>
      <c r="H2648" s="55"/>
      <c r="I2648" s="55"/>
      <c r="J2648" s="55"/>
      <c r="K2648" s="55"/>
      <c r="L2648" s="55"/>
      <c r="M2648" s="55"/>
      <c r="N2648" s="55"/>
      <c r="O2648" s="55"/>
      <c r="P2648" s="55"/>
      <c r="Q2648" s="55"/>
      <c r="R2648" s="55"/>
      <c r="S2648" s="55"/>
      <c r="T2648" s="55"/>
      <c r="U2648" s="55"/>
      <c r="V2648" s="55"/>
      <c r="W2648" s="55"/>
      <c r="X2648" s="55"/>
      <c r="Y2648" s="55"/>
      <c r="Z2648" s="55"/>
      <c r="AA2648" s="55"/>
      <c r="AB2648" s="55"/>
      <c r="AC2648" s="55"/>
      <c r="AD2648" s="55"/>
      <c r="AE2648" s="55"/>
      <c r="AF2648" s="55"/>
      <c r="AG2648" s="55"/>
    </row>
    <row r="2649" spans="2:33">
      <c r="B2649" s="55"/>
      <c r="C2649" s="55"/>
      <c r="D2649" s="55"/>
      <c r="E2649" s="55"/>
      <c r="F2649" s="55"/>
      <c r="G2649" s="55"/>
      <c r="H2649" s="55"/>
      <c r="I2649" s="55"/>
      <c r="J2649" s="55"/>
      <c r="K2649" s="55"/>
      <c r="L2649" s="55"/>
      <c r="M2649" s="55"/>
      <c r="N2649" s="55"/>
      <c r="O2649" s="55"/>
      <c r="P2649" s="55"/>
      <c r="Q2649" s="55"/>
      <c r="R2649" s="55"/>
      <c r="S2649" s="55"/>
      <c r="T2649" s="55"/>
      <c r="U2649" s="55"/>
      <c r="V2649" s="55"/>
      <c r="W2649" s="55"/>
      <c r="X2649" s="55"/>
      <c r="Y2649" s="55"/>
      <c r="Z2649" s="55"/>
      <c r="AA2649" s="55"/>
      <c r="AB2649" s="55"/>
      <c r="AC2649" s="55"/>
      <c r="AD2649" s="55"/>
      <c r="AE2649" s="55"/>
      <c r="AF2649" s="55"/>
      <c r="AG2649" s="55"/>
    </row>
    <row r="2650" spans="2:33">
      <c r="B2650" s="55"/>
      <c r="C2650" s="55"/>
      <c r="D2650" s="55"/>
      <c r="E2650" s="55"/>
      <c r="F2650" s="55"/>
      <c r="G2650" s="55"/>
      <c r="H2650" s="55"/>
      <c r="I2650" s="55"/>
      <c r="J2650" s="55"/>
      <c r="K2650" s="55"/>
      <c r="L2650" s="55"/>
      <c r="M2650" s="55"/>
      <c r="N2650" s="55"/>
      <c r="O2650" s="55"/>
      <c r="P2650" s="55"/>
      <c r="Q2650" s="55"/>
      <c r="R2650" s="55"/>
      <c r="S2650" s="55"/>
      <c r="T2650" s="55"/>
      <c r="U2650" s="55"/>
      <c r="V2650" s="55"/>
      <c r="W2650" s="55"/>
      <c r="X2650" s="55"/>
      <c r="Y2650" s="55"/>
      <c r="Z2650" s="55"/>
      <c r="AA2650" s="55"/>
      <c r="AB2650" s="55"/>
      <c r="AC2650" s="55"/>
      <c r="AD2650" s="55"/>
      <c r="AE2650" s="55"/>
      <c r="AF2650" s="55"/>
      <c r="AG2650" s="55"/>
    </row>
    <row r="2651" spans="2:33">
      <c r="B2651" s="55"/>
      <c r="C2651" s="55"/>
      <c r="D2651" s="55"/>
      <c r="E2651" s="55"/>
      <c r="F2651" s="55"/>
      <c r="G2651" s="55"/>
      <c r="H2651" s="55"/>
      <c r="I2651" s="55"/>
      <c r="J2651" s="55"/>
      <c r="K2651" s="55"/>
      <c r="L2651" s="55"/>
      <c r="M2651" s="55"/>
      <c r="N2651" s="55"/>
      <c r="O2651" s="55"/>
      <c r="P2651" s="55"/>
      <c r="Q2651" s="55"/>
      <c r="R2651" s="55"/>
      <c r="S2651" s="55"/>
      <c r="T2651" s="55"/>
      <c r="U2651" s="55"/>
      <c r="V2651" s="55"/>
      <c r="W2651" s="55"/>
      <c r="X2651" s="55"/>
      <c r="Y2651" s="55"/>
      <c r="Z2651" s="55"/>
      <c r="AA2651" s="55"/>
      <c r="AB2651" s="55"/>
      <c r="AC2651" s="55"/>
      <c r="AD2651" s="55"/>
      <c r="AE2651" s="55"/>
      <c r="AF2651" s="55"/>
      <c r="AG2651" s="55"/>
    </row>
    <row r="2652" spans="2:33">
      <c r="B2652" s="55"/>
      <c r="C2652" s="55"/>
      <c r="D2652" s="55"/>
      <c r="E2652" s="55"/>
      <c r="F2652" s="55"/>
      <c r="G2652" s="55"/>
      <c r="H2652" s="55"/>
      <c r="I2652" s="55"/>
      <c r="J2652" s="55"/>
      <c r="K2652" s="55"/>
      <c r="L2652" s="55"/>
      <c r="M2652" s="55"/>
      <c r="N2652" s="55"/>
      <c r="O2652" s="55"/>
      <c r="P2652" s="55"/>
      <c r="Q2652" s="55"/>
      <c r="R2652" s="55"/>
      <c r="S2652" s="55"/>
      <c r="T2652" s="55"/>
      <c r="U2652" s="55"/>
      <c r="V2652" s="55"/>
      <c r="W2652" s="55"/>
      <c r="X2652" s="55"/>
      <c r="Y2652" s="55"/>
      <c r="Z2652" s="55"/>
      <c r="AA2652" s="55"/>
      <c r="AB2652" s="55"/>
      <c r="AC2652" s="55"/>
      <c r="AD2652" s="55"/>
      <c r="AE2652" s="55"/>
      <c r="AF2652" s="55"/>
      <c r="AG2652" s="55"/>
    </row>
    <row r="2653" spans="2:33">
      <c r="B2653" s="55"/>
      <c r="C2653" s="55"/>
      <c r="D2653" s="55"/>
      <c r="E2653" s="55"/>
      <c r="F2653" s="55"/>
      <c r="G2653" s="55"/>
      <c r="H2653" s="55"/>
      <c r="I2653" s="55"/>
      <c r="J2653" s="55"/>
      <c r="K2653" s="55"/>
      <c r="L2653" s="55"/>
      <c r="M2653" s="55"/>
      <c r="N2653" s="55"/>
      <c r="O2653" s="55"/>
      <c r="P2653" s="55"/>
      <c r="Q2653" s="55"/>
      <c r="R2653" s="55"/>
      <c r="S2653" s="55"/>
      <c r="T2653" s="55"/>
      <c r="U2653" s="55"/>
      <c r="V2653" s="55"/>
      <c r="W2653" s="55"/>
      <c r="X2653" s="55"/>
      <c r="Y2653" s="55"/>
      <c r="Z2653" s="55"/>
      <c r="AA2653" s="55"/>
      <c r="AB2653" s="55"/>
      <c r="AC2653" s="55"/>
      <c r="AD2653" s="55"/>
      <c r="AE2653" s="55"/>
      <c r="AF2653" s="55"/>
      <c r="AG2653" s="55"/>
    </row>
    <row r="2654" spans="2:33">
      <c r="B2654" s="55"/>
      <c r="C2654" s="55"/>
      <c r="D2654" s="55"/>
      <c r="E2654" s="55"/>
      <c r="F2654" s="55"/>
      <c r="G2654" s="55"/>
      <c r="H2654" s="55"/>
      <c r="I2654" s="55"/>
      <c r="J2654" s="55"/>
      <c r="K2654" s="55"/>
      <c r="L2654" s="55"/>
      <c r="M2654" s="55"/>
      <c r="N2654" s="55"/>
      <c r="O2654" s="55"/>
      <c r="P2654" s="55"/>
      <c r="Q2654" s="55"/>
      <c r="R2654" s="55"/>
      <c r="S2654" s="55"/>
      <c r="T2654" s="55"/>
      <c r="U2654" s="55"/>
      <c r="V2654" s="55"/>
      <c r="W2654" s="55"/>
      <c r="X2654" s="55"/>
      <c r="Y2654" s="55"/>
      <c r="Z2654" s="55"/>
      <c r="AA2654" s="55"/>
      <c r="AB2654" s="55"/>
      <c r="AC2654" s="55"/>
      <c r="AD2654" s="55"/>
      <c r="AE2654" s="55"/>
      <c r="AF2654" s="55"/>
      <c r="AG2654" s="55"/>
    </row>
    <row r="2655" spans="2:33">
      <c r="B2655" s="55"/>
      <c r="C2655" s="55"/>
      <c r="D2655" s="55"/>
      <c r="E2655" s="55"/>
      <c r="F2655" s="55"/>
      <c r="G2655" s="55"/>
      <c r="H2655" s="55"/>
      <c r="I2655" s="55"/>
      <c r="J2655" s="55"/>
      <c r="K2655" s="55"/>
      <c r="L2655" s="55"/>
      <c r="M2655" s="55"/>
      <c r="N2655" s="55"/>
      <c r="O2655" s="55"/>
      <c r="P2655" s="55"/>
      <c r="Q2655" s="55"/>
      <c r="R2655" s="55"/>
      <c r="S2655" s="55"/>
      <c r="T2655" s="55"/>
      <c r="U2655" s="55"/>
      <c r="V2655" s="55"/>
      <c r="W2655" s="55"/>
      <c r="X2655" s="55"/>
      <c r="Y2655" s="55"/>
      <c r="Z2655" s="55"/>
      <c r="AA2655" s="55"/>
      <c r="AB2655" s="55"/>
      <c r="AC2655" s="55"/>
      <c r="AD2655" s="55"/>
      <c r="AE2655" s="55"/>
      <c r="AF2655" s="55"/>
      <c r="AG2655" s="55"/>
    </row>
    <row r="2656" spans="2:33">
      <c r="B2656" s="55"/>
      <c r="C2656" s="55"/>
      <c r="D2656" s="55"/>
      <c r="E2656" s="55"/>
      <c r="F2656" s="55"/>
      <c r="G2656" s="55"/>
      <c r="H2656" s="55"/>
      <c r="I2656" s="55"/>
      <c r="J2656" s="55"/>
      <c r="K2656" s="55"/>
      <c r="L2656" s="55"/>
      <c r="M2656" s="55"/>
      <c r="N2656" s="55"/>
      <c r="O2656" s="55"/>
      <c r="P2656" s="55"/>
      <c r="Q2656" s="55"/>
      <c r="R2656" s="55"/>
      <c r="S2656" s="55"/>
      <c r="T2656" s="55"/>
      <c r="U2656" s="55"/>
      <c r="V2656" s="55"/>
      <c r="W2656" s="55"/>
      <c r="X2656" s="55"/>
      <c r="Y2656" s="55"/>
      <c r="Z2656" s="55"/>
      <c r="AA2656" s="55"/>
      <c r="AB2656" s="55"/>
      <c r="AC2656" s="55"/>
      <c r="AD2656" s="55"/>
      <c r="AE2656" s="55"/>
      <c r="AF2656" s="55"/>
      <c r="AG2656" s="55"/>
    </row>
    <row r="2965" spans="2:33">
      <c r="B2965" s="55"/>
      <c r="C2965" s="55"/>
      <c r="D2965" s="55"/>
      <c r="E2965" s="55"/>
      <c r="F2965" s="55"/>
      <c r="G2965" s="55"/>
      <c r="H2965" s="55"/>
      <c r="I2965" s="55"/>
      <c r="J2965" s="55"/>
      <c r="K2965" s="55"/>
      <c r="L2965" s="55"/>
      <c r="M2965" s="55"/>
      <c r="N2965" s="55"/>
      <c r="O2965" s="55"/>
      <c r="P2965" s="55"/>
      <c r="Q2965" s="55"/>
      <c r="R2965" s="55"/>
      <c r="S2965" s="55"/>
      <c r="T2965" s="55"/>
      <c r="U2965" s="55"/>
      <c r="V2965" s="55"/>
      <c r="W2965" s="55"/>
      <c r="X2965" s="55"/>
      <c r="Y2965" s="55"/>
      <c r="Z2965" s="55"/>
      <c r="AA2965" s="55"/>
      <c r="AB2965" s="55"/>
      <c r="AC2965" s="55"/>
      <c r="AD2965" s="55"/>
      <c r="AE2965" s="55"/>
      <c r="AF2965" s="55"/>
      <c r="AG2965" s="55"/>
    </row>
    <row r="2970" spans="2:33">
      <c r="B2970" s="55"/>
      <c r="C2970" s="55"/>
      <c r="D2970" s="55"/>
      <c r="E2970" s="55"/>
      <c r="F2970" s="55"/>
      <c r="G2970" s="55"/>
      <c r="H2970" s="55"/>
      <c r="I2970" s="55"/>
      <c r="J2970" s="55"/>
      <c r="K2970" s="55"/>
      <c r="L2970" s="55"/>
      <c r="M2970" s="55"/>
      <c r="N2970" s="55"/>
      <c r="O2970" s="55"/>
      <c r="P2970" s="55"/>
      <c r="Q2970" s="55"/>
      <c r="R2970" s="55"/>
      <c r="S2970" s="55"/>
      <c r="T2970" s="55"/>
      <c r="U2970" s="55"/>
      <c r="V2970" s="55"/>
      <c r="W2970" s="55"/>
      <c r="X2970" s="55"/>
      <c r="Y2970" s="55"/>
      <c r="Z2970" s="55"/>
      <c r="AA2970" s="55"/>
      <c r="AB2970" s="55"/>
      <c r="AC2970" s="55"/>
      <c r="AD2970" s="55"/>
      <c r="AE2970" s="55"/>
      <c r="AF2970" s="55"/>
      <c r="AG2970" s="55"/>
    </row>
    <row r="2971" spans="2:33">
      <c r="B2971" s="242"/>
      <c r="C2971" s="242"/>
      <c r="D2971" s="242"/>
      <c r="E2971" s="242"/>
      <c r="F2971" s="242"/>
      <c r="G2971" s="242"/>
      <c r="H2971" s="242"/>
      <c r="I2971" s="242"/>
      <c r="J2971" s="242"/>
      <c r="K2971" s="242"/>
      <c r="L2971" s="242"/>
      <c r="M2971" s="242"/>
      <c r="N2971" s="242"/>
      <c r="O2971" s="242"/>
      <c r="P2971" s="242"/>
      <c r="Q2971" s="242"/>
      <c r="R2971" s="242"/>
      <c r="S2971" s="242"/>
      <c r="T2971" s="242"/>
      <c r="U2971" s="242"/>
      <c r="V2971" s="242"/>
      <c r="W2971" s="242"/>
      <c r="X2971" s="242"/>
      <c r="Y2971" s="242"/>
      <c r="Z2971" s="242"/>
      <c r="AA2971" s="242"/>
      <c r="AB2971" s="242"/>
      <c r="AC2971" s="242"/>
      <c r="AD2971" s="242"/>
      <c r="AE2971" s="242"/>
      <c r="AF2971" s="242"/>
      <c r="AG2971" s="242"/>
    </row>
    <row r="2973" spans="2:33">
      <c r="B2973" s="55"/>
      <c r="C2973" s="55"/>
      <c r="D2973" s="55"/>
      <c r="E2973" s="55"/>
      <c r="F2973" s="55"/>
      <c r="G2973" s="55"/>
      <c r="H2973" s="55"/>
      <c r="I2973" s="55"/>
      <c r="J2973" s="55"/>
      <c r="K2973" s="55"/>
      <c r="L2973" s="55"/>
      <c r="M2973" s="55"/>
      <c r="N2973" s="55"/>
      <c r="O2973" s="55"/>
      <c r="P2973" s="55"/>
      <c r="Q2973" s="55"/>
      <c r="R2973" s="55"/>
      <c r="S2973" s="55"/>
      <c r="T2973" s="55"/>
      <c r="U2973" s="55"/>
      <c r="V2973" s="55"/>
      <c r="W2973" s="55"/>
      <c r="X2973" s="55"/>
      <c r="Y2973" s="55"/>
      <c r="Z2973" s="55"/>
      <c r="AA2973" s="55"/>
      <c r="AB2973" s="55"/>
      <c r="AC2973" s="55"/>
      <c r="AD2973" s="55"/>
      <c r="AE2973" s="55"/>
      <c r="AF2973" s="55"/>
      <c r="AG2973" s="55"/>
    </row>
    <row r="2974" spans="2:33">
      <c r="B2974" s="55"/>
      <c r="C2974" s="55"/>
      <c r="D2974" s="55"/>
      <c r="E2974" s="55"/>
      <c r="F2974" s="55"/>
      <c r="G2974" s="55"/>
      <c r="H2974" s="55"/>
      <c r="I2974" s="55"/>
      <c r="J2974" s="55"/>
      <c r="K2974" s="55"/>
      <c r="L2974" s="55"/>
      <c r="M2974" s="55"/>
      <c r="N2974" s="55"/>
      <c r="O2974" s="55"/>
      <c r="P2974" s="55"/>
      <c r="Q2974" s="55"/>
      <c r="R2974" s="55"/>
      <c r="S2974" s="55"/>
      <c r="T2974" s="55"/>
      <c r="U2974" s="55"/>
      <c r="V2974" s="55"/>
      <c r="W2974" s="55"/>
      <c r="X2974" s="55"/>
      <c r="Y2974" s="55"/>
      <c r="Z2974" s="55"/>
      <c r="AA2974" s="55"/>
      <c r="AB2974" s="55"/>
      <c r="AC2974" s="55"/>
      <c r="AD2974" s="55"/>
      <c r="AE2974" s="55"/>
      <c r="AF2974" s="55"/>
      <c r="AG2974" s="55"/>
    </row>
    <row r="2975" spans="2:33">
      <c r="B2975" s="55"/>
      <c r="C2975" s="55"/>
      <c r="D2975" s="55"/>
      <c r="E2975" s="55"/>
      <c r="F2975" s="55"/>
      <c r="G2975" s="55"/>
      <c r="H2975" s="55"/>
      <c r="I2975" s="55"/>
      <c r="J2975" s="55"/>
      <c r="K2975" s="55"/>
      <c r="L2975" s="55"/>
      <c r="M2975" s="55"/>
      <c r="N2975" s="55"/>
      <c r="O2975" s="55"/>
      <c r="P2975" s="55"/>
      <c r="Q2975" s="55"/>
      <c r="R2975" s="55"/>
      <c r="S2975" s="55"/>
      <c r="T2975" s="55"/>
      <c r="U2975" s="55"/>
      <c r="V2975" s="55"/>
      <c r="W2975" s="55"/>
      <c r="X2975" s="55"/>
      <c r="Y2975" s="55"/>
      <c r="Z2975" s="55"/>
      <c r="AA2975" s="55"/>
      <c r="AB2975" s="55"/>
      <c r="AC2975" s="55"/>
      <c r="AD2975" s="55"/>
      <c r="AE2975" s="55"/>
      <c r="AF2975" s="55"/>
      <c r="AG2975" s="55"/>
    </row>
    <row r="2976" spans="2:33">
      <c r="B2976" s="55"/>
      <c r="C2976" s="55"/>
      <c r="D2976" s="55"/>
      <c r="E2976" s="55"/>
      <c r="F2976" s="55"/>
      <c r="G2976" s="55"/>
      <c r="H2976" s="55"/>
      <c r="I2976" s="55"/>
      <c r="J2976" s="55"/>
      <c r="K2976" s="55"/>
      <c r="L2976" s="55"/>
      <c r="M2976" s="55"/>
      <c r="N2976" s="55"/>
      <c r="O2976" s="55"/>
      <c r="P2976" s="55"/>
      <c r="Q2976" s="55"/>
      <c r="R2976" s="55"/>
      <c r="S2976" s="55"/>
      <c r="T2976" s="55"/>
      <c r="U2976" s="55"/>
      <c r="V2976" s="55"/>
      <c r="W2976" s="55"/>
      <c r="X2976" s="55"/>
      <c r="Y2976" s="55"/>
      <c r="Z2976" s="55"/>
      <c r="AA2976" s="55"/>
      <c r="AB2976" s="55"/>
      <c r="AC2976" s="55"/>
      <c r="AD2976" s="55"/>
      <c r="AE2976" s="55"/>
      <c r="AF2976" s="55"/>
      <c r="AG2976" s="55"/>
    </row>
    <row r="3292" spans="2:33">
      <c r="B3292" s="55"/>
      <c r="C3292" s="55"/>
      <c r="D3292" s="55"/>
      <c r="E3292" s="55"/>
      <c r="F3292" s="55"/>
      <c r="G3292" s="55"/>
      <c r="H3292" s="55"/>
      <c r="I3292" s="55"/>
      <c r="J3292" s="55"/>
      <c r="K3292" s="55"/>
      <c r="L3292" s="55"/>
      <c r="M3292" s="55"/>
      <c r="N3292" s="55"/>
      <c r="O3292" s="55"/>
      <c r="P3292" s="55"/>
      <c r="Q3292" s="55"/>
      <c r="R3292" s="55"/>
      <c r="S3292" s="55"/>
      <c r="T3292" s="55"/>
      <c r="U3292" s="55"/>
      <c r="V3292" s="55"/>
      <c r="W3292" s="55"/>
      <c r="X3292" s="55"/>
      <c r="Y3292" s="55"/>
      <c r="Z3292" s="55"/>
      <c r="AA3292" s="55"/>
      <c r="AB3292" s="55"/>
      <c r="AC3292" s="55"/>
      <c r="AD3292" s="55"/>
      <c r="AE3292" s="55"/>
      <c r="AF3292" s="55"/>
      <c r="AG3292" s="55"/>
    </row>
    <row r="3293" spans="2:33">
      <c r="B3293" s="242"/>
      <c r="C3293" s="242"/>
      <c r="D3293" s="242"/>
      <c r="E3293" s="242"/>
      <c r="F3293" s="242"/>
      <c r="G3293" s="242"/>
      <c r="H3293" s="242"/>
      <c r="I3293" s="242"/>
      <c r="J3293" s="242"/>
      <c r="K3293" s="242"/>
      <c r="L3293" s="242"/>
      <c r="M3293" s="242"/>
      <c r="N3293" s="242"/>
      <c r="O3293" s="242"/>
      <c r="P3293" s="242"/>
      <c r="Q3293" s="242"/>
      <c r="R3293" s="242"/>
      <c r="S3293" s="242"/>
      <c r="T3293" s="242"/>
      <c r="U3293" s="242"/>
      <c r="V3293" s="242"/>
      <c r="W3293" s="242"/>
      <c r="X3293" s="242"/>
      <c r="Y3293" s="242"/>
      <c r="Z3293" s="242"/>
      <c r="AA3293" s="242"/>
      <c r="AB3293" s="242"/>
      <c r="AC3293" s="242"/>
      <c r="AD3293" s="242"/>
      <c r="AE3293" s="242"/>
      <c r="AF3293" s="242"/>
      <c r="AG3293" s="242"/>
    </row>
    <row r="3294" spans="2:33">
      <c r="B3294" s="55"/>
      <c r="C3294" s="55"/>
      <c r="D3294" s="55"/>
      <c r="E3294" s="55"/>
      <c r="F3294" s="55"/>
      <c r="G3294" s="55"/>
      <c r="H3294" s="55"/>
      <c r="I3294" s="55"/>
      <c r="J3294" s="55"/>
      <c r="K3294" s="55"/>
      <c r="L3294" s="55"/>
      <c r="M3294" s="55"/>
      <c r="N3294" s="55"/>
      <c r="O3294" s="55"/>
      <c r="P3294" s="55"/>
      <c r="Q3294" s="55"/>
      <c r="R3294" s="55"/>
      <c r="S3294" s="55"/>
      <c r="T3294" s="55"/>
      <c r="U3294" s="55"/>
      <c r="V3294" s="55"/>
      <c r="W3294" s="55"/>
      <c r="X3294" s="55"/>
      <c r="Y3294" s="55"/>
      <c r="Z3294" s="55"/>
      <c r="AA3294" s="55"/>
      <c r="AB3294" s="55"/>
      <c r="AC3294" s="55"/>
      <c r="AD3294" s="55"/>
      <c r="AE3294" s="55"/>
      <c r="AF3294" s="55"/>
      <c r="AG3294" s="55"/>
    </row>
    <row r="3295" spans="2:33">
      <c r="B3295" s="55"/>
      <c r="C3295" s="55"/>
      <c r="D3295" s="55"/>
      <c r="E3295" s="55"/>
      <c r="F3295" s="55"/>
      <c r="G3295" s="55"/>
      <c r="H3295" s="55"/>
      <c r="I3295" s="55"/>
      <c r="J3295" s="55"/>
      <c r="K3295" s="55"/>
      <c r="L3295" s="55"/>
      <c r="M3295" s="55"/>
      <c r="N3295" s="55"/>
      <c r="O3295" s="55"/>
      <c r="P3295" s="55"/>
      <c r="Q3295" s="55"/>
      <c r="R3295" s="55"/>
      <c r="S3295" s="55"/>
      <c r="T3295" s="55"/>
      <c r="U3295" s="55"/>
      <c r="V3295" s="55"/>
      <c r="W3295" s="55"/>
      <c r="X3295" s="55"/>
      <c r="Y3295" s="55"/>
      <c r="Z3295" s="55"/>
      <c r="AA3295" s="55"/>
      <c r="AB3295" s="55"/>
      <c r="AC3295" s="55"/>
      <c r="AD3295" s="55"/>
      <c r="AE3295" s="55"/>
      <c r="AF3295" s="55"/>
      <c r="AG3295" s="55"/>
    </row>
    <row r="3296" spans="2:33">
      <c r="B3296" s="55"/>
      <c r="C3296" s="55"/>
      <c r="D3296" s="55"/>
      <c r="E3296" s="55"/>
      <c r="F3296" s="55"/>
      <c r="G3296" s="55"/>
      <c r="H3296" s="55"/>
      <c r="I3296" s="55"/>
      <c r="J3296" s="55"/>
      <c r="K3296" s="55"/>
      <c r="L3296" s="55"/>
      <c r="M3296" s="55"/>
      <c r="N3296" s="55"/>
      <c r="O3296" s="55"/>
      <c r="P3296" s="55"/>
      <c r="Q3296" s="55"/>
      <c r="R3296" s="55"/>
      <c r="S3296" s="55"/>
      <c r="T3296" s="55"/>
      <c r="U3296" s="55"/>
      <c r="V3296" s="55"/>
      <c r="W3296" s="55"/>
      <c r="X3296" s="55"/>
      <c r="Y3296" s="55"/>
      <c r="Z3296" s="55"/>
      <c r="AA3296" s="55"/>
      <c r="AB3296" s="55"/>
      <c r="AC3296" s="55"/>
      <c r="AD3296" s="55"/>
      <c r="AE3296" s="55"/>
      <c r="AF3296" s="55"/>
      <c r="AG3296" s="55"/>
    </row>
    <row r="3396" spans="2:33">
      <c r="B3396" s="55"/>
      <c r="C3396" s="55"/>
      <c r="D3396" s="55"/>
      <c r="E3396" s="55"/>
      <c r="F3396" s="55"/>
      <c r="G3396" s="55"/>
      <c r="H3396" s="55"/>
      <c r="I3396" s="55"/>
      <c r="J3396" s="55"/>
      <c r="K3396" s="55"/>
      <c r="L3396" s="55"/>
      <c r="M3396" s="55"/>
      <c r="N3396" s="55"/>
      <c r="O3396" s="55"/>
      <c r="P3396" s="55"/>
      <c r="Q3396" s="55"/>
      <c r="R3396" s="55"/>
      <c r="S3396" s="55"/>
      <c r="T3396" s="55"/>
      <c r="U3396" s="55"/>
      <c r="V3396" s="55"/>
      <c r="W3396" s="55"/>
      <c r="X3396" s="55"/>
      <c r="Y3396" s="55"/>
      <c r="Z3396" s="55"/>
      <c r="AA3396" s="55"/>
      <c r="AB3396" s="55"/>
      <c r="AC3396" s="55"/>
      <c r="AD3396" s="55"/>
      <c r="AE3396" s="55"/>
      <c r="AF3396" s="55"/>
      <c r="AG3396" s="55"/>
    </row>
    <row r="3399" spans="2:33">
      <c r="B3399" s="55"/>
      <c r="C3399" s="55"/>
      <c r="D3399" s="55"/>
      <c r="E3399" s="55"/>
      <c r="F3399" s="55"/>
      <c r="G3399" s="55"/>
      <c r="H3399" s="55"/>
      <c r="I3399" s="55"/>
      <c r="J3399" s="55"/>
      <c r="K3399" s="55"/>
      <c r="L3399" s="55"/>
      <c r="M3399" s="55"/>
      <c r="N3399" s="55"/>
      <c r="O3399" s="55"/>
      <c r="P3399" s="55"/>
      <c r="Q3399" s="55"/>
      <c r="R3399" s="55"/>
      <c r="S3399" s="55"/>
      <c r="T3399" s="55"/>
      <c r="U3399" s="55"/>
      <c r="V3399" s="55"/>
      <c r="W3399" s="55"/>
      <c r="X3399" s="55"/>
      <c r="Y3399" s="55"/>
      <c r="Z3399" s="55"/>
      <c r="AA3399" s="55"/>
      <c r="AB3399" s="55"/>
      <c r="AC3399" s="55"/>
      <c r="AD3399" s="55"/>
      <c r="AE3399" s="55"/>
      <c r="AF3399" s="55"/>
      <c r="AG3399" s="55"/>
    </row>
    <row r="3401" spans="2:33">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c r="AG3401" s="55"/>
    </row>
    <row r="3402" spans="2:33">
      <c r="B3402" s="242"/>
      <c r="C3402" s="242"/>
      <c r="D3402" s="242"/>
      <c r="E3402" s="242"/>
      <c r="F3402" s="242"/>
      <c r="G3402" s="242"/>
      <c r="H3402" s="242"/>
      <c r="I3402" s="242"/>
      <c r="J3402" s="242"/>
      <c r="K3402" s="242"/>
      <c r="L3402" s="242"/>
      <c r="M3402" s="242"/>
      <c r="N3402" s="242"/>
      <c r="O3402" s="242"/>
      <c r="P3402" s="242"/>
      <c r="Q3402" s="242"/>
      <c r="R3402" s="242"/>
      <c r="S3402" s="242"/>
      <c r="T3402" s="242"/>
      <c r="U3402" s="242"/>
      <c r="V3402" s="242"/>
      <c r="W3402" s="242"/>
      <c r="X3402" s="242"/>
      <c r="Y3402" s="242"/>
      <c r="Z3402" s="242"/>
      <c r="AA3402" s="242"/>
      <c r="AB3402" s="242"/>
      <c r="AC3402" s="242"/>
      <c r="AD3402" s="242"/>
      <c r="AE3402" s="242"/>
      <c r="AF3402" s="242"/>
      <c r="AG3402" s="242"/>
    </row>
    <row r="3521" spans="2:33">
      <c r="B3521" s="55"/>
      <c r="C3521" s="55"/>
      <c r="D3521" s="55"/>
      <c r="E3521" s="55"/>
      <c r="F3521" s="55"/>
      <c r="G3521" s="55"/>
      <c r="H3521" s="55"/>
      <c r="I3521" s="55"/>
      <c r="J3521" s="55"/>
      <c r="K3521" s="55"/>
      <c r="L3521" s="55"/>
      <c r="M3521" s="55"/>
      <c r="N3521" s="55"/>
      <c r="O3521" s="55"/>
      <c r="P3521" s="55"/>
      <c r="Q3521" s="55"/>
      <c r="R3521" s="55"/>
      <c r="S3521" s="55"/>
      <c r="T3521" s="55"/>
      <c r="U3521" s="55"/>
      <c r="V3521" s="55"/>
      <c r="W3521" s="55"/>
      <c r="X3521" s="55"/>
      <c r="Y3521" s="55"/>
      <c r="Z3521" s="55"/>
      <c r="AA3521" s="55"/>
      <c r="AB3521" s="55"/>
      <c r="AC3521" s="55"/>
      <c r="AD3521" s="55"/>
      <c r="AE3521" s="55"/>
      <c r="AF3521" s="55"/>
      <c r="AG3521" s="55"/>
    </row>
    <row r="3524" spans="2:33">
      <c r="B3524" s="55"/>
      <c r="C3524" s="55"/>
      <c r="D3524" s="55"/>
      <c r="E3524" s="55"/>
      <c r="F3524" s="55"/>
      <c r="G3524" s="55"/>
      <c r="H3524" s="55"/>
      <c r="I3524" s="55"/>
      <c r="J3524" s="55"/>
      <c r="K3524" s="55"/>
      <c r="L3524" s="55"/>
      <c r="M3524" s="55"/>
      <c r="N3524" s="55"/>
      <c r="O3524" s="55"/>
      <c r="P3524" s="55"/>
      <c r="Q3524" s="55"/>
      <c r="R3524" s="55"/>
      <c r="S3524" s="55"/>
      <c r="T3524" s="55"/>
      <c r="U3524" s="55"/>
      <c r="V3524" s="55"/>
      <c r="W3524" s="55"/>
      <c r="X3524" s="55"/>
      <c r="Y3524" s="55"/>
      <c r="Z3524" s="55"/>
      <c r="AA3524" s="55"/>
      <c r="AB3524" s="55"/>
      <c r="AC3524" s="55"/>
      <c r="AD3524" s="55"/>
      <c r="AE3524" s="55"/>
      <c r="AF3524" s="55"/>
      <c r="AG3524" s="55"/>
    </row>
    <row r="3526" spans="2:33">
      <c r="B3526" s="55"/>
      <c r="C3526" s="55"/>
      <c r="D3526" s="55"/>
      <c r="E3526" s="55"/>
      <c r="F3526" s="55"/>
      <c r="G3526" s="55"/>
      <c r="H3526" s="55"/>
      <c r="I3526" s="55"/>
      <c r="J3526" s="55"/>
      <c r="K3526" s="55"/>
      <c r="L3526" s="55"/>
      <c r="M3526" s="55"/>
      <c r="N3526" s="55"/>
      <c r="O3526" s="55"/>
      <c r="P3526" s="55"/>
      <c r="Q3526" s="55"/>
      <c r="R3526" s="55"/>
      <c r="S3526" s="55"/>
      <c r="T3526" s="55"/>
      <c r="U3526" s="55"/>
      <c r="V3526" s="55"/>
      <c r="W3526" s="55"/>
      <c r="X3526" s="55"/>
      <c r="Y3526" s="55"/>
      <c r="Z3526" s="55"/>
      <c r="AA3526" s="55"/>
      <c r="AB3526" s="55"/>
      <c r="AC3526" s="55"/>
      <c r="AD3526" s="55"/>
      <c r="AE3526" s="55"/>
      <c r="AF3526" s="55"/>
      <c r="AG3526" s="55"/>
    </row>
    <row r="3527" spans="2:33">
      <c r="B3527" s="242"/>
      <c r="C3527" s="242"/>
      <c r="D3527" s="242"/>
      <c r="E3527" s="242"/>
      <c r="F3527" s="242"/>
      <c r="G3527" s="242"/>
      <c r="H3527" s="242"/>
      <c r="I3527" s="242"/>
      <c r="J3527" s="242"/>
      <c r="K3527" s="242"/>
      <c r="L3527" s="242"/>
      <c r="M3527" s="242"/>
      <c r="N3527" s="242"/>
      <c r="O3527" s="242"/>
      <c r="P3527" s="242"/>
      <c r="Q3527" s="242"/>
      <c r="R3527" s="242"/>
      <c r="S3527" s="242"/>
      <c r="T3527" s="242"/>
      <c r="U3527" s="242"/>
      <c r="V3527" s="242"/>
      <c r="W3527" s="242"/>
      <c r="X3527" s="242"/>
      <c r="Y3527" s="242"/>
      <c r="Z3527" s="242"/>
      <c r="AA3527" s="242"/>
      <c r="AB3527" s="242"/>
      <c r="AC3527" s="242"/>
      <c r="AD3527" s="242"/>
      <c r="AE3527" s="242"/>
      <c r="AF3527" s="242"/>
      <c r="AG3527" s="242"/>
    </row>
    <row r="3535" spans="2:33">
      <c r="B3535" s="55"/>
      <c r="C3535" s="55"/>
      <c r="D3535" s="55"/>
      <c r="E3535" s="55"/>
      <c r="F3535" s="55"/>
      <c r="G3535" s="55"/>
      <c r="H3535" s="55"/>
      <c r="I3535" s="55"/>
      <c r="J3535" s="55"/>
      <c r="K3535" s="55"/>
      <c r="L3535" s="55"/>
      <c r="M3535" s="55"/>
      <c r="N3535" s="55"/>
      <c r="O3535" s="55"/>
      <c r="P3535" s="55"/>
      <c r="Q3535" s="55"/>
      <c r="R3535" s="55"/>
      <c r="S3535" s="55"/>
      <c r="T3535" s="55"/>
      <c r="U3535" s="55"/>
      <c r="V3535" s="55"/>
      <c r="W3535" s="55"/>
      <c r="X3535" s="55"/>
      <c r="Y3535" s="55"/>
      <c r="Z3535" s="55"/>
      <c r="AA3535" s="55"/>
      <c r="AB3535" s="55"/>
      <c r="AC3535" s="55"/>
      <c r="AD3535" s="55"/>
      <c r="AE3535" s="55"/>
      <c r="AF3535" s="55"/>
      <c r="AG3535" s="55"/>
    </row>
    <row r="3536" spans="2:33">
      <c r="B3536" s="55"/>
      <c r="C3536" s="55"/>
      <c r="D3536" s="55"/>
      <c r="E3536" s="55"/>
      <c r="F3536" s="55"/>
      <c r="G3536" s="55"/>
      <c r="H3536" s="55"/>
      <c r="I3536" s="55"/>
      <c r="J3536" s="55"/>
      <c r="K3536" s="55"/>
      <c r="L3536" s="55"/>
      <c r="M3536" s="55"/>
      <c r="N3536" s="55"/>
      <c r="O3536" s="55"/>
      <c r="P3536" s="55"/>
      <c r="Q3536" s="55"/>
      <c r="R3536" s="55"/>
      <c r="S3536" s="55"/>
      <c r="T3536" s="55"/>
      <c r="U3536" s="55"/>
      <c r="V3536" s="55"/>
      <c r="W3536" s="55"/>
      <c r="X3536" s="55"/>
      <c r="Y3536" s="55"/>
      <c r="Z3536" s="55"/>
      <c r="AA3536" s="55"/>
      <c r="AB3536" s="55"/>
      <c r="AC3536" s="55"/>
      <c r="AD3536" s="55"/>
      <c r="AE3536" s="55"/>
      <c r="AF3536" s="55"/>
      <c r="AG3536" s="55"/>
    </row>
    <row r="3649" spans="2:33">
      <c r="B3649" s="55"/>
      <c r="C3649" s="55"/>
      <c r="D3649" s="55"/>
      <c r="E3649" s="55"/>
      <c r="F3649" s="55"/>
      <c r="G3649" s="55"/>
      <c r="H3649" s="55"/>
      <c r="I3649" s="55"/>
      <c r="J3649" s="55"/>
      <c r="K3649" s="55"/>
      <c r="L3649" s="55"/>
      <c r="M3649" s="55"/>
      <c r="N3649" s="55"/>
      <c r="O3649" s="55"/>
      <c r="P3649" s="55"/>
      <c r="Q3649" s="55"/>
      <c r="R3649" s="55"/>
      <c r="S3649" s="55"/>
      <c r="T3649" s="55"/>
      <c r="U3649" s="55"/>
      <c r="V3649" s="55"/>
      <c r="W3649" s="55"/>
      <c r="X3649" s="55"/>
      <c r="Y3649" s="55"/>
      <c r="Z3649" s="55"/>
      <c r="AA3649" s="55"/>
      <c r="AB3649" s="55"/>
      <c r="AC3649" s="55"/>
      <c r="AD3649" s="55"/>
      <c r="AE3649" s="55"/>
      <c r="AF3649" s="55"/>
      <c r="AG3649" s="55"/>
    </row>
    <row r="3651" spans="2:33">
      <c r="B3651" s="55"/>
      <c r="C3651" s="55"/>
      <c r="D3651" s="55"/>
      <c r="E3651" s="55"/>
      <c r="F3651" s="55"/>
      <c r="G3651" s="55"/>
      <c r="H3651" s="55"/>
      <c r="I3651" s="55"/>
      <c r="J3651" s="55"/>
      <c r="K3651" s="55"/>
      <c r="L3651" s="55"/>
      <c r="M3651" s="55"/>
      <c r="N3651" s="55"/>
      <c r="O3651" s="55"/>
      <c r="P3651" s="55"/>
      <c r="Q3651" s="55"/>
      <c r="R3651" s="55"/>
      <c r="S3651" s="55"/>
      <c r="T3651" s="55"/>
      <c r="U3651" s="55"/>
      <c r="V3651" s="55"/>
      <c r="W3651" s="55"/>
      <c r="X3651" s="55"/>
      <c r="Y3651" s="55"/>
      <c r="Z3651" s="55"/>
      <c r="AA3651" s="55"/>
      <c r="AB3651" s="55"/>
      <c r="AC3651" s="55"/>
      <c r="AD3651" s="55"/>
      <c r="AE3651" s="55"/>
      <c r="AF3651" s="55"/>
      <c r="AG3651" s="55"/>
    </row>
    <row r="3652" spans="2:33">
      <c r="B3652" s="242"/>
      <c r="C3652" s="242"/>
      <c r="D3652" s="242"/>
      <c r="E3652" s="242"/>
      <c r="F3652" s="242"/>
      <c r="G3652" s="242"/>
      <c r="H3652" s="242"/>
      <c r="I3652" s="242"/>
      <c r="J3652" s="242"/>
      <c r="K3652" s="242"/>
      <c r="L3652" s="242"/>
      <c r="M3652" s="242"/>
      <c r="N3652" s="242"/>
      <c r="O3652" s="242"/>
      <c r="P3652" s="242"/>
      <c r="Q3652" s="242"/>
      <c r="R3652" s="242"/>
      <c r="S3652" s="242"/>
      <c r="T3652" s="242"/>
      <c r="U3652" s="242"/>
      <c r="V3652" s="242"/>
      <c r="W3652" s="242"/>
      <c r="X3652" s="242"/>
      <c r="Y3652" s="242"/>
      <c r="Z3652" s="242"/>
      <c r="AA3652" s="242"/>
      <c r="AB3652" s="242"/>
      <c r="AC3652" s="242"/>
      <c r="AD3652" s="242"/>
      <c r="AE3652" s="242"/>
      <c r="AF3652" s="242"/>
      <c r="AG3652" s="242"/>
    </row>
    <row r="3660" spans="2:33">
      <c r="B3660" s="55"/>
      <c r="C3660" s="55"/>
      <c r="D3660" s="55"/>
      <c r="E3660" s="55"/>
      <c r="F3660" s="55"/>
      <c r="G3660" s="55"/>
      <c r="H3660" s="55"/>
      <c r="I3660" s="55"/>
      <c r="J3660" s="55"/>
      <c r="K3660" s="55"/>
      <c r="L3660" s="55"/>
      <c r="M3660" s="55"/>
      <c r="N3660" s="55"/>
      <c r="O3660" s="55"/>
      <c r="P3660" s="55"/>
      <c r="Q3660" s="55"/>
      <c r="R3660" s="55"/>
      <c r="S3660" s="55"/>
      <c r="T3660" s="55"/>
      <c r="U3660" s="55"/>
      <c r="V3660" s="55"/>
      <c r="W3660" s="55"/>
      <c r="X3660" s="55"/>
      <c r="Y3660" s="55"/>
      <c r="Z3660" s="55"/>
      <c r="AA3660" s="55"/>
      <c r="AB3660" s="55"/>
      <c r="AC3660" s="55"/>
      <c r="AD3660" s="55"/>
      <c r="AE3660" s="55"/>
      <c r="AF3660" s="55"/>
      <c r="AG3660" s="55"/>
    </row>
    <row r="3661" spans="2:33">
      <c r="B3661" s="55"/>
      <c r="C3661" s="55"/>
      <c r="D3661" s="55"/>
      <c r="E3661" s="55"/>
      <c r="F3661" s="55"/>
      <c r="G3661" s="55"/>
      <c r="H3661" s="55"/>
      <c r="I3661" s="55"/>
      <c r="J3661" s="55"/>
      <c r="K3661" s="55"/>
      <c r="L3661" s="55"/>
      <c r="M3661" s="55"/>
      <c r="N3661" s="55"/>
      <c r="O3661" s="55"/>
      <c r="P3661" s="55"/>
      <c r="Q3661" s="55"/>
      <c r="R3661" s="55"/>
      <c r="S3661" s="55"/>
      <c r="T3661" s="55"/>
      <c r="U3661" s="55"/>
      <c r="V3661" s="55"/>
      <c r="W3661" s="55"/>
      <c r="X3661" s="55"/>
      <c r="Y3661" s="55"/>
      <c r="Z3661" s="55"/>
      <c r="AA3661" s="55"/>
      <c r="AB3661" s="55"/>
      <c r="AC3661" s="55"/>
      <c r="AD3661" s="55"/>
      <c r="AE3661" s="55"/>
      <c r="AF3661" s="55"/>
      <c r="AG3661" s="55"/>
    </row>
    <row r="3662" spans="2:33">
      <c r="B3662" s="55"/>
      <c r="C3662" s="55"/>
      <c r="D3662" s="55"/>
      <c r="E3662" s="55"/>
      <c r="F3662" s="55"/>
      <c r="G3662" s="55"/>
      <c r="H3662" s="55"/>
      <c r="I3662" s="55"/>
      <c r="J3662" s="55"/>
      <c r="K3662" s="55"/>
      <c r="L3662" s="55"/>
      <c r="M3662" s="55"/>
      <c r="N3662" s="55"/>
      <c r="O3662" s="55"/>
      <c r="P3662" s="55"/>
      <c r="Q3662" s="55"/>
      <c r="R3662" s="55"/>
      <c r="S3662" s="55"/>
      <c r="T3662" s="55"/>
      <c r="U3662" s="55"/>
      <c r="V3662" s="55"/>
      <c r="W3662" s="55"/>
      <c r="X3662" s="55"/>
      <c r="Y3662" s="55"/>
      <c r="Z3662" s="55"/>
      <c r="AA3662" s="55"/>
      <c r="AB3662" s="55"/>
      <c r="AC3662" s="55"/>
      <c r="AD3662" s="55"/>
      <c r="AE3662" s="55"/>
      <c r="AF3662" s="55"/>
      <c r="AG3662" s="55"/>
    </row>
    <row r="3663" spans="2:33">
      <c r="B3663" s="55"/>
      <c r="C3663" s="55"/>
      <c r="D3663" s="55"/>
      <c r="E3663" s="55"/>
      <c r="F3663" s="55"/>
      <c r="G3663" s="55"/>
      <c r="H3663" s="55"/>
      <c r="I3663" s="55"/>
      <c r="J3663" s="55"/>
      <c r="K3663" s="55"/>
      <c r="L3663" s="55"/>
      <c r="M3663" s="55"/>
      <c r="N3663" s="55"/>
      <c r="O3663" s="55"/>
      <c r="P3663" s="55"/>
      <c r="Q3663" s="55"/>
      <c r="R3663" s="55"/>
      <c r="S3663" s="55"/>
      <c r="T3663" s="55"/>
      <c r="U3663" s="55"/>
      <c r="V3663" s="55"/>
      <c r="W3663" s="55"/>
      <c r="X3663" s="55"/>
      <c r="Y3663" s="55"/>
      <c r="Z3663" s="55"/>
      <c r="AA3663" s="55"/>
      <c r="AB3663" s="55"/>
      <c r="AC3663" s="55"/>
      <c r="AD3663" s="55"/>
      <c r="AE3663" s="55"/>
      <c r="AF3663" s="55"/>
      <c r="AG3663" s="55"/>
    </row>
    <row r="3664" spans="2:33">
      <c r="B3664" s="55"/>
      <c r="C3664" s="55"/>
      <c r="D3664" s="55"/>
      <c r="E3664" s="55"/>
      <c r="F3664" s="55"/>
      <c r="G3664" s="55"/>
      <c r="H3664" s="55"/>
      <c r="I3664" s="55"/>
      <c r="J3664" s="55"/>
      <c r="K3664" s="55"/>
      <c r="L3664" s="55"/>
      <c r="M3664" s="55"/>
      <c r="N3664" s="55"/>
      <c r="O3664" s="55"/>
      <c r="P3664" s="55"/>
      <c r="Q3664" s="55"/>
      <c r="R3664" s="55"/>
      <c r="S3664" s="55"/>
      <c r="T3664" s="55"/>
      <c r="U3664" s="55"/>
      <c r="V3664" s="55"/>
      <c r="W3664" s="55"/>
      <c r="X3664" s="55"/>
      <c r="Y3664" s="55"/>
      <c r="Z3664" s="55"/>
      <c r="AA3664" s="55"/>
      <c r="AB3664" s="55"/>
      <c r="AC3664" s="55"/>
      <c r="AD3664" s="55"/>
      <c r="AE3664" s="55"/>
      <c r="AF3664" s="55"/>
      <c r="AG3664" s="55"/>
    </row>
    <row r="3777" spans="2:33">
      <c r="B3777" s="242"/>
      <c r="C3777" s="242"/>
      <c r="D3777" s="242"/>
      <c r="E3777" s="242"/>
      <c r="F3777" s="242"/>
      <c r="G3777" s="242"/>
      <c r="H3777" s="242"/>
      <c r="I3777" s="242"/>
      <c r="J3777" s="242"/>
      <c r="K3777" s="242"/>
      <c r="L3777" s="242"/>
      <c r="M3777" s="242"/>
      <c r="N3777" s="242"/>
      <c r="O3777" s="242"/>
      <c r="P3777" s="242"/>
      <c r="Q3777" s="242"/>
      <c r="R3777" s="242"/>
      <c r="S3777" s="242"/>
      <c r="T3777" s="242"/>
      <c r="U3777" s="242"/>
      <c r="V3777" s="242"/>
      <c r="W3777" s="242"/>
      <c r="X3777" s="242"/>
      <c r="Y3777" s="242"/>
      <c r="Z3777" s="242"/>
      <c r="AA3777" s="242"/>
      <c r="AB3777" s="242"/>
      <c r="AC3777" s="242"/>
      <c r="AD3777" s="242"/>
      <c r="AE3777" s="242"/>
      <c r="AF3777" s="242"/>
      <c r="AG3777" s="242"/>
    </row>
    <row r="3785" spans="2:33">
      <c r="B3785" s="55"/>
      <c r="C3785" s="55"/>
      <c r="D3785" s="55"/>
      <c r="E3785" s="55"/>
      <c r="F3785" s="55"/>
      <c r="G3785" s="55"/>
      <c r="H3785" s="55"/>
      <c r="I3785" s="55"/>
      <c r="J3785" s="55"/>
      <c r="K3785" s="55"/>
      <c r="L3785" s="55"/>
      <c r="M3785" s="55"/>
      <c r="N3785" s="55"/>
      <c r="O3785" s="55"/>
      <c r="P3785" s="55"/>
      <c r="Q3785" s="55"/>
      <c r="R3785" s="55"/>
      <c r="S3785" s="55"/>
      <c r="T3785" s="55"/>
      <c r="U3785" s="55"/>
      <c r="V3785" s="55"/>
      <c r="W3785" s="55"/>
      <c r="X3785" s="55"/>
      <c r="Y3785" s="55"/>
      <c r="Z3785" s="55"/>
      <c r="AA3785" s="55"/>
      <c r="AB3785" s="55"/>
      <c r="AC3785" s="55"/>
      <c r="AD3785" s="55"/>
      <c r="AE3785" s="55"/>
      <c r="AF3785" s="55"/>
      <c r="AG3785" s="55"/>
    </row>
    <row r="3786" spans="2:33">
      <c r="B3786" s="55"/>
      <c r="C3786" s="55"/>
      <c r="D3786" s="55"/>
      <c r="E3786" s="55"/>
      <c r="F3786" s="55"/>
      <c r="G3786" s="55"/>
      <c r="H3786" s="55"/>
      <c r="I3786" s="55"/>
      <c r="J3786" s="55"/>
      <c r="K3786" s="55"/>
      <c r="L3786" s="55"/>
      <c r="M3786" s="55"/>
      <c r="N3786" s="55"/>
      <c r="O3786" s="55"/>
      <c r="P3786" s="55"/>
      <c r="Q3786" s="55"/>
      <c r="R3786" s="55"/>
      <c r="S3786" s="55"/>
      <c r="T3786" s="55"/>
      <c r="U3786" s="55"/>
      <c r="V3786" s="55"/>
      <c r="W3786" s="55"/>
      <c r="X3786" s="55"/>
      <c r="Y3786" s="55"/>
      <c r="Z3786" s="55"/>
      <c r="AA3786" s="55"/>
      <c r="AB3786" s="55"/>
      <c r="AC3786" s="55"/>
      <c r="AD3786" s="55"/>
      <c r="AE3786" s="55"/>
      <c r="AF3786" s="55"/>
      <c r="AG3786" s="55"/>
    </row>
    <row r="3787" spans="2:33">
      <c r="B3787" s="55"/>
      <c r="C3787" s="55"/>
      <c r="D3787" s="55"/>
      <c r="E3787" s="55"/>
      <c r="F3787" s="55"/>
      <c r="G3787" s="55"/>
      <c r="H3787" s="55"/>
      <c r="I3787" s="55"/>
      <c r="J3787" s="55"/>
      <c r="K3787" s="55"/>
      <c r="L3787" s="55"/>
      <c r="M3787" s="55"/>
      <c r="N3787" s="55"/>
      <c r="O3787" s="55"/>
      <c r="P3787" s="55"/>
      <c r="Q3787" s="55"/>
      <c r="R3787" s="55"/>
      <c r="S3787" s="55"/>
      <c r="T3787" s="55"/>
      <c r="U3787" s="55"/>
      <c r="V3787" s="55"/>
      <c r="W3787" s="55"/>
      <c r="X3787" s="55"/>
      <c r="Y3787" s="55"/>
      <c r="Z3787" s="55"/>
      <c r="AA3787" s="55"/>
      <c r="AB3787" s="55"/>
      <c r="AC3787" s="55"/>
      <c r="AD3787" s="55"/>
      <c r="AE3787" s="55"/>
      <c r="AF3787" s="55"/>
      <c r="AG3787" s="55"/>
    </row>
    <row r="3788" spans="2:33">
      <c r="B3788" s="55"/>
      <c r="C3788" s="55"/>
      <c r="D3788" s="55"/>
      <c r="E3788" s="55"/>
      <c r="F3788" s="55"/>
      <c r="G3788" s="55"/>
      <c r="H3788" s="55"/>
      <c r="I3788" s="55"/>
      <c r="J3788" s="55"/>
      <c r="K3788" s="55"/>
      <c r="L3788" s="55"/>
      <c r="M3788" s="55"/>
      <c r="N3788" s="55"/>
      <c r="O3788" s="55"/>
      <c r="P3788" s="55"/>
      <c r="Q3788" s="55"/>
      <c r="R3788" s="55"/>
      <c r="S3788" s="55"/>
      <c r="T3788" s="55"/>
      <c r="U3788" s="55"/>
      <c r="V3788" s="55"/>
      <c r="W3788" s="55"/>
      <c r="X3788" s="55"/>
      <c r="Y3788" s="55"/>
      <c r="Z3788" s="55"/>
      <c r="AA3788" s="55"/>
      <c r="AB3788" s="55"/>
      <c r="AC3788" s="55"/>
      <c r="AD3788" s="55"/>
      <c r="AE3788" s="55"/>
      <c r="AF3788" s="55"/>
      <c r="AG3788" s="55"/>
    </row>
    <row r="3789" spans="2:33">
      <c r="B3789" s="55"/>
      <c r="C3789" s="55"/>
      <c r="D3789" s="55"/>
      <c r="E3789" s="55"/>
      <c r="F3789" s="55"/>
      <c r="G3789" s="55"/>
      <c r="H3789" s="55"/>
      <c r="I3789" s="55"/>
      <c r="J3789" s="55"/>
      <c r="K3789" s="55"/>
      <c r="L3789" s="55"/>
      <c r="M3789" s="55"/>
      <c r="N3789" s="55"/>
      <c r="O3789" s="55"/>
      <c r="P3789" s="55"/>
      <c r="Q3789" s="55"/>
      <c r="R3789" s="55"/>
      <c r="S3789" s="55"/>
      <c r="T3789" s="55"/>
      <c r="U3789" s="55"/>
      <c r="V3789" s="55"/>
      <c r="W3789" s="55"/>
      <c r="X3789" s="55"/>
      <c r="Y3789" s="55"/>
      <c r="Z3789" s="55"/>
      <c r="AA3789" s="55"/>
      <c r="AB3789" s="55"/>
      <c r="AC3789" s="55"/>
      <c r="AD3789" s="55"/>
      <c r="AE3789" s="55"/>
      <c r="AF3789" s="55"/>
      <c r="AG3789" s="55"/>
    </row>
    <row r="3790" spans="2:33">
      <c r="B3790" s="55"/>
      <c r="C3790" s="55"/>
      <c r="D3790" s="55"/>
      <c r="E3790" s="55"/>
      <c r="F3790" s="55"/>
      <c r="G3790" s="55"/>
      <c r="H3790" s="55"/>
      <c r="I3790" s="55"/>
      <c r="J3790" s="55"/>
      <c r="K3790" s="55"/>
      <c r="L3790" s="55"/>
      <c r="M3790" s="55"/>
      <c r="N3790" s="55"/>
      <c r="O3790" s="55"/>
      <c r="P3790" s="55"/>
      <c r="Q3790" s="55"/>
      <c r="R3790" s="55"/>
      <c r="S3790" s="55"/>
      <c r="T3790" s="55"/>
      <c r="U3790" s="55"/>
      <c r="V3790" s="55"/>
      <c r="W3790" s="55"/>
      <c r="X3790" s="55"/>
      <c r="Y3790" s="55"/>
      <c r="Z3790" s="55"/>
      <c r="AA3790" s="55"/>
      <c r="AB3790" s="55"/>
      <c r="AC3790" s="55"/>
      <c r="AD3790" s="55"/>
      <c r="AE3790" s="55"/>
      <c r="AF3790" s="55"/>
      <c r="AG3790" s="55"/>
    </row>
    <row r="3791" spans="2:33">
      <c r="B3791" s="55"/>
      <c r="C3791" s="55"/>
      <c r="D3791" s="55"/>
      <c r="E3791" s="55"/>
      <c r="F3791" s="55"/>
      <c r="G3791" s="55"/>
      <c r="H3791" s="55"/>
      <c r="I3791" s="55"/>
      <c r="J3791" s="55"/>
      <c r="K3791" s="55"/>
      <c r="L3791" s="55"/>
      <c r="M3791" s="55"/>
      <c r="N3791" s="55"/>
      <c r="O3791" s="55"/>
      <c r="P3791" s="55"/>
      <c r="Q3791" s="55"/>
      <c r="R3791" s="55"/>
      <c r="S3791" s="55"/>
      <c r="T3791" s="55"/>
      <c r="U3791" s="55"/>
      <c r="V3791" s="55"/>
      <c r="W3791" s="55"/>
      <c r="X3791" s="55"/>
      <c r="Y3791" s="55"/>
      <c r="Z3791" s="55"/>
      <c r="AA3791" s="55"/>
      <c r="AB3791" s="55"/>
      <c r="AC3791" s="55"/>
      <c r="AD3791" s="55"/>
      <c r="AE3791" s="55"/>
      <c r="AF3791" s="55"/>
      <c r="AG3791" s="55"/>
    </row>
    <row r="3792" spans="2:33">
      <c r="B3792" s="55"/>
      <c r="C3792" s="55"/>
      <c r="D3792" s="55"/>
      <c r="E3792" s="55"/>
      <c r="F3792" s="55"/>
      <c r="G3792" s="55"/>
      <c r="H3792" s="55"/>
      <c r="I3792" s="55"/>
      <c r="J3792" s="55"/>
      <c r="K3792" s="55"/>
      <c r="L3792" s="55"/>
      <c r="M3792" s="55"/>
      <c r="N3792" s="55"/>
      <c r="O3792" s="55"/>
      <c r="P3792" s="55"/>
      <c r="Q3792" s="55"/>
      <c r="R3792" s="55"/>
      <c r="S3792" s="55"/>
      <c r="T3792" s="55"/>
      <c r="U3792" s="55"/>
      <c r="V3792" s="55"/>
      <c r="W3792" s="55"/>
      <c r="X3792" s="55"/>
      <c r="Y3792" s="55"/>
      <c r="Z3792" s="55"/>
      <c r="AA3792" s="55"/>
      <c r="AB3792" s="55"/>
      <c r="AC3792" s="55"/>
      <c r="AD3792" s="55"/>
      <c r="AE3792" s="55"/>
      <c r="AF3792" s="55"/>
      <c r="AG3792" s="55"/>
    </row>
    <row r="3896" spans="2:33">
      <c r="B3896" s="55"/>
      <c r="C3896" s="55"/>
      <c r="D3896" s="55"/>
      <c r="E3896" s="55"/>
      <c r="F3896" s="55"/>
      <c r="G3896" s="55"/>
      <c r="H3896" s="55"/>
      <c r="I3896" s="55"/>
      <c r="J3896" s="55"/>
      <c r="K3896" s="55"/>
      <c r="L3896" s="55"/>
      <c r="M3896" s="55"/>
      <c r="N3896" s="55"/>
      <c r="O3896" s="55"/>
      <c r="P3896" s="55"/>
      <c r="Q3896" s="55"/>
      <c r="R3896" s="55"/>
      <c r="S3896" s="55"/>
      <c r="T3896" s="55"/>
      <c r="U3896" s="55"/>
      <c r="V3896" s="55"/>
      <c r="W3896" s="55"/>
      <c r="X3896" s="55"/>
      <c r="Y3896" s="55"/>
      <c r="Z3896" s="55"/>
      <c r="AA3896" s="55"/>
      <c r="AB3896" s="55"/>
      <c r="AC3896" s="55"/>
      <c r="AD3896" s="55"/>
      <c r="AE3896" s="55"/>
      <c r="AF3896" s="55"/>
      <c r="AG3896" s="55"/>
    </row>
    <row r="3899" spans="2:33">
      <c r="B3899" s="55"/>
      <c r="C3899" s="55"/>
      <c r="D3899" s="55"/>
      <c r="E3899" s="55"/>
      <c r="F3899" s="55"/>
      <c r="G3899" s="55"/>
      <c r="H3899" s="55"/>
      <c r="I3899" s="55"/>
      <c r="J3899" s="55"/>
      <c r="K3899" s="55"/>
      <c r="L3899" s="55"/>
      <c r="M3899" s="55"/>
      <c r="N3899" s="55"/>
      <c r="O3899" s="55"/>
      <c r="P3899" s="55"/>
      <c r="Q3899" s="55"/>
      <c r="R3899" s="55"/>
      <c r="S3899" s="55"/>
      <c r="T3899" s="55"/>
      <c r="U3899" s="55"/>
      <c r="V3899" s="55"/>
      <c r="W3899" s="55"/>
      <c r="X3899" s="55"/>
      <c r="Y3899" s="55"/>
      <c r="Z3899" s="55"/>
      <c r="AA3899" s="55"/>
      <c r="AB3899" s="55"/>
      <c r="AC3899" s="55"/>
      <c r="AD3899" s="55"/>
      <c r="AE3899" s="55"/>
      <c r="AF3899" s="55"/>
      <c r="AG3899" s="55"/>
    </row>
    <row r="3901" spans="2:33">
      <c r="B3901" s="55"/>
      <c r="C3901" s="55"/>
      <c r="D3901" s="55"/>
      <c r="E3901" s="55"/>
      <c r="F3901" s="55"/>
      <c r="G3901" s="55"/>
      <c r="H3901" s="55"/>
      <c r="I3901" s="55"/>
      <c r="J3901" s="55"/>
      <c r="K3901" s="55"/>
      <c r="L3901" s="55"/>
      <c r="M3901" s="55"/>
      <c r="N3901" s="55"/>
      <c r="O3901" s="55"/>
      <c r="P3901" s="55"/>
      <c r="Q3901" s="55"/>
      <c r="R3901" s="55"/>
      <c r="S3901" s="55"/>
      <c r="T3901" s="55"/>
      <c r="U3901" s="55"/>
      <c r="V3901" s="55"/>
      <c r="W3901" s="55"/>
      <c r="X3901" s="55"/>
      <c r="Y3901" s="55"/>
      <c r="Z3901" s="55"/>
      <c r="AA3901" s="55"/>
      <c r="AB3901" s="55"/>
      <c r="AC3901" s="55"/>
      <c r="AD3901" s="55"/>
      <c r="AE3901" s="55"/>
      <c r="AF3901" s="55"/>
      <c r="AG3901" s="55"/>
    </row>
    <row r="3902" spans="2:33">
      <c r="B3902" s="242"/>
      <c r="C3902" s="242"/>
      <c r="D3902" s="242"/>
      <c r="E3902" s="242"/>
      <c r="F3902" s="242"/>
      <c r="G3902" s="242"/>
      <c r="H3902" s="242"/>
      <c r="I3902" s="242"/>
      <c r="J3902" s="242"/>
      <c r="K3902" s="242"/>
      <c r="L3902" s="242"/>
      <c r="M3902" s="242"/>
      <c r="N3902" s="242"/>
      <c r="O3902" s="242"/>
      <c r="P3902" s="242"/>
      <c r="Q3902" s="242"/>
      <c r="R3902" s="242"/>
      <c r="S3902" s="242"/>
      <c r="T3902" s="242"/>
      <c r="U3902" s="242"/>
      <c r="V3902" s="242"/>
      <c r="W3902" s="242"/>
      <c r="X3902" s="242"/>
      <c r="Y3902" s="242"/>
      <c r="Z3902" s="242"/>
      <c r="AA3902" s="242"/>
      <c r="AB3902" s="242"/>
      <c r="AC3902" s="242"/>
      <c r="AD3902" s="242"/>
      <c r="AE3902" s="242"/>
      <c r="AF3902" s="242"/>
      <c r="AG3902" s="242"/>
    </row>
    <row r="4021" spans="2:33">
      <c r="B4021" s="55"/>
      <c r="C4021" s="55"/>
      <c r="D4021" s="55"/>
      <c r="E4021" s="55"/>
      <c r="F4021" s="55"/>
      <c r="G4021" s="55"/>
      <c r="H4021" s="55"/>
      <c r="I4021" s="55"/>
      <c r="J4021" s="55"/>
      <c r="K4021" s="55"/>
      <c r="L4021" s="55"/>
      <c r="M4021" s="55"/>
      <c r="N4021" s="55"/>
      <c r="O4021" s="55"/>
      <c r="P4021" s="55"/>
      <c r="Q4021" s="55"/>
      <c r="R4021" s="55"/>
      <c r="S4021" s="55"/>
      <c r="T4021" s="55"/>
      <c r="U4021" s="55"/>
      <c r="V4021" s="55"/>
      <c r="W4021" s="55"/>
      <c r="X4021" s="55"/>
      <c r="Y4021" s="55"/>
      <c r="Z4021" s="55"/>
      <c r="AA4021" s="55"/>
      <c r="AB4021" s="55"/>
      <c r="AC4021" s="55"/>
      <c r="AD4021" s="55"/>
      <c r="AE4021" s="55"/>
      <c r="AF4021" s="55"/>
      <c r="AG4021" s="55"/>
    </row>
    <row r="4024" spans="2:33">
      <c r="B4024" s="55"/>
      <c r="C4024" s="55"/>
      <c r="D4024" s="55"/>
      <c r="E4024" s="55"/>
      <c r="F4024" s="55"/>
      <c r="G4024" s="55"/>
      <c r="H4024" s="55"/>
      <c r="I4024" s="55"/>
      <c r="J4024" s="55"/>
      <c r="K4024" s="55"/>
      <c r="L4024" s="55"/>
      <c r="M4024" s="55"/>
      <c r="N4024" s="55"/>
      <c r="O4024" s="55"/>
      <c r="P4024" s="55"/>
      <c r="Q4024" s="55"/>
      <c r="R4024" s="55"/>
      <c r="S4024" s="55"/>
      <c r="T4024" s="55"/>
      <c r="U4024" s="55"/>
      <c r="V4024" s="55"/>
      <c r="W4024" s="55"/>
      <c r="X4024" s="55"/>
      <c r="Y4024" s="55"/>
      <c r="Z4024" s="55"/>
      <c r="AA4024" s="55"/>
      <c r="AB4024" s="55"/>
      <c r="AC4024" s="55"/>
      <c r="AD4024" s="55"/>
      <c r="AE4024" s="55"/>
      <c r="AF4024" s="55"/>
      <c r="AG4024" s="55"/>
    </row>
    <row r="4026" spans="2:33">
      <c r="B4026" s="55"/>
      <c r="C4026" s="55"/>
      <c r="D4026" s="55"/>
      <c r="E4026" s="55"/>
      <c r="F4026" s="55"/>
      <c r="G4026" s="55"/>
      <c r="H4026" s="55"/>
      <c r="I4026" s="55"/>
      <c r="J4026" s="55"/>
      <c r="K4026" s="55"/>
      <c r="L4026" s="55"/>
      <c r="M4026" s="55"/>
      <c r="N4026" s="55"/>
      <c r="O4026" s="55"/>
      <c r="P4026" s="55"/>
      <c r="Q4026" s="55"/>
      <c r="R4026" s="55"/>
      <c r="S4026" s="55"/>
      <c r="T4026" s="55"/>
      <c r="U4026" s="55"/>
      <c r="V4026" s="55"/>
      <c r="W4026" s="55"/>
      <c r="X4026" s="55"/>
      <c r="Y4026" s="55"/>
      <c r="Z4026" s="55"/>
      <c r="AA4026" s="55"/>
      <c r="AB4026" s="55"/>
      <c r="AC4026" s="55"/>
      <c r="AD4026" s="55"/>
      <c r="AE4026" s="55"/>
      <c r="AF4026" s="55"/>
      <c r="AG4026" s="55"/>
    </row>
    <row r="4027" spans="2:33">
      <c r="B4027" s="242"/>
      <c r="C4027" s="242"/>
      <c r="D4027" s="242"/>
      <c r="E4027" s="242"/>
      <c r="F4027" s="242"/>
      <c r="G4027" s="242"/>
      <c r="H4027" s="242"/>
      <c r="I4027" s="242"/>
      <c r="J4027" s="242"/>
      <c r="K4027" s="242"/>
      <c r="L4027" s="242"/>
      <c r="M4027" s="242"/>
      <c r="N4027" s="242"/>
      <c r="O4027" s="242"/>
      <c r="P4027" s="242"/>
      <c r="Q4027" s="242"/>
      <c r="R4027" s="242"/>
      <c r="S4027" s="242"/>
      <c r="T4027" s="242"/>
      <c r="U4027" s="242"/>
      <c r="V4027" s="242"/>
      <c r="W4027" s="242"/>
      <c r="X4027" s="242"/>
      <c r="Y4027" s="242"/>
      <c r="Z4027" s="242"/>
      <c r="AA4027" s="242"/>
      <c r="AB4027" s="242"/>
      <c r="AC4027" s="242"/>
      <c r="AD4027" s="242"/>
      <c r="AE4027" s="242"/>
      <c r="AF4027" s="242"/>
      <c r="AG4027" s="242"/>
    </row>
    <row r="4146" spans="2:33">
      <c r="B4146" s="55"/>
      <c r="C4146" s="55"/>
      <c r="D4146" s="55"/>
      <c r="E4146" s="55"/>
      <c r="F4146" s="55"/>
      <c r="G4146" s="55"/>
      <c r="H4146" s="55"/>
      <c r="I4146" s="55"/>
      <c r="J4146" s="55"/>
      <c r="K4146" s="55"/>
      <c r="L4146" s="55"/>
      <c r="M4146" s="55"/>
      <c r="N4146" s="55"/>
      <c r="O4146" s="55"/>
      <c r="P4146" s="55"/>
      <c r="Q4146" s="55"/>
      <c r="R4146" s="55"/>
      <c r="S4146" s="55"/>
      <c r="T4146" s="55"/>
      <c r="U4146" s="55"/>
      <c r="V4146" s="55"/>
      <c r="W4146" s="55"/>
      <c r="X4146" s="55"/>
      <c r="Y4146" s="55"/>
      <c r="Z4146" s="55"/>
      <c r="AA4146" s="55"/>
      <c r="AB4146" s="55"/>
      <c r="AC4146" s="55"/>
      <c r="AD4146" s="55"/>
      <c r="AE4146" s="55"/>
      <c r="AF4146" s="55"/>
      <c r="AG4146" s="55"/>
    </row>
    <row r="4149" spans="2:33">
      <c r="B4149" s="55"/>
      <c r="C4149" s="55"/>
      <c r="D4149" s="55"/>
      <c r="E4149" s="55"/>
      <c r="F4149" s="55"/>
      <c r="G4149" s="55"/>
      <c r="H4149" s="55"/>
      <c r="I4149" s="55"/>
      <c r="J4149" s="55"/>
      <c r="K4149" s="55"/>
      <c r="L4149" s="55"/>
      <c r="M4149" s="55"/>
      <c r="N4149" s="55"/>
      <c r="O4149" s="55"/>
      <c r="P4149" s="55"/>
      <c r="Q4149" s="55"/>
      <c r="R4149" s="55"/>
      <c r="S4149" s="55"/>
      <c r="T4149" s="55"/>
      <c r="U4149" s="55"/>
      <c r="V4149" s="55"/>
      <c r="W4149" s="55"/>
      <c r="X4149" s="55"/>
      <c r="Y4149" s="55"/>
      <c r="Z4149" s="55"/>
      <c r="AA4149" s="55"/>
      <c r="AB4149" s="55"/>
      <c r="AC4149" s="55"/>
      <c r="AD4149" s="55"/>
      <c r="AE4149" s="55"/>
      <c r="AF4149" s="55"/>
      <c r="AG4149" s="55"/>
    </row>
    <row r="4151" spans="2:33">
      <c r="B4151" s="55"/>
      <c r="C4151" s="55"/>
      <c r="D4151" s="55"/>
      <c r="E4151" s="55"/>
      <c r="F4151" s="55"/>
      <c r="G4151" s="55"/>
      <c r="H4151" s="55"/>
      <c r="I4151" s="55"/>
      <c r="J4151" s="55"/>
      <c r="K4151" s="55"/>
      <c r="L4151" s="55"/>
      <c r="M4151" s="55"/>
      <c r="N4151" s="55"/>
      <c r="O4151" s="55"/>
      <c r="P4151" s="55"/>
      <c r="Q4151" s="55"/>
      <c r="R4151" s="55"/>
      <c r="S4151" s="55"/>
      <c r="T4151" s="55"/>
      <c r="U4151" s="55"/>
      <c r="V4151" s="55"/>
      <c r="W4151" s="55"/>
      <c r="X4151" s="55"/>
      <c r="Y4151" s="55"/>
      <c r="Z4151" s="55"/>
      <c r="AA4151" s="55"/>
      <c r="AB4151" s="55"/>
      <c r="AC4151" s="55"/>
      <c r="AD4151" s="55"/>
      <c r="AE4151" s="55"/>
      <c r="AF4151" s="55"/>
      <c r="AG4151" s="55"/>
    </row>
    <row r="4152" spans="2:33">
      <c r="B4152" s="242"/>
      <c r="C4152" s="242"/>
      <c r="D4152" s="242"/>
      <c r="E4152" s="242"/>
      <c r="F4152" s="242"/>
      <c r="G4152" s="242"/>
      <c r="H4152" s="242"/>
      <c r="I4152" s="242"/>
      <c r="J4152" s="242"/>
      <c r="K4152" s="242"/>
      <c r="L4152" s="242"/>
      <c r="M4152" s="242"/>
      <c r="N4152" s="242"/>
      <c r="O4152" s="242"/>
      <c r="P4152" s="242"/>
      <c r="Q4152" s="242"/>
      <c r="R4152" s="242"/>
      <c r="S4152" s="242"/>
      <c r="T4152" s="242"/>
      <c r="U4152" s="242"/>
      <c r="V4152" s="242"/>
      <c r="W4152" s="242"/>
      <c r="X4152" s="242"/>
      <c r="Y4152" s="242"/>
      <c r="Z4152" s="242"/>
      <c r="AA4152" s="242"/>
      <c r="AB4152" s="242"/>
      <c r="AC4152" s="242"/>
      <c r="AD4152" s="242"/>
      <c r="AE4152" s="242"/>
      <c r="AF4152" s="242"/>
      <c r="AG4152" s="242"/>
    </row>
    <row r="4160" spans="2:33">
      <c r="B4160" s="55"/>
      <c r="C4160" s="55"/>
      <c r="D4160" s="55"/>
      <c r="E4160" s="55"/>
      <c r="F4160" s="55"/>
      <c r="G4160" s="55"/>
      <c r="H4160" s="55"/>
      <c r="I4160" s="55"/>
      <c r="J4160" s="55"/>
      <c r="K4160" s="55"/>
      <c r="L4160" s="55"/>
      <c r="M4160" s="55"/>
      <c r="N4160" s="55"/>
      <c r="O4160" s="55"/>
      <c r="P4160" s="55"/>
      <c r="Q4160" s="55"/>
      <c r="R4160" s="55"/>
      <c r="S4160" s="55"/>
      <c r="T4160" s="55"/>
      <c r="U4160" s="55"/>
      <c r="V4160" s="55"/>
      <c r="W4160" s="55"/>
      <c r="X4160" s="55"/>
      <c r="Y4160" s="55"/>
      <c r="Z4160" s="55"/>
      <c r="AA4160" s="55"/>
      <c r="AB4160" s="55"/>
      <c r="AC4160" s="55"/>
      <c r="AD4160" s="55"/>
      <c r="AE4160" s="55"/>
      <c r="AF4160" s="55"/>
      <c r="AG4160" s="55"/>
    </row>
    <row r="4274" spans="2:33">
      <c r="B4274" s="55"/>
      <c r="C4274" s="55"/>
      <c r="D4274" s="55"/>
      <c r="E4274" s="55"/>
      <c r="F4274" s="55"/>
      <c r="G4274" s="55"/>
      <c r="H4274" s="55"/>
      <c r="I4274" s="55"/>
      <c r="J4274" s="55"/>
      <c r="K4274" s="55"/>
      <c r="L4274" s="55"/>
      <c r="M4274" s="55"/>
      <c r="N4274" s="55"/>
      <c r="O4274" s="55"/>
      <c r="P4274" s="55"/>
      <c r="Q4274" s="55"/>
      <c r="R4274" s="55"/>
      <c r="S4274" s="55"/>
      <c r="T4274" s="55"/>
      <c r="U4274" s="55"/>
      <c r="V4274" s="55"/>
      <c r="W4274" s="55"/>
      <c r="X4274" s="55"/>
      <c r="Y4274" s="55"/>
      <c r="Z4274" s="55"/>
      <c r="AA4274" s="55"/>
      <c r="AB4274" s="55"/>
      <c r="AC4274" s="55"/>
      <c r="AD4274" s="55"/>
      <c r="AE4274" s="55"/>
      <c r="AF4274" s="55"/>
      <c r="AG4274" s="55"/>
    </row>
    <row r="4276" spans="2:33">
      <c r="B4276" s="55"/>
      <c r="C4276" s="55"/>
      <c r="D4276" s="55"/>
      <c r="E4276" s="55"/>
      <c r="F4276" s="55"/>
      <c r="G4276" s="55"/>
      <c r="H4276" s="55"/>
      <c r="I4276" s="55"/>
      <c r="J4276" s="55"/>
      <c r="K4276" s="55"/>
      <c r="L4276" s="55"/>
      <c r="M4276" s="55"/>
      <c r="N4276" s="55"/>
      <c r="O4276" s="55"/>
      <c r="P4276" s="55"/>
      <c r="Q4276" s="55"/>
      <c r="R4276" s="55"/>
      <c r="S4276" s="55"/>
      <c r="T4276" s="55"/>
      <c r="U4276" s="55"/>
      <c r="V4276" s="55"/>
      <c r="W4276" s="55"/>
      <c r="X4276" s="55"/>
      <c r="Y4276" s="55"/>
      <c r="Z4276" s="55"/>
      <c r="AA4276" s="55"/>
      <c r="AB4276" s="55"/>
      <c r="AC4276" s="55"/>
      <c r="AD4276" s="55"/>
      <c r="AE4276" s="55"/>
      <c r="AF4276" s="55"/>
      <c r="AG4276" s="55"/>
    </row>
    <row r="4277" spans="2:33">
      <c r="B4277" s="242"/>
      <c r="C4277" s="242"/>
      <c r="D4277" s="242"/>
      <c r="E4277" s="242"/>
      <c r="F4277" s="242"/>
      <c r="G4277" s="242"/>
      <c r="H4277" s="242"/>
      <c r="I4277" s="242"/>
      <c r="J4277" s="242"/>
      <c r="K4277" s="242"/>
      <c r="L4277" s="242"/>
      <c r="M4277" s="242"/>
      <c r="N4277" s="242"/>
      <c r="O4277" s="242"/>
      <c r="P4277" s="242"/>
      <c r="Q4277" s="242"/>
      <c r="R4277" s="242"/>
      <c r="S4277" s="242"/>
      <c r="T4277" s="242"/>
      <c r="U4277" s="242"/>
      <c r="V4277" s="242"/>
      <c r="W4277" s="242"/>
      <c r="X4277" s="242"/>
      <c r="Y4277" s="242"/>
      <c r="Z4277" s="242"/>
      <c r="AA4277" s="242"/>
      <c r="AB4277" s="242"/>
      <c r="AC4277" s="242"/>
      <c r="AD4277" s="242"/>
      <c r="AE4277" s="242"/>
      <c r="AF4277" s="242"/>
      <c r="AG4277" s="242"/>
    </row>
    <row r="4285" spans="2:33">
      <c r="B4285" s="55"/>
      <c r="C4285" s="55"/>
      <c r="D4285" s="55"/>
      <c r="E4285" s="55"/>
      <c r="F4285" s="55"/>
      <c r="G4285" s="55"/>
      <c r="H4285" s="55"/>
      <c r="I4285" s="55"/>
      <c r="J4285" s="55"/>
      <c r="K4285" s="55"/>
      <c r="L4285" s="55"/>
      <c r="M4285" s="55"/>
      <c r="N4285" s="55"/>
      <c r="O4285" s="55"/>
      <c r="P4285" s="55"/>
      <c r="Q4285" s="55"/>
      <c r="R4285" s="55"/>
      <c r="S4285" s="55"/>
      <c r="T4285" s="55"/>
      <c r="U4285" s="55"/>
      <c r="V4285" s="55"/>
      <c r="W4285" s="55"/>
      <c r="X4285" s="55"/>
      <c r="Y4285" s="55"/>
      <c r="Z4285" s="55"/>
      <c r="AA4285" s="55"/>
      <c r="AB4285" s="55"/>
      <c r="AC4285" s="55"/>
      <c r="AD4285" s="55"/>
      <c r="AE4285" s="55"/>
      <c r="AF4285" s="55"/>
      <c r="AG4285" s="55"/>
    </row>
    <row r="4286" spans="2:33">
      <c r="B4286" s="55"/>
      <c r="C4286" s="55"/>
      <c r="D4286" s="55"/>
      <c r="E4286" s="55"/>
      <c r="F4286" s="55"/>
      <c r="G4286" s="55"/>
      <c r="H4286" s="55"/>
      <c r="I4286" s="55"/>
      <c r="J4286" s="55"/>
      <c r="K4286" s="55"/>
      <c r="L4286" s="55"/>
      <c r="M4286" s="55"/>
      <c r="N4286" s="55"/>
      <c r="O4286" s="55"/>
      <c r="P4286" s="55"/>
      <c r="Q4286" s="55"/>
      <c r="R4286" s="55"/>
      <c r="S4286" s="55"/>
      <c r="T4286" s="55"/>
      <c r="U4286" s="55"/>
      <c r="V4286" s="55"/>
      <c r="W4286" s="55"/>
      <c r="X4286" s="55"/>
      <c r="Y4286" s="55"/>
      <c r="Z4286" s="55"/>
      <c r="AA4286" s="55"/>
      <c r="AB4286" s="55"/>
      <c r="AC4286" s="55"/>
      <c r="AD4286" s="55"/>
      <c r="AE4286" s="55"/>
      <c r="AF4286" s="55"/>
      <c r="AG4286" s="55"/>
    </row>
    <row r="4287" spans="2:33">
      <c r="B4287" s="55"/>
      <c r="C4287" s="55"/>
      <c r="D4287" s="55"/>
      <c r="E4287" s="55"/>
      <c r="F4287" s="55"/>
      <c r="G4287" s="55"/>
      <c r="H4287" s="55"/>
      <c r="I4287" s="55"/>
      <c r="J4287" s="55"/>
      <c r="K4287" s="55"/>
      <c r="L4287" s="55"/>
      <c r="M4287" s="55"/>
      <c r="N4287" s="55"/>
      <c r="O4287" s="55"/>
      <c r="P4287" s="55"/>
      <c r="Q4287" s="55"/>
      <c r="R4287" s="55"/>
      <c r="S4287" s="55"/>
      <c r="T4287" s="55"/>
      <c r="U4287" s="55"/>
      <c r="V4287" s="55"/>
      <c r="W4287" s="55"/>
      <c r="X4287" s="55"/>
      <c r="Y4287" s="55"/>
      <c r="Z4287" s="55"/>
      <c r="AA4287" s="55"/>
      <c r="AB4287" s="55"/>
      <c r="AC4287" s="55"/>
      <c r="AD4287" s="55"/>
      <c r="AE4287" s="55"/>
      <c r="AF4287" s="55"/>
      <c r="AG4287" s="55"/>
    </row>
    <row r="4288" spans="2:33">
      <c r="B4288" s="55"/>
      <c r="C4288" s="55"/>
      <c r="D4288" s="55"/>
      <c r="E4288" s="55"/>
      <c r="F4288" s="55"/>
      <c r="G4288" s="55"/>
      <c r="H4288" s="55"/>
      <c r="I4288" s="55"/>
      <c r="J4288" s="55"/>
      <c r="K4288" s="55"/>
      <c r="L4288" s="55"/>
      <c r="M4288" s="55"/>
      <c r="N4288" s="55"/>
      <c r="O4288" s="55"/>
      <c r="P4288" s="55"/>
      <c r="Q4288" s="55"/>
      <c r="R4288" s="55"/>
      <c r="S4288" s="55"/>
      <c r="T4288" s="55"/>
      <c r="U4288" s="55"/>
      <c r="V4288" s="55"/>
      <c r="W4288" s="55"/>
      <c r="X4288" s="55"/>
      <c r="Y4288" s="55"/>
      <c r="Z4288" s="55"/>
      <c r="AA4288" s="55"/>
      <c r="AB4288" s="55"/>
      <c r="AC4288" s="55"/>
      <c r="AD4288" s="55"/>
      <c r="AE4288" s="55"/>
      <c r="AF4288" s="55"/>
      <c r="AG4288" s="55"/>
    </row>
    <row r="4401" spans="2:33">
      <c r="B4401" s="55"/>
      <c r="C4401" s="55"/>
      <c r="D4401" s="55"/>
      <c r="E4401" s="55"/>
      <c r="F4401" s="55"/>
      <c r="G4401" s="55"/>
      <c r="H4401" s="55"/>
      <c r="I4401" s="55"/>
      <c r="J4401" s="55"/>
      <c r="K4401" s="55"/>
      <c r="L4401" s="55"/>
      <c r="M4401" s="55"/>
      <c r="N4401" s="55"/>
      <c r="O4401" s="55"/>
      <c r="P4401" s="55"/>
      <c r="Q4401" s="55"/>
      <c r="R4401" s="55"/>
      <c r="S4401" s="55"/>
      <c r="T4401" s="55"/>
      <c r="U4401" s="55"/>
      <c r="V4401" s="55"/>
      <c r="W4401" s="55"/>
      <c r="X4401" s="55"/>
      <c r="Y4401" s="55"/>
      <c r="Z4401" s="55"/>
      <c r="AA4401" s="55"/>
      <c r="AB4401" s="55"/>
      <c r="AC4401" s="55"/>
      <c r="AD4401" s="55"/>
      <c r="AE4401" s="55"/>
      <c r="AF4401" s="55"/>
      <c r="AG4401" s="55"/>
    </row>
    <row r="4402" spans="2:33">
      <c r="B4402" s="242"/>
      <c r="C4402" s="242"/>
      <c r="D4402" s="242"/>
      <c r="E4402" s="242"/>
      <c r="F4402" s="242"/>
      <c r="G4402" s="242"/>
      <c r="H4402" s="242"/>
      <c r="I4402" s="242"/>
      <c r="J4402" s="242"/>
      <c r="K4402" s="242"/>
      <c r="L4402" s="242"/>
      <c r="M4402" s="242"/>
      <c r="N4402" s="242"/>
      <c r="O4402" s="242"/>
      <c r="P4402" s="242"/>
      <c r="Q4402" s="242"/>
      <c r="R4402" s="242"/>
      <c r="S4402" s="242"/>
      <c r="T4402" s="242"/>
      <c r="U4402" s="242"/>
      <c r="V4402" s="242"/>
      <c r="W4402" s="242"/>
      <c r="X4402" s="242"/>
      <c r="Y4402" s="242"/>
      <c r="Z4402" s="242"/>
      <c r="AA4402" s="242"/>
      <c r="AB4402" s="242"/>
      <c r="AC4402" s="242"/>
      <c r="AD4402" s="242"/>
      <c r="AE4402" s="242"/>
      <c r="AF4402" s="242"/>
      <c r="AG4402" s="242"/>
    </row>
  </sheetData>
  <mergeCells count="29">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1169:AG1169"/>
    <mergeCell ref="B1269:AG1269"/>
    <mergeCell ref="B1484:AG1484"/>
    <mergeCell ref="B1713:AG1713"/>
    <mergeCell ref="B1990:AG1990"/>
    <mergeCell ref="B2325:AG2325"/>
    <mergeCell ref="B2645:AG2645"/>
    <mergeCell ref="B638:AG638"/>
    <mergeCell ref="B116:AG116"/>
    <mergeCell ref="B258:AG258"/>
    <mergeCell ref="B340:AG340"/>
    <mergeCell ref="B452:AG452"/>
    <mergeCell ref="B557:AG557"/>
    <mergeCell ref="B194:AG19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608B6-4205-48CF-95FA-5990A6DDFD88}">
  <dimension ref="A1:AG4402"/>
  <sheetViews>
    <sheetView topLeftCell="A180" workbookViewId="0">
      <selection sqref="A1:AG4402"/>
    </sheetView>
  </sheetViews>
  <sheetFormatPr defaultRowHeight="15"/>
  <sheetData>
    <row r="1" spans="1:33" ht="15.75" thickBot="1">
      <c r="A1" s="55" t="s">
        <v>1675</v>
      </c>
      <c r="B1" s="82" t="s">
        <v>1332</v>
      </c>
      <c r="C1" s="86">
        <v>2021</v>
      </c>
      <c r="D1" s="86">
        <v>2022</v>
      </c>
      <c r="E1" s="86">
        <v>2023</v>
      </c>
      <c r="F1" s="86">
        <v>2024</v>
      </c>
      <c r="G1" s="86">
        <v>2025</v>
      </c>
      <c r="H1" s="86">
        <v>2026</v>
      </c>
      <c r="I1" s="86">
        <v>2027</v>
      </c>
      <c r="J1" s="86">
        <v>2028</v>
      </c>
      <c r="K1" s="86">
        <v>2029</v>
      </c>
      <c r="L1" s="86">
        <v>2030</v>
      </c>
      <c r="M1" s="86">
        <v>2031</v>
      </c>
      <c r="N1" s="86">
        <v>2032</v>
      </c>
      <c r="O1" s="86">
        <v>2033</v>
      </c>
      <c r="P1" s="86">
        <v>2034</v>
      </c>
      <c r="Q1" s="86">
        <v>2035</v>
      </c>
      <c r="R1" s="86">
        <v>2036</v>
      </c>
      <c r="S1" s="86">
        <v>2037</v>
      </c>
      <c r="T1" s="86">
        <v>2038</v>
      </c>
      <c r="U1" s="86">
        <v>2039</v>
      </c>
      <c r="V1" s="86">
        <v>2040</v>
      </c>
      <c r="W1" s="86">
        <v>2041</v>
      </c>
      <c r="X1" s="86">
        <v>2042</v>
      </c>
      <c r="Y1" s="86">
        <v>2043</v>
      </c>
      <c r="Z1" s="86">
        <v>2044</v>
      </c>
      <c r="AA1" s="86">
        <v>2045</v>
      </c>
      <c r="AB1" s="86">
        <v>2046</v>
      </c>
      <c r="AC1" s="86">
        <v>2047</v>
      </c>
      <c r="AD1" s="86">
        <v>2048</v>
      </c>
      <c r="AE1" s="86">
        <v>2049</v>
      </c>
      <c r="AF1" s="86">
        <v>2050</v>
      </c>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70" t="s">
        <v>292</v>
      </c>
      <c r="D3" s="70" t="s">
        <v>1333</v>
      </c>
      <c r="E3" s="123"/>
      <c r="F3" s="123"/>
      <c r="G3" s="123"/>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70" t="s">
        <v>293</v>
      </c>
      <c r="D4" s="70" t="s">
        <v>1334</v>
      </c>
      <c r="E4" s="123"/>
      <c r="F4" s="123"/>
      <c r="G4" s="70"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70" t="s">
        <v>295</v>
      </c>
      <c r="D5" s="70" t="s">
        <v>1335</v>
      </c>
      <c r="E5" s="123"/>
      <c r="F5" s="123"/>
      <c r="G5" s="123"/>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70" t="s">
        <v>296</v>
      </c>
      <c r="D6" s="123"/>
      <c r="E6" s="70" t="s">
        <v>1336</v>
      </c>
      <c r="F6" s="123"/>
      <c r="G6" s="123"/>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1:33" ht="15.75">
      <c r="A10" s="58" t="s">
        <v>1437</v>
      </c>
      <c r="B10" s="105" t="s">
        <v>1438</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124" t="s">
        <v>924</v>
      </c>
    </row>
    <row r="11" spans="1:33">
      <c r="A11" s="55"/>
      <c r="B11" s="82"/>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124" t="s">
        <v>925</v>
      </c>
    </row>
    <row r="12" spans="1:33">
      <c r="A12" s="55"/>
      <c r="B12" s="82"/>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124" t="s">
        <v>926</v>
      </c>
    </row>
    <row r="13" spans="1:33" ht="15.75" thickBot="1">
      <c r="A13" s="55"/>
      <c r="B13" s="86" t="s">
        <v>1439</v>
      </c>
      <c r="C13" s="86">
        <v>2021</v>
      </c>
      <c r="D13" s="86">
        <v>2022</v>
      </c>
      <c r="E13" s="86">
        <v>2023</v>
      </c>
      <c r="F13" s="86">
        <v>2024</v>
      </c>
      <c r="G13" s="86">
        <v>2025</v>
      </c>
      <c r="H13" s="86">
        <v>2026</v>
      </c>
      <c r="I13" s="86">
        <v>2027</v>
      </c>
      <c r="J13" s="86">
        <v>2028</v>
      </c>
      <c r="K13" s="86">
        <v>2029</v>
      </c>
      <c r="L13" s="86">
        <v>2030</v>
      </c>
      <c r="M13" s="86">
        <v>2031</v>
      </c>
      <c r="N13" s="86">
        <v>2032</v>
      </c>
      <c r="O13" s="86">
        <v>2033</v>
      </c>
      <c r="P13" s="86">
        <v>2034</v>
      </c>
      <c r="Q13" s="86">
        <v>2035</v>
      </c>
      <c r="R13" s="86">
        <v>2036</v>
      </c>
      <c r="S13" s="86">
        <v>2037</v>
      </c>
      <c r="T13" s="86">
        <v>2038</v>
      </c>
      <c r="U13" s="86">
        <v>2039</v>
      </c>
      <c r="V13" s="86">
        <v>2040</v>
      </c>
      <c r="W13" s="86">
        <v>2041</v>
      </c>
      <c r="X13" s="86">
        <v>2042</v>
      </c>
      <c r="Y13" s="86">
        <v>2043</v>
      </c>
      <c r="Z13" s="86">
        <v>2044</v>
      </c>
      <c r="AA13" s="86">
        <v>2045</v>
      </c>
      <c r="AB13" s="86">
        <v>2046</v>
      </c>
      <c r="AC13" s="86">
        <v>2047</v>
      </c>
      <c r="AD13" s="86">
        <v>2048</v>
      </c>
      <c r="AE13" s="86">
        <v>2049</v>
      </c>
      <c r="AF13" s="86">
        <v>2050</v>
      </c>
      <c r="AG13" s="126" t="s">
        <v>1337</v>
      </c>
    </row>
    <row r="14" spans="1:33" ht="15.75" thickTop="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127"/>
    </row>
    <row r="15" spans="1:33" ht="24.75">
      <c r="A15" s="55"/>
      <c r="B15" s="83" t="s">
        <v>219</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row>
    <row r="16" spans="1:33" ht="24.75">
      <c r="A16" s="58" t="s">
        <v>1440</v>
      </c>
      <c r="B16" s="73" t="s">
        <v>394</v>
      </c>
      <c r="C16" s="75">
        <v>8211.2265619999998</v>
      </c>
      <c r="D16" s="75">
        <v>8062.2739259999998</v>
      </c>
      <c r="E16" s="75">
        <v>8014.8320309999999</v>
      </c>
      <c r="F16" s="75">
        <v>8004.8266599999997</v>
      </c>
      <c r="G16" s="75">
        <v>8130.5273440000001</v>
      </c>
      <c r="H16" s="75">
        <v>8173.2583009999998</v>
      </c>
      <c r="I16" s="75">
        <v>8169.8666990000002</v>
      </c>
      <c r="J16" s="75">
        <v>8166.2797849999997</v>
      </c>
      <c r="K16" s="75">
        <v>8185.1513670000004</v>
      </c>
      <c r="L16" s="75">
        <v>8218.2529300000006</v>
      </c>
      <c r="M16" s="75">
        <v>8237.4091800000006</v>
      </c>
      <c r="N16" s="75">
        <v>8297.2939449999994</v>
      </c>
      <c r="O16" s="75">
        <v>8407.0068360000005</v>
      </c>
      <c r="P16" s="75">
        <v>8515.1308590000008</v>
      </c>
      <c r="Q16" s="75">
        <v>8619.671875</v>
      </c>
      <c r="R16" s="75">
        <v>8720.5097659999992</v>
      </c>
      <c r="S16" s="75">
        <v>8835.0292969999991</v>
      </c>
      <c r="T16" s="75">
        <v>8946.8222659999992</v>
      </c>
      <c r="U16" s="75">
        <v>9072.71875</v>
      </c>
      <c r="V16" s="75">
        <v>9213.0429690000001</v>
      </c>
      <c r="W16" s="75">
        <v>9333.2763670000004</v>
      </c>
      <c r="X16" s="75">
        <v>9468.2509769999997</v>
      </c>
      <c r="Y16" s="75">
        <v>9615.9326170000004</v>
      </c>
      <c r="Z16" s="75">
        <v>9767.6171880000002</v>
      </c>
      <c r="AA16" s="75">
        <v>9940.0947269999997</v>
      </c>
      <c r="AB16" s="75">
        <v>10123.747069999999</v>
      </c>
      <c r="AC16" s="75">
        <v>10294.885742</v>
      </c>
      <c r="AD16" s="75">
        <v>10472.057617</v>
      </c>
      <c r="AE16" s="75">
        <v>10680.208984000001</v>
      </c>
      <c r="AF16" s="75">
        <v>10908.994140999999</v>
      </c>
      <c r="AG16" s="80">
        <v>9.8440000000000003E-3</v>
      </c>
    </row>
    <row r="17" spans="1:33" ht="36.75">
      <c r="A17" s="58" t="s">
        <v>1441</v>
      </c>
      <c r="B17" s="73" t="s">
        <v>396</v>
      </c>
      <c r="C17" s="75">
        <v>4344.1108400000003</v>
      </c>
      <c r="D17" s="75">
        <v>4224.5668949999999</v>
      </c>
      <c r="E17" s="75">
        <v>4184.1020509999998</v>
      </c>
      <c r="F17" s="75">
        <v>4255.8549800000001</v>
      </c>
      <c r="G17" s="75">
        <v>4358.8408200000003</v>
      </c>
      <c r="H17" s="75">
        <v>4435.2558589999999</v>
      </c>
      <c r="I17" s="75">
        <v>4478.1831050000001</v>
      </c>
      <c r="J17" s="75">
        <v>4523.2397460000002</v>
      </c>
      <c r="K17" s="75">
        <v>4582.2749020000001</v>
      </c>
      <c r="L17" s="75">
        <v>4655.7436520000001</v>
      </c>
      <c r="M17" s="75">
        <v>4722.0473629999997</v>
      </c>
      <c r="N17" s="75">
        <v>4794.8598629999997</v>
      </c>
      <c r="O17" s="75">
        <v>4876.3520509999998</v>
      </c>
      <c r="P17" s="75">
        <v>4957.361328</v>
      </c>
      <c r="Q17" s="75">
        <v>5036.6347660000001</v>
      </c>
      <c r="R17" s="75">
        <v>5114.1000979999999</v>
      </c>
      <c r="S17" s="75">
        <v>5200.748047</v>
      </c>
      <c r="T17" s="75">
        <v>5286.2592770000001</v>
      </c>
      <c r="U17" s="75">
        <v>5381.328125</v>
      </c>
      <c r="V17" s="75">
        <v>5486.2460940000001</v>
      </c>
      <c r="W17" s="75">
        <v>5579.0439450000003</v>
      </c>
      <c r="X17" s="75">
        <v>5681.9594729999999</v>
      </c>
      <c r="Y17" s="75">
        <v>5793.7880859999996</v>
      </c>
      <c r="Z17" s="75">
        <v>5909.0092770000001</v>
      </c>
      <c r="AA17" s="75">
        <v>6038.5190430000002</v>
      </c>
      <c r="AB17" s="75">
        <v>6176.2128910000001</v>
      </c>
      <c r="AC17" s="75">
        <v>6306.7607420000004</v>
      </c>
      <c r="AD17" s="75">
        <v>6442.2158200000003</v>
      </c>
      <c r="AE17" s="75">
        <v>6598.966797</v>
      </c>
      <c r="AF17" s="75">
        <v>6770.4423829999996</v>
      </c>
      <c r="AG17" s="80">
        <v>1.5419E-2</v>
      </c>
    </row>
    <row r="18" spans="1:33" ht="36.75">
      <c r="A18" s="58" t="s">
        <v>1442</v>
      </c>
      <c r="B18" s="73" t="s">
        <v>398</v>
      </c>
      <c r="C18" s="75">
        <v>1485.8195800000001</v>
      </c>
      <c r="D18" s="75">
        <v>1468.102539</v>
      </c>
      <c r="E18" s="75">
        <v>1498.950073</v>
      </c>
      <c r="F18" s="75">
        <v>1470.195923</v>
      </c>
      <c r="G18" s="75">
        <v>1474.1207280000001</v>
      </c>
      <c r="H18" s="75">
        <v>1433.7066649999999</v>
      </c>
      <c r="I18" s="75">
        <v>1396.0738530000001</v>
      </c>
      <c r="J18" s="75">
        <v>1355.586182</v>
      </c>
      <c r="K18" s="75">
        <v>1318.0195309999999</v>
      </c>
      <c r="L18" s="75">
        <v>1274.7064210000001</v>
      </c>
      <c r="M18" s="75">
        <v>1228.3100589999999</v>
      </c>
      <c r="N18" s="75">
        <v>1214.0656739999999</v>
      </c>
      <c r="O18" s="75">
        <v>1238.1044919999999</v>
      </c>
      <c r="P18" s="75">
        <v>1262.000732</v>
      </c>
      <c r="Q18" s="75">
        <v>1285.4929199999999</v>
      </c>
      <c r="R18" s="75">
        <v>1308.5407709999999</v>
      </c>
      <c r="S18" s="75">
        <v>1333.227539</v>
      </c>
      <c r="T18" s="75">
        <v>1357.5720209999999</v>
      </c>
      <c r="U18" s="75">
        <v>1383.625</v>
      </c>
      <c r="V18" s="75">
        <v>1411.466797</v>
      </c>
      <c r="W18" s="75">
        <v>1436.8474120000001</v>
      </c>
      <c r="X18" s="75">
        <v>1464.0373540000001</v>
      </c>
      <c r="Y18" s="75">
        <v>1492.7901609999999</v>
      </c>
      <c r="Z18" s="75">
        <v>1522.0217290000001</v>
      </c>
      <c r="AA18" s="75">
        <v>1553.8156739999999</v>
      </c>
      <c r="AB18" s="75">
        <v>1586.977539</v>
      </c>
      <c r="AC18" s="75">
        <v>1618.5485839999999</v>
      </c>
      <c r="AD18" s="75">
        <v>1650.8199460000001</v>
      </c>
      <c r="AE18" s="75">
        <v>1686.9052730000001</v>
      </c>
      <c r="AF18" s="75">
        <v>1725.5070800000001</v>
      </c>
      <c r="AG18" s="80">
        <v>5.1700000000000001E-3</v>
      </c>
    </row>
    <row r="19" spans="1:33" ht="36.75">
      <c r="A19" s="58" t="s">
        <v>1443</v>
      </c>
      <c r="B19" s="73" t="s">
        <v>400</v>
      </c>
      <c r="C19" s="75">
        <v>2381.2963869999999</v>
      </c>
      <c r="D19" s="75">
        <v>2369.6044919999999</v>
      </c>
      <c r="E19" s="75">
        <v>2331.7797850000002</v>
      </c>
      <c r="F19" s="75">
        <v>2278.7758789999998</v>
      </c>
      <c r="G19" s="75">
        <v>2297.5656739999999</v>
      </c>
      <c r="H19" s="75">
        <v>2304.2958979999999</v>
      </c>
      <c r="I19" s="75">
        <v>2295.6098630000001</v>
      </c>
      <c r="J19" s="75">
        <v>2287.4536130000001</v>
      </c>
      <c r="K19" s="75">
        <v>2284.8569339999999</v>
      </c>
      <c r="L19" s="75">
        <v>2287.8027339999999</v>
      </c>
      <c r="M19" s="75">
        <v>2287.0517580000001</v>
      </c>
      <c r="N19" s="75">
        <v>2288.368164</v>
      </c>
      <c r="O19" s="75">
        <v>2292.5502929999998</v>
      </c>
      <c r="P19" s="75">
        <v>2295.7687989999999</v>
      </c>
      <c r="Q19" s="75">
        <v>2297.5439449999999</v>
      </c>
      <c r="R19" s="75">
        <v>2297.8696289999998</v>
      </c>
      <c r="S19" s="75">
        <v>2301.0541990000002</v>
      </c>
      <c r="T19" s="75">
        <v>2302.9907229999999</v>
      </c>
      <c r="U19" s="75">
        <v>2307.7651369999999</v>
      </c>
      <c r="V19" s="75">
        <v>2315.3298340000001</v>
      </c>
      <c r="W19" s="75">
        <v>2317.38501</v>
      </c>
      <c r="X19" s="75">
        <v>2322.2536620000001</v>
      </c>
      <c r="Y19" s="75">
        <v>2329.3544919999999</v>
      </c>
      <c r="Z19" s="75">
        <v>2336.5854490000002</v>
      </c>
      <c r="AA19" s="75">
        <v>2347.7597660000001</v>
      </c>
      <c r="AB19" s="75">
        <v>2360.556885</v>
      </c>
      <c r="AC19" s="75">
        <v>2369.5764159999999</v>
      </c>
      <c r="AD19" s="75">
        <v>2379.0222170000002</v>
      </c>
      <c r="AE19" s="75">
        <v>2394.3371579999998</v>
      </c>
      <c r="AF19" s="75">
        <v>2413.0454100000002</v>
      </c>
      <c r="AG19" s="80">
        <v>4.57E-4</v>
      </c>
    </row>
    <row r="20" spans="1:33">
      <c r="A20" s="58" t="s">
        <v>1444</v>
      </c>
      <c r="B20" s="73" t="s">
        <v>402</v>
      </c>
      <c r="C20" s="75">
        <v>983.55181900000002</v>
      </c>
      <c r="D20" s="75">
        <v>970.96313499999997</v>
      </c>
      <c r="E20" s="75">
        <v>1002.0971070000001</v>
      </c>
      <c r="F20" s="75">
        <v>1017.476318</v>
      </c>
      <c r="G20" s="75">
        <v>1003.714844</v>
      </c>
      <c r="H20" s="75">
        <v>996.30590800000004</v>
      </c>
      <c r="I20" s="75">
        <v>999.31530799999996</v>
      </c>
      <c r="J20" s="75">
        <v>1005.0859380000001</v>
      </c>
      <c r="K20" s="75">
        <v>1011.387695</v>
      </c>
      <c r="L20" s="75">
        <v>1018.273926</v>
      </c>
      <c r="M20" s="75">
        <v>1026.9064940000001</v>
      </c>
      <c r="N20" s="75">
        <v>1038.072754</v>
      </c>
      <c r="O20" s="75">
        <v>1049.775024</v>
      </c>
      <c r="P20" s="75">
        <v>1062.04187</v>
      </c>
      <c r="Q20" s="75">
        <v>1074.905518</v>
      </c>
      <c r="R20" s="75">
        <v>1088.3991699999999</v>
      </c>
      <c r="S20" s="75">
        <v>1102.5557859999999</v>
      </c>
      <c r="T20" s="75">
        <v>1117.404663</v>
      </c>
      <c r="U20" s="75">
        <v>1134.8035890000001</v>
      </c>
      <c r="V20" s="75">
        <v>1153.313721</v>
      </c>
      <c r="W20" s="75">
        <v>1172.630737</v>
      </c>
      <c r="X20" s="75">
        <v>1192.7939449999999</v>
      </c>
      <c r="Y20" s="75">
        <v>1213.836182</v>
      </c>
      <c r="Z20" s="75">
        <v>1235.819092</v>
      </c>
      <c r="AA20" s="75">
        <v>1258.796509</v>
      </c>
      <c r="AB20" s="75">
        <v>1282.8192140000001</v>
      </c>
      <c r="AC20" s="75">
        <v>1307.9343260000001</v>
      </c>
      <c r="AD20" s="75">
        <v>1334.1961670000001</v>
      </c>
      <c r="AE20" s="75">
        <v>1361.6657709999999</v>
      </c>
      <c r="AF20" s="75">
        <v>1390.4057620000001</v>
      </c>
      <c r="AG20" s="80">
        <v>1.2009000000000001E-2</v>
      </c>
    </row>
    <row r="21" spans="1:33" ht="36.75">
      <c r="A21" s="58" t="s">
        <v>1445</v>
      </c>
      <c r="B21" s="73" t="s">
        <v>396</v>
      </c>
      <c r="C21" s="75">
        <v>390.192993</v>
      </c>
      <c r="D21" s="75">
        <v>380.83926400000001</v>
      </c>
      <c r="E21" s="75">
        <v>405.43316700000003</v>
      </c>
      <c r="F21" s="75">
        <v>421.24926799999997</v>
      </c>
      <c r="G21" s="75">
        <v>429.70800800000001</v>
      </c>
      <c r="H21" s="75">
        <v>429.48242199999999</v>
      </c>
      <c r="I21" s="75">
        <v>433.29367100000002</v>
      </c>
      <c r="J21" s="75">
        <v>437.42941300000001</v>
      </c>
      <c r="K21" s="75">
        <v>441.91430700000001</v>
      </c>
      <c r="L21" s="75">
        <v>446.74960299999998</v>
      </c>
      <c r="M21" s="75">
        <v>453.21048000000002</v>
      </c>
      <c r="N21" s="75">
        <v>462.06817599999999</v>
      </c>
      <c r="O21" s="75">
        <v>471.29950000000002</v>
      </c>
      <c r="P21" s="75">
        <v>480.920074</v>
      </c>
      <c r="Q21" s="75">
        <v>490.94708300000002</v>
      </c>
      <c r="R21" s="75">
        <v>501.398346</v>
      </c>
      <c r="S21" s="75">
        <v>512.29449499999998</v>
      </c>
      <c r="T21" s="75">
        <v>523.65588400000001</v>
      </c>
      <c r="U21" s="75">
        <v>535.50604199999998</v>
      </c>
      <c r="V21" s="75">
        <v>547.85504200000003</v>
      </c>
      <c r="W21" s="75">
        <v>560.73345900000004</v>
      </c>
      <c r="X21" s="75">
        <v>574.16931199999999</v>
      </c>
      <c r="Y21" s="75">
        <v>588.18792699999995</v>
      </c>
      <c r="Z21" s="75">
        <v>602.82959000000005</v>
      </c>
      <c r="AA21" s="75">
        <v>618.13140899999996</v>
      </c>
      <c r="AB21" s="75">
        <v>634.13079800000003</v>
      </c>
      <c r="AC21" s="75">
        <v>650.862122</v>
      </c>
      <c r="AD21" s="75">
        <v>668.36505099999999</v>
      </c>
      <c r="AE21" s="75">
        <v>686.68353300000001</v>
      </c>
      <c r="AF21" s="75">
        <v>705.86334199999999</v>
      </c>
      <c r="AG21" s="80">
        <v>2.0650999999999999E-2</v>
      </c>
    </row>
    <row r="22" spans="1:33" ht="36.75">
      <c r="A22" s="58" t="s">
        <v>1446</v>
      </c>
      <c r="B22" s="73" t="s">
        <v>398</v>
      </c>
      <c r="C22" s="75">
        <v>161.29049699999999</v>
      </c>
      <c r="D22" s="75">
        <v>159.88220200000001</v>
      </c>
      <c r="E22" s="75">
        <v>174.24319499999999</v>
      </c>
      <c r="F22" s="75">
        <v>172.80806000000001</v>
      </c>
      <c r="G22" s="75">
        <v>166.24087499999999</v>
      </c>
      <c r="H22" s="75">
        <v>159.46447800000001</v>
      </c>
      <c r="I22" s="75">
        <v>157.919983</v>
      </c>
      <c r="J22" s="75">
        <v>158.603317</v>
      </c>
      <c r="K22" s="75">
        <v>159.267563</v>
      </c>
      <c r="L22" s="75">
        <v>159.966003</v>
      </c>
      <c r="M22" s="75">
        <v>160.66679400000001</v>
      </c>
      <c r="N22" s="75">
        <v>161.38720699999999</v>
      </c>
      <c r="O22" s="75">
        <v>162.14376799999999</v>
      </c>
      <c r="P22" s="75">
        <v>162.946808</v>
      </c>
      <c r="Q22" s="75">
        <v>163.80635100000001</v>
      </c>
      <c r="R22" s="75">
        <v>164.730988</v>
      </c>
      <c r="S22" s="75">
        <v>165.728317</v>
      </c>
      <c r="T22" s="75">
        <v>166.80508399999999</v>
      </c>
      <c r="U22" s="75">
        <v>169.79080200000001</v>
      </c>
      <c r="V22" s="75">
        <v>173.24823000000001</v>
      </c>
      <c r="W22" s="75">
        <v>176.83126799999999</v>
      </c>
      <c r="X22" s="75">
        <v>180.545242</v>
      </c>
      <c r="Y22" s="75">
        <v>184.39477500000001</v>
      </c>
      <c r="Z22" s="75">
        <v>188.38784799999999</v>
      </c>
      <c r="AA22" s="75">
        <v>192.531586</v>
      </c>
      <c r="AB22" s="75">
        <v>196.833618</v>
      </c>
      <c r="AC22" s="75">
        <v>201.299408</v>
      </c>
      <c r="AD22" s="75">
        <v>205.93589800000001</v>
      </c>
      <c r="AE22" s="75">
        <v>210.75119000000001</v>
      </c>
      <c r="AF22" s="75">
        <v>215.753433</v>
      </c>
      <c r="AG22" s="80">
        <v>1.0082000000000001E-2</v>
      </c>
    </row>
    <row r="23" spans="1:33" ht="36.75">
      <c r="A23" s="58" t="s">
        <v>1447</v>
      </c>
      <c r="B23" s="73" t="s">
        <v>400</v>
      </c>
      <c r="C23" s="75">
        <v>432.06829800000003</v>
      </c>
      <c r="D23" s="75">
        <v>430.241669</v>
      </c>
      <c r="E23" s="75">
        <v>422.42071499999997</v>
      </c>
      <c r="F23" s="75">
        <v>423.41900600000002</v>
      </c>
      <c r="G23" s="75">
        <v>407.76599099999999</v>
      </c>
      <c r="H23" s="75">
        <v>407.35900900000001</v>
      </c>
      <c r="I23" s="75">
        <v>408.10168499999997</v>
      </c>
      <c r="J23" s="75">
        <v>409.05319200000002</v>
      </c>
      <c r="K23" s="75">
        <v>410.20578</v>
      </c>
      <c r="L23" s="75">
        <v>411.55838</v>
      </c>
      <c r="M23" s="75">
        <v>413.02923600000003</v>
      </c>
      <c r="N23" s="75">
        <v>414.61734000000001</v>
      </c>
      <c r="O23" s="75">
        <v>416.33178700000002</v>
      </c>
      <c r="P23" s="75">
        <v>418.17501800000002</v>
      </c>
      <c r="Q23" s="75">
        <v>420.15210000000002</v>
      </c>
      <c r="R23" s="75">
        <v>422.269836</v>
      </c>
      <c r="S23" s="75">
        <v>424.53295900000001</v>
      </c>
      <c r="T23" s="75">
        <v>426.94375600000001</v>
      </c>
      <c r="U23" s="75">
        <v>429.50668300000001</v>
      </c>
      <c r="V23" s="75">
        <v>432.21048000000002</v>
      </c>
      <c r="W23" s="75">
        <v>435.06607100000002</v>
      </c>
      <c r="X23" s="75">
        <v>438.079407</v>
      </c>
      <c r="Y23" s="75">
        <v>441.25341800000001</v>
      </c>
      <c r="Z23" s="75">
        <v>444.60174599999999</v>
      </c>
      <c r="AA23" s="75">
        <v>448.13351399999999</v>
      </c>
      <c r="AB23" s="75">
        <v>451.85476699999998</v>
      </c>
      <c r="AC23" s="75">
        <v>455.77285799999999</v>
      </c>
      <c r="AD23" s="75">
        <v>459.89520299999998</v>
      </c>
      <c r="AE23" s="75">
        <v>464.23107900000002</v>
      </c>
      <c r="AF23" s="75">
        <v>468.78903200000002</v>
      </c>
      <c r="AG23" s="80">
        <v>2.8170000000000001E-3</v>
      </c>
    </row>
    <row r="24" spans="1:33" ht="24.75">
      <c r="A24" s="58" t="s">
        <v>1448</v>
      </c>
      <c r="B24" s="73" t="s">
        <v>404</v>
      </c>
      <c r="C24" s="75">
        <v>763.58343500000001</v>
      </c>
      <c r="D24" s="75">
        <v>760.54809599999999</v>
      </c>
      <c r="E24" s="75">
        <v>768.25476100000003</v>
      </c>
      <c r="F24" s="75">
        <v>778.06451400000003</v>
      </c>
      <c r="G24" s="75">
        <v>784.38348399999995</v>
      </c>
      <c r="H24" s="75">
        <v>779.97021500000005</v>
      </c>
      <c r="I24" s="75">
        <v>784.84295699999996</v>
      </c>
      <c r="J24" s="75">
        <v>788.14892599999996</v>
      </c>
      <c r="K24" s="75">
        <v>796.33435099999997</v>
      </c>
      <c r="L24" s="75">
        <v>804.94616699999995</v>
      </c>
      <c r="M24" s="75">
        <v>816.8125</v>
      </c>
      <c r="N24" s="75">
        <v>831.92559800000004</v>
      </c>
      <c r="O24" s="75">
        <v>848.818848</v>
      </c>
      <c r="P24" s="75">
        <v>866.584656</v>
      </c>
      <c r="Q24" s="75">
        <v>885.10479699999996</v>
      </c>
      <c r="R24" s="75">
        <v>904.20251499999995</v>
      </c>
      <c r="S24" s="75">
        <v>924.09765600000003</v>
      </c>
      <c r="T24" s="75">
        <v>944.84777799999995</v>
      </c>
      <c r="U24" s="75">
        <v>966.49975600000005</v>
      </c>
      <c r="V24" s="75">
        <v>989.07507299999997</v>
      </c>
      <c r="W24" s="75">
        <v>1012.4628300000001</v>
      </c>
      <c r="X24" s="75">
        <v>1036.8602289999999</v>
      </c>
      <c r="Y24" s="75">
        <v>1062.328857</v>
      </c>
      <c r="Z24" s="75">
        <v>1088.924438</v>
      </c>
      <c r="AA24" s="75">
        <v>1116.6987300000001</v>
      </c>
      <c r="AB24" s="75">
        <v>1145.1875</v>
      </c>
      <c r="AC24" s="75">
        <v>1174.9357910000001</v>
      </c>
      <c r="AD24" s="75">
        <v>1206.047607</v>
      </c>
      <c r="AE24" s="75">
        <v>1238.637207</v>
      </c>
      <c r="AF24" s="75">
        <v>1272.8129879999999</v>
      </c>
      <c r="AG24" s="80">
        <v>1.7776E-2</v>
      </c>
    </row>
    <row r="25" spans="1:33" ht="36.75">
      <c r="A25" s="58" t="s">
        <v>1449</v>
      </c>
      <c r="B25" s="73" t="s">
        <v>396</v>
      </c>
      <c r="C25" s="75">
        <v>474.34075899999999</v>
      </c>
      <c r="D25" s="75">
        <v>472.215576</v>
      </c>
      <c r="E25" s="75">
        <v>480.82101399999999</v>
      </c>
      <c r="F25" s="75">
        <v>495.940674</v>
      </c>
      <c r="G25" s="75">
        <v>504.09936499999998</v>
      </c>
      <c r="H25" s="75">
        <v>505.66976899999997</v>
      </c>
      <c r="I25" s="75">
        <v>512.62335199999995</v>
      </c>
      <c r="J25" s="75">
        <v>519.75817900000004</v>
      </c>
      <c r="K25" s="75">
        <v>527.20556599999998</v>
      </c>
      <c r="L25" s="75">
        <v>534.932861</v>
      </c>
      <c r="M25" s="75">
        <v>545.85040300000003</v>
      </c>
      <c r="N25" s="75">
        <v>559.89312700000005</v>
      </c>
      <c r="O25" s="75">
        <v>574.50323500000002</v>
      </c>
      <c r="P25" s="75">
        <v>589.71606399999996</v>
      </c>
      <c r="Q25" s="75">
        <v>605.57617200000004</v>
      </c>
      <c r="R25" s="75">
        <v>621.95935099999997</v>
      </c>
      <c r="S25" s="75">
        <v>639.02783199999999</v>
      </c>
      <c r="T25" s="75">
        <v>656.82891800000004</v>
      </c>
      <c r="U25" s="75">
        <v>675.40270999999996</v>
      </c>
      <c r="V25" s="75">
        <v>694.77331500000003</v>
      </c>
      <c r="W25" s="75">
        <v>714.86639400000001</v>
      </c>
      <c r="X25" s="75">
        <v>735.83178699999996</v>
      </c>
      <c r="Y25" s="75">
        <v>757.72216800000001</v>
      </c>
      <c r="Z25" s="75">
        <v>780.587219</v>
      </c>
      <c r="AA25" s="75">
        <v>804.47418200000004</v>
      </c>
      <c r="AB25" s="75">
        <v>829.04608199999996</v>
      </c>
      <c r="AC25" s="75">
        <v>854.71716300000003</v>
      </c>
      <c r="AD25" s="75">
        <v>881.57568400000002</v>
      </c>
      <c r="AE25" s="75">
        <v>909.71795699999996</v>
      </c>
      <c r="AF25" s="75">
        <v>939.23791500000004</v>
      </c>
      <c r="AG25" s="80">
        <v>2.3836E-2</v>
      </c>
    </row>
    <row r="26" spans="1:33" ht="36.75">
      <c r="A26" s="58" t="s">
        <v>1450</v>
      </c>
      <c r="B26" s="73" t="s">
        <v>398</v>
      </c>
      <c r="C26" s="75">
        <v>40.331322</v>
      </c>
      <c r="D26" s="75">
        <v>40.132362000000001</v>
      </c>
      <c r="E26" s="75">
        <v>41.702109999999998</v>
      </c>
      <c r="F26" s="75">
        <v>40.809589000000003</v>
      </c>
      <c r="G26" s="75">
        <v>39.746487000000002</v>
      </c>
      <c r="H26" s="75">
        <v>38.577903999999997</v>
      </c>
      <c r="I26" s="75">
        <v>38.001258999999997</v>
      </c>
      <c r="J26" s="75">
        <v>37.721629999999998</v>
      </c>
      <c r="K26" s="75">
        <v>37.379367999999999</v>
      </c>
      <c r="L26" s="75">
        <v>37.014873999999999</v>
      </c>
      <c r="M26" s="75">
        <v>36.642338000000002</v>
      </c>
      <c r="N26" s="75">
        <v>36.267749999999999</v>
      </c>
      <c r="O26" s="75">
        <v>37.048003999999999</v>
      </c>
      <c r="P26" s="75">
        <v>38.033938999999997</v>
      </c>
      <c r="Q26" s="75">
        <v>39.052574</v>
      </c>
      <c r="R26" s="75">
        <v>40.095776000000001</v>
      </c>
      <c r="S26" s="75">
        <v>41.172421</v>
      </c>
      <c r="T26" s="75">
        <v>42.284832000000002</v>
      </c>
      <c r="U26" s="75">
        <v>43.434733999999999</v>
      </c>
      <c r="V26" s="75">
        <v>44.623299000000003</v>
      </c>
      <c r="W26" s="75">
        <v>45.845866999999998</v>
      </c>
      <c r="X26" s="75">
        <v>47.109360000000002</v>
      </c>
      <c r="Y26" s="75">
        <v>48.416030999999997</v>
      </c>
      <c r="Z26" s="75">
        <v>49.767719</v>
      </c>
      <c r="AA26" s="75">
        <v>51.166054000000003</v>
      </c>
      <c r="AB26" s="75">
        <v>52.587893999999999</v>
      </c>
      <c r="AC26" s="75">
        <v>54.058509999999998</v>
      </c>
      <c r="AD26" s="75">
        <v>55.581448000000002</v>
      </c>
      <c r="AE26" s="75">
        <v>57.160645000000002</v>
      </c>
      <c r="AF26" s="75">
        <v>58.799762999999999</v>
      </c>
      <c r="AG26" s="80">
        <v>1.3084999999999999E-2</v>
      </c>
    </row>
    <row r="27" spans="1:33" ht="36.75">
      <c r="A27" s="58" t="s">
        <v>1451</v>
      </c>
      <c r="B27" s="73" t="s">
        <v>400</v>
      </c>
      <c r="C27" s="75">
        <v>248.91137699999999</v>
      </c>
      <c r="D27" s="75">
        <v>248.200119</v>
      </c>
      <c r="E27" s="75">
        <v>245.73161300000001</v>
      </c>
      <c r="F27" s="75">
        <v>241.314255</v>
      </c>
      <c r="G27" s="75">
        <v>240.53765899999999</v>
      </c>
      <c r="H27" s="75">
        <v>235.72251900000001</v>
      </c>
      <c r="I27" s="75">
        <v>234.218323</v>
      </c>
      <c r="J27" s="75">
        <v>230.66915900000001</v>
      </c>
      <c r="K27" s="75">
        <v>231.749405</v>
      </c>
      <c r="L27" s="75">
        <v>232.99839800000001</v>
      </c>
      <c r="M27" s="75">
        <v>234.31977800000001</v>
      </c>
      <c r="N27" s="75">
        <v>235.76470900000001</v>
      </c>
      <c r="O27" s="75">
        <v>237.26760899999999</v>
      </c>
      <c r="P27" s="75">
        <v>238.83467099999999</v>
      </c>
      <c r="Q27" s="75">
        <v>240.47605899999999</v>
      </c>
      <c r="R27" s="75">
        <v>242.14738500000001</v>
      </c>
      <c r="S27" s="75">
        <v>243.897369</v>
      </c>
      <c r="T27" s="75">
        <v>245.734039</v>
      </c>
      <c r="U27" s="75">
        <v>247.66232299999999</v>
      </c>
      <c r="V27" s="75">
        <v>249.678482</v>
      </c>
      <c r="W27" s="75">
        <v>251.75054900000001</v>
      </c>
      <c r="X27" s="75">
        <v>253.919083</v>
      </c>
      <c r="Y27" s="75">
        <v>256.190674</v>
      </c>
      <c r="Z27" s="75">
        <v>258.56954999999999</v>
      </c>
      <c r="AA27" s="75">
        <v>261.05853300000001</v>
      </c>
      <c r="AB27" s="75">
        <v>263.55346700000001</v>
      </c>
      <c r="AC27" s="75">
        <v>266.160034</v>
      </c>
      <c r="AD27" s="75">
        <v>268.89050300000002</v>
      </c>
      <c r="AE27" s="75">
        <v>271.75857500000001</v>
      </c>
      <c r="AF27" s="75">
        <v>274.77526899999998</v>
      </c>
      <c r="AG27" s="80">
        <v>3.4150000000000001E-3</v>
      </c>
    </row>
    <row r="28" spans="1:33" ht="24.75">
      <c r="A28" s="58" t="s">
        <v>1452</v>
      </c>
      <c r="B28" s="73" t="s">
        <v>406</v>
      </c>
      <c r="C28" s="75">
        <v>1328.3881839999999</v>
      </c>
      <c r="D28" s="75">
        <v>1318.088013</v>
      </c>
      <c r="E28" s="75">
        <v>1334.1499020000001</v>
      </c>
      <c r="F28" s="75">
        <v>1361.0979</v>
      </c>
      <c r="G28" s="75">
        <v>1376.395996</v>
      </c>
      <c r="H28" s="75">
        <v>1407.682251</v>
      </c>
      <c r="I28" s="75">
        <v>1451.1308590000001</v>
      </c>
      <c r="J28" s="75">
        <v>1496.973999</v>
      </c>
      <c r="K28" s="75">
        <v>1543.7835689999999</v>
      </c>
      <c r="L28" s="75">
        <v>1599.5036620000001</v>
      </c>
      <c r="M28" s="75">
        <v>1657.5634769999999</v>
      </c>
      <c r="N28" s="75">
        <v>1717.9482419999999</v>
      </c>
      <c r="O28" s="75">
        <v>1780.8164059999999</v>
      </c>
      <c r="P28" s="75">
        <v>1846.3249510000001</v>
      </c>
      <c r="Q28" s="75">
        <v>1914.611572</v>
      </c>
      <c r="R28" s="75">
        <v>1985.1389160000001</v>
      </c>
      <c r="S28" s="75">
        <v>2058.9250489999999</v>
      </c>
      <c r="T28" s="75">
        <v>2136.2592770000001</v>
      </c>
      <c r="U28" s="75">
        <v>2217.4328609999998</v>
      </c>
      <c r="V28" s="75">
        <v>2302.6679690000001</v>
      </c>
      <c r="W28" s="75">
        <v>2392.7016600000002</v>
      </c>
      <c r="X28" s="75">
        <v>2488.6577149999998</v>
      </c>
      <c r="Y28" s="75">
        <v>2589.6899410000001</v>
      </c>
      <c r="Z28" s="75">
        <v>2696.1499020000001</v>
      </c>
      <c r="AA28" s="75">
        <v>2808.4028320000002</v>
      </c>
      <c r="AB28" s="75">
        <v>2925.0346679999998</v>
      </c>
      <c r="AC28" s="75">
        <v>3048.0952149999998</v>
      </c>
      <c r="AD28" s="75">
        <v>3177.9882809999999</v>
      </c>
      <c r="AE28" s="75">
        <v>3315.1909179999998</v>
      </c>
      <c r="AF28" s="75">
        <v>3460.1679690000001</v>
      </c>
      <c r="AG28" s="80">
        <v>3.3563000000000003E-2</v>
      </c>
    </row>
    <row r="29" spans="1:33" ht="36.75">
      <c r="A29" s="58" t="s">
        <v>1453</v>
      </c>
      <c r="B29" s="73" t="s">
        <v>396</v>
      </c>
      <c r="C29" s="75">
        <v>796.78192100000001</v>
      </c>
      <c r="D29" s="75">
        <v>790.38836700000002</v>
      </c>
      <c r="E29" s="75">
        <v>795.78216599999996</v>
      </c>
      <c r="F29" s="75">
        <v>821.46655299999998</v>
      </c>
      <c r="G29" s="75">
        <v>848.74230999999997</v>
      </c>
      <c r="H29" s="75">
        <v>873.15472399999999</v>
      </c>
      <c r="I29" s="75">
        <v>903.34210199999995</v>
      </c>
      <c r="J29" s="75">
        <v>934.35430899999994</v>
      </c>
      <c r="K29" s="75">
        <v>966.32043499999997</v>
      </c>
      <c r="L29" s="75">
        <v>1007.102905</v>
      </c>
      <c r="M29" s="75">
        <v>1050.2105710000001</v>
      </c>
      <c r="N29" s="75">
        <v>1095.24585</v>
      </c>
      <c r="O29" s="75">
        <v>1142.334717</v>
      </c>
      <c r="P29" s="75">
        <v>1191.6022949999999</v>
      </c>
      <c r="Q29" s="75">
        <v>1243.159058</v>
      </c>
      <c r="R29" s="75">
        <v>1296.6518550000001</v>
      </c>
      <c r="S29" s="75">
        <v>1352.800659</v>
      </c>
      <c r="T29" s="75">
        <v>1411.8248289999999</v>
      </c>
      <c r="U29" s="75">
        <v>1473.950928</v>
      </c>
      <c r="V29" s="75">
        <v>1539.3546140000001</v>
      </c>
      <c r="W29" s="75">
        <v>1607.2407229999999</v>
      </c>
      <c r="X29" s="75">
        <v>1678.846313</v>
      </c>
      <c r="Y29" s="75">
        <v>1754.434082</v>
      </c>
      <c r="Z29" s="75">
        <v>1834.289307</v>
      </c>
      <c r="AA29" s="75">
        <v>1918.7114260000001</v>
      </c>
      <c r="AB29" s="75">
        <v>2006.7479249999999</v>
      </c>
      <c r="AC29" s="75">
        <v>2099.8889159999999</v>
      </c>
      <c r="AD29" s="75">
        <v>2198.470703</v>
      </c>
      <c r="AE29" s="75">
        <v>2302.8862300000001</v>
      </c>
      <c r="AF29" s="75">
        <v>2413.5258789999998</v>
      </c>
      <c r="AG29" s="80">
        <v>3.8955999999999998E-2</v>
      </c>
    </row>
    <row r="30" spans="1:33" ht="36.75">
      <c r="A30" s="58" t="s">
        <v>1454</v>
      </c>
      <c r="B30" s="73" t="s">
        <v>398</v>
      </c>
      <c r="C30" s="75">
        <v>155.47375500000001</v>
      </c>
      <c r="D30" s="75">
        <v>153.58860799999999</v>
      </c>
      <c r="E30" s="75">
        <v>167.85180700000001</v>
      </c>
      <c r="F30" s="75">
        <v>165.54182399999999</v>
      </c>
      <c r="G30" s="75">
        <v>162.77522300000001</v>
      </c>
      <c r="H30" s="75">
        <v>160.12439000000001</v>
      </c>
      <c r="I30" s="75">
        <v>162.21678199999999</v>
      </c>
      <c r="J30" s="75">
        <v>165.769531</v>
      </c>
      <c r="K30" s="75">
        <v>169.19126900000001</v>
      </c>
      <c r="L30" s="75">
        <v>172.54808</v>
      </c>
      <c r="M30" s="75">
        <v>175.818558</v>
      </c>
      <c r="N30" s="75">
        <v>179.07867400000001</v>
      </c>
      <c r="O30" s="75">
        <v>182.334351</v>
      </c>
      <c r="P30" s="75">
        <v>185.59335300000001</v>
      </c>
      <c r="Q30" s="75">
        <v>188.865936</v>
      </c>
      <c r="R30" s="75">
        <v>192.10775799999999</v>
      </c>
      <c r="S30" s="75">
        <v>195.39385999999999</v>
      </c>
      <c r="T30" s="75">
        <v>198.746948</v>
      </c>
      <c r="U30" s="75">
        <v>202.184753</v>
      </c>
      <c r="V30" s="75">
        <v>205.73100299999999</v>
      </c>
      <c r="W30" s="75">
        <v>211.216812</v>
      </c>
      <c r="X30" s="75">
        <v>218.14849899999999</v>
      </c>
      <c r="Y30" s="75">
        <v>225.372589</v>
      </c>
      <c r="Z30" s="75">
        <v>232.906723</v>
      </c>
      <c r="AA30" s="75">
        <v>240.76774599999999</v>
      </c>
      <c r="AB30" s="75">
        <v>248.84790000000001</v>
      </c>
      <c r="AC30" s="75">
        <v>257.27938799999998</v>
      </c>
      <c r="AD30" s="75">
        <v>266.08691399999998</v>
      </c>
      <c r="AE30" s="75">
        <v>275.299713</v>
      </c>
      <c r="AF30" s="75">
        <v>284.94494600000002</v>
      </c>
      <c r="AG30" s="80">
        <v>2.111E-2</v>
      </c>
    </row>
    <row r="31" spans="1:33" ht="36.75">
      <c r="A31" s="58" t="s">
        <v>1455</v>
      </c>
      <c r="B31" s="73" t="s">
        <v>400</v>
      </c>
      <c r="C31" s="75">
        <v>376.13244600000002</v>
      </c>
      <c r="D31" s="75">
        <v>374.11102299999999</v>
      </c>
      <c r="E31" s="75">
        <v>370.51599099999999</v>
      </c>
      <c r="F31" s="75">
        <v>374.08947799999999</v>
      </c>
      <c r="G31" s="75">
        <v>364.87847900000003</v>
      </c>
      <c r="H31" s="75">
        <v>374.40319799999997</v>
      </c>
      <c r="I31" s="75">
        <v>385.57195999999999</v>
      </c>
      <c r="J31" s="75">
        <v>396.85025000000002</v>
      </c>
      <c r="K31" s="75">
        <v>408.27185100000003</v>
      </c>
      <c r="L31" s="75">
        <v>419.85269199999999</v>
      </c>
      <c r="M31" s="75">
        <v>431.53436299999998</v>
      </c>
      <c r="N31" s="75">
        <v>443.62374899999998</v>
      </c>
      <c r="O31" s="75">
        <v>456.14733899999999</v>
      </c>
      <c r="P31" s="75">
        <v>469.12933299999997</v>
      </c>
      <c r="Q31" s="75">
        <v>482.58657799999997</v>
      </c>
      <c r="R31" s="75">
        <v>496.37930299999999</v>
      </c>
      <c r="S31" s="75">
        <v>510.73043799999999</v>
      </c>
      <c r="T31" s="75">
        <v>525.6875</v>
      </c>
      <c r="U31" s="75">
        <v>541.29718000000003</v>
      </c>
      <c r="V31" s="75">
        <v>557.58252000000005</v>
      </c>
      <c r="W31" s="75">
        <v>574.24414100000001</v>
      </c>
      <c r="X31" s="75">
        <v>591.66290300000003</v>
      </c>
      <c r="Y31" s="75">
        <v>609.88336200000003</v>
      </c>
      <c r="Z31" s="75">
        <v>628.953979</v>
      </c>
      <c r="AA31" s="75">
        <v>648.92370600000004</v>
      </c>
      <c r="AB31" s="75">
        <v>669.43890399999998</v>
      </c>
      <c r="AC31" s="75">
        <v>690.92694100000006</v>
      </c>
      <c r="AD31" s="75">
        <v>713.43078600000001</v>
      </c>
      <c r="AE31" s="75">
        <v>737.00482199999999</v>
      </c>
      <c r="AF31" s="75">
        <v>761.69732699999997</v>
      </c>
      <c r="AG31" s="80">
        <v>2.4629999999999999E-2</v>
      </c>
    </row>
    <row r="32" spans="1:33">
      <c r="A32" s="58" t="s">
        <v>1456</v>
      </c>
      <c r="B32" s="73" t="s">
        <v>408</v>
      </c>
      <c r="C32" s="75">
        <v>6702.3110349999997</v>
      </c>
      <c r="D32" s="75">
        <v>6648.9189450000003</v>
      </c>
      <c r="E32" s="75">
        <v>6870.6801759999998</v>
      </c>
      <c r="F32" s="75">
        <v>6962.90625</v>
      </c>
      <c r="G32" s="75">
        <v>6969.4179690000001</v>
      </c>
      <c r="H32" s="75">
        <v>6932.0732420000004</v>
      </c>
      <c r="I32" s="75">
        <v>6988.0395509999998</v>
      </c>
      <c r="J32" s="75">
        <v>7076.9052730000003</v>
      </c>
      <c r="K32" s="75">
        <v>7178.8286129999997</v>
      </c>
      <c r="L32" s="75">
        <v>7282.7875979999999</v>
      </c>
      <c r="M32" s="75">
        <v>7390.0664059999999</v>
      </c>
      <c r="N32" s="75">
        <v>7501.4589839999999</v>
      </c>
      <c r="O32" s="75">
        <v>7618.2402339999999</v>
      </c>
      <c r="P32" s="75">
        <v>7740.2299800000001</v>
      </c>
      <c r="Q32" s="75">
        <v>7867.3813479999999</v>
      </c>
      <c r="R32" s="75">
        <v>8000.1816410000001</v>
      </c>
      <c r="S32" s="75">
        <v>8141.1708980000003</v>
      </c>
      <c r="T32" s="75">
        <v>8290.3359380000002</v>
      </c>
      <c r="U32" s="75">
        <v>8447.4472659999992</v>
      </c>
      <c r="V32" s="75">
        <v>8625.1503909999992</v>
      </c>
      <c r="W32" s="75">
        <v>8844.1171880000002</v>
      </c>
      <c r="X32" s="75">
        <v>9092.0205079999996</v>
      </c>
      <c r="Y32" s="75">
        <v>9356.0566409999992</v>
      </c>
      <c r="Z32" s="75">
        <v>9632.1328119999998</v>
      </c>
      <c r="AA32" s="75">
        <v>9921.0429690000001</v>
      </c>
      <c r="AB32" s="75">
        <v>10223.797852</v>
      </c>
      <c r="AC32" s="75">
        <v>10541.350586</v>
      </c>
      <c r="AD32" s="75">
        <v>10875.239258</v>
      </c>
      <c r="AE32" s="75">
        <v>11226.898438</v>
      </c>
      <c r="AF32" s="75">
        <v>11597.186523</v>
      </c>
      <c r="AG32" s="80">
        <v>1.9087E-2</v>
      </c>
    </row>
    <row r="33" spans="1:33" ht="36.75">
      <c r="A33" s="58" t="s">
        <v>1457</v>
      </c>
      <c r="B33" s="73" t="s">
        <v>396</v>
      </c>
      <c r="C33" s="75">
        <v>4098.7700199999999</v>
      </c>
      <c r="D33" s="75">
        <v>4070.0178219999998</v>
      </c>
      <c r="E33" s="75">
        <v>4185.8520509999998</v>
      </c>
      <c r="F33" s="75">
        <v>4295.904297</v>
      </c>
      <c r="G33" s="75">
        <v>4336.8002930000002</v>
      </c>
      <c r="H33" s="75">
        <v>4351.2919920000004</v>
      </c>
      <c r="I33" s="75">
        <v>4424.6733400000003</v>
      </c>
      <c r="J33" s="75">
        <v>4500.2236329999996</v>
      </c>
      <c r="K33" s="75">
        <v>4578.5302730000003</v>
      </c>
      <c r="L33" s="75">
        <v>4659.2377930000002</v>
      </c>
      <c r="M33" s="75">
        <v>4743.3120120000003</v>
      </c>
      <c r="N33" s="75">
        <v>4831.3793949999999</v>
      </c>
      <c r="O33" s="75">
        <v>4924.4130859999996</v>
      </c>
      <c r="P33" s="75">
        <v>5022.3461909999996</v>
      </c>
      <c r="Q33" s="75">
        <v>5125.2075199999999</v>
      </c>
      <c r="R33" s="75">
        <v>5233.3657229999999</v>
      </c>
      <c r="S33" s="75">
        <v>5348.6430659999996</v>
      </c>
      <c r="T33" s="75">
        <v>5471.1035160000001</v>
      </c>
      <c r="U33" s="75">
        <v>5600.6533200000003</v>
      </c>
      <c r="V33" s="75">
        <v>5742.498047</v>
      </c>
      <c r="W33" s="75">
        <v>5917.8735349999997</v>
      </c>
      <c r="X33" s="75">
        <v>6101.9326170000004</v>
      </c>
      <c r="Y33" s="75">
        <v>6294.9780270000001</v>
      </c>
      <c r="Z33" s="75">
        <v>6497.310547</v>
      </c>
      <c r="AA33" s="75">
        <v>6709.5585940000001</v>
      </c>
      <c r="AB33" s="75">
        <v>6932.5166019999997</v>
      </c>
      <c r="AC33" s="75">
        <v>7166.9379879999997</v>
      </c>
      <c r="AD33" s="75">
        <v>7413.9941410000001</v>
      </c>
      <c r="AE33" s="75">
        <v>7674.7944340000004</v>
      </c>
      <c r="AF33" s="75">
        <v>7950.0590819999998</v>
      </c>
      <c r="AG33" s="80">
        <v>2.3108E-2</v>
      </c>
    </row>
    <row r="34" spans="1:33" ht="36.75">
      <c r="A34" s="58" t="s">
        <v>1458</v>
      </c>
      <c r="B34" s="73" t="s">
        <v>398</v>
      </c>
      <c r="C34" s="75">
        <v>1294.237793</v>
      </c>
      <c r="D34" s="75">
        <v>1277.890625</v>
      </c>
      <c r="E34" s="75">
        <v>1403.0383300000001</v>
      </c>
      <c r="F34" s="75">
        <v>1376.0131839999999</v>
      </c>
      <c r="G34" s="75">
        <v>1347.4415280000001</v>
      </c>
      <c r="H34" s="75">
        <v>1322.1049800000001</v>
      </c>
      <c r="I34" s="75">
        <v>1315.3186040000001</v>
      </c>
      <c r="J34" s="75">
        <v>1324.3538820000001</v>
      </c>
      <c r="K34" s="75">
        <v>1343.5892329999999</v>
      </c>
      <c r="L34" s="75">
        <v>1362.4853519999999</v>
      </c>
      <c r="M34" s="75">
        <v>1381.140991</v>
      </c>
      <c r="N34" s="75">
        <v>1399.601318</v>
      </c>
      <c r="O34" s="75">
        <v>1417.9602050000001</v>
      </c>
      <c r="P34" s="75">
        <v>1436.1525879999999</v>
      </c>
      <c r="Q34" s="75">
        <v>1454.1401370000001</v>
      </c>
      <c r="R34" s="75">
        <v>1471.9731449999999</v>
      </c>
      <c r="S34" s="75">
        <v>1489.9907229999999</v>
      </c>
      <c r="T34" s="75">
        <v>1508.1671140000001</v>
      </c>
      <c r="U34" s="75">
        <v>1526.4605710000001</v>
      </c>
      <c r="V34" s="75">
        <v>1545.0654300000001</v>
      </c>
      <c r="W34" s="75">
        <v>1563.920044</v>
      </c>
      <c r="X34" s="75">
        <v>1602.023193</v>
      </c>
      <c r="Y34" s="75">
        <v>1646.282471</v>
      </c>
      <c r="Z34" s="75">
        <v>1692.3173830000001</v>
      </c>
      <c r="AA34" s="75">
        <v>1740.232178</v>
      </c>
      <c r="AB34" s="75">
        <v>1790.1571039999999</v>
      </c>
      <c r="AC34" s="75">
        <v>1842.2182620000001</v>
      </c>
      <c r="AD34" s="75">
        <v>1896.631592</v>
      </c>
      <c r="AE34" s="75">
        <v>1953.596313</v>
      </c>
      <c r="AF34" s="75">
        <v>2013.2224120000001</v>
      </c>
      <c r="AG34" s="80">
        <v>1.5351999999999999E-2</v>
      </c>
    </row>
    <row r="35" spans="1:33" ht="36.75">
      <c r="A35" s="58" t="s">
        <v>1459</v>
      </c>
      <c r="B35" s="73" t="s">
        <v>400</v>
      </c>
      <c r="C35" s="75">
        <v>1309.303101</v>
      </c>
      <c r="D35" s="75">
        <v>1301.010986</v>
      </c>
      <c r="E35" s="75">
        <v>1281.7895510000001</v>
      </c>
      <c r="F35" s="75">
        <v>1290.9888920000001</v>
      </c>
      <c r="G35" s="75">
        <v>1285.1762699999999</v>
      </c>
      <c r="H35" s="75">
        <v>1258.6762699999999</v>
      </c>
      <c r="I35" s="75">
        <v>1248.0474850000001</v>
      </c>
      <c r="J35" s="75">
        <v>1252.3276370000001</v>
      </c>
      <c r="K35" s="75">
        <v>1256.7089840000001</v>
      </c>
      <c r="L35" s="75">
        <v>1261.064331</v>
      </c>
      <c r="M35" s="75">
        <v>1265.613159</v>
      </c>
      <c r="N35" s="75">
        <v>1270.4782709999999</v>
      </c>
      <c r="O35" s="75">
        <v>1275.8670649999999</v>
      </c>
      <c r="P35" s="75">
        <v>1281.7308350000001</v>
      </c>
      <c r="Q35" s="75">
        <v>1288.0336910000001</v>
      </c>
      <c r="R35" s="75">
        <v>1294.8427730000001</v>
      </c>
      <c r="S35" s="75">
        <v>1302.5373540000001</v>
      </c>
      <c r="T35" s="75">
        <v>1311.0656739999999</v>
      </c>
      <c r="U35" s="75">
        <v>1320.3336179999999</v>
      </c>
      <c r="V35" s="75">
        <v>1337.586548</v>
      </c>
      <c r="W35" s="75">
        <v>1362.3240969999999</v>
      </c>
      <c r="X35" s="75">
        <v>1388.0642089999999</v>
      </c>
      <c r="Y35" s="75">
        <v>1414.7958980000001</v>
      </c>
      <c r="Z35" s="75">
        <v>1442.505371</v>
      </c>
      <c r="AA35" s="75">
        <v>1471.2520750000001</v>
      </c>
      <c r="AB35" s="75">
        <v>1501.1243899999999</v>
      </c>
      <c r="AC35" s="75">
        <v>1532.19397</v>
      </c>
      <c r="AD35" s="75">
        <v>1564.6130370000001</v>
      </c>
      <c r="AE35" s="75">
        <v>1598.5073239999999</v>
      </c>
      <c r="AF35" s="75">
        <v>1633.905029</v>
      </c>
      <c r="AG35" s="80">
        <v>7.6660000000000001E-3</v>
      </c>
    </row>
    <row r="36" spans="1:33">
      <c r="A36" s="58" t="s">
        <v>1460</v>
      </c>
      <c r="B36" s="73" t="s">
        <v>410</v>
      </c>
      <c r="C36" s="75">
        <v>1189.2229</v>
      </c>
      <c r="D36" s="75">
        <v>1177.0327150000001</v>
      </c>
      <c r="E36" s="75">
        <v>1224.3291019999999</v>
      </c>
      <c r="F36" s="75">
        <v>1232.017578</v>
      </c>
      <c r="G36" s="75">
        <v>1237.895996</v>
      </c>
      <c r="H36" s="75">
        <v>1241.4145510000001</v>
      </c>
      <c r="I36" s="75">
        <v>1267.590942</v>
      </c>
      <c r="J36" s="75">
        <v>1303.5623780000001</v>
      </c>
      <c r="K36" s="75">
        <v>1343.8554690000001</v>
      </c>
      <c r="L36" s="75">
        <v>1385.7985839999999</v>
      </c>
      <c r="M36" s="75">
        <v>1429.5863039999999</v>
      </c>
      <c r="N36" s="75">
        <v>1475.5584719999999</v>
      </c>
      <c r="O36" s="75">
        <v>1523.7016599999999</v>
      </c>
      <c r="P36" s="75">
        <v>1573.8198239999999</v>
      </c>
      <c r="Q36" s="75">
        <v>1625.7871090000001</v>
      </c>
      <c r="R36" s="75">
        <v>1680.3458250000001</v>
      </c>
      <c r="S36" s="75">
        <v>1737.121582</v>
      </c>
      <c r="T36" s="75">
        <v>1796.323975</v>
      </c>
      <c r="U36" s="75">
        <v>1858.112793</v>
      </c>
      <c r="V36" s="75">
        <v>1922.471558</v>
      </c>
      <c r="W36" s="75">
        <v>1990.04126</v>
      </c>
      <c r="X36" s="75">
        <v>2060.5061040000001</v>
      </c>
      <c r="Y36" s="75">
        <v>2134.185547</v>
      </c>
      <c r="Z36" s="75">
        <v>2211.2839359999998</v>
      </c>
      <c r="AA36" s="75">
        <v>2291.8789059999999</v>
      </c>
      <c r="AB36" s="75">
        <v>2376.7250979999999</v>
      </c>
      <c r="AC36" s="75">
        <v>2465.8078609999998</v>
      </c>
      <c r="AD36" s="75">
        <v>2563.6293949999999</v>
      </c>
      <c r="AE36" s="75">
        <v>2666.4257809999999</v>
      </c>
      <c r="AF36" s="75">
        <v>2774.5351559999999</v>
      </c>
      <c r="AG36" s="80">
        <v>2.9644E-2</v>
      </c>
    </row>
    <row r="37" spans="1:33" ht="36.75">
      <c r="A37" s="58" t="s">
        <v>1461</v>
      </c>
      <c r="B37" s="73" t="s">
        <v>396</v>
      </c>
      <c r="C37" s="75">
        <v>470.28543100000002</v>
      </c>
      <c r="D37" s="75">
        <v>461.7276</v>
      </c>
      <c r="E37" s="75">
        <v>497.52905299999998</v>
      </c>
      <c r="F37" s="75">
        <v>514.04852300000005</v>
      </c>
      <c r="G37" s="75">
        <v>520.23974599999997</v>
      </c>
      <c r="H37" s="75">
        <v>523.09063700000002</v>
      </c>
      <c r="I37" s="75">
        <v>534.88262899999995</v>
      </c>
      <c r="J37" s="75">
        <v>553.24249299999997</v>
      </c>
      <c r="K37" s="75">
        <v>575.39117399999998</v>
      </c>
      <c r="L37" s="75">
        <v>598.57611099999997</v>
      </c>
      <c r="M37" s="75">
        <v>622.90240500000004</v>
      </c>
      <c r="N37" s="75">
        <v>648.54663100000005</v>
      </c>
      <c r="O37" s="75">
        <v>675.51171899999997</v>
      </c>
      <c r="P37" s="75">
        <v>703.71472200000005</v>
      </c>
      <c r="Q37" s="75">
        <v>733.10876499999995</v>
      </c>
      <c r="R37" s="75">
        <v>764.07153300000004</v>
      </c>
      <c r="S37" s="75">
        <v>796.45489499999996</v>
      </c>
      <c r="T37" s="75">
        <v>830.37481700000001</v>
      </c>
      <c r="U37" s="75">
        <v>865.93670699999996</v>
      </c>
      <c r="V37" s="75">
        <v>903.20214799999997</v>
      </c>
      <c r="W37" s="75">
        <v>942.52600099999995</v>
      </c>
      <c r="X37" s="75">
        <v>983.74487299999998</v>
      </c>
      <c r="Y37" s="75">
        <v>1027.0479740000001</v>
      </c>
      <c r="Z37" s="75">
        <v>1072.569336</v>
      </c>
      <c r="AA37" s="75">
        <v>1120.380615</v>
      </c>
      <c r="AB37" s="75">
        <v>1170.8975829999999</v>
      </c>
      <c r="AC37" s="75">
        <v>1224.080078</v>
      </c>
      <c r="AD37" s="75">
        <v>1280.1735839999999</v>
      </c>
      <c r="AE37" s="75">
        <v>1339.3652340000001</v>
      </c>
      <c r="AF37" s="75">
        <v>1401.8797609999999</v>
      </c>
      <c r="AG37" s="80">
        <v>3.8380999999999998E-2</v>
      </c>
    </row>
    <row r="38" spans="1:33" ht="36.75">
      <c r="A38" s="58" t="s">
        <v>1462</v>
      </c>
      <c r="B38" s="73" t="s">
        <v>398</v>
      </c>
      <c r="C38" s="75">
        <v>202.997986</v>
      </c>
      <c r="D38" s="75">
        <v>200.72491500000001</v>
      </c>
      <c r="E38" s="75">
        <v>219.14233400000001</v>
      </c>
      <c r="F38" s="75">
        <v>215.62766999999999</v>
      </c>
      <c r="G38" s="75">
        <v>212.46435500000001</v>
      </c>
      <c r="H38" s="75">
        <v>209.20404099999999</v>
      </c>
      <c r="I38" s="75">
        <v>213.91146900000001</v>
      </c>
      <c r="J38" s="75">
        <v>218.49423200000001</v>
      </c>
      <c r="K38" s="75">
        <v>223.10462999999999</v>
      </c>
      <c r="L38" s="75">
        <v>227.77731299999999</v>
      </c>
      <c r="M38" s="75">
        <v>232.53619399999999</v>
      </c>
      <c r="N38" s="75">
        <v>237.422134</v>
      </c>
      <c r="O38" s="75">
        <v>242.43666099999999</v>
      </c>
      <c r="P38" s="75">
        <v>247.55006399999999</v>
      </c>
      <c r="Q38" s="75">
        <v>252.73850999999999</v>
      </c>
      <c r="R38" s="75">
        <v>258.09487899999999</v>
      </c>
      <c r="S38" s="75">
        <v>263.55319200000002</v>
      </c>
      <c r="T38" s="75">
        <v>269.12515300000001</v>
      </c>
      <c r="U38" s="75">
        <v>274.81442299999998</v>
      </c>
      <c r="V38" s="75">
        <v>280.59771699999999</v>
      </c>
      <c r="W38" s="75">
        <v>286.53762799999998</v>
      </c>
      <c r="X38" s="75">
        <v>292.58642600000002</v>
      </c>
      <c r="Y38" s="75">
        <v>298.77511600000003</v>
      </c>
      <c r="Z38" s="75">
        <v>305.12213100000002</v>
      </c>
      <c r="AA38" s="75">
        <v>311.629456</v>
      </c>
      <c r="AB38" s="75">
        <v>318.38913000000002</v>
      </c>
      <c r="AC38" s="75">
        <v>325.514771</v>
      </c>
      <c r="AD38" s="75">
        <v>337.15014600000001</v>
      </c>
      <c r="AE38" s="75">
        <v>349.27816799999999</v>
      </c>
      <c r="AF38" s="75">
        <v>361.92895499999997</v>
      </c>
      <c r="AG38" s="80">
        <v>2.0140000000000002E-2</v>
      </c>
    </row>
    <row r="39" spans="1:33" ht="36.75">
      <c r="A39" s="58" t="s">
        <v>1463</v>
      </c>
      <c r="B39" s="73" t="s">
        <v>400</v>
      </c>
      <c r="C39" s="75">
        <v>515.93951400000003</v>
      </c>
      <c r="D39" s="75">
        <v>514.58013900000003</v>
      </c>
      <c r="E39" s="75">
        <v>507.65777600000001</v>
      </c>
      <c r="F39" s="75">
        <v>502.34136999999998</v>
      </c>
      <c r="G39" s="75">
        <v>505.191956</v>
      </c>
      <c r="H39" s="75">
        <v>509.119934</v>
      </c>
      <c r="I39" s="75">
        <v>518.796875</v>
      </c>
      <c r="J39" s="75">
        <v>531.82568400000002</v>
      </c>
      <c r="K39" s="75">
        <v>545.35961899999995</v>
      </c>
      <c r="L39" s="75">
        <v>559.44512899999995</v>
      </c>
      <c r="M39" s="75">
        <v>574.14770499999997</v>
      </c>
      <c r="N39" s="75">
        <v>589.58972200000005</v>
      </c>
      <c r="O39" s="75">
        <v>605.75335700000005</v>
      </c>
      <c r="P39" s="75">
        <v>622.55499299999997</v>
      </c>
      <c r="Q39" s="75">
        <v>639.93988000000002</v>
      </c>
      <c r="R39" s="75">
        <v>658.17944299999999</v>
      </c>
      <c r="S39" s="75">
        <v>677.11346400000002</v>
      </c>
      <c r="T39" s="75">
        <v>696.82397500000002</v>
      </c>
      <c r="U39" s="75">
        <v>717.36169400000006</v>
      </c>
      <c r="V39" s="75">
        <v>738.67175299999997</v>
      </c>
      <c r="W39" s="75">
        <v>760.97760000000005</v>
      </c>
      <c r="X39" s="75">
        <v>784.17480499999999</v>
      </c>
      <c r="Y39" s="75">
        <v>808.36230499999999</v>
      </c>
      <c r="Z39" s="75">
        <v>833.59258999999997</v>
      </c>
      <c r="AA39" s="75">
        <v>859.86889599999995</v>
      </c>
      <c r="AB39" s="75">
        <v>887.43823199999997</v>
      </c>
      <c r="AC39" s="75">
        <v>916.21307400000001</v>
      </c>
      <c r="AD39" s="75">
        <v>946.30578600000001</v>
      </c>
      <c r="AE39" s="75">
        <v>977.78228799999999</v>
      </c>
      <c r="AF39" s="75">
        <v>1010.7265619999999</v>
      </c>
      <c r="AG39" s="80">
        <v>2.3458E-2</v>
      </c>
    </row>
    <row r="40" spans="1:33">
      <c r="A40" s="58" t="s">
        <v>1464</v>
      </c>
      <c r="B40" s="73" t="s">
        <v>412</v>
      </c>
      <c r="C40" s="75">
        <v>1840.9920649999999</v>
      </c>
      <c r="D40" s="75">
        <v>1833.7342530000001</v>
      </c>
      <c r="E40" s="75">
        <v>1944.8569339999999</v>
      </c>
      <c r="F40" s="75">
        <v>1967.6103519999999</v>
      </c>
      <c r="G40" s="75">
        <v>1976.890991</v>
      </c>
      <c r="H40" s="75">
        <v>1989.7348629999999</v>
      </c>
      <c r="I40" s="75">
        <v>2022.9792480000001</v>
      </c>
      <c r="J40" s="75">
        <v>2081.6120609999998</v>
      </c>
      <c r="K40" s="75">
        <v>2142.1679690000001</v>
      </c>
      <c r="L40" s="75">
        <v>2204.5378420000002</v>
      </c>
      <c r="M40" s="75">
        <v>2267.5874020000001</v>
      </c>
      <c r="N40" s="75">
        <v>2332.8544919999999</v>
      </c>
      <c r="O40" s="75">
        <v>2400.6047359999998</v>
      </c>
      <c r="P40" s="75">
        <v>2471.0251459999999</v>
      </c>
      <c r="Q40" s="75">
        <v>2544.236328</v>
      </c>
      <c r="R40" s="75">
        <v>2619.8972170000002</v>
      </c>
      <c r="S40" s="75">
        <v>2698.5336910000001</v>
      </c>
      <c r="T40" s="75">
        <v>2780.2919919999999</v>
      </c>
      <c r="U40" s="75">
        <v>2865.3176269999999</v>
      </c>
      <c r="V40" s="75">
        <v>2953.742432</v>
      </c>
      <c r="W40" s="75">
        <v>3044.921875</v>
      </c>
      <c r="X40" s="75">
        <v>3139.8735350000002</v>
      </c>
      <c r="Y40" s="75">
        <v>3238.8857419999999</v>
      </c>
      <c r="Z40" s="75">
        <v>3342.2780760000001</v>
      </c>
      <c r="AA40" s="75">
        <v>3450.4582519999999</v>
      </c>
      <c r="AB40" s="75">
        <v>3573.5422359999998</v>
      </c>
      <c r="AC40" s="75">
        <v>3708.242432</v>
      </c>
      <c r="AD40" s="75">
        <v>3849.533203</v>
      </c>
      <c r="AE40" s="75">
        <v>3997.7924800000001</v>
      </c>
      <c r="AF40" s="75">
        <v>4153.4335940000001</v>
      </c>
      <c r="AG40" s="80">
        <v>2.8452999999999999E-2</v>
      </c>
    </row>
    <row r="41" spans="1:33" ht="36.75">
      <c r="A41" s="58" t="s">
        <v>1465</v>
      </c>
      <c r="B41" s="73" t="s">
        <v>396</v>
      </c>
      <c r="C41" s="75">
        <v>765.85736099999997</v>
      </c>
      <c r="D41" s="75">
        <v>762.96026600000005</v>
      </c>
      <c r="E41" s="75">
        <v>796.55181900000002</v>
      </c>
      <c r="F41" s="75">
        <v>826.84478799999999</v>
      </c>
      <c r="G41" s="75">
        <v>847.30194100000006</v>
      </c>
      <c r="H41" s="75">
        <v>856.65106200000002</v>
      </c>
      <c r="I41" s="75">
        <v>884.47619599999996</v>
      </c>
      <c r="J41" s="75">
        <v>913.58074999999997</v>
      </c>
      <c r="K41" s="75">
        <v>943.99847399999999</v>
      </c>
      <c r="L41" s="75">
        <v>975.61706500000003</v>
      </c>
      <c r="M41" s="75">
        <v>1007.975586</v>
      </c>
      <c r="N41" s="75">
        <v>1041.7108149999999</v>
      </c>
      <c r="O41" s="75">
        <v>1077.008057</v>
      </c>
      <c r="P41" s="75">
        <v>1114.0073239999999</v>
      </c>
      <c r="Q41" s="75">
        <v>1152.8160399999999</v>
      </c>
      <c r="R41" s="75">
        <v>1193.3020019999999</v>
      </c>
      <c r="S41" s="75">
        <v>1235.775024</v>
      </c>
      <c r="T41" s="75">
        <v>1280.362427</v>
      </c>
      <c r="U41" s="75">
        <v>1327.193481</v>
      </c>
      <c r="V41" s="75">
        <v>1376.3702390000001</v>
      </c>
      <c r="W41" s="75">
        <v>1427.6457519999999</v>
      </c>
      <c r="X41" s="75">
        <v>1481.5164789999999</v>
      </c>
      <c r="Y41" s="75">
        <v>1538.147217</v>
      </c>
      <c r="Z41" s="75">
        <v>1597.7054439999999</v>
      </c>
      <c r="AA41" s="75">
        <v>1660.3804929999999</v>
      </c>
      <c r="AB41" s="75">
        <v>1725.6865230000001</v>
      </c>
      <c r="AC41" s="75">
        <v>1794.431885</v>
      </c>
      <c r="AD41" s="75">
        <v>1866.8438719999999</v>
      </c>
      <c r="AE41" s="75">
        <v>1943.150635</v>
      </c>
      <c r="AF41" s="75">
        <v>2023.6015620000001</v>
      </c>
      <c r="AG41" s="80">
        <v>3.4071999999999998E-2</v>
      </c>
    </row>
    <row r="42" spans="1:33" ht="36.75">
      <c r="A42" s="58" t="s">
        <v>1466</v>
      </c>
      <c r="B42" s="73" t="s">
        <v>398</v>
      </c>
      <c r="C42" s="75">
        <v>903.02838099999997</v>
      </c>
      <c r="D42" s="75">
        <v>898.97265600000003</v>
      </c>
      <c r="E42" s="75">
        <v>978.51245100000006</v>
      </c>
      <c r="F42" s="75">
        <v>966.28576699999996</v>
      </c>
      <c r="G42" s="75">
        <v>952.98150599999997</v>
      </c>
      <c r="H42" s="75">
        <v>960.67334000000005</v>
      </c>
      <c r="I42" s="75">
        <v>966.86596699999996</v>
      </c>
      <c r="J42" s="75">
        <v>992.83752400000003</v>
      </c>
      <c r="K42" s="75">
        <v>1019.2854</v>
      </c>
      <c r="L42" s="75">
        <v>1046.236938</v>
      </c>
      <c r="M42" s="75">
        <v>1073.069336</v>
      </c>
      <c r="N42" s="75">
        <v>1100.6488039999999</v>
      </c>
      <c r="O42" s="75">
        <v>1129.020874</v>
      </c>
      <c r="P42" s="75">
        <v>1158.2124020000001</v>
      </c>
      <c r="Q42" s="75">
        <v>1188.228394</v>
      </c>
      <c r="R42" s="75">
        <v>1218.899048</v>
      </c>
      <c r="S42" s="75">
        <v>1250.398682</v>
      </c>
      <c r="T42" s="75">
        <v>1282.7366939999999</v>
      </c>
      <c r="U42" s="75">
        <v>1315.919922</v>
      </c>
      <c r="V42" s="75">
        <v>1349.9801030000001</v>
      </c>
      <c r="W42" s="75">
        <v>1384.5570070000001</v>
      </c>
      <c r="X42" s="75">
        <v>1420.1252440000001</v>
      </c>
      <c r="Y42" s="75">
        <v>1456.7982179999999</v>
      </c>
      <c r="Z42" s="75">
        <v>1494.7198490000001</v>
      </c>
      <c r="AA42" s="75">
        <v>1534.098389</v>
      </c>
      <c r="AB42" s="75">
        <v>1585.5789789999999</v>
      </c>
      <c r="AC42" s="75">
        <v>1645.0135499999999</v>
      </c>
      <c r="AD42" s="75">
        <v>1707.134888</v>
      </c>
      <c r="AE42" s="75">
        <v>1772.0826420000001</v>
      </c>
      <c r="AF42" s="75">
        <v>1840.010376</v>
      </c>
      <c r="AG42" s="80">
        <v>2.4847999999999999E-2</v>
      </c>
    </row>
    <row r="43" spans="1:33" ht="36.75">
      <c r="A43" s="58" t="s">
        <v>1467</v>
      </c>
      <c r="B43" s="73" t="s">
        <v>400</v>
      </c>
      <c r="C43" s="75">
        <v>172.10629299999999</v>
      </c>
      <c r="D43" s="75">
        <v>171.801376</v>
      </c>
      <c r="E43" s="75">
        <v>169.792709</v>
      </c>
      <c r="F43" s="75">
        <v>174.479691</v>
      </c>
      <c r="G43" s="75">
        <v>176.60758999999999</v>
      </c>
      <c r="H43" s="75">
        <v>172.41033899999999</v>
      </c>
      <c r="I43" s="75">
        <v>171.637024</v>
      </c>
      <c r="J43" s="75">
        <v>175.193939</v>
      </c>
      <c r="K43" s="75">
        <v>178.88391100000001</v>
      </c>
      <c r="L43" s="75">
        <v>182.683899</v>
      </c>
      <c r="M43" s="75">
        <v>186.542542</v>
      </c>
      <c r="N43" s="75">
        <v>190.49485799999999</v>
      </c>
      <c r="O43" s="75">
        <v>194.57595800000001</v>
      </c>
      <c r="P43" s="75">
        <v>198.80548099999999</v>
      </c>
      <c r="Q43" s="75">
        <v>203.191788</v>
      </c>
      <c r="R43" s="75">
        <v>207.69607500000001</v>
      </c>
      <c r="S43" s="75">
        <v>212.35993999999999</v>
      </c>
      <c r="T43" s="75">
        <v>217.192947</v>
      </c>
      <c r="U43" s="75">
        <v>222.204407</v>
      </c>
      <c r="V43" s="75">
        <v>227.39207500000001</v>
      </c>
      <c r="W43" s="75">
        <v>232.71935999999999</v>
      </c>
      <c r="X43" s="75">
        <v>238.23202499999999</v>
      </c>
      <c r="Y43" s="75">
        <v>243.940552</v>
      </c>
      <c r="Z43" s="75">
        <v>249.85289</v>
      </c>
      <c r="AA43" s="75">
        <v>255.979218</v>
      </c>
      <c r="AB43" s="75">
        <v>262.27667200000002</v>
      </c>
      <c r="AC43" s="75">
        <v>268.79708900000003</v>
      </c>
      <c r="AD43" s="75">
        <v>275.55456500000003</v>
      </c>
      <c r="AE43" s="75">
        <v>282.55914300000001</v>
      </c>
      <c r="AF43" s="75">
        <v>289.82193000000001</v>
      </c>
      <c r="AG43" s="80">
        <v>1.8133E-2</v>
      </c>
    </row>
    <row r="44" spans="1:33" ht="60.75">
      <c r="A44" s="58" t="s">
        <v>1468</v>
      </c>
      <c r="B44" s="73" t="s">
        <v>414</v>
      </c>
      <c r="C44" s="75">
        <v>1533.8217770000001</v>
      </c>
      <c r="D44" s="75">
        <v>1501.7016599999999</v>
      </c>
      <c r="E44" s="75">
        <v>1664.543457</v>
      </c>
      <c r="F44" s="75">
        <v>1638.830078</v>
      </c>
      <c r="G44" s="75">
        <v>1634.5169679999999</v>
      </c>
      <c r="H44" s="75">
        <v>1622.952759</v>
      </c>
      <c r="I44" s="75">
        <v>1625.5802000000001</v>
      </c>
      <c r="J44" s="75">
        <v>1626.5954589999999</v>
      </c>
      <c r="K44" s="75">
        <v>1632.139404</v>
      </c>
      <c r="L44" s="75">
        <v>1639.260986</v>
      </c>
      <c r="M44" s="75">
        <v>1649.1823730000001</v>
      </c>
      <c r="N44" s="75">
        <v>1659.9731449999999</v>
      </c>
      <c r="O44" s="75">
        <v>1678.849487</v>
      </c>
      <c r="P44" s="75">
        <v>1699.027832</v>
      </c>
      <c r="Q44" s="75">
        <v>1720.4560550000001</v>
      </c>
      <c r="R44" s="75">
        <v>1742.3598629999999</v>
      </c>
      <c r="S44" s="75">
        <v>1765.508057</v>
      </c>
      <c r="T44" s="75">
        <v>1790.0078120000001</v>
      </c>
      <c r="U44" s="75">
        <v>1815.931885</v>
      </c>
      <c r="V44" s="75">
        <v>1843.331543</v>
      </c>
      <c r="W44" s="75">
        <v>1871.3839109999999</v>
      </c>
      <c r="X44" s="75">
        <v>1900.9975589999999</v>
      </c>
      <c r="Y44" s="75">
        <v>1932.248169</v>
      </c>
      <c r="Z44" s="75">
        <v>1965.175293</v>
      </c>
      <c r="AA44" s="75">
        <v>1999.8542480000001</v>
      </c>
      <c r="AB44" s="75">
        <v>2035.3740230000001</v>
      </c>
      <c r="AC44" s="75">
        <v>2072.7761230000001</v>
      </c>
      <c r="AD44" s="75">
        <v>2112.1901859999998</v>
      </c>
      <c r="AE44" s="75">
        <v>2153.6335450000001</v>
      </c>
      <c r="AF44" s="75">
        <v>2198.476318</v>
      </c>
      <c r="AG44" s="80">
        <v>1.2491E-2</v>
      </c>
    </row>
    <row r="45" spans="1:33" ht="36.75">
      <c r="A45" s="58" t="s">
        <v>1469</v>
      </c>
      <c r="B45" s="73" t="s">
        <v>396</v>
      </c>
      <c r="C45" s="75">
        <v>925.33557099999996</v>
      </c>
      <c r="D45" s="75">
        <v>895.719604</v>
      </c>
      <c r="E45" s="75">
        <v>1052.0238039999999</v>
      </c>
      <c r="F45" s="75">
        <v>1033.1679690000001</v>
      </c>
      <c r="G45" s="75">
        <v>1037.4910890000001</v>
      </c>
      <c r="H45" s="75">
        <v>1041.17749</v>
      </c>
      <c r="I45" s="75">
        <v>1049.0421140000001</v>
      </c>
      <c r="J45" s="75">
        <v>1057.514404</v>
      </c>
      <c r="K45" s="75">
        <v>1066.5726320000001</v>
      </c>
      <c r="L45" s="75">
        <v>1076.2341309999999</v>
      </c>
      <c r="M45" s="75">
        <v>1086.787842</v>
      </c>
      <c r="N45" s="75">
        <v>1098.159058</v>
      </c>
      <c r="O45" s="75">
        <v>1110.2664789999999</v>
      </c>
      <c r="P45" s="75">
        <v>1123.1282960000001</v>
      </c>
      <c r="Q45" s="75">
        <v>1136.791626</v>
      </c>
      <c r="R45" s="75">
        <v>1150.8145750000001</v>
      </c>
      <c r="S45" s="75">
        <v>1165.6585689999999</v>
      </c>
      <c r="T45" s="75">
        <v>1181.4025879999999</v>
      </c>
      <c r="U45" s="75">
        <v>1198.102539</v>
      </c>
      <c r="V45" s="75">
        <v>1215.798828</v>
      </c>
      <c r="W45" s="75">
        <v>1234.0081789999999</v>
      </c>
      <c r="X45" s="75">
        <v>1253.2963870000001</v>
      </c>
      <c r="Y45" s="75">
        <v>1273.7220460000001</v>
      </c>
      <c r="Z45" s="75">
        <v>1295.322876</v>
      </c>
      <c r="AA45" s="75">
        <v>1318.1611330000001</v>
      </c>
      <c r="AB45" s="75">
        <v>1341.6820070000001</v>
      </c>
      <c r="AC45" s="75">
        <v>1366.557129</v>
      </c>
      <c r="AD45" s="75">
        <v>1392.88501</v>
      </c>
      <c r="AE45" s="75">
        <v>1420.6970209999999</v>
      </c>
      <c r="AF45" s="75">
        <v>1451.5145259999999</v>
      </c>
      <c r="AG45" s="80">
        <v>1.5646E-2</v>
      </c>
    </row>
    <row r="46" spans="1:33" ht="36.75">
      <c r="A46" s="58" t="s">
        <v>1470</v>
      </c>
      <c r="B46" s="73" t="s">
        <v>398</v>
      </c>
      <c r="C46" s="75">
        <v>220.47108499999999</v>
      </c>
      <c r="D46" s="75">
        <v>220.11137400000001</v>
      </c>
      <c r="E46" s="75">
        <v>231.763397</v>
      </c>
      <c r="F46" s="75">
        <v>231.67936700000001</v>
      </c>
      <c r="G46" s="75">
        <v>225.383331</v>
      </c>
      <c r="H46" s="75">
        <v>218.668869</v>
      </c>
      <c r="I46" s="75">
        <v>215.24388099999999</v>
      </c>
      <c r="J46" s="75">
        <v>211.93804900000001</v>
      </c>
      <c r="K46" s="75">
        <v>210.97010800000001</v>
      </c>
      <c r="L46" s="75">
        <v>209.69723500000001</v>
      </c>
      <c r="M46" s="75">
        <v>208.185959</v>
      </c>
      <c r="N46" s="75">
        <v>206.48164399999999</v>
      </c>
      <c r="O46" s="75">
        <v>211.922821</v>
      </c>
      <c r="P46" s="75">
        <v>217.711456</v>
      </c>
      <c r="Q46" s="75">
        <v>223.744888</v>
      </c>
      <c r="R46" s="75">
        <v>229.84536700000001</v>
      </c>
      <c r="S46" s="75">
        <v>236.185318</v>
      </c>
      <c r="T46" s="75">
        <v>242.78263899999999</v>
      </c>
      <c r="U46" s="75">
        <v>249.64970400000001</v>
      </c>
      <c r="V46" s="75">
        <v>256.80273399999999</v>
      </c>
      <c r="W46" s="75">
        <v>264.05761699999999</v>
      </c>
      <c r="X46" s="75">
        <v>271.60238600000002</v>
      </c>
      <c r="Y46" s="75">
        <v>279.45181300000002</v>
      </c>
      <c r="Z46" s="75">
        <v>287.61267099999998</v>
      </c>
      <c r="AA46" s="75">
        <v>296.09689300000002</v>
      </c>
      <c r="AB46" s="75">
        <v>304.71786500000002</v>
      </c>
      <c r="AC46" s="75">
        <v>313.67425500000002</v>
      </c>
      <c r="AD46" s="75">
        <v>322.98803700000002</v>
      </c>
      <c r="AE46" s="75">
        <v>332.654785</v>
      </c>
      <c r="AF46" s="75">
        <v>342.59033199999999</v>
      </c>
      <c r="AG46" s="80">
        <v>1.5315E-2</v>
      </c>
    </row>
    <row r="47" spans="1:33" ht="36.75">
      <c r="A47" s="58" t="s">
        <v>1471</v>
      </c>
      <c r="B47" s="73" t="s">
        <v>400</v>
      </c>
      <c r="C47" s="75">
        <v>388.015106</v>
      </c>
      <c r="D47" s="75">
        <v>385.870789</v>
      </c>
      <c r="E47" s="75">
        <v>380.75625600000001</v>
      </c>
      <c r="F47" s="75">
        <v>373.98278800000003</v>
      </c>
      <c r="G47" s="75">
        <v>371.64257800000001</v>
      </c>
      <c r="H47" s="75">
        <v>363.10641500000003</v>
      </c>
      <c r="I47" s="75">
        <v>361.29415899999998</v>
      </c>
      <c r="J47" s="75">
        <v>357.14312699999999</v>
      </c>
      <c r="K47" s="75">
        <v>354.59670999999997</v>
      </c>
      <c r="L47" s="75">
        <v>353.32959</v>
      </c>
      <c r="M47" s="75">
        <v>354.208618</v>
      </c>
      <c r="N47" s="75">
        <v>355.33236699999998</v>
      </c>
      <c r="O47" s="75">
        <v>356.66012599999999</v>
      </c>
      <c r="P47" s="75">
        <v>358.18808000000001</v>
      </c>
      <c r="Q47" s="75">
        <v>359.91961700000002</v>
      </c>
      <c r="R47" s="75">
        <v>361.69998199999998</v>
      </c>
      <c r="S47" s="75">
        <v>363.66424599999999</v>
      </c>
      <c r="T47" s="75">
        <v>365.82269300000002</v>
      </c>
      <c r="U47" s="75">
        <v>368.179688</v>
      </c>
      <c r="V47" s="75">
        <v>370.72994999999997</v>
      </c>
      <c r="W47" s="75">
        <v>373.31814600000001</v>
      </c>
      <c r="X47" s="75">
        <v>376.09878500000002</v>
      </c>
      <c r="Y47" s="75">
        <v>379.074341</v>
      </c>
      <c r="Z47" s="75">
        <v>382.23974600000003</v>
      </c>
      <c r="AA47" s="75">
        <v>385.59622200000001</v>
      </c>
      <c r="AB47" s="75">
        <v>388.97418199999998</v>
      </c>
      <c r="AC47" s="75">
        <v>392.54473899999999</v>
      </c>
      <c r="AD47" s="75">
        <v>396.31720000000001</v>
      </c>
      <c r="AE47" s="75">
        <v>400.28179899999998</v>
      </c>
      <c r="AF47" s="75">
        <v>404.37142899999998</v>
      </c>
      <c r="AG47" s="80">
        <v>1.4250000000000001E-3</v>
      </c>
    </row>
    <row r="48" spans="1:33">
      <c r="A48" s="58" t="s">
        <v>1472</v>
      </c>
      <c r="B48" s="73" t="s">
        <v>416</v>
      </c>
      <c r="C48" s="75">
        <v>4644.6547849999997</v>
      </c>
      <c r="D48" s="75">
        <v>4573.4379879999997</v>
      </c>
      <c r="E48" s="75">
        <v>4927.2060549999997</v>
      </c>
      <c r="F48" s="75">
        <v>4983.1459960000002</v>
      </c>
      <c r="G48" s="75">
        <v>5127.5625</v>
      </c>
      <c r="H48" s="75">
        <v>5236.0185549999997</v>
      </c>
      <c r="I48" s="75">
        <v>5458.3837890000004</v>
      </c>
      <c r="J48" s="75">
        <v>5638.0844729999999</v>
      </c>
      <c r="K48" s="75">
        <v>5818.1191410000001</v>
      </c>
      <c r="L48" s="75">
        <v>5998.9589839999999</v>
      </c>
      <c r="M48" s="75">
        <v>6181.2485349999997</v>
      </c>
      <c r="N48" s="75">
        <v>6363.4370120000003</v>
      </c>
      <c r="O48" s="75">
        <v>6544.7607420000004</v>
      </c>
      <c r="P48" s="75">
        <v>6726.0478519999997</v>
      </c>
      <c r="Q48" s="75">
        <v>6908.9765619999998</v>
      </c>
      <c r="R48" s="75">
        <v>7093.2514650000003</v>
      </c>
      <c r="S48" s="75">
        <v>7277.5610349999997</v>
      </c>
      <c r="T48" s="75">
        <v>7462.3051759999998</v>
      </c>
      <c r="U48" s="75">
        <v>7649.1918949999999</v>
      </c>
      <c r="V48" s="75">
        <v>7840.734375</v>
      </c>
      <c r="W48" s="75">
        <v>8039.8706050000001</v>
      </c>
      <c r="X48" s="75">
        <v>8246.7412110000005</v>
      </c>
      <c r="Y48" s="75">
        <v>8472.7744139999995</v>
      </c>
      <c r="Z48" s="75">
        <v>8711.7226559999999</v>
      </c>
      <c r="AA48" s="75">
        <v>8982.2841800000006</v>
      </c>
      <c r="AB48" s="75">
        <v>9255.6113280000009</v>
      </c>
      <c r="AC48" s="75">
        <v>9533.7109380000002</v>
      </c>
      <c r="AD48" s="75">
        <v>9816.0693360000005</v>
      </c>
      <c r="AE48" s="75">
        <v>10100.483398</v>
      </c>
      <c r="AF48" s="75">
        <v>10384.622069999999</v>
      </c>
      <c r="AG48" s="80">
        <v>2.8133999999999999E-2</v>
      </c>
    </row>
    <row r="49" spans="1:33" ht="36.75">
      <c r="A49" s="58" t="s">
        <v>1473</v>
      </c>
      <c r="B49" s="73" t="s">
        <v>396</v>
      </c>
      <c r="C49" s="75">
        <v>3654.5815429999998</v>
      </c>
      <c r="D49" s="75">
        <v>3591.5048830000001</v>
      </c>
      <c r="E49" s="75">
        <v>3844.1352539999998</v>
      </c>
      <c r="F49" s="75">
        <v>3907.1469729999999</v>
      </c>
      <c r="G49" s="75">
        <v>4030.0576169999999</v>
      </c>
      <c r="H49" s="75">
        <v>4142.3085940000001</v>
      </c>
      <c r="I49" s="75">
        <v>4290.265625</v>
      </c>
      <c r="J49" s="75">
        <v>4439.466797</v>
      </c>
      <c r="K49" s="75">
        <v>4589.8022460000002</v>
      </c>
      <c r="L49" s="75">
        <v>4741.5327150000003</v>
      </c>
      <c r="M49" s="75">
        <v>4895.2597660000001</v>
      </c>
      <c r="N49" s="75">
        <v>5049.5454099999997</v>
      </c>
      <c r="O49" s="75">
        <v>5203.7089839999999</v>
      </c>
      <c r="P49" s="75">
        <v>5358.4682620000003</v>
      </c>
      <c r="Q49" s="75">
        <v>5515.2041019999997</v>
      </c>
      <c r="R49" s="75">
        <v>5673.6943359999996</v>
      </c>
      <c r="S49" s="75">
        <v>5832.7646480000003</v>
      </c>
      <c r="T49" s="75">
        <v>5992.7744140000004</v>
      </c>
      <c r="U49" s="75">
        <v>6155.3295900000003</v>
      </c>
      <c r="V49" s="75">
        <v>6322.5820309999999</v>
      </c>
      <c r="W49" s="75">
        <v>6497.0327150000003</v>
      </c>
      <c r="X49" s="75">
        <v>6678.7607420000004</v>
      </c>
      <c r="Y49" s="75">
        <v>6866.3188479999999</v>
      </c>
      <c r="Z49" s="75">
        <v>7059.7065430000002</v>
      </c>
      <c r="AA49" s="75">
        <v>7284.279297</v>
      </c>
      <c r="AB49" s="75">
        <v>7511.2211909999996</v>
      </c>
      <c r="AC49" s="75">
        <v>7742.2485349999997</v>
      </c>
      <c r="AD49" s="75">
        <v>7976.921875</v>
      </c>
      <c r="AE49" s="75">
        <v>8213.3476559999999</v>
      </c>
      <c r="AF49" s="75">
        <v>8449.5224610000005</v>
      </c>
      <c r="AG49" s="80">
        <v>2.9322999999999998E-2</v>
      </c>
    </row>
    <row r="50" spans="1:33" ht="36.75">
      <c r="A50" s="58" t="s">
        <v>1474</v>
      </c>
      <c r="B50" s="73" t="s">
        <v>398</v>
      </c>
      <c r="C50" s="75">
        <v>766.82202099999995</v>
      </c>
      <c r="D50" s="75">
        <v>760.30908199999999</v>
      </c>
      <c r="E50" s="75">
        <v>864.02557400000001</v>
      </c>
      <c r="F50" s="75">
        <v>853.12634300000002</v>
      </c>
      <c r="G50" s="75">
        <v>868.08685300000002</v>
      </c>
      <c r="H50" s="75">
        <v>858.63403300000004</v>
      </c>
      <c r="I50" s="75">
        <v>926.353882</v>
      </c>
      <c r="J50" s="75">
        <v>950.23547399999995</v>
      </c>
      <c r="K50" s="75">
        <v>973.39599599999997</v>
      </c>
      <c r="L50" s="75">
        <v>996.03466800000001</v>
      </c>
      <c r="M50" s="75">
        <v>1018.164124</v>
      </c>
      <c r="N50" s="75">
        <v>1039.7551269999999</v>
      </c>
      <c r="O50" s="75">
        <v>1060.7639160000001</v>
      </c>
      <c r="P50" s="75">
        <v>1081.2574460000001</v>
      </c>
      <c r="Q50" s="75">
        <v>1101.4614260000001</v>
      </c>
      <c r="R50" s="75">
        <v>1121.322144</v>
      </c>
      <c r="S50" s="75">
        <v>1140.7647710000001</v>
      </c>
      <c r="T50" s="75">
        <v>1159.8131100000001</v>
      </c>
      <c r="U50" s="75">
        <v>1178.494385</v>
      </c>
      <c r="V50" s="75">
        <v>1197.0710449999999</v>
      </c>
      <c r="W50" s="75">
        <v>1215.8641359999999</v>
      </c>
      <c r="X50" s="75">
        <v>1234.947754</v>
      </c>
      <c r="Y50" s="75">
        <v>1267.287231</v>
      </c>
      <c r="Z50" s="75">
        <v>1306.7384030000001</v>
      </c>
      <c r="AA50" s="75">
        <v>1346.76062</v>
      </c>
      <c r="AB50" s="75">
        <v>1387.3328859999999</v>
      </c>
      <c r="AC50" s="75">
        <v>1428.673462</v>
      </c>
      <c r="AD50" s="75">
        <v>1470.7364500000001</v>
      </c>
      <c r="AE50" s="75">
        <v>1513.303711</v>
      </c>
      <c r="AF50" s="75">
        <v>1556.1391599999999</v>
      </c>
      <c r="AG50" s="80">
        <v>2.4704E-2</v>
      </c>
    </row>
    <row r="51" spans="1:33" ht="36.75">
      <c r="A51" s="58" t="s">
        <v>1475</v>
      </c>
      <c r="B51" s="73" t="s">
        <v>400</v>
      </c>
      <c r="C51" s="75">
        <v>223.251328</v>
      </c>
      <c r="D51" s="75">
        <v>221.623932</v>
      </c>
      <c r="E51" s="75">
        <v>219.04534899999999</v>
      </c>
      <c r="F51" s="75">
        <v>222.87264999999999</v>
      </c>
      <c r="G51" s="75">
        <v>229.41774000000001</v>
      </c>
      <c r="H51" s="75">
        <v>235.076233</v>
      </c>
      <c r="I51" s="75">
        <v>241.76397700000001</v>
      </c>
      <c r="J51" s="75">
        <v>248.382294</v>
      </c>
      <c r="K51" s="75">
        <v>254.92065400000001</v>
      </c>
      <c r="L51" s="75">
        <v>261.39135700000003</v>
      </c>
      <c r="M51" s="75">
        <v>267.82473800000002</v>
      </c>
      <c r="N51" s="75">
        <v>274.13623000000001</v>
      </c>
      <c r="O51" s="75">
        <v>280.28829999999999</v>
      </c>
      <c r="P51" s="75">
        <v>286.32232699999997</v>
      </c>
      <c r="Q51" s="75">
        <v>292.31097399999999</v>
      </c>
      <c r="R51" s="75">
        <v>298.23501599999997</v>
      </c>
      <c r="S51" s="75">
        <v>304.031586</v>
      </c>
      <c r="T51" s="75">
        <v>309.71798699999999</v>
      </c>
      <c r="U51" s="75">
        <v>315.36779799999999</v>
      </c>
      <c r="V51" s="75">
        <v>321.08126800000002</v>
      </c>
      <c r="W51" s="75">
        <v>326.97366299999999</v>
      </c>
      <c r="X51" s="75">
        <v>333.03298999999998</v>
      </c>
      <c r="Y51" s="75">
        <v>339.16863999999998</v>
      </c>
      <c r="Z51" s="75">
        <v>345.27694700000001</v>
      </c>
      <c r="AA51" s="75">
        <v>351.24408</v>
      </c>
      <c r="AB51" s="75">
        <v>357.05725100000001</v>
      </c>
      <c r="AC51" s="75">
        <v>362.78890999999999</v>
      </c>
      <c r="AD51" s="75">
        <v>368.41082799999998</v>
      </c>
      <c r="AE51" s="75">
        <v>373.83169600000002</v>
      </c>
      <c r="AF51" s="75">
        <v>378.95977800000003</v>
      </c>
      <c r="AG51" s="80">
        <v>1.8412999999999999E-2</v>
      </c>
    </row>
    <row r="52" spans="1:33" ht="36.75">
      <c r="A52" s="58" t="s">
        <v>1476</v>
      </c>
      <c r="B52" s="73" t="s">
        <v>418</v>
      </c>
      <c r="C52" s="75">
        <v>1159.8077390000001</v>
      </c>
      <c r="D52" s="75">
        <v>1154.67688</v>
      </c>
      <c r="E52" s="75">
        <v>1274.0864260000001</v>
      </c>
      <c r="F52" s="75">
        <v>1283.1495359999999</v>
      </c>
      <c r="G52" s="75">
        <v>1272.4169919999999</v>
      </c>
      <c r="H52" s="75">
        <v>1248.698975</v>
      </c>
      <c r="I52" s="75">
        <v>1241.635376</v>
      </c>
      <c r="J52" s="75">
        <v>1239.6917719999999</v>
      </c>
      <c r="K52" s="75">
        <v>1231.934814</v>
      </c>
      <c r="L52" s="75">
        <v>1221.776001</v>
      </c>
      <c r="M52" s="75">
        <v>1213.756836</v>
      </c>
      <c r="N52" s="75">
        <v>1204.841187</v>
      </c>
      <c r="O52" s="75">
        <v>1194.9411620000001</v>
      </c>
      <c r="P52" s="75">
        <v>1189.7779539999999</v>
      </c>
      <c r="Q52" s="75">
        <v>1185.520996</v>
      </c>
      <c r="R52" s="75">
        <v>1182.47937</v>
      </c>
      <c r="S52" s="75">
        <v>1179.2508539999999</v>
      </c>
      <c r="T52" s="75">
        <v>1175.8320309999999</v>
      </c>
      <c r="U52" s="75">
        <v>1172.491211</v>
      </c>
      <c r="V52" s="75">
        <v>1169.371948</v>
      </c>
      <c r="W52" s="75">
        <v>1166.775269</v>
      </c>
      <c r="X52" s="75">
        <v>1164.5192870000001</v>
      </c>
      <c r="Y52" s="75">
        <v>1162.4262699999999</v>
      </c>
      <c r="Z52" s="75">
        <v>1161.947754</v>
      </c>
      <c r="AA52" s="75">
        <v>1168.165894</v>
      </c>
      <c r="AB52" s="75">
        <v>1175.094482</v>
      </c>
      <c r="AC52" s="75">
        <v>1182.709351</v>
      </c>
      <c r="AD52" s="75">
        <v>1191.1723629999999</v>
      </c>
      <c r="AE52" s="75">
        <v>1200.652466</v>
      </c>
      <c r="AF52" s="75">
        <v>1211.2677000000001</v>
      </c>
      <c r="AG52" s="80">
        <v>1.498E-3</v>
      </c>
    </row>
    <row r="53" spans="1:33" ht="36.75">
      <c r="A53" s="58" t="s">
        <v>1477</v>
      </c>
      <c r="B53" s="73" t="s">
        <v>396</v>
      </c>
      <c r="C53" s="75">
        <v>524.72741699999995</v>
      </c>
      <c r="D53" s="75">
        <v>522.28741500000001</v>
      </c>
      <c r="E53" s="75">
        <v>563.47552499999995</v>
      </c>
      <c r="F53" s="75">
        <v>583.79193099999998</v>
      </c>
      <c r="G53" s="75">
        <v>585.17028800000003</v>
      </c>
      <c r="H53" s="75">
        <v>571.37902799999995</v>
      </c>
      <c r="I53" s="75">
        <v>574.68426499999998</v>
      </c>
      <c r="J53" s="75">
        <v>577.36181599999998</v>
      </c>
      <c r="K53" s="75">
        <v>579.57360800000004</v>
      </c>
      <c r="L53" s="75">
        <v>581.40106200000002</v>
      </c>
      <c r="M53" s="75">
        <v>582.56097399999999</v>
      </c>
      <c r="N53" s="75">
        <v>582.98925799999995</v>
      </c>
      <c r="O53" s="75">
        <v>583.53063999999995</v>
      </c>
      <c r="P53" s="75">
        <v>584.34191899999996</v>
      </c>
      <c r="Q53" s="75">
        <v>585.401611</v>
      </c>
      <c r="R53" s="75">
        <v>586.79010000000005</v>
      </c>
      <c r="S53" s="75">
        <v>588.32977300000005</v>
      </c>
      <c r="T53" s="75">
        <v>590.03582800000004</v>
      </c>
      <c r="U53" s="75">
        <v>592.040527</v>
      </c>
      <c r="V53" s="75">
        <v>594.42694100000006</v>
      </c>
      <c r="W53" s="75">
        <v>597.32757600000002</v>
      </c>
      <c r="X53" s="75">
        <v>600.680115</v>
      </c>
      <c r="Y53" s="75">
        <v>604.40625</v>
      </c>
      <c r="Z53" s="75">
        <v>608.51122999999995</v>
      </c>
      <c r="AA53" s="75">
        <v>613.01849400000003</v>
      </c>
      <c r="AB53" s="75">
        <v>617.94140600000003</v>
      </c>
      <c r="AC53" s="75">
        <v>623.28063999999995</v>
      </c>
      <c r="AD53" s="75">
        <v>629.113831</v>
      </c>
      <c r="AE53" s="75">
        <v>635.52069100000006</v>
      </c>
      <c r="AF53" s="75">
        <v>642.56073000000004</v>
      </c>
      <c r="AG53" s="80">
        <v>7.0099999999999997E-3</v>
      </c>
    </row>
    <row r="54" spans="1:33" ht="36.75">
      <c r="A54" s="58" t="s">
        <v>1478</v>
      </c>
      <c r="B54" s="73" t="s">
        <v>398</v>
      </c>
      <c r="C54" s="75">
        <v>506.17117300000001</v>
      </c>
      <c r="D54" s="75">
        <v>504.348297</v>
      </c>
      <c r="E54" s="75">
        <v>583.38690199999996</v>
      </c>
      <c r="F54" s="75">
        <v>573.90887499999997</v>
      </c>
      <c r="G54" s="75">
        <v>563.94799799999998</v>
      </c>
      <c r="H54" s="75">
        <v>556.23785399999997</v>
      </c>
      <c r="I54" s="75">
        <v>548.00219700000002</v>
      </c>
      <c r="J54" s="75">
        <v>545.90270999999996</v>
      </c>
      <c r="K54" s="75">
        <v>537.29003899999998</v>
      </c>
      <c r="L54" s="75">
        <v>528.25067100000001</v>
      </c>
      <c r="M54" s="75">
        <v>520.58306900000002</v>
      </c>
      <c r="N54" s="75">
        <v>513.06469700000002</v>
      </c>
      <c r="O54" s="75">
        <v>505.10629299999999</v>
      </c>
      <c r="P54" s="75">
        <v>501.518799</v>
      </c>
      <c r="Q54" s="75">
        <v>497.76489299999997</v>
      </c>
      <c r="R54" s="75">
        <v>493.93429600000002</v>
      </c>
      <c r="S54" s="75">
        <v>489.73864700000001</v>
      </c>
      <c r="T54" s="75">
        <v>485.15936299999998</v>
      </c>
      <c r="U54" s="75">
        <v>480.32186899999999</v>
      </c>
      <c r="V54" s="75">
        <v>475.30310100000003</v>
      </c>
      <c r="W54" s="75">
        <v>470.24743699999999</v>
      </c>
      <c r="X54" s="75">
        <v>465.04129</v>
      </c>
      <c r="Y54" s="75">
        <v>459.59433000000001</v>
      </c>
      <c r="Z54" s="75">
        <v>455.35409499999997</v>
      </c>
      <c r="AA54" s="75">
        <v>457.37973</v>
      </c>
      <c r="AB54" s="75">
        <v>459.67477400000001</v>
      </c>
      <c r="AC54" s="75">
        <v>462.21563700000002</v>
      </c>
      <c r="AD54" s="75">
        <v>465.08517499999999</v>
      </c>
      <c r="AE54" s="75">
        <v>468.36767600000002</v>
      </c>
      <c r="AF54" s="75">
        <v>472.11910999999998</v>
      </c>
      <c r="AG54" s="80">
        <v>-2.3990000000000001E-3</v>
      </c>
    </row>
    <row r="55" spans="1:33" ht="36.75">
      <c r="A55" s="58" t="s">
        <v>1479</v>
      </c>
      <c r="B55" s="73" t="s">
        <v>400</v>
      </c>
      <c r="C55" s="75">
        <v>128.90921</v>
      </c>
      <c r="D55" s="75">
        <v>128.04115300000001</v>
      </c>
      <c r="E55" s="75">
        <v>127.224052</v>
      </c>
      <c r="F55" s="75">
        <v>125.44871500000001</v>
      </c>
      <c r="G55" s="75">
        <v>123.29869100000001</v>
      </c>
      <c r="H55" s="75">
        <v>121.082008</v>
      </c>
      <c r="I55" s="75">
        <v>118.94890599999999</v>
      </c>
      <c r="J55" s="75">
        <v>116.42729199999999</v>
      </c>
      <c r="K55" s="75">
        <v>115.071144</v>
      </c>
      <c r="L55" s="75">
        <v>112.124245</v>
      </c>
      <c r="M55" s="75">
        <v>110.612747</v>
      </c>
      <c r="N55" s="75">
        <v>108.78727000000001</v>
      </c>
      <c r="O55" s="75">
        <v>106.304199</v>
      </c>
      <c r="P55" s="75">
        <v>103.917191</v>
      </c>
      <c r="Q55" s="75">
        <v>102.35453800000001</v>
      </c>
      <c r="R55" s="75">
        <v>101.75502</v>
      </c>
      <c r="S55" s="75">
        <v>101.18246499999999</v>
      </c>
      <c r="T55" s="75">
        <v>100.636826</v>
      </c>
      <c r="U55" s="75">
        <v>100.128738</v>
      </c>
      <c r="V55" s="75">
        <v>99.642021</v>
      </c>
      <c r="W55" s="75">
        <v>99.200333000000001</v>
      </c>
      <c r="X55" s="75">
        <v>98.797873999999993</v>
      </c>
      <c r="Y55" s="75">
        <v>98.425644000000005</v>
      </c>
      <c r="Z55" s="75">
        <v>98.082367000000005</v>
      </c>
      <c r="AA55" s="75">
        <v>97.767753999999996</v>
      </c>
      <c r="AB55" s="75">
        <v>97.478279000000001</v>
      </c>
      <c r="AC55" s="75">
        <v>97.213013000000004</v>
      </c>
      <c r="AD55" s="75">
        <v>96.973381000000003</v>
      </c>
      <c r="AE55" s="75">
        <v>96.764090999999993</v>
      </c>
      <c r="AF55" s="75">
        <v>96.587913999999998</v>
      </c>
      <c r="AG55" s="80">
        <v>-9.9039999999999996E-3</v>
      </c>
    </row>
    <row r="56" spans="1:33" ht="36.75">
      <c r="A56" s="58" t="s">
        <v>1480</v>
      </c>
      <c r="B56" s="73" t="s">
        <v>420</v>
      </c>
      <c r="C56" s="75">
        <v>2144.236328</v>
      </c>
      <c r="D56" s="75">
        <v>2132.766357</v>
      </c>
      <c r="E56" s="75">
        <v>2402.1022950000001</v>
      </c>
      <c r="F56" s="75">
        <v>2492.0830080000001</v>
      </c>
      <c r="G56" s="75">
        <v>2519.1198730000001</v>
      </c>
      <c r="H56" s="75">
        <v>2552.4453119999998</v>
      </c>
      <c r="I56" s="75">
        <v>2633.3005370000001</v>
      </c>
      <c r="J56" s="75">
        <v>2720.0424800000001</v>
      </c>
      <c r="K56" s="75">
        <v>2809.2878420000002</v>
      </c>
      <c r="L56" s="75">
        <v>2894.2421880000002</v>
      </c>
      <c r="M56" s="75">
        <v>2978.4536130000001</v>
      </c>
      <c r="N56" s="75">
        <v>3062.0895999999998</v>
      </c>
      <c r="O56" s="75">
        <v>3145.4956050000001</v>
      </c>
      <c r="P56" s="75">
        <v>3229.2128910000001</v>
      </c>
      <c r="Q56" s="75">
        <v>3313.439453</v>
      </c>
      <c r="R56" s="75">
        <v>3396.8911130000001</v>
      </c>
      <c r="S56" s="75">
        <v>3481.0434570000002</v>
      </c>
      <c r="T56" s="75">
        <v>3566.4099120000001</v>
      </c>
      <c r="U56" s="75">
        <v>3652.6752929999998</v>
      </c>
      <c r="V56" s="75">
        <v>3744.4277339999999</v>
      </c>
      <c r="W56" s="75">
        <v>3840.1140140000002</v>
      </c>
      <c r="X56" s="75">
        <v>3936.9433589999999</v>
      </c>
      <c r="Y56" s="75">
        <v>4034.4343260000001</v>
      </c>
      <c r="Z56" s="75">
        <v>4133.1826170000004</v>
      </c>
      <c r="AA56" s="75">
        <v>4232.6962890000004</v>
      </c>
      <c r="AB56" s="75">
        <v>4328.6611329999996</v>
      </c>
      <c r="AC56" s="75">
        <v>4425.0507809999999</v>
      </c>
      <c r="AD56" s="75">
        <v>4523.1015619999998</v>
      </c>
      <c r="AE56" s="75">
        <v>4623.9033200000003</v>
      </c>
      <c r="AF56" s="75">
        <v>4731.4228519999997</v>
      </c>
      <c r="AG56" s="80">
        <v>2.7667000000000001E-2</v>
      </c>
    </row>
    <row r="57" spans="1:33" ht="36.75">
      <c r="A57" s="58" t="s">
        <v>1481</v>
      </c>
      <c r="B57" s="73" t="s">
        <v>396</v>
      </c>
      <c r="C57" s="75">
        <v>1132.485962</v>
      </c>
      <c r="D57" s="75">
        <v>1126.212769</v>
      </c>
      <c r="E57" s="75">
        <v>1296.4171140000001</v>
      </c>
      <c r="F57" s="75">
        <v>1371.9571530000001</v>
      </c>
      <c r="G57" s="75">
        <v>1414.9479980000001</v>
      </c>
      <c r="H57" s="75">
        <v>1445.837158</v>
      </c>
      <c r="I57" s="75">
        <v>1507.5726320000001</v>
      </c>
      <c r="J57" s="75">
        <v>1568.7723390000001</v>
      </c>
      <c r="K57" s="75">
        <v>1628.2729489999999</v>
      </c>
      <c r="L57" s="75">
        <v>1685.799683</v>
      </c>
      <c r="M57" s="75">
        <v>1743.518311</v>
      </c>
      <c r="N57" s="75">
        <v>1801.61438</v>
      </c>
      <c r="O57" s="75">
        <v>1860.3389890000001</v>
      </c>
      <c r="P57" s="75">
        <v>1920.0692140000001</v>
      </c>
      <c r="Q57" s="75">
        <v>1980.9517820000001</v>
      </c>
      <c r="R57" s="75">
        <v>2042.1873780000001</v>
      </c>
      <c r="S57" s="75">
        <v>2104.6994629999999</v>
      </c>
      <c r="T57" s="75">
        <v>2168.7917480000001</v>
      </c>
      <c r="U57" s="75">
        <v>2234.282471</v>
      </c>
      <c r="V57" s="75">
        <v>2305.5397950000001</v>
      </c>
      <c r="W57" s="75">
        <v>2381.226318</v>
      </c>
      <c r="X57" s="75">
        <v>2458.5581050000001</v>
      </c>
      <c r="Y57" s="75">
        <v>2537.2546390000002</v>
      </c>
      <c r="Z57" s="75">
        <v>2617.7214359999998</v>
      </c>
      <c r="AA57" s="75">
        <v>2699.6701659999999</v>
      </c>
      <c r="AB57" s="75">
        <v>2780.3217770000001</v>
      </c>
      <c r="AC57" s="75">
        <v>2862.258789</v>
      </c>
      <c r="AD57" s="75">
        <v>2946.3012699999999</v>
      </c>
      <c r="AE57" s="75">
        <v>3033.1782229999999</v>
      </c>
      <c r="AF57" s="75">
        <v>3123.7136230000001</v>
      </c>
      <c r="AG57" s="80">
        <v>3.5605999999999999E-2</v>
      </c>
    </row>
    <row r="58" spans="1:33" ht="36.75">
      <c r="A58" s="58" t="s">
        <v>1482</v>
      </c>
      <c r="B58" s="73" t="s">
        <v>398</v>
      </c>
      <c r="C58" s="75">
        <v>590.44549600000005</v>
      </c>
      <c r="D58" s="75">
        <v>587.86871299999996</v>
      </c>
      <c r="E58" s="75">
        <v>689.92077600000005</v>
      </c>
      <c r="F58" s="75">
        <v>682.07751499999995</v>
      </c>
      <c r="G58" s="75">
        <v>673.90319799999997</v>
      </c>
      <c r="H58" s="75">
        <v>666.31701699999996</v>
      </c>
      <c r="I58" s="75">
        <v>672.24591099999998</v>
      </c>
      <c r="J58" s="75">
        <v>684.84271200000001</v>
      </c>
      <c r="K58" s="75">
        <v>702.13385000000005</v>
      </c>
      <c r="L58" s="75">
        <v>717.65704300000004</v>
      </c>
      <c r="M58" s="75">
        <v>732.34521500000005</v>
      </c>
      <c r="N58" s="75">
        <v>746.13604699999996</v>
      </c>
      <c r="O58" s="75">
        <v>759.07659899999999</v>
      </c>
      <c r="P58" s="75">
        <v>771.26220699999999</v>
      </c>
      <c r="Q58" s="75">
        <v>782.71612500000003</v>
      </c>
      <c r="R58" s="75">
        <v>793.14007600000002</v>
      </c>
      <c r="S58" s="75">
        <v>802.88714600000003</v>
      </c>
      <c r="T58" s="75">
        <v>812.10766599999999</v>
      </c>
      <c r="U58" s="75">
        <v>820.71386700000005</v>
      </c>
      <c r="V58" s="75">
        <v>828.86377000000005</v>
      </c>
      <c r="W58" s="75">
        <v>836.43969700000002</v>
      </c>
      <c r="X58" s="75">
        <v>843.417419</v>
      </c>
      <c r="Y58" s="75">
        <v>849.66449</v>
      </c>
      <c r="Z58" s="75">
        <v>855.30285600000002</v>
      </c>
      <c r="AA58" s="75">
        <v>860.20159899999999</v>
      </c>
      <c r="AB58" s="75">
        <v>863.39813200000003</v>
      </c>
      <c r="AC58" s="75">
        <v>865.77307099999996</v>
      </c>
      <c r="AD58" s="75">
        <v>867.597534</v>
      </c>
      <c r="AE58" s="75">
        <v>869.11010699999997</v>
      </c>
      <c r="AF58" s="75">
        <v>873.31774900000005</v>
      </c>
      <c r="AG58" s="80">
        <v>1.3589E-2</v>
      </c>
    </row>
    <row r="59" spans="1:33" ht="36.75">
      <c r="A59" s="58" t="s">
        <v>1483</v>
      </c>
      <c r="B59" s="73" t="s">
        <v>400</v>
      </c>
      <c r="C59" s="75">
        <v>421.30505399999998</v>
      </c>
      <c r="D59" s="75">
        <v>418.684753</v>
      </c>
      <c r="E59" s="75">
        <v>415.76449600000001</v>
      </c>
      <c r="F59" s="75">
        <v>438.04840100000001</v>
      </c>
      <c r="G59" s="75">
        <v>430.268799</v>
      </c>
      <c r="H59" s="75">
        <v>440.29089399999998</v>
      </c>
      <c r="I59" s="75">
        <v>453.481964</v>
      </c>
      <c r="J59" s="75">
        <v>466.42739899999998</v>
      </c>
      <c r="K59" s="75">
        <v>478.88113399999997</v>
      </c>
      <c r="L59" s="75">
        <v>490.78527800000001</v>
      </c>
      <c r="M59" s="75">
        <v>502.589966</v>
      </c>
      <c r="N59" s="75">
        <v>514.33917199999996</v>
      </c>
      <c r="O59" s="75">
        <v>526.07995600000004</v>
      </c>
      <c r="P59" s="75">
        <v>537.88140899999996</v>
      </c>
      <c r="Q59" s="75">
        <v>549.77148399999999</v>
      </c>
      <c r="R59" s="75">
        <v>561.56378199999995</v>
      </c>
      <c r="S59" s="75">
        <v>573.45684800000004</v>
      </c>
      <c r="T59" s="75">
        <v>585.51049799999998</v>
      </c>
      <c r="U59" s="75">
        <v>597.67883300000005</v>
      </c>
      <c r="V59" s="75">
        <v>610.02404799999999</v>
      </c>
      <c r="W59" s="75">
        <v>622.44793700000002</v>
      </c>
      <c r="X59" s="75">
        <v>634.96771200000001</v>
      </c>
      <c r="Y59" s="75">
        <v>647.51513699999998</v>
      </c>
      <c r="Z59" s="75">
        <v>660.15795900000001</v>
      </c>
      <c r="AA59" s="75">
        <v>672.82421899999997</v>
      </c>
      <c r="AB59" s="75">
        <v>684.941284</v>
      </c>
      <c r="AC59" s="75">
        <v>697.01928699999996</v>
      </c>
      <c r="AD59" s="75">
        <v>709.20263699999998</v>
      </c>
      <c r="AE59" s="75">
        <v>721.614868</v>
      </c>
      <c r="AF59" s="75">
        <v>734.39166299999999</v>
      </c>
      <c r="AG59" s="80">
        <v>1.9345999999999999E-2</v>
      </c>
    </row>
    <row r="60" spans="1:33" ht="36.75">
      <c r="A60" s="58" t="s">
        <v>1484</v>
      </c>
      <c r="B60" s="73" t="s">
        <v>422</v>
      </c>
      <c r="C60" s="75">
        <v>978.30895999999996</v>
      </c>
      <c r="D60" s="75">
        <v>970.67895499999997</v>
      </c>
      <c r="E60" s="75">
        <v>997.15283199999999</v>
      </c>
      <c r="F60" s="75">
        <v>1018.2880249999999</v>
      </c>
      <c r="G60" s="75">
        <v>1054.0688479999999</v>
      </c>
      <c r="H60" s="75">
        <v>1097.1191409999999</v>
      </c>
      <c r="I60" s="75">
        <v>1157.7764890000001</v>
      </c>
      <c r="J60" s="75">
        <v>1222.98999</v>
      </c>
      <c r="K60" s="75">
        <v>1289.889893</v>
      </c>
      <c r="L60" s="75">
        <v>1358.6741939999999</v>
      </c>
      <c r="M60" s="75">
        <v>1429.548462</v>
      </c>
      <c r="N60" s="75">
        <v>1501.1796879999999</v>
      </c>
      <c r="O60" s="75">
        <v>1572.9688719999999</v>
      </c>
      <c r="P60" s="75">
        <v>1644.450928</v>
      </c>
      <c r="Q60" s="75">
        <v>1716.4338379999999</v>
      </c>
      <c r="R60" s="75">
        <v>1789.6604</v>
      </c>
      <c r="S60" s="75">
        <v>1864.936768</v>
      </c>
      <c r="T60" s="75">
        <v>1942.5126949999999</v>
      </c>
      <c r="U60" s="75">
        <v>2022.3937989999999</v>
      </c>
      <c r="V60" s="75">
        <v>2104.5395509999998</v>
      </c>
      <c r="W60" s="75">
        <v>2187.9736330000001</v>
      </c>
      <c r="X60" s="75">
        <v>2273.2785640000002</v>
      </c>
      <c r="Y60" s="75">
        <v>2360.6835940000001</v>
      </c>
      <c r="Z60" s="75">
        <v>2450.1137699999999</v>
      </c>
      <c r="AA60" s="75">
        <v>2541.5588379999999</v>
      </c>
      <c r="AB60" s="75">
        <v>2634.04126</v>
      </c>
      <c r="AC60" s="75">
        <v>2728.0043949999999</v>
      </c>
      <c r="AD60" s="75">
        <v>2827.782471</v>
      </c>
      <c r="AE60" s="75">
        <v>2929.0634770000001</v>
      </c>
      <c r="AF60" s="75">
        <v>3030.5527339999999</v>
      </c>
      <c r="AG60" s="80">
        <v>3.9759000000000003E-2</v>
      </c>
    </row>
    <row r="61" spans="1:33" ht="36.75">
      <c r="A61" s="58" t="s">
        <v>1485</v>
      </c>
      <c r="B61" s="73" t="s">
        <v>396</v>
      </c>
      <c r="C61" s="75">
        <v>694.907104</v>
      </c>
      <c r="D61" s="75">
        <v>688.72430399999996</v>
      </c>
      <c r="E61" s="75">
        <v>705.72381600000006</v>
      </c>
      <c r="F61" s="75">
        <v>729.902466</v>
      </c>
      <c r="G61" s="75">
        <v>762.72515899999996</v>
      </c>
      <c r="H61" s="75">
        <v>797.739014</v>
      </c>
      <c r="I61" s="75">
        <v>846.81915300000003</v>
      </c>
      <c r="J61" s="75">
        <v>897.788635</v>
      </c>
      <c r="K61" s="75">
        <v>950.24548300000004</v>
      </c>
      <c r="L61" s="75">
        <v>1004.357117</v>
      </c>
      <c r="M61" s="75">
        <v>1060.2928469999999</v>
      </c>
      <c r="N61" s="75">
        <v>1117.0347899999999</v>
      </c>
      <c r="O61" s="75">
        <v>1174.1247559999999</v>
      </c>
      <c r="P61" s="75">
        <v>1231.206909</v>
      </c>
      <c r="Q61" s="75">
        <v>1288.9053960000001</v>
      </c>
      <c r="R61" s="75">
        <v>1347.8012699999999</v>
      </c>
      <c r="S61" s="75">
        <v>1408.5268550000001</v>
      </c>
      <c r="T61" s="75">
        <v>1471.286621</v>
      </c>
      <c r="U61" s="75">
        <v>1536.0958250000001</v>
      </c>
      <c r="V61" s="75">
        <v>1602.934814</v>
      </c>
      <c r="W61" s="75">
        <v>1671.0535890000001</v>
      </c>
      <c r="X61" s="75">
        <v>1740.9182129999999</v>
      </c>
      <c r="Y61" s="75">
        <v>1812.7193600000001</v>
      </c>
      <c r="Z61" s="75">
        <v>1886.411499</v>
      </c>
      <c r="AA61" s="75">
        <v>1961.9997559999999</v>
      </c>
      <c r="AB61" s="75">
        <v>2038.726318</v>
      </c>
      <c r="AC61" s="75">
        <v>2116.9633789999998</v>
      </c>
      <c r="AD61" s="75">
        <v>2200.9892580000001</v>
      </c>
      <c r="AE61" s="75">
        <v>2286.57251</v>
      </c>
      <c r="AF61" s="75">
        <v>2372.6889649999998</v>
      </c>
      <c r="AG61" s="80">
        <v>4.3254000000000001E-2</v>
      </c>
    </row>
    <row r="62" spans="1:33" ht="36.75">
      <c r="A62" s="58" t="s">
        <v>1486</v>
      </c>
      <c r="B62" s="73" t="s">
        <v>398</v>
      </c>
      <c r="C62" s="75">
        <v>106.75715599999999</v>
      </c>
      <c r="D62" s="75">
        <v>106.336975</v>
      </c>
      <c r="E62" s="75">
        <v>117.419746</v>
      </c>
      <c r="F62" s="75">
        <v>115.480385</v>
      </c>
      <c r="G62" s="75">
        <v>113.495018</v>
      </c>
      <c r="H62" s="75">
        <v>115.400436</v>
      </c>
      <c r="I62" s="75">
        <v>118.167328</v>
      </c>
      <c r="J62" s="75">
        <v>123.393799</v>
      </c>
      <c r="K62" s="75">
        <v>128.71101400000001</v>
      </c>
      <c r="L62" s="75">
        <v>134.13339199999999</v>
      </c>
      <c r="M62" s="75">
        <v>139.67129499999999</v>
      </c>
      <c r="N62" s="75">
        <v>145.230591</v>
      </c>
      <c r="O62" s="75">
        <v>150.76744099999999</v>
      </c>
      <c r="P62" s="75">
        <v>156.24873400000001</v>
      </c>
      <c r="Q62" s="75">
        <v>161.735748</v>
      </c>
      <c r="R62" s="75">
        <v>167.27799999999999</v>
      </c>
      <c r="S62" s="75">
        <v>172.93893399999999</v>
      </c>
      <c r="T62" s="75">
        <v>178.73597699999999</v>
      </c>
      <c r="U62" s="75">
        <v>184.668533</v>
      </c>
      <c r="V62" s="75">
        <v>190.735443</v>
      </c>
      <c r="W62" s="75">
        <v>196.85751300000001</v>
      </c>
      <c r="X62" s="75">
        <v>203.08026100000001</v>
      </c>
      <c r="Y62" s="75">
        <v>209.418488</v>
      </c>
      <c r="Z62" s="75">
        <v>215.865082</v>
      </c>
      <c r="AA62" s="75">
        <v>222.41830400000001</v>
      </c>
      <c r="AB62" s="75">
        <v>228.998795</v>
      </c>
      <c r="AC62" s="75">
        <v>235.639938</v>
      </c>
      <c r="AD62" s="75">
        <v>242.36274700000001</v>
      </c>
      <c r="AE62" s="75">
        <v>249.14274599999999</v>
      </c>
      <c r="AF62" s="75">
        <v>255.89117400000001</v>
      </c>
      <c r="AG62" s="80">
        <v>3.0603999999999999E-2</v>
      </c>
    </row>
    <row r="63" spans="1:33" ht="36.75">
      <c r="A63" s="58" t="s">
        <v>1487</v>
      </c>
      <c r="B63" s="73" t="s">
        <v>400</v>
      </c>
      <c r="C63" s="75">
        <v>176.64468400000001</v>
      </c>
      <c r="D63" s="75">
        <v>175.61769100000001</v>
      </c>
      <c r="E63" s="75">
        <v>174.009308</v>
      </c>
      <c r="F63" s="75">
        <v>172.90515099999999</v>
      </c>
      <c r="G63" s="75">
        <v>177.848724</v>
      </c>
      <c r="H63" s="75">
        <v>183.97972100000001</v>
      </c>
      <c r="I63" s="75">
        <v>192.790054</v>
      </c>
      <c r="J63" s="75">
        <v>201.80758700000001</v>
      </c>
      <c r="K63" s="75">
        <v>210.93330399999999</v>
      </c>
      <c r="L63" s="75">
        <v>220.18374600000001</v>
      </c>
      <c r="M63" s="75">
        <v>229.584351</v>
      </c>
      <c r="N63" s="75">
        <v>238.91426100000001</v>
      </c>
      <c r="O63" s="75">
        <v>248.07662999999999</v>
      </c>
      <c r="P63" s="75">
        <v>256.99523900000003</v>
      </c>
      <c r="Q63" s="75">
        <v>265.792755</v>
      </c>
      <c r="R63" s="75">
        <v>274.58111600000001</v>
      </c>
      <c r="S63" s="75">
        <v>283.47088600000001</v>
      </c>
      <c r="T63" s="75">
        <v>292.49005099999999</v>
      </c>
      <c r="U63" s="75">
        <v>301.62942500000003</v>
      </c>
      <c r="V63" s="75">
        <v>310.86923200000001</v>
      </c>
      <c r="W63" s="75">
        <v>320.06253099999998</v>
      </c>
      <c r="X63" s="75">
        <v>329.27999899999998</v>
      </c>
      <c r="Y63" s="75">
        <v>338.54583700000001</v>
      </c>
      <c r="Z63" s="75">
        <v>347.83709700000003</v>
      </c>
      <c r="AA63" s="75">
        <v>357.14093000000003</v>
      </c>
      <c r="AB63" s="75">
        <v>366.316193</v>
      </c>
      <c r="AC63" s="75">
        <v>375.40103099999999</v>
      </c>
      <c r="AD63" s="75">
        <v>384.43048099999999</v>
      </c>
      <c r="AE63" s="75">
        <v>393.34811400000001</v>
      </c>
      <c r="AF63" s="75">
        <v>401.97256499999997</v>
      </c>
      <c r="AG63" s="80">
        <v>2.8759E-2</v>
      </c>
    </row>
    <row r="64" spans="1:33">
      <c r="A64" s="58" t="s">
        <v>1488</v>
      </c>
      <c r="B64" s="73" t="s">
        <v>424</v>
      </c>
      <c r="C64" s="75">
        <v>859.79028300000004</v>
      </c>
      <c r="D64" s="75">
        <v>863.32495100000006</v>
      </c>
      <c r="E64" s="75">
        <v>921.50537099999997</v>
      </c>
      <c r="F64" s="75">
        <v>943.71148700000003</v>
      </c>
      <c r="G64" s="75">
        <v>943.95874000000003</v>
      </c>
      <c r="H64" s="75">
        <v>941.43957499999999</v>
      </c>
      <c r="I64" s="75">
        <v>962.18298300000004</v>
      </c>
      <c r="J64" s="75">
        <v>973.62652600000001</v>
      </c>
      <c r="K64" s="75">
        <v>980.64794900000004</v>
      </c>
      <c r="L64" s="75">
        <v>992.04614300000003</v>
      </c>
      <c r="M64" s="75">
        <v>1004.048584</v>
      </c>
      <c r="N64" s="75">
        <v>1018.736145</v>
      </c>
      <c r="O64" s="75">
        <v>1036.7873540000001</v>
      </c>
      <c r="P64" s="75">
        <v>1054.9267580000001</v>
      </c>
      <c r="Q64" s="75">
        <v>1072.525513</v>
      </c>
      <c r="R64" s="75">
        <v>1089.5694579999999</v>
      </c>
      <c r="S64" s="75">
        <v>1106.6689449999999</v>
      </c>
      <c r="T64" s="75">
        <v>1124.059814</v>
      </c>
      <c r="U64" s="75">
        <v>1142.2138669999999</v>
      </c>
      <c r="V64" s="75">
        <v>1164.682129</v>
      </c>
      <c r="W64" s="75">
        <v>1187.7700199999999</v>
      </c>
      <c r="X64" s="75">
        <v>1211.5589600000001</v>
      </c>
      <c r="Y64" s="75">
        <v>1236.1024170000001</v>
      </c>
      <c r="Z64" s="75">
        <v>1261.463379</v>
      </c>
      <c r="AA64" s="75">
        <v>1287.7062989999999</v>
      </c>
      <c r="AB64" s="75">
        <v>1314.908813</v>
      </c>
      <c r="AC64" s="75">
        <v>1343.1457519999999</v>
      </c>
      <c r="AD64" s="75">
        <v>1372.498779</v>
      </c>
      <c r="AE64" s="75">
        <v>1403.0275879999999</v>
      </c>
      <c r="AF64" s="75">
        <v>1434.826904</v>
      </c>
      <c r="AG64" s="80">
        <v>1.7815999999999999E-2</v>
      </c>
    </row>
    <row r="65" spans="1:33" ht="36.75">
      <c r="A65" s="58" t="s">
        <v>1489</v>
      </c>
      <c r="B65" s="73" t="s">
        <v>396</v>
      </c>
      <c r="C65" s="75">
        <v>346.78008999999997</v>
      </c>
      <c r="D65" s="75">
        <v>352.01828</v>
      </c>
      <c r="E65" s="75">
        <v>390.92175300000002</v>
      </c>
      <c r="F65" s="75">
        <v>407.33517499999999</v>
      </c>
      <c r="G65" s="75">
        <v>413.40035999999998</v>
      </c>
      <c r="H65" s="75">
        <v>413.33221400000002</v>
      </c>
      <c r="I65" s="75">
        <v>419.85754400000002</v>
      </c>
      <c r="J65" s="75">
        <v>426.09097300000002</v>
      </c>
      <c r="K65" s="75">
        <v>432.64434799999998</v>
      </c>
      <c r="L65" s="75">
        <v>439.25546300000002</v>
      </c>
      <c r="M65" s="75">
        <v>445.82775900000001</v>
      </c>
      <c r="N65" s="75">
        <v>455.10699499999998</v>
      </c>
      <c r="O65" s="75">
        <v>467.79913299999998</v>
      </c>
      <c r="P65" s="75">
        <v>480.72467</v>
      </c>
      <c r="Q65" s="75">
        <v>493.57287600000001</v>
      </c>
      <c r="R65" s="75">
        <v>506.35943600000002</v>
      </c>
      <c r="S65" s="75">
        <v>519.38678000000004</v>
      </c>
      <c r="T65" s="75">
        <v>532.77062999999998</v>
      </c>
      <c r="U65" s="75">
        <v>546.33215299999995</v>
      </c>
      <c r="V65" s="75">
        <v>560.27380400000004</v>
      </c>
      <c r="W65" s="75">
        <v>574.68902600000001</v>
      </c>
      <c r="X65" s="75">
        <v>589.62304700000004</v>
      </c>
      <c r="Y65" s="75">
        <v>605.106628</v>
      </c>
      <c r="Z65" s="75">
        <v>621.17541500000004</v>
      </c>
      <c r="AA65" s="75">
        <v>637.86676</v>
      </c>
      <c r="AB65" s="75">
        <v>655.22399900000005</v>
      </c>
      <c r="AC65" s="75">
        <v>673.29382299999997</v>
      </c>
      <c r="AD65" s="75">
        <v>692.12695299999996</v>
      </c>
      <c r="AE65" s="75">
        <v>711.76440400000001</v>
      </c>
      <c r="AF65" s="75">
        <v>732.26599099999999</v>
      </c>
      <c r="AG65" s="80">
        <v>2.6109E-2</v>
      </c>
    </row>
    <row r="66" spans="1:33" ht="36.75">
      <c r="A66" s="58" t="s">
        <v>1490</v>
      </c>
      <c r="B66" s="73" t="s">
        <v>398</v>
      </c>
      <c r="C66" s="75">
        <v>126.229919</v>
      </c>
      <c r="D66" s="75">
        <v>125.93454</v>
      </c>
      <c r="E66" s="75">
        <v>150.54170199999999</v>
      </c>
      <c r="F66" s="75">
        <v>148.58667</v>
      </c>
      <c r="G66" s="75">
        <v>146.432785</v>
      </c>
      <c r="H66" s="75">
        <v>144.232147</v>
      </c>
      <c r="I66" s="75">
        <v>155.324905</v>
      </c>
      <c r="J66" s="75">
        <v>157.862976</v>
      </c>
      <c r="K66" s="75">
        <v>155.44691499999999</v>
      </c>
      <c r="L66" s="75">
        <v>157.393463</v>
      </c>
      <c r="M66" s="75">
        <v>160.101608</v>
      </c>
      <c r="N66" s="75">
        <v>162.83517499999999</v>
      </c>
      <c r="O66" s="75">
        <v>165.58296200000001</v>
      </c>
      <c r="P66" s="75">
        <v>168.32420300000001</v>
      </c>
      <c r="Q66" s="75">
        <v>171.00671399999999</v>
      </c>
      <c r="R66" s="75">
        <v>173.57772800000001</v>
      </c>
      <c r="S66" s="75">
        <v>176.088684</v>
      </c>
      <c r="T66" s="75">
        <v>178.56706199999999</v>
      </c>
      <c r="U66" s="75">
        <v>180.99790999999999</v>
      </c>
      <c r="V66" s="75">
        <v>183.41630599999999</v>
      </c>
      <c r="W66" s="75">
        <v>185.83886699999999</v>
      </c>
      <c r="X66" s="75">
        <v>188.283478</v>
      </c>
      <c r="Y66" s="75">
        <v>190.76432800000001</v>
      </c>
      <c r="Z66" s="75">
        <v>193.29641699999999</v>
      </c>
      <c r="AA66" s="75">
        <v>195.89489699999999</v>
      </c>
      <c r="AB66" s="75">
        <v>198.56912199999999</v>
      </c>
      <c r="AC66" s="75">
        <v>201.34021000000001</v>
      </c>
      <c r="AD66" s="75">
        <v>204.22099299999999</v>
      </c>
      <c r="AE66" s="75">
        <v>207.223175</v>
      </c>
      <c r="AF66" s="75">
        <v>210.36000100000001</v>
      </c>
      <c r="AG66" s="80">
        <v>1.7767000000000002E-2</v>
      </c>
    </row>
    <row r="67" spans="1:33" ht="36.75">
      <c r="A67" s="58" t="s">
        <v>1491</v>
      </c>
      <c r="B67" s="73" t="s">
        <v>400</v>
      </c>
      <c r="C67" s="75">
        <v>386.78027300000002</v>
      </c>
      <c r="D67" s="75">
        <v>385.37210099999999</v>
      </c>
      <c r="E67" s="75">
        <v>380.04196200000001</v>
      </c>
      <c r="F67" s="75">
        <v>387.78961199999998</v>
      </c>
      <c r="G67" s="75">
        <v>384.12558000000001</v>
      </c>
      <c r="H67" s="75">
        <v>383.87524400000001</v>
      </c>
      <c r="I67" s="75">
        <v>387.00058000000001</v>
      </c>
      <c r="J67" s="75">
        <v>389.67254600000001</v>
      </c>
      <c r="K67" s="75">
        <v>392.55673200000001</v>
      </c>
      <c r="L67" s="75">
        <v>395.39724699999999</v>
      </c>
      <c r="M67" s="75">
        <v>398.11923200000001</v>
      </c>
      <c r="N67" s="75">
        <v>400.79400600000002</v>
      </c>
      <c r="O67" s="75">
        <v>403.40524299999998</v>
      </c>
      <c r="P67" s="75">
        <v>405.87789900000001</v>
      </c>
      <c r="Q67" s="75">
        <v>407.94589200000001</v>
      </c>
      <c r="R67" s="75">
        <v>409.63235500000002</v>
      </c>
      <c r="S67" s="75">
        <v>411.19342</v>
      </c>
      <c r="T67" s="75">
        <v>412.72207600000002</v>
      </c>
      <c r="U67" s="75">
        <v>414.88378899999998</v>
      </c>
      <c r="V67" s="75">
        <v>420.99206500000003</v>
      </c>
      <c r="W67" s="75">
        <v>427.24215700000002</v>
      </c>
      <c r="X67" s="75">
        <v>433.65243500000003</v>
      </c>
      <c r="Y67" s="75">
        <v>440.23144500000001</v>
      </c>
      <c r="Z67" s="75">
        <v>446.99154700000003</v>
      </c>
      <c r="AA67" s="75">
        <v>453.94470200000001</v>
      </c>
      <c r="AB67" s="75">
        <v>461.11575299999998</v>
      </c>
      <c r="AC67" s="75">
        <v>468.51171900000003</v>
      </c>
      <c r="AD67" s="75">
        <v>476.150848</v>
      </c>
      <c r="AE67" s="75">
        <v>484.0401</v>
      </c>
      <c r="AF67" s="75">
        <v>492.20092799999998</v>
      </c>
      <c r="AG67" s="80">
        <v>8.3459999999999993E-3</v>
      </c>
    </row>
    <row r="68" spans="1:33" ht="24.75">
      <c r="A68" s="58" t="s">
        <v>1492</v>
      </c>
      <c r="B68" s="83" t="s">
        <v>159</v>
      </c>
      <c r="C68" s="128">
        <v>32339.898438</v>
      </c>
      <c r="D68" s="128">
        <v>31968.144531000002</v>
      </c>
      <c r="E68" s="128">
        <v>33345.796875</v>
      </c>
      <c r="F68" s="128">
        <v>33683.207030999998</v>
      </c>
      <c r="G68" s="128">
        <v>34030.867187999997</v>
      </c>
      <c r="H68" s="128">
        <v>34219.109375</v>
      </c>
      <c r="I68" s="128">
        <v>34762.625</v>
      </c>
      <c r="J68" s="128">
        <v>35339.597655999998</v>
      </c>
      <c r="K68" s="128">
        <v>35963.53125</v>
      </c>
      <c r="L68" s="128">
        <v>36619.054687999997</v>
      </c>
      <c r="M68" s="128">
        <v>37282.175780999998</v>
      </c>
      <c r="N68" s="128">
        <v>38005.367187999997</v>
      </c>
      <c r="O68" s="128">
        <v>38802.773437999997</v>
      </c>
      <c r="P68" s="128">
        <v>39618.613280999998</v>
      </c>
      <c r="Q68" s="128">
        <v>40449.054687999997</v>
      </c>
      <c r="R68" s="128">
        <v>41292.878905999998</v>
      </c>
      <c r="S68" s="128">
        <v>42172.40625</v>
      </c>
      <c r="T68" s="128">
        <v>43073.414062000003</v>
      </c>
      <c r="U68" s="128">
        <v>44017.230469000002</v>
      </c>
      <c r="V68" s="128">
        <v>45026.554687999997</v>
      </c>
      <c r="W68" s="128">
        <v>46084.042969000002</v>
      </c>
      <c r="X68" s="128">
        <v>47213.007812000003</v>
      </c>
      <c r="Y68" s="128">
        <v>48409.585937999997</v>
      </c>
      <c r="Z68" s="128">
        <v>49657.808594000002</v>
      </c>
      <c r="AA68" s="128">
        <v>50999.644530999998</v>
      </c>
      <c r="AB68" s="128">
        <v>52394.546875</v>
      </c>
      <c r="AC68" s="128">
        <v>53826.652344000002</v>
      </c>
      <c r="AD68" s="128">
        <v>55321.515625</v>
      </c>
      <c r="AE68" s="128">
        <v>56897.585937999997</v>
      </c>
      <c r="AF68" s="128">
        <v>58548.703125</v>
      </c>
      <c r="AG68" s="121">
        <v>2.0677999999999998E-2</v>
      </c>
    </row>
    <row r="70" spans="1:33">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row>
    <row r="71" spans="1:33" ht="36.75">
      <c r="A71" s="55"/>
      <c r="B71" s="83" t="s">
        <v>1493</v>
      </c>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row>
    <row r="72" spans="1:33" ht="24.75">
      <c r="A72" s="58" t="s">
        <v>1494</v>
      </c>
      <c r="B72" s="73" t="s">
        <v>394</v>
      </c>
      <c r="C72" s="75">
        <v>5004.4008789999998</v>
      </c>
      <c r="D72" s="75">
        <v>5871.0288090000004</v>
      </c>
      <c r="E72" s="75">
        <v>6247.8154299999997</v>
      </c>
      <c r="F72" s="75">
        <v>6291.8271480000003</v>
      </c>
      <c r="G72" s="75">
        <v>6420.2246089999999</v>
      </c>
      <c r="H72" s="75">
        <v>6473.6679690000001</v>
      </c>
      <c r="I72" s="75">
        <v>6504.1591799999997</v>
      </c>
      <c r="J72" s="75">
        <v>6532.7329099999997</v>
      </c>
      <c r="K72" s="75">
        <v>6591.6484380000002</v>
      </c>
      <c r="L72" s="75">
        <v>6671.5732420000004</v>
      </c>
      <c r="M72" s="75">
        <v>6740.3686520000001</v>
      </c>
      <c r="N72" s="75">
        <v>6818.2939450000003</v>
      </c>
      <c r="O72" s="75">
        <v>6908.4335940000001</v>
      </c>
      <c r="P72" s="75">
        <v>6997.2558589999999</v>
      </c>
      <c r="Q72" s="75">
        <v>7082.951172</v>
      </c>
      <c r="R72" s="75">
        <v>7165.4501950000003</v>
      </c>
      <c r="S72" s="75">
        <v>7260.6767579999996</v>
      </c>
      <c r="T72" s="75">
        <v>7353.6220700000003</v>
      </c>
      <c r="U72" s="75">
        <v>7459.6503910000001</v>
      </c>
      <c r="V72" s="75">
        <v>7579.0244140000004</v>
      </c>
      <c r="W72" s="75">
        <v>7680.2802730000003</v>
      </c>
      <c r="X72" s="75">
        <v>7795.1850590000004</v>
      </c>
      <c r="Y72" s="75">
        <v>7921.892578</v>
      </c>
      <c r="Z72" s="75">
        <v>8052.484375</v>
      </c>
      <c r="AA72" s="75">
        <v>8202.2402340000008</v>
      </c>
      <c r="AB72" s="75">
        <v>8362.4003909999992</v>
      </c>
      <c r="AC72" s="75">
        <v>8511.4316409999992</v>
      </c>
      <c r="AD72" s="75">
        <v>8666.2236329999996</v>
      </c>
      <c r="AE72" s="75">
        <v>8849.4550780000009</v>
      </c>
      <c r="AF72" s="75">
        <v>9051.7470699999994</v>
      </c>
      <c r="AG72" s="80">
        <v>2.0646000000000001E-2</v>
      </c>
    </row>
    <row r="73" spans="1:33" ht="36.75">
      <c r="A73" s="58" t="s">
        <v>1495</v>
      </c>
      <c r="B73" s="73" t="s">
        <v>396</v>
      </c>
      <c r="C73" s="75">
        <v>3827.4958499999998</v>
      </c>
      <c r="D73" s="75">
        <v>3826.0036620000001</v>
      </c>
      <c r="E73" s="75">
        <v>3813.9689939999998</v>
      </c>
      <c r="F73" s="75">
        <v>3906.9272460000002</v>
      </c>
      <c r="G73" s="75">
        <v>3999.9399410000001</v>
      </c>
      <c r="H73" s="75">
        <v>4066.8320309999999</v>
      </c>
      <c r="I73" s="75">
        <v>4101.8310549999997</v>
      </c>
      <c r="J73" s="75">
        <v>4138.8291019999997</v>
      </c>
      <c r="K73" s="75">
        <v>4189.0732420000004</v>
      </c>
      <c r="L73" s="75">
        <v>4252.9833980000003</v>
      </c>
      <c r="M73" s="75">
        <v>4310.0747069999998</v>
      </c>
      <c r="N73" s="75">
        <v>4373.3330079999996</v>
      </c>
      <c r="O73" s="75">
        <v>4444.8168949999999</v>
      </c>
      <c r="P73" s="75">
        <v>4515.845703</v>
      </c>
      <c r="Q73" s="75">
        <v>4585.2460940000001</v>
      </c>
      <c r="R73" s="75">
        <v>4652.966797</v>
      </c>
      <c r="S73" s="75">
        <v>4729.4125979999999</v>
      </c>
      <c r="T73" s="75">
        <v>4804.8286129999997</v>
      </c>
      <c r="U73" s="75">
        <v>4889.3212890000004</v>
      </c>
      <c r="V73" s="75">
        <v>4983.15625</v>
      </c>
      <c r="W73" s="75">
        <v>5065.5908200000003</v>
      </c>
      <c r="X73" s="75">
        <v>5157.6318359999996</v>
      </c>
      <c r="Y73" s="75">
        <v>5258.1464839999999</v>
      </c>
      <c r="Z73" s="75">
        <v>5361.9316410000001</v>
      </c>
      <c r="AA73" s="75">
        <v>5479.2763670000004</v>
      </c>
      <c r="AB73" s="75">
        <v>5604.4243159999996</v>
      </c>
      <c r="AC73" s="75">
        <v>5722.9145509999998</v>
      </c>
      <c r="AD73" s="75">
        <v>5846.1342770000001</v>
      </c>
      <c r="AE73" s="75">
        <v>5989.5595700000003</v>
      </c>
      <c r="AF73" s="75">
        <v>6147.0009769999997</v>
      </c>
      <c r="AG73" s="80">
        <v>1.6471E-2</v>
      </c>
    </row>
    <row r="74" spans="1:33" ht="36.75">
      <c r="A74" s="58" t="s">
        <v>1496</v>
      </c>
      <c r="B74" s="73" t="s">
        <v>398</v>
      </c>
      <c r="C74" s="75">
        <v>547.84436000000005</v>
      </c>
      <c r="D74" s="75">
        <v>550.98718299999996</v>
      </c>
      <c r="E74" s="75">
        <v>640.24304199999995</v>
      </c>
      <c r="F74" s="75">
        <v>572.577271</v>
      </c>
      <c r="G74" s="75">
        <v>585.81133999999997</v>
      </c>
      <c r="H74" s="75">
        <v>561.99340800000004</v>
      </c>
      <c r="I74" s="75">
        <v>562.26458700000001</v>
      </c>
      <c r="J74" s="75">
        <v>557.84661900000003</v>
      </c>
      <c r="K74" s="75">
        <v>564.72466999999995</v>
      </c>
      <c r="L74" s="75">
        <v>573.17089799999997</v>
      </c>
      <c r="M74" s="75">
        <v>580.776611</v>
      </c>
      <c r="N74" s="75">
        <v>589.06030299999998</v>
      </c>
      <c r="O74" s="75">
        <v>598.26031499999999</v>
      </c>
      <c r="P74" s="75">
        <v>607.35778800000003</v>
      </c>
      <c r="Q74" s="75">
        <v>616.21118200000001</v>
      </c>
      <c r="R74" s="75">
        <v>624.81042500000001</v>
      </c>
      <c r="S74" s="75">
        <v>634.37060499999995</v>
      </c>
      <c r="T74" s="75">
        <v>643.74664299999995</v>
      </c>
      <c r="U74" s="75">
        <v>654.11852999999996</v>
      </c>
      <c r="V74" s="75">
        <v>665.52667199999996</v>
      </c>
      <c r="W74" s="75">
        <v>675.541382</v>
      </c>
      <c r="X74" s="75">
        <v>686.60790999999995</v>
      </c>
      <c r="Y74" s="75">
        <v>698.58526600000005</v>
      </c>
      <c r="Z74" s="75">
        <v>710.86059599999999</v>
      </c>
      <c r="AA74" s="75">
        <v>724.61724900000002</v>
      </c>
      <c r="AB74" s="75">
        <v>739.17694100000006</v>
      </c>
      <c r="AC74" s="75">
        <v>752.86956799999996</v>
      </c>
      <c r="AD74" s="75">
        <v>766.99945100000002</v>
      </c>
      <c r="AE74" s="75">
        <v>783.32647699999995</v>
      </c>
      <c r="AF74" s="75">
        <v>801.12011700000005</v>
      </c>
      <c r="AG74" s="80">
        <v>1.319E-2</v>
      </c>
    </row>
    <row r="75" spans="1:33" ht="36.75">
      <c r="A75" s="58" t="s">
        <v>1497</v>
      </c>
      <c r="B75" s="73" t="s">
        <v>400</v>
      </c>
      <c r="C75" s="75">
        <v>629.06036400000005</v>
      </c>
      <c r="D75" s="75">
        <v>1494.0379640000001</v>
      </c>
      <c r="E75" s="75">
        <v>1793.603638</v>
      </c>
      <c r="F75" s="75">
        <v>1812.322876</v>
      </c>
      <c r="G75" s="75">
        <v>1834.4729</v>
      </c>
      <c r="H75" s="75">
        <v>1844.8428960000001</v>
      </c>
      <c r="I75" s="75">
        <v>1840.063721</v>
      </c>
      <c r="J75" s="75">
        <v>1836.057251</v>
      </c>
      <c r="K75" s="75">
        <v>1837.850586</v>
      </c>
      <c r="L75" s="75">
        <v>1845.418823</v>
      </c>
      <c r="M75" s="75">
        <v>1849.5170900000001</v>
      </c>
      <c r="N75" s="75">
        <v>1855.900269</v>
      </c>
      <c r="O75" s="75">
        <v>1865.356567</v>
      </c>
      <c r="P75" s="75">
        <v>1874.05249</v>
      </c>
      <c r="Q75" s="75">
        <v>1881.494019</v>
      </c>
      <c r="R75" s="75">
        <v>1887.6728519999999</v>
      </c>
      <c r="S75" s="75">
        <v>1896.8935550000001</v>
      </c>
      <c r="T75" s="75">
        <v>1905.0471190000001</v>
      </c>
      <c r="U75" s="75">
        <v>1916.210327</v>
      </c>
      <c r="V75" s="75">
        <v>1930.341187</v>
      </c>
      <c r="W75" s="75">
        <v>1939.1477050000001</v>
      </c>
      <c r="X75" s="75">
        <v>1950.9451899999999</v>
      </c>
      <c r="Y75" s="75">
        <v>1965.1604</v>
      </c>
      <c r="Z75" s="75">
        <v>1979.6922609999999</v>
      </c>
      <c r="AA75" s="75">
        <v>1998.347168</v>
      </c>
      <c r="AB75" s="75">
        <v>2018.799072</v>
      </c>
      <c r="AC75" s="75">
        <v>2035.647827</v>
      </c>
      <c r="AD75" s="75">
        <v>2053.0895999999998</v>
      </c>
      <c r="AE75" s="75">
        <v>2076.569336</v>
      </c>
      <c r="AF75" s="75">
        <v>2103.626221</v>
      </c>
      <c r="AG75" s="80">
        <v>4.2506000000000002E-2</v>
      </c>
    </row>
    <row r="76" spans="1:33">
      <c r="A76" s="58" t="s">
        <v>1498</v>
      </c>
      <c r="B76" s="73" t="s">
        <v>402</v>
      </c>
      <c r="C76" s="75">
        <v>417.874054</v>
      </c>
      <c r="D76" s="75">
        <v>684.64733899999999</v>
      </c>
      <c r="E76" s="75">
        <v>806.24438499999997</v>
      </c>
      <c r="F76" s="75">
        <v>856.73406999999997</v>
      </c>
      <c r="G76" s="75">
        <v>849.40167199999996</v>
      </c>
      <c r="H76" s="75">
        <v>843.21374500000002</v>
      </c>
      <c r="I76" s="75">
        <v>851.21258499999999</v>
      </c>
      <c r="J76" s="75">
        <v>862.30078100000003</v>
      </c>
      <c r="K76" s="75">
        <v>874.24054000000001</v>
      </c>
      <c r="L76" s="75">
        <v>887.01757799999996</v>
      </c>
      <c r="M76" s="75">
        <v>900.38073699999995</v>
      </c>
      <c r="N76" s="75">
        <v>914.33789100000001</v>
      </c>
      <c r="O76" s="75">
        <v>928.92639199999996</v>
      </c>
      <c r="P76" s="75">
        <v>944.16540499999996</v>
      </c>
      <c r="Q76" s="75">
        <v>960.07751499999995</v>
      </c>
      <c r="R76" s="75">
        <v>976.68518100000006</v>
      </c>
      <c r="S76" s="75">
        <v>994.01635699999997</v>
      </c>
      <c r="T76" s="75">
        <v>1012.097412</v>
      </c>
      <c r="U76" s="75">
        <v>1030.9608149999999</v>
      </c>
      <c r="V76" s="75">
        <v>1050.608643</v>
      </c>
      <c r="W76" s="75">
        <v>1071.0866699999999</v>
      </c>
      <c r="X76" s="75">
        <v>1092.4342039999999</v>
      </c>
      <c r="Y76" s="75">
        <v>1114.6835940000001</v>
      </c>
      <c r="Z76" s="75">
        <v>1137.896606</v>
      </c>
      <c r="AA76" s="75">
        <v>1162.1252440000001</v>
      </c>
      <c r="AB76" s="75">
        <v>1187.4160159999999</v>
      </c>
      <c r="AC76" s="75">
        <v>1213.8210449999999</v>
      </c>
      <c r="AD76" s="75">
        <v>1241.3941649999999</v>
      </c>
      <c r="AE76" s="75">
        <v>1270.196655</v>
      </c>
      <c r="AF76" s="75">
        <v>1300.2905270000001</v>
      </c>
      <c r="AG76" s="80">
        <v>3.9919999999999997E-2</v>
      </c>
    </row>
    <row r="77" spans="1:33" ht="36.75">
      <c r="A77" s="58" t="s">
        <v>1499</v>
      </c>
      <c r="B77" s="73" t="s">
        <v>396</v>
      </c>
      <c r="C77" s="75">
        <v>276.44955399999998</v>
      </c>
      <c r="D77" s="75">
        <v>323.124664</v>
      </c>
      <c r="E77" s="75">
        <v>358.18460099999999</v>
      </c>
      <c r="F77" s="75">
        <v>376.24560500000001</v>
      </c>
      <c r="G77" s="75">
        <v>387.12472500000001</v>
      </c>
      <c r="H77" s="75">
        <v>389.46289100000001</v>
      </c>
      <c r="I77" s="75">
        <v>395.95837399999999</v>
      </c>
      <c r="J77" s="75">
        <v>402.88317899999998</v>
      </c>
      <c r="K77" s="75">
        <v>410.25949100000003</v>
      </c>
      <c r="L77" s="75">
        <v>418.08728000000002</v>
      </c>
      <c r="M77" s="75">
        <v>426.24987800000002</v>
      </c>
      <c r="N77" s="75">
        <v>434.75659200000001</v>
      </c>
      <c r="O77" s="75">
        <v>443.63189699999998</v>
      </c>
      <c r="P77" s="75">
        <v>452.89144900000002</v>
      </c>
      <c r="Q77" s="75">
        <v>462.55242900000002</v>
      </c>
      <c r="R77" s="75">
        <v>472.63256799999999</v>
      </c>
      <c r="S77" s="75">
        <v>483.15249599999999</v>
      </c>
      <c r="T77" s="75">
        <v>494.13256799999999</v>
      </c>
      <c r="U77" s="75">
        <v>505.59625199999999</v>
      </c>
      <c r="V77" s="75">
        <v>517.55371100000002</v>
      </c>
      <c r="W77" s="75">
        <v>530.03539999999998</v>
      </c>
      <c r="X77" s="75">
        <v>543.06933600000002</v>
      </c>
      <c r="Y77" s="75">
        <v>556.68090800000004</v>
      </c>
      <c r="Z77" s="75">
        <v>570.91033900000002</v>
      </c>
      <c r="AA77" s="75">
        <v>585.794128</v>
      </c>
      <c r="AB77" s="75">
        <v>601.36645499999997</v>
      </c>
      <c r="AC77" s="75">
        <v>617.66546600000004</v>
      </c>
      <c r="AD77" s="75">
        <v>634.73083499999996</v>
      </c>
      <c r="AE77" s="75">
        <v>652.60656700000004</v>
      </c>
      <c r="AF77" s="75">
        <v>671.33843999999999</v>
      </c>
      <c r="AG77" s="80">
        <v>3.1067000000000001E-2</v>
      </c>
    </row>
    <row r="78" spans="1:33" ht="36.75">
      <c r="A78" s="58" t="s">
        <v>1500</v>
      </c>
      <c r="B78" s="73" t="s">
        <v>398</v>
      </c>
      <c r="C78" s="75">
        <v>77.462311</v>
      </c>
      <c r="D78" s="75">
        <v>106.068787</v>
      </c>
      <c r="E78" s="75">
        <v>139.18649300000001</v>
      </c>
      <c r="F78" s="75">
        <v>141.759918</v>
      </c>
      <c r="G78" s="75">
        <v>135.66340600000001</v>
      </c>
      <c r="H78" s="75">
        <v>126.47275500000001</v>
      </c>
      <c r="I78" s="75">
        <v>126.101501</v>
      </c>
      <c r="J78" s="75">
        <v>128.12655599999999</v>
      </c>
      <c r="K78" s="75">
        <v>130.28616299999999</v>
      </c>
      <c r="L78" s="75">
        <v>132.57794200000001</v>
      </c>
      <c r="M78" s="75">
        <v>134.95245399999999</v>
      </c>
      <c r="N78" s="75">
        <v>137.41133099999999</v>
      </c>
      <c r="O78" s="75">
        <v>139.961578</v>
      </c>
      <c r="P78" s="75">
        <v>142.606674</v>
      </c>
      <c r="Q78" s="75">
        <v>145.349976</v>
      </c>
      <c r="R78" s="75">
        <v>148.19515999999999</v>
      </c>
      <c r="S78" s="75">
        <v>151.146591</v>
      </c>
      <c r="T78" s="75">
        <v>154.20822100000001</v>
      </c>
      <c r="U78" s="75">
        <v>157.38485700000001</v>
      </c>
      <c r="V78" s="75">
        <v>160.67987099999999</v>
      </c>
      <c r="W78" s="75">
        <v>164.09835799999999</v>
      </c>
      <c r="X78" s="75">
        <v>167.64563000000001</v>
      </c>
      <c r="Y78" s="75">
        <v>171.326324</v>
      </c>
      <c r="Z78" s="75">
        <v>175.14840699999999</v>
      </c>
      <c r="AA78" s="75">
        <v>179.11874399999999</v>
      </c>
      <c r="AB78" s="75">
        <v>183.243652</v>
      </c>
      <c r="AC78" s="75">
        <v>187.53012100000001</v>
      </c>
      <c r="AD78" s="75">
        <v>191.98513800000001</v>
      </c>
      <c r="AE78" s="75">
        <v>196.61679100000001</v>
      </c>
      <c r="AF78" s="75">
        <v>201.433212</v>
      </c>
      <c r="AG78" s="80">
        <v>3.3502999999999998E-2</v>
      </c>
    </row>
    <row r="79" spans="1:33" ht="36.75">
      <c r="A79" s="58" t="s">
        <v>1501</v>
      </c>
      <c r="B79" s="73" t="s">
        <v>400</v>
      </c>
      <c r="C79" s="75">
        <v>63.962192999999999</v>
      </c>
      <c r="D79" s="75">
        <v>255.45388800000001</v>
      </c>
      <c r="E79" s="75">
        <v>308.87329099999999</v>
      </c>
      <c r="F79" s="75">
        <v>338.72857699999997</v>
      </c>
      <c r="G79" s="75">
        <v>326.61352499999998</v>
      </c>
      <c r="H79" s="75">
        <v>327.27804600000002</v>
      </c>
      <c r="I79" s="75">
        <v>329.15271000000001</v>
      </c>
      <c r="J79" s="75">
        <v>331.29101600000001</v>
      </c>
      <c r="K79" s="75">
        <v>333.694885</v>
      </c>
      <c r="L79" s="75">
        <v>336.35232500000001</v>
      </c>
      <c r="M79" s="75">
        <v>339.178406</v>
      </c>
      <c r="N79" s="75">
        <v>342.16995200000002</v>
      </c>
      <c r="O79" s="75">
        <v>345.332855</v>
      </c>
      <c r="P79" s="75">
        <v>348.667328</v>
      </c>
      <c r="Q79" s="75">
        <v>352.17514</v>
      </c>
      <c r="R79" s="75">
        <v>355.85742199999999</v>
      </c>
      <c r="S79" s="75">
        <v>359.71725500000002</v>
      </c>
      <c r="T79" s="75">
        <v>363.75662199999999</v>
      </c>
      <c r="U79" s="75">
        <v>367.979736</v>
      </c>
      <c r="V79" s="75">
        <v>372.37503099999998</v>
      </c>
      <c r="W79" s="75">
        <v>376.95294200000001</v>
      </c>
      <c r="X79" s="75">
        <v>381.71920799999998</v>
      </c>
      <c r="Y79" s="75">
        <v>386.676422</v>
      </c>
      <c r="Z79" s="75">
        <v>391.83789100000001</v>
      </c>
      <c r="AA79" s="75">
        <v>397.21246300000001</v>
      </c>
      <c r="AB79" s="75">
        <v>402.80590799999999</v>
      </c>
      <c r="AC79" s="75">
        <v>408.62548800000002</v>
      </c>
      <c r="AD79" s="75">
        <v>414.67825299999998</v>
      </c>
      <c r="AE79" s="75">
        <v>420.973297</v>
      </c>
      <c r="AF79" s="75">
        <v>427.51892099999998</v>
      </c>
      <c r="AG79" s="80">
        <v>6.7699999999999996E-2</v>
      </c>
    </row>
    <row r="80" spans="1:33" ht="24.75">
      <c r="A80" s="58" t="s">
        <v>1502</v>
      </c>
      <c r="B80" s="73" t="s">
        <v>404</v>
      </c>
      <c r="C80" s="75">
        <v>207.25405900000001</v>
      </c>
      <c r="D80" s="75">
        <v>476.78662100000003</v>
      </c>
      <c r="E80" s="75">
        <v>593.33990500000004</v>
      </c>
      <c r="F80" s="75">
        <v>635.31677200000001</v>
      </c>
      <c r="G80" s="75">
        <v>649.16766399999995</v>
      </c>
      <c r="H80" s="75">
        <v>653.43914800000005</v>
      </c>
      <c r="I80" s="75">
        <v>667.73718299999996</v>
      </c>
      <c r="J80" s="75">
        <v>676.37573199999997</v>
      </c>
      <c r="K80" s="75">
        <v>690.12182600000006</v>
      </c>
      <c r="L80" s="75">
        <v>704.52374299999997</v>
      </c>
      <c r="M80" s="75">
        <v>719.58068800000001</v>
      </c>
      <c r="N80" s="75">
        <v>735.57147199999997</v>
      </c>
      <c r="O80" s="75">
        <v>752.254639</v>
      </c>
      <c r="P80" s="75">
        <v>769.66894500000001</v>
      </c>
      <c r="Q80" s="75">
        <v>787.86437999999998</v>
      </c>
      <c r="R80" s="75">
        <v>806.66888400000005</v>
      </c>
      <c r="S80" s="75">
        <v>826.29486099999997</v>
      </c>
      <c r="T80" s="75">
        <v>846.79614300000003</v>
      </c>
      <c r="U80" s="75">
        <v>868.21740699999998</v>
      </c>
      <c r="V80" s="75">
        <v>890.57916299999999</v>
      </c>
      <c r="W80" s="75">
        <v>913.76904300000001</v>
      </c>
      <c r="X80" s="75">
        <v>937.98559599999999</v>
      </c>
      <c r="Y80" s="75">
        <v>963.28802499999995</v>
      </c>
      <c r="Z80" s="75">
        <v>989.73168899999996</v>
      </c>
      <c r="AA80" s="75">
        <v>1017.368408</v>
      </c>
      <c r="AB80" s="75">
        <v>1045.7670900000001</v>
      </c>
      <c r="AC80" s="75">
        <v>1075.440308</v>
      </c>
      <c r="AD80" s="75">
        <v>1106.492432</v>
      </c>
      <c r="AE80" s="75">
        <v>1139.037476</v>
      </c>
      <c r="AF80" s="75">
        <v>1173.184814</v>
      </c>
      <c r="AG80" s="80">
        <v>6.1600000000000002E-2</v>
      </c>
    </row>
    <row r="81" spans="1:33" ht="36.75">
      <c r="A81" s="58" t="s">
        <v>1503</v>
      </c>
      <c r="B81" s="73" t="s">
        <v>396</v>
      </c>
      <c r="C81" s="75">
        <v>162.858047</v>
      </c>
      <c r="D81" s="75">
        <v>343.54424999999998</v>
      </c>
      <c r="E81" s="75">
        <v>407.47222900000003</v>
      </c>
      <c r="F81" s="75">
        <v>435.063873</v>
      </c>
      <c r="G81" s="75">
        <v>446.22155800000002</v>
      </c>
      <c r="H81" s="75">
        <v>451.04861499999998</v>
      </c>
      <c r="I81" s="75">
        <v>461.49002100000001</v>
      </c>
      <c r="J81" s="75">
        <v>472.32254</v>
      </c>
      <c r="K81" s="75">
        <v>483.66113300000001</v>
      </c>
      <c r="L81" s="75">
        <v>495.45352200000002</v>
      </c>
      <c r="M81" s="75">
        <v>507.765533</v>
      </c>
      <c r="N81" s="75">
        <v>520.80004899999994</v>
      </c>
      <c r="O81" s="75">
        <v>534.39227300000005</v>
      </c>
      <c r="P81" s="75">
        <v>548.57586700000002</v>
      </c>
      <c r="Q81" s="75">
        <v>563.39276099999995</v>
      </c>
      <c r="R81" s="75">
        <v>578.72631799999999</v>
      </c>
      <c r="S81" s="75">
        <v>594.73443599999996</v>
      </c>
      <c r="T81" s="75">
        <v>611.46276899999998</v>
      </c>
      <c r="U81" s="75">
        <v>628.95098900000005</v>
      </c>
      <c r="V81" s="75">
        <v>647.22357199999999</v>
      </c>
      <c r="W81" s="75">
        <v>666.20568800000001</v>
      </c>
      <c r="X81" s="75">
        <v>686.04907200000002</v>
      </c>
      <c r="Y81" s="75">
        <v>706.80535899999995</v>
      </c>
      <c r="Z81" s="75">
        <v>728.52441399999998</v>
      </c>
      <c r="AA81" s="75">
        <v>751.25372300000004</v>
      </c>
      <c r="AB81" s="75">
        <v>774.68383800000004</v>
      </c>
      <c r="AC81" s="75">
        <v>799.20245399999999</v>
      </c>
      <c r="AD81" s="75">
        <v>824.89794900000004</v>
      </c>
      <c r="AE81" s="75">
        <v>851.86663799999997</v>
      </c>
      <c r="AF81" s="75">
        <v>880.20269800000005</v>
      </c>
      <c r="AG81" s="80">
        <v>5.9908000000000003E-2</v>
      </c>
    </row>
    <row r="82" spans="1:33" ht="36.75">
      <c r="A82" s="58" t="s">
        <v>1504</v>
      </c>
      <c r="B82" s="73" t="s">
        <v>398</v>
      </c>
      <c r="C82" s="75">
        <v>17.803159999999998</v>
      </c>
      <c r="D82" s="75">
        <v>22.800341</v>
      </c>
      <c r="E82" s="75">
        <v>27.819182999999999</v>
      </c>
      <c r="F82" s="75">
        <v>27.234390000000001</v>
      </c>
      <c r="G82" s="75">
        <v>26.052135</v>
      </c>
      <c r="H82" s="75">
        <v>24.631418</v>
      </c>
      <c r="I82" s="75">
        <v>24.857218</v>
      </c>
      <c r="J82" s="75">
        <v>25.47344</v>
      </c>
      <c r="K82" s="75">
        <v>26.114277000000001</v>
      </c>
      <c r="L82" s="75">
        <v>26.776630000000001</v>
      </c>
      <c r="M82" s="75">
        <v>27.464155000000002</v>
      </c>
      <c r="N82" s="75">
        <v>28.187543999999999</v>
      </c>
      <c r="O82" s="75">
        <v>28.937376</v>
      </c>
      <c r="P82" s="75">
        <v>29.715191000000001</v>
      </c>
      <c r="Q82" s="75">
        <v>30.522884000000001</v>
      </c>
      <c r="R82" s="75">
        <v>31.353843999999999</v>
      </c>
      <c r="S82" s="75">
        <v>32.216071999999997</v>
      </c>
      <c r="T82" s="75">
        <v>33.111572000000002</v>
      </c>
      <c r="U82" s="75">
        <v>34.041969000000002</v>
      </c>
      <c r="V82" s="75">
        <v>35.008502999999997</v>
      </c>
      <c r="W82" s="75">
        <v>36.006431999999997</v>
      </c>
      <c r="X82" s="75">
        <v>37.043044999999999</v>
      </c>
      <c r="Y82" s="75">
        <v>38.120403000000003</v>
      </c>
      <c r="Z82" s="75">
        <v>39.240367999999997</v>
      </c>
      <c r="AA82" s="75">
        <v>40.404612999999998</v>
      </c>
      <c r="AB82" s="75">
        <v>41.595581000000003</v>
      </c>
      <c r="AC82" s="75">
        <v>42.833168000000001</v>
      </c>
      <c r="AD82" s="75">
        <v>44.120930000000001</v>
      </c>
      <c r="AE82" s="75">
        <v>45.462826</v>
      </c>
      <c r="AF82" s="75">
        <v>46.862552999999998</v>
      </c>
      <c r="AG82" s="80">
        <v>3.3937000000000002E-2</v>
      </c>
    </row>
    <row r="83" spans="1:33" ht="36.75">
      <c r="A83" s="58" t="s">
        <v>1505</v>
      </c>
      <c r="B83" s="73" t="s">
        <v>400</v>
      </c>
      <c r="C83" s="75">
        <v>26.592842000000001</v>
      </c>
      <c r="D83" s="75">
        <v>110.442032</v>
      </c>
      <c r="E83" s="75">
        <v>158.04849200000001</v>
      </c>
      <c r="F83" s="75">
        <v>173.018494</v>
      </c>
      <c r="G83" s="75">
        <v>176.89399700000001</v>
      </c>
      <c r="H83" s="75">
        <v>177.75912500000001</v>
      </c>
      <c r="I83" s="75">
        <v>181.389938</v>
      </c>
      <c r="J83" s="75">
        <v>178.57972699999999</v>
      </c>
      <c r="K83" s="75">
        <v>180.34637499999999</v>
      </c>
      <c r="L83" s="75">
        <v>182.29359400000001</v>
      </c>
      <c r="M83" s="75">
        <v>184.35101299999999</v>
      </c>
      <c r="N83" s="75">
        <v>186.583878</v>
      </c>
      <c r="O83" s="75">
        <v>188.92498800000001</v>
      </c>
      <c r="P83" s="75">
        <v>191.37788399999999</v>
      </c>
      <c r="Q83" s="75">
        <v>193.94876099999999</v>
      </c>
      <c r="R83" s="75">
        <v>196.58874499999999</v>
      </c>
      <c r="S83" s="75">
        <v>199.34435999999999</v>
      </c>
      <c r="T83" s="75">
        <v>202.22178600000001</v>
      </c>
      <c r="U83" s="75">
        <v>205.22439600000001</v>
      </c>
      <c r="V83" s="75">
        <v>208.34712200000001</v>
      </c>
      <c r="W83" s="75">
        <v>211.55694600000001</v>
      </c>
      <c r="X83" s="75">
        <v>214.89352400000001</v>
      </c>
      <c r="Y83" s="75">
        <v>218.36225899999999</v>
      </c>
      <c r="Z83" s="75">
        <v>221.966904</v>
      </c>
      <c r="AA83" s="75">
        <v>225.71005199999999</v>
      </c>
      <c r="AB83" s="75">
        <v>229.48764</v>
      </c>
      <c r="AC83" s="75">
        <v>233.40463299999999</v>
      </c>
      <c r="AD83" s="75">
        <v>237.473511</v>
      </c>
      <c r="AE83" s="75">
        <v>241.70803799999999</v>
      </c>
      <c r="AF83" s="75">
        <v>246.11952199999999</v>
      </c>
      <c r="AG83" s="80">
        <v>7.9751000000000002E-2</v>
      </c>
    </row>
    <row r="84" spans="1:33" ht="24.75">
      <c r="A84" s="58" t="s">
        <v>1506</v>
      </c>
      <c r="B84" s="73" t="s">
        <v>406</v>
      </c>
      <c r="C84" s="75">
        <v>405.86047400000001</v>
      </c>
      <c r="D84" s="75">
        <v>893.25891100000001</v>
      </c>
      <c r="E84" s="75">
        <v>1066.7092290000001</v>
      </c>
      <c r="F84" s="75">
        <v>1142.1953120000001</v>
      </c>
      <c r="G84" s="75">
        <v>1166.5894780000001</v>
      </c>
      <c r="H84" s="75">
        <v>1201.9304199999999</v>
      </c>
      <c r="I84" s="75">
        <v>1253.823486</v>
      </c>
      <c r="J84" s="75">
        <v>1307.8232419999999</v>
      </c>
      <c r="K84" s="75">
        <v>1363.3061520000001</v>
      </c>
      <c r="L84" s="75">
        <v>1420.3741460000001</v>
      </c>
      <c r="M84" s="75">
        <v>1478.80603</v>
      </c>
      <c r="N84" s="75">
        <v>1539.785034</v>
      </c>
      <c r="O84" s="75">
        <v>1603.4689940000001</v>
      </c>
      <c r="P84" s="75">
        <v>1670.013794</v>
      </c>
      <c r="Q84" s="75">
        <v>1739.5539550000001</v>
      </c>
      <c r="R84" s="75">
        <v>1811.5776370000001</v>
      </c>
      <c r="S84" s="75">
        <v>1887.05835</v>
      </c>
      <c r="T84" s="75">
        <v>1966.2717290000001</v>
      </c>
      <c r="U84" s="75">
        <v>2049.5017090000001</v>
      </c>
      <c r="V84" s="75">
        <v>2136.9558109999998</v>
      </c>
      <c r="W84" s="75">
        <v>2227.5180660000001</v>
      </c>
      <c r="X84" s="75">
        <v>2322.8483890000002</v>
      </c>
      <c r="Y84" s="75">
        <v>2423.2680660000001</v>
      </c>
      <c r="Z84" s="75">
        <v>2529.1264649999998</v>
      </c>
      <c r="AA84" s="75">
        <v>2640.7875979999999</v>
      </c>
      <c r="AB84" s="75">
        <v>2756.9096679999998</v>
      </c>
      <c r="AC84" s="75">
        <v>2879.4697270000001</v>
      </c>
      <c r="AD84" s="75">
        <v>3008.8725589999999</v>
      </c>
      <c r="AE84" s="75">
        <v>3145.5942380000001</v>
      </c>
      <c r="AF84" s="75">
        <v>3290.101807</v>
      </c>
      <c r="AG84" s="80">
        <v>7.4828000000000006E-2</v>
      </c>
    </row>
    <row r="85" spans="1:33" ht="36.75">
      <c r="A85" s="58" t="s">
        <v>1507</v>
      </c>
      <c r="B85" s="73" t="s">
        <v>396</v>
      </c>
      <c r="C85" s="75">
        <v>222.09806800000001</v>
      </c>
      <c r="D85" s="75">
        <v>598.15155000000004</v>
      </c>
      <c r="E85" s="75">
        <v>680.51501499999995</v>
      </c>
      <c r="F85" s="75">
        <v>722.36004600000001</v>
      </c>
      <c r="G85" s="75">
        <v>755.90966800000001</v>
      </c>
      <c r="H85" s="75">
        <v>786.90795900000001</v>
      </c>
      <c r="I85" s="75">
        <v>823.95904499999995</v>
      </c>
      <c r="J85" s="75">
        <v>862.09082000000001</v>
      </c>
      <c r="K85" s="75">
        <v>901.42004399999996</v>
      </c>
      <c r="L85" s="75">
        <v>942.02465800000004</v>
      </c>
      <c r="M85" s="75">
        <v>983.77050799999995</v>
      </c>
      <c r="N85" s="75">
        <v>1027.4655760000001</v>
      </c>
      <c r="O85" s="75">
        <v>1073.2346190000001</v>
      </c>
      <c r="P85" s="75">
        <v>1121.202759</v>
      </c>
      <c r="Q85" s="75">
        <v>1171.4814449999999</v>
      </c>
      <c r="R85" s="75">
        <v>1223.747314</v>
      </c>
      <c r="S85" s="75">
        <v>1278.6827390000001</v>
      </c>
      <c r="T85" s="75">
        <v>1336.5035399999999</v>
      </c>
      <c r="U85" s="75">
        <v>1397.4332280000001</v>
      </c>
      <c r="V85" s="75">
        <v>1461.6451420000001</v>
      </c>
      <c r="W85" s="75">
        <v>1528.400269</v>
      </c>
      <c r="X85" s="75">
        <v>1598.876831</v>
      </c>
      <c r="Y85" s="75">
        <v>1673.3364260000001</v>
      </c>
      <c r="Z85" s="75">
        <v>1752.063232</v>
      </c>
      <c r="AA85" s="75">
        <v>1835.3557129999999</v>
      </c>
      <c r="AB85" s="75">
        <v>1922.3183590000001</v>
      </c>
      <c r="AC85" s="75">
        <v>2014.384033</v>
      </c>
      <c r="AD85" s="75">
        <v>2111.8901369999999</v>
      </c>
      <c r="AE85" s="75">
        <v>2215.22876</v>
      </c>
      <c r="AF85" s="75">
        <v>2324.7917480000001</v>
      </c>
      <c r="AG85" s="80">
        <v>8.4343000000000001E-2</v>
      </c>
    </row>
    <row r="86" spans="1:33" ht="36.75">
      <c r="A86" s="58" t="s">
        <v>1508</v>
      </c>
      <c r="B86" s="73" t="s">
        <v>398</v>
      </c>
      <c r="C86" s="75">
        <v>85.362137000000004</v>
      </c>
      <c r="D86" s="75">
        <v>102.012833</v>
      </c>
      <c r="E86" s="75">
        <v>126.737526</v>
      </c>
      <c r="F86" s="75">
        <v>126.46616400000001</v>
      </c>
      <c r="G86" s="75">
        <v>121.75728599999999</v>
      </c>
      <c r="H86" s="75">
        <v>115.965881</v>
      </c>
      <c r="I86" s="75">
        <v>119.201851</v>
      </c>
      <c r="J86" s="75">
        <v>123.31308</v>
      </c>
      <c r="K86" s="75">
        <v>127.52770200000001</v>
      </c>
      <c r="L86" s="75">
        <v>131.855682</v>
      </c>
      <c r="M86" s="75">
        <v>136.270859</v>
      </c>
      <c r="N86" s="75">
        <v>140.84570299999999</v>
      </c>
      <c r="O86" s="75">
        <v>145.58999600000001</v>
      </c>
      <c r="P86" s="75">
        <v>150.51380900000001</v>
      </c>
      <c r="Q86" s="75">
        <v>155.625854</v>
      </c>
      <c r="R86" s="75">
        <v>160.88005100000001</v>
      </c>
      <c r="S86" s="75">
        <v>166.345764</v>
      </c>
      <c r="T86" s="75">
        <v>172.03710899999999</v>
      </c>
      <c r="U86" s="75">
        <v>177.968369</v>
      </c>
      <c r="V86" s="75">
        <v>184.15173300000001</v>
      </c>
      <c r="W86" s="75">
        <v>190.51028400000001</v>
      </c>
      <c r="X86" s="75">
        <v>197.14544699999999</v>
      </c>
      <c r="Y86" s="75">
        <v>204.07324199999999</v>
      </c>
      <c r="Z86" s="75">
        <v>211.31100499999999</v>
      </c>
      <c r="AA86" s="75">
        <v>218.875336</v>
      </c>
      <c r="AB86" s="75">
        <v>226.673462</v>
      </c>
      <c r="AC86" s="75">
        <v>234.82255599999999</v>
      </c>
      <c r="AD86" s="75">
        <v>243.34750399999999</v>
      </c>
      <c r="AE86" s="75">
        <v>252.277512</v>
      </c>
      <c r="AF86" s="75">
        <v>261.63995399999999</v>
      </c>
      <c r="AG86" s="80">
        <v>3.9378999999999997E-2</v>
      </c>
    </row>
    <row r="87" spans="1:33" ht="36.75">
      <c r="A87" s="58" t="s">
        <v>1509</v>
      </c>
      <c r="B87" s="73" t="s">
        <v>400</v>
      </c>
      <c r="C87" s="75">
        <v>98.400268999999994</v>
      </c>
      <c r="D87" s="75">
        <v>193.09454299999999</v>
      </c>
      <c r="E87" s="75">
        <v>259.45660400000003</v>
      </c>
      <c r="F87" s="75">
        <v>293.36908</v>
      </c>
      <c r="G87" s="75">
        <v>288.92257699999999</v>
      </c>
      <c r="H87" s="75">
        <v>299.05654900000002</v>
      </c>
      <c r="I87" s="75">
        <v>310.66253699999999</v>
      </c>
      <c r="J87" s="75">
        <v>322.41928100000001</v>
      </c>
      <c r="K87" s="75">
        <v>334.35845899999998</v>
      </c>
      <c r="L87" s="75">
        <v>346.49374399999999</v>
      </c>
      <c r="M87" s="75">
        <v>358.76461799999998</v>
      </c>
      <c r="N87" s="75">
        <v>371.47375499999998</v>
      </c>
      <c r="O87" s="75">
        <v>384.64434799999998</v>
      </c>
      <c r="P87" s="75">
        <v>398.29727200000002</v>
      </c>
      <c r="Q87" s="75">
        <v>412.44665500000002</v>
      </c>
      <c r="R87" s="75">
        <v>426.950378</v>
      </c>
      <c r="S87" s="75">
        <v>442.02972399999999</v>
      </c>
      <c r="T87" s="75">
        <v>457.73107900000002</v>
      </c>
      <c r="U87" s="75">
        <v>474.10000600000001</v>
      </c>
      <c r="V87" s="75">
        <v>491.15887500000002</v>
      </c>
      <c r="W87" s="75">
        <v>508.607574</v>
      </c>
      <c r="X87" s="75">
        <v>526.82611099999997</v>
      </c>
      <c r="Y87" s="75">
        <v>545.85833700000001</v>
      </c>
      <c r="Z87" s="75">
        <v>565.75219700000002</v>
      </c>
      <c r="AA87" s="75">
        <v>586.55658000000005</v>
      </c>
      <c r="AB87" s="75">
        <v>607.91796899999997</v>
      </c>
      <c r="AC87" s="75">
        <v>630.26306199999999</v>
      </c>
      <c r="AD87" s="75">
        <v>653.63488800000005</v>
      </c>
      <c r="AE87" s="75">
        <v>678.08776899999998</v>
      </c>
      <c r="AF87" s="75">
        <v>703.67016599999999</v>
      </c>
      <c r="AG87" s="80">
        <v>7.0191000000000003E-2</v>
      </c>
    </row>
    <row r="88" spans="1:33">
      <c r="A88" s="58" t="s">
        <v>1510</v>
      </c>
      <c r="B88" s="73" t="s">
        <v>408</v>
      </c>
      <c r="C88" s="75">
        <v>2785.2902829999998</v>
      </c>
      <c r="D88" s="75">
        <v>4657.3378910000001</v>
      </c>
      <c r="E88" s="75">
        <v>5526.5239259999998</v>
      </c>
      <c r="F88" s="75">
        <v>5752.6201170000004</v>
      </c>
      <c r="G88" s="75">
        <v>5760.7983400000003</v>
      </c>
      <c r="H88" s="75">
        <v>5759.9287109999996</v>
      </c>
      <c r="I88" s="75">
        <v>5856.9589839999999</v>
      </c>
      <c r="J88" s="75">
        <v>5976.2758789999998</v>
      </c>
      <c r="K88" s="75">
        <v>6111.2412109999996</v>
      </c>
      <c r="L88" s="75">
        <v>6250.4145509999998</v>
      </c>
      <c r="M88" s="75">
        <v>6395.0039059999999</v>
      </c>
      <c r="N88" s="75">
        <v>6545.7631840000004</v>
      </c>
      <c r="O88" s="75">
        <v>6703.9814450000003</v>
      </c>
      <c r="P88" s="75">
        <v>6869.5048829999996</v>
      </c>
      <c r="Q88" s="75">
        <v>7042.2465819999998</v>
      </c>
      <c r="R88" s="75">
        <v>7222.7143550000001</v>
      </c>
      <c r="S88" s="75">
        <v>7413.4848629999997</v>
      </c>
      <c r="T88" s="75">
        <v>7614.5112300000001</v>
      </c>
      <c r="U88" s="75">
        <v>7825.5859380000002</v>
      </c>
      <c r="V88" s="75">
        <v>8048.1225590000004</v>
      </c>
      <c r="W88" s="75">
        <v>8281.8632809999999</v>
      </c>
      <c r="X88" s="75">
        <v>8526.921875</v>
      </c>
      <c r="Y88" s="75">
        <v>8783.6455079999996</v>
      </c>
      <c r="Z88" s="75">
        <v>9052.3730469999991</v>
      </c>
      <c r="AA88" s="75">
        <v>9333.8886719999991</v>
      </c>
      <c r="AB88" s="75">
        <v>9629.1884769999997</v>
      </c>
      <c r="AC88" s="75">
        <v>9939.2128909999992</v>
      </c>
      <c r="AD88" s="75">
        <v>10265.460938</v>
      </c>
      <c r="AE88" s="75">
        <v>10609.337890999999</v>
      </c>
      <c r="AF88" s="75">
        <v>10971.706055000001</v>
      </c>
      <c r="AG88" s="80">
        <v>4.8410000000000002E-2</v>
      </c>
    </row>
    <row r="89" spans="1:33" ht="36.75">
      <c r="A89" s="58" t="s">
        <v>1511</v>
      </c>
      <c r="B89" s="73" t="s">
        <v>396</v>
      </c>
      <c r="C89" s="75">
        <v>1792.664673</v>
      </c>
      <c r="D89" s="75">
        <v>3084.209961</v>
      </c>
      <c r="E89" s="75">
        <v>3532.686768</v>
      </c>
      <c r="F89" s="75">
        <v>3723.4033199999999</v>
      </c>
      <c r="G89" s="75">
        <v>3786.5214839999999</v>
      </c>
      <c r="H89" s="75">
        <v>3818.0905760000001</v>
      </c>
      <c r="I89" s="75">
        <v>3909.6203609999998</v>
      </c>
      <c r="J89" s="75">
        <v>4004.3032229999999</v>
      </c>
      <c r="K89" s="75">
        <v>4102.6459960000002</v>
      </c>
      <c r="L89" s="75">
        <v>4204.1870120000003</v>
      </c>
      <c r="M89" s="75">
        <v>4309.779297</v>
      </c>
      <c r="N89" s="75">
        <v>4419.970703</v>
      </c>
      <c r="O89" s="75">
        <v>4535.6840819999998</v>
      </c>
      <c r="P89" s="75">
        <v>4656.8535160000001</v>
      </c>
      <c r="Q89" s="75">
        <v>4783.4599609999996</v>
      </c>
      <c r="R89" s="75">
        <v>4915.8940430000002</v>
      </c>
      <c r="S89" s="75">
        <v>5055.9907229999999</v>
      </c>
      <c r="T89" s="75">
        <v>5203.7685549999997</v>
      </c>
      <c r="U89" s="75">
        <v>5359.1396480000003</v>
      </c>
      <c r="V89" s="75">
        <v>5523.1362300000001</v>
      </c>
      <c r="W89" s="75">
        <v>5695.6469729999999</v>
      </c>
      <c r="X89" s="75">
        <v>5876.8134769999997</v>
      </c>
      <c r="Y89" s="75">
        <v>6066.9453119999998</v>
      </c>
      <c r="Z89" s="75">
        <v>6266.3500979999999</v>
      </c>
      <c r="AA89" s="75">
        <v>6475.6528319999998</v>
      </c>
      <c r="AB89" s="75">
        <v>6695.640625</v>
      </c>
      <c r="AC89" s="75">
        <v>6927.0634769999997</v>
      </c>
      <c r="AD89" s="75">
        <v>7171.0756840000004</v>
      </c>
      <c r="AE89" s="75">
        <v>7428.7753910000001</v>
      </c>
      <c r="AF89" s="75">
        <v>7700.8852539999998</v>
      </c>
      <c r="AG89" s="80">
        <v>5.1547999999999997E-2</v>
      </c>
    </row>
    <row r="90" spans="1:33" ht="36.75">
      <c r="A90" s="58" t="s">
        <v>1512</v>
      </c>
      <c r="B90" s="73" t="s">
        <v>398</v>
      </c>
      <c r="C90" s="75">
        <v>807.55560300000002</v>
      </c>
      <c r="D90" s="75">
        <v>925.28070100000002</v>
      </c>
      <c r="E90" s="75">
        <v>1109.5198969999999</v>
      </c>
      <c r="F90" s="75">
        <v>1083.3549800000001</v>
      </c>
      <c r="G90" s="75">
        <v>1006.845337</v>
      </c>
      <c r="H90" s="75">
        <v>976.02728300000001</v>
      </c>
      <c r="I90" s="75">
        <v>983.51031499999999</v>
      </c>
      <c r="J90" s="75">
        <v>995.65826400000003</v>
      </c>
      <c r="K90" s="75">
        <v>1019.3063959999999</v>
      </c>
      <c r="L90" s="75">
        <v>1043.6319579999999</v>
      </c>
      <c r="M90" s="75">
        <v>1068.8055420000001</v>
      </c>
      <c r="N90" s="75">
        <v>1094.9372559999999</v>
      </c>
      <c r="O90" s="75">
        <v>1122.205811</v>
      </c>
      <c r="P90" s="75">
        <v>1150.5882570000001</v>
      </c>
      <c r="Q90" s="75">
        <v>1180.0703120000001</v>
      </c>
      <c r="R90" s="75">
        <v>1210.7226559999999</v>
      </c>
      <c r="S90" s="75">
        <v>1242.909302</v>
      </c>
      <c r="T90" s="75">
        <v>1276.6258539999999</v>
      </c>
      <c r="U90" s="75">
        <v>1311.8422849999999</v>
      </c>
      <c r="V90" s="75">
        <v>1348.7771</v>
      </c>
      <c r="W90" s="75">
        <v>1387.377686</v>
      </c>
      <c r="X90" s="75">
        <v>1427.657471</v>
      </c>
      <c r="Y90" s="75">
        <v>1469.6599120000001</v>
      </c>
      <c r="Z90" s="75">
        <v>1513.427124</v>
      </c>
      <c r="AA90" s="75">
        <v>1559.060547</v>
      </c>
      <c r="AB90" s="75">
        <v>1606.6851810000001</v>
      </c>
      <c r="AC90" s="75">
        <v>1656.4235839999999</v>
      </c>
      <c r="AD90" s="75">
        <v>1708.47937</v>
      </c>
      <c r="AE90" s="75">
        <v>1763.0424800000001</v>
      </c>
      <c r="AF90" s="75">
        <v>1820.2248540000001</v>
      </c>
      <c r="AG90" s="80">
        <v>2.8420999999999998E-2</v>
      </c>
    </row>
    <row r="91" spans="1:33" ht="36.75">
      <c r="A91" s="58" t="s">
        <v>1513</v>
      </c>
      <c r="B91" s="73" t="s">
        <v>400</v>
      </c>
      <c r="C91" s="75">
        <v>185.07002299999999</v>
      </c>
      <c r="D91" s="75">
        <v>647.84716800000001</v>
      </c>
      <c r="E91" s="75">
        <v>884.31756600000006</v>
      </c>
      <c r="F91" s="75">
        <v>945.86181599999998</v>
      </c>
      <c r="G91" s="75">
        <v>967.43164100000001</v>
      </c>
      <c r="H91" s="75">
        <v>965.81091300000003</v>
      </c>
      <c r="I91" s="75">
        <v>963.828125</v>
      </c>
      <c r="J91" s="75">
        <v>976.314392</v>
      </c>
      <c r="K91" s="75">
        <v>989.28906199999994</v>
      </c>
      <c r="L91" s="75">
        <v>1002.59552</v>
      </c>
      <c r="M91" s="75">
        <v>1016.4187010000001</v>
      </c>
      <c r="N91" s="75">
        <v>1030.8549800000001</v>
      </c>
      <c r="O91" s="75">
        <v>1046.091553</v>
      </c>
      <c r="P91" s="75">
        <v>1062.0629879999999</v>
      </c>
      <c r="Q91" s="75">
        <v>1078.7163089999999</v>
      </c>
      <c r="R91" s="75">
        <v>1096.0977780000001</v>
      </c>
      <c r="S91" s="75">
        <v>1114.584961</v>
      </c>
      <c r="T91" s="75">
        <v>1134.1166989999999</v>
      </c>
      <c r="U91" s="75">
        <v>1154.604004</v>
      </c>
      <c r="V91" s="75">
        <v>1176.209351</v>
      </c>
      <c r="W91" s="75">
        <v>1198.8392329999999</v>
      </c>
      <c r="X91" s="75">
        <v>1222.4514160000001</v>
      </c>
      <c r="Y91" s="75">
        <v>1247.039673</v>
      </c>
      <c r="Z91" s="75">
        <v>1272.5952150000001</v>
      </c>
      <c r="AA91" s="75">
        <v>1299.1750489999999</v>
      </c>
      <c r="AB91" s="75">
        <v>1326.8625489999999</v>
      </c>
      <c r="AC91" s="75">
        <v>1355.7260739999999</v>
      </c>
      <c r="AD91" s="75">
        <v>1385.905884</v>
      </c>
      <c r="AE91" s="75">
        <v>1417.519043</v>
      </c>
      <c r="AF91" s="75">
        <v>1450.5958250000001</v>
      </c>
      <c r="AG91" s="80">
        <v>7.3580999999999994E-2</v>
      </c>
    </row>
    <row r="92" spans="1:33">
      <c r="A92" s="58" t="s">
        <v>1514</v>
      </c>
      <c r="B92" s="73" t="s">
        <v>410</v>
      </c>
      <c r="C92" s="75">
        <v>363.496216</v>
      </c>
      <c r="D92" s="75">
        <v>736.09082000000001</v>
      </c>
      <c r="E92" s="75">
        <v>930.98431400000004</v>
      </c>
      <c r="F92" s="75">
        <v>978.04504399999996</v>
      </c>
      <c r="G92" s="75">
        <v>991.77539100000001</v>
      </c>
      <c r="H92" s="75">
        <v>997.91796899999997</v>
      </c>
      <c r="I92" s="75">
        <v>1035.753418</v>
      </c>
      <c r="J92" s="75">
        <v>1074.79126</v>
      </c>
      <c r="K92" s="75">
        <v>1115.554932</v>
      </c>
      <c r="L92" s="75">
        <v>1158.1831050000001</v>
      </c>
      <c r="M92" s="75">
        <v>1202.8608400000001</v>
      </c>
      <c r="N92" s="75">
        <v>1249.9185789999999</v>
      </c>
      <c r="O92" s="75">
        <v>1299.336548</v>
      </c>
      <c r="P92" s="75">
        <v>1350.924072</v>
      </c>
      <c r="Q92" s="75">
        <v>1404.5635990000001</v>
      </c>
      <c r="R92" s="75">
        <v>1460.9650879999999</v>
      </c>
      <c r="S92" s="75">
        <v>1519.7501219999999</v>
      </c>
      <c r="T92" s="75">
        <v>1581.1655270000001</v>
      </c>
      <c r="U92" s="75">
        <v>1645.3823239999999</v>
      </c>
      <c r="V92" s="75">
        <v>1712.322754</v>
      </c>
      <c r="W92" s="75">
        <v>1782.6103519999999</v>
      </c>
      <c r="X92" s="75">
        <v>1856.0375979999999</v>
      </c>
      <c r="Y92" s="75">
        <v>1932.921143</v>
      </c>
      <c r="Z92" s="75">
        <v>2013.4652100000001</v>
      </c>
      <c r="AA92" s="75">
        <v>2097.7504880000001</v>
      </c>
      <c r="AB92" s="75">
        <v>2186.5065920000002</v>
      </c>
      <c r="AC92" s="75">
        <v>2279.5910640000002</v>
      </c>
      <c r="AD92" s="75">
        <v>2377.3957519999999</v>
      </c>
      <c r="AE92" s="75">
        <v>2480.19751</v>
      </c>
      <c r="AF92" s="75">
        <v>2588.33374</v>
      </c>
      <c r="AG92" s="80">
        <v>7.0032999999999998E-2</v>
      </c>
    </row>
    <row r="93" spans="1:33" ht="36.75">
      <c r="A93" s="58" t="s">
        <v>1515</v>
      </c>
      <c r="B93" s="73" t="s">
        <v>396</v>
      </c>
      <c r="C93" s="75">
        <v>195.06607099999999</v>
      </c>
      <c r="D93" s="75">
        <v>343.03457600000002</v>
      </c>
      <c r="E93" s="75">
        <v>404.18109099999998</v>
      </c>
      <c r="F93" s="75">
        <v>426.85330199999999</v>
      </c>
      <c r="G93" s="75">
        <v>439.515289</v>
      </c>
      <c r="H93" s="75">
        <v>449.10916099999997</v>
      </c>
      <c r="I93" s="75">
        <v>467.90277099999997</v>
      </c>
      <c r="J93" s="75">
        <v>487.44574</v>
      </c>
      <c r="K93" s="75">
        <v>507.92742900000002</v>
      </c>
      <c r="L93" s="75">
        <v>529.42498799999998</v>
      </c>
      <c r="M93" s="75">
        <v>552.03784199999996</v>
      </c>
      <c r="N93" s="75">
        <v>575.93450900000005</v>
      </c>
      <c r="O93" s="75">
        <v>601.12438999999995</v>
      </c>
      <c r="P93" s="75">
        <v>627.53814699999998</v>
      </c>
      <c r="Q93" s="75">
        <v>655.13922100000002</v>
      </c>
      <c r="R93" s="75">
        <v>684.27893100000006</v>
      </c>
      <c r="S93" s="75">
        <v>714.80267300000003</v>
      </c>
      <c r="T93" s="75">
        <v>746.84887700000002</v>
      </c>
      <c r="U93" s="75">
        <v>780.52288799999997</v>
      </c>
      <c r="V93" s="75">
        <v>815.81512499999997</v>
      </c>
      <c r="W93" s="75">
        <v>853.04937700000005</v>
      </c>
      <c r="X93" s="75">
        <v>892.15789800000005</v>
      </c>
      <c r="Y93" s="75">
        <v>933.32428000000004</v>
      </c>
      <c r="Z93" s="75">
        <v>976.682007</v>
      </c>
      <c r="AA93" s="75">
        <v>1022.307251</v>
      </c>
      <c r="AB93" s="75">
        <v>1070.596313</v>
      </c>
      <c r="AC93" s="75">
        <v>1121.523682</v>
      </c>
      <c r="AD93" s="75">
        <v>1175.3294679999999</v>
      </c>
      <c r="AE93" s="75">
        <v>1232.2006839999999</v>
      </c>
      <c r="AF93" s="75">
        <v>1292.3602289999999</v>
      </c>
      <c r="AG93" s="80">
        <v>6.7376000000000005E-2</v>
      </c>
    </row>
    <row r="94" spans="1:33" ht="36.75">
      <c r="A94" s="58" t="s">
        <v>1516</v>
      </c>
      <c r="B94" s="73" t="s">
        <v>398</v>
      </c>
      <c r="C94" s="75">
        <v>124.134056</v>
      </c>
      <c r="D94" s="75">
        <v>140.966339</v>
      </c>
      <c r="E94" s="75">
        <v>170.72250399999999</v>
      </c>
      <c r="F94" s="75">
        <v>163.195435</v>
      </c>
      <c r="G94" s="75">
        <v>157.019058</v>
      </c>
      <c r="H94" s="75">
        <v>145.656082</v>
      </c>
      <c r="I94" s="75">
        <v>150.704758</v>
      </c>
      <c r="J94" s="75">
        <v>155.75602699999999</v>
      </c>
      <c r="K94" s="75">
        <v>160.99427800000001</v>
      </c>
      <c r="L94" s="75">
        <v>166.43588299999999</v>
      </c>
      <c r="M94" s="75">
        <v>172.103455</v>
      </c>
      <c r="N94" s="75">
        <v>178.03912399999999</v>
      </c>
      <c r="O94" s="75">
        <v>184.23497</v>
      </c>
      <c r="P94" s="75">
        <v>190.65885900000001</v>
      </c>
      <c r="Q94" s="75">
        <v>197.288895</v>
      </c>
      <c r="R94" s="75">
        <v>204.21945199999999</v>
      </c>
      <c r="S94" s="75">
        <v>211.39132699999999</v>
      </c>
      <c r="T94" s="75">
        <v>218.83255</v>
      </c>
      <c r="U94" s="75">
        <v>226.560089</v>
      </c>
      <c r="V94" s="75">
        <v>234.56179800000001</v>
      </c>
      <c r="W94" s="75">
        <v>242.91296399999999</v>
      </c>
      <c r="X94" s="75">
        <v>251.57662999999999</v>
      </c>
      <c r="Y94" s="75">
        <v>260.58715799999999</v>
      </c>
      <c r="Z94" s="75">
        <v>269.96267699999999</v>
      </c>
      <c r="AA94" s="75">
        <v>279.70434599999999</v>
      </c>
      <c r="AB94" s="75">
        <v>289.89855999999997</v>
      </c>
      <c r="AC94" s="75">
        <v>300.51492300000001</v>
      </c>
      <c r="AD94" s="75">
        <v>311.59265099999999</v>
      </c>
      <c r="AE94" s="75">
        <v>323.15499899999998</v>
      </c>
      <c r="AF94" s="75">
        <v>335.23174999999998</v>
      </c>
      <c r="AG94" s="80">
        <v>3.4851E-2</v>
      </c>
    </row>
    <row r="95" spans="1:33" ht="36.75">
      <c r="A95" s="58" t="s">
        <v>1517</v>
      </c>
      <c r="B95" s="73" t="s">
        <v>400</v>
      </c>
      <c r="C95" s="75">
        <v>44.296097000000003</v>
      </c>
      <c r="D95" s="75">
        <v>252.089935</v>
      </c>
      <c r="E95" s="75">
        <v>356.08075000000002</v>
      </c>
      <c r="F95" s="75">
        <v>387.99633799999998</v>
      </c>
      <c r="G95" s="75">
        <v>395.24102800000003</v>
      </c>
      <c r="H95" s="75">
        <v>403.15273999999999</v>
      </c>
      <c r="I95" s="75">
        <v>417.14584400000001</v>
      </c>
      <c r="J95" s="75">
        <v>431.58950800000002</v>
      </c>
      <c r="K95" s="75">
        <v>446.63330100000002</v>
      </c>
      <c r="L95" s="75">
        <v>462.32223499999998</v>
      </c>
      <c r="M95" s="75">
        <v>478.719604</v>
      </c>
      <c r="N95" s="75">
        <v>495.94491599999998</v>
      </c>
      <c r="O95" s="75">
        <v>513.97717299999999</v>
      </c>
      <c r="P95" s="75">
        <v>532.72711200000003</v>
      </c>
      <c r="Q95" s="75">
        <v>552.13549799999998</v>
      </c>
      <c r="R95" s="75">
        <v>572.46661400000005</v>
      </c>
      <c r="S95" s="75">
        <v>593.556152</v>
      </c>
      <c r="T95" s="75">
        <v>615.48413100000005</v>
      </c>
      <c r="U95" s="75">
        <v>638.29937700000005</v>
      </c>
      <c r="V95" s="75">
        <v>661.94586200000003</v>
      </c>
      <c r="W95" s="75">
        <v>686.64788799999997</v>
      </c>
      <c r="X95" s="75">
        <v>712.30310099999997</v>
      </c>
      <c r="Y95" s="75">
        <v>739.00976600000001</v>
      </c>
      <c r="Z95" s="75">
        <v>766.82055700000001</v>
      </c>
      <c r="AA95" s="75">
        <v>795.738831</v>
      </c>
      <c r="AB95" s="75">
        <v>826.01171899999997</v>
      </c>
      <c r="AC95" s="75">
        <v>857.55249000000003</v>
      </c>
      <c r="AD95" s="75">
        <v>890.47369400000002</v>
      </c>
      <c r="AE95" s="75">
        <v>924.84173599999997</v>
      </c>
      <c r="AF95" s="75">
        <v>960.74163799999997</v>
      </c>
      <c r="AG95" s="80">
        <v>0.11193</v>
      </c>
    </row>
    <row r="96" spans="1:33">
      <c r="A96" s="58" t="s">
        <v>1518</v>
      </c>
      <c r="B96" s="73" t="s">
        <v>412</v>
      </c>
      <c r="C96" s="75">
        <v>607.68176300000005</v>
      </c>
      <c r="D96" s="75">
        <v>1297.1279300000001</v>
      </c>
      <c r="E96" s="75">
        <v>1634.159668</v>
      </c>
      <c r="F96" s="75">
        <v>1682.6954350000001</v>
      </c>
      <c r="G96" s="75">
        <v>1636.6092530000001</v>
      </c>
      <c r="H96" s="75">
        <v>1654.1079099999999</v>
      </c>
      <c r="I96" s="75">
        <v>1690.420044</v>
      </c>
      <c r="J96" s="75">
        <v>1751.214966</v>
      </c>
      <c r="K96" s="75">
        <v>1814.635986</v>
      </c>
      <c r="L96" s="75">
        <v>1880.397827</v>
      </c>
      <c r="M96" s="75">
        <v>1947.3792719999999</v>
      </c>
      <c r="N96" s="75">
        <v>2017.1396480000001</v>
      </c>
      <c r="O96" s="75">
        <v>2089.9733890000002</v>
      </c>
      <c r="P96" s="75">
        <v>2166.1069339999999</v>
      </c>
      <c r="Q96" s="75">
        <v>2245.7226559999999</v>
      </c>
      <c r="R96" s="75">
        <v>2328.547607</v>
      </c>
      <c r="S96" s="75">
        <v>2415.170654</v>
      </c>
      <c r="T96" s="75">
        <v>2505.8071289999998</v>
      </c>
      <c r="U96" s="75">
        <v>2600.6755370000001</v>
      </c>
      <c r="V96" s="75">
        <v>2699.9641109999998</v>
      </c>
      <c r="W96" s="75">
        <v>2803.064453</v>
      </c>
      <c r="X96" s="75">
        <v>2911.008057</v>
      </c>
      <c r="Y96" s="75">
        <v>3024.0744629999999</v>
      </c>
      <c r="Z96" s="75">
        <v>3142.5473630000001</v>
      </c>
      <c r="AA96" s="75">
        <v>3266.7521969999998</v>
      </c>
      <c r="AB96" s="75">
        <v>3395.4401859999998</v>
      </c>
      <c r="AC96" s="75">
        <v>3530.388672</v>
      </c>
      <c r="AD96" s="75">
        <v>3671.9704590000001</v>
      </c>
      <c r="AE96" s="75">
        <v>3820.5634770000001</v>
      </c>
      <c r="AF96" s="75">
        <v>3976.5820309999999</v>
      </c>
      <c r="AG96" s="80">
        <v>6.6920999999999994E-2</v>
      </c>
    </row>
    <row r="97" spans="1:33" ht="36.75">
      <c r="A97" s="58" t="s">
        <v>1519</v>
      </c>
      <c r="B97" s="73" t="s">
        <v>396</v>
      </c>
      <c r="C97" s="75">
        <v>222.97311400000001</v>
      </c>
      <c r="D97" s="75">
        <v>579.66870100000006</v>
      </c>
      <c r="E97" s="75">
        <v>705.613159</v>
      </c>
      <c r="F97" s="75">
        <v>750.21679700000004</v>
      </c>
      <c r="G97" s="75">
        <v>771.68536400000005</v>
      </c>
      <c r="H97" s="75">
        <v>782.12622099999999</v>
      </c>
      <c r="I97" s="75">
        <v>811.11956799999996</v>
      </c>
      <c r="J97" s="75">
        <v>841.46368399999994</v>
      </c>
      <c r="K97" s="75">
        <v>873.18780500000003</v>
      </c>
      <c r="L97" s="75">
        <v>906.17474400000003</v>
      </c>
      <c r="M97" s="75">
        <v>939.96020499999997</v>
      </c>
      <c r="N97" s="75">
        <v>975.177368</v>
      </c>
      <c r="O97" s="75">
        <v>1012.007629</v>
      </c>
      <c r="P97" s="75">
        <v>1050.588013</v>
      </c>
      <c r="Q97" s="75">
        <v>1091.0238039999999</v>
      </c>
      <c r="R97" s="75">
        <v>1133.1811520000001</v>
      </c>
      <c r="S97" s="75">
        <v>1177.368408</v>
      </c>
      <c r="T97" s="75">
        <v>1223.7116699999999</v>
      </c>
      <c r="U97" s="75">
        <v>1272.3397219999999</v>
      </c>
      <c r="V97" s="75">
        <v>1323.3544919999999</v>
      </c>
      <c r="W97" s="75">
        <v>1376.508423</v>
      </c>
      <c r="X97" s="75">
        <v>1432.297607</v>
      </c>
      <c r="Y97" s="75">
        <v>1490.886841</v>
      </c>
      <c r="Z97" s="75">
        <v>1552.443237</v>
      </c>
      <c r="AA97" s="75">
        <v>1617.1564940000001</v>
      </c>
      <c r="AB97" s="75">
        <v>1684.5405270000001</v>
      </c>
      <c r="AC97" s="75">
        <v>1755.403564</v>
      </c>
      <c r="AD97" s="75">
        <v>1829.9730219999999</v>
      </c>
      <c r="AE97" s="75">
        <v>1908.4769289999999</v>
      </c>
      <c r="AF97" s="75">
        <v>1991.1647949999999</v>
      </c>
      <c r="AG97" s="80">
        <v>7.8420000000000004E-2</v>
      </c>
    </row>
    <row r="98" spans="1:33" ht="36.75">
      <c r="A98" s="58" t="s">
        <v>1520</v>
      </c>
      <c r="B98" s="73" t="s">
        <v>398</v>
      </c>
      <c r="C98" s="75">
        <v>366.96270800000002</v>
      </c>
      <c r="D98" s="75">
        <v>631.01080300000001</v>
      </c>
      <c r="E98" s="75">
        <v>805.07220500000005</v>
      </c>
      <c r="F98" s="75">
        <v>799.01342799999998</v>
      </c>
      <c r="G98" s="75">
        <v>725.37988299999995</v>
      </c>
      <c r="H98" s="75">
        <v>733.07226600000001</v>
      </c>
      <c r="I98" s="75">
        <v>739.68206799999996</v>
      </c>
      <c r="J98" s="75">
        <v>766.53234899999995</v>
      </c>
      <c r="K98" s="75">
        <v>794.48962400000005</v>
      </c>
      <c r="L98" s="75">
        <v>823.40832499999999</v>
      </c>
      <c r="M98" s="75">
        <v>852.68267800000001</v>
      </c>
      <c r="N98" s="75">
        <v>883.20404099999996</v>
      </c>
      <c r="O98" s="75">
        <v>915.05041500000004</v>
      </c>
      <c r="P98" s="75">
        <v>948.29205300000001</v>
      </c>
      <c r="Q98" s="75">
        <v>982.99768100000006</v>
      </c>
      <c r="R98" s="75">
        <v>1019.067444</v>
      </c>
      <c r="S98" s="75">
        <v>1056.740845</v>
      </c>
      <c r="T98" s="75">
        <v>1096.0981449999999</v>
      </c>
      <c r="U98" s="75">
        <v>1137.2200929999999</v>
      </c>
      <c r="V98" s="75">
        <v>1180.1951899999999</v>
      </c>
      <c r="W98" s="75">
        <v>1224.700073</v>
      </c>
      <c r="X98" s="75">
        <v>1271.224121</v>
      </c>
      <c r="Y98" s="75">
        <v>1319.8717039999999</v>
      </c>
      <c r="Z98" s="75">
        <v>1370.751953</v>
      </c>
      <c r="AA98" s="75">
        <v>1423.9904790000001</v>
      </c>
      <c r="AB98" s="75">
        <v>1478.8671879999999</v>
      </c>
      <c r="AC98" s="75">
        <v>1536.3001710000001</v>
      </c>
      <c r="AD98" s="75">
        <v>1596.4201660000001</v>
      </c>
      <c r="AE98" s="75">
        <v>1659.3673100000001</v>
      </c>
      <c r="AF98" s="75">
        <v>1725.2955320000001</v>
      </c>
      <c r="AG98" s="80">
        <v>5.4826E-2</v>
      </c>
    </row>
    <row r="99" spans="1:33" ht="36.75">
      <c r="A99" s="58" t="s">
        <v>1521</v>
      </c>
      <c r="B99" s="73" t="s">
        <v>400</v>
      </c>
      <c r="C99" s="75">
        <v>17.745989000000002</v>
      </c>
      <c r="D99" s="75">
        <v>86.448455999999993</v>
      </c>
      <c r="E99" s="75">
        <v>123.47431899999999</v>
      </c>
      <c r="F99" s="75">
        <v>133.465225</v>
      </c>
      <c r="G99" s="75">
        <v>139.54411300000001</v>
      </c>
      <c r="H99" s="75">
        <v>138.90940900000001</v>
      </c>
      <c r="I99" s="75">
        <v>139.61845400000001</v>
      </c>
      <c r="J99" s="75">
        <v>143.218918</v>
      </c>
      <c r="K99" s="75">
        <v>146.95855700000001</v>
      </c>
      <c r="L99" s="75">
        <v>150.81483499999999</v>
      </c>
      <c r="M99" s="75">
        <v>154.73646500000001</v>
      </c>
      <c r="N99" s="75">
        <v>158.75831600000001</v>
      </c>
      <c r="O99" s="75">
        <v>162.91529800000001</v>
      </c>
      <c r="P99" s="75">
        <v>167.22685200000001</v>
      </c>
      <c r="Q99" s="75">
        <v>171.70115699999999</v>
      </c>
      <c r="R99" s="75">
        <v>176.29896500000001</v>
      </c>
      <c r="S99" s="75">
        <v>181.06134</v>
      </c>
      <c r="T99" s="75">
        <v>185.99726899999999</v>
      </c>
      <c r="U99" s="75">
        <v>191.11570699999999</v>
      </c>
      <c r="V99" s="75">
        <v>196.41421500000001</v>
      </c>
      <c r="W99" s="75">
        <v>201.85591099999999</v>
      </c>
      <c r="X99" s="75">
        <v>207.48634300000001</v>
      </c>
      <c r="Y99" s="75">
        <v>213.31582599999999</v>
      </c>
      <c r="Z99" s="75">
        <v>219.35211200000001</v>
      </c>
      <c r="AA99" s="75">
        <v>225.60528600000001</v>
      </c>
      <c r="AB99" s="75">
        <v>232.032364</v>
      </c>
      <c r="AC99" s="75">
        <v>238.685059</v>
      </c>
      <c r="AD99" s="75">
        <v>245.57736199999999</v>
      </c>
      <c r="AE99" s="75">
        <v>252.719177</v>
      </c>
      <c r="AF99" s="75">
        <v>260.12170400000002</v>
      </c>
      <c r="AG99" s="80">
        <v>9.7006999999999996E-2</v>
      </c>
    </row>
    <row r="100" spans="1:33" ht="60.75">
      <c r="A100" s="58" t="s">
        <v>1522</v>
      </c>
      <c r="B100" s="73" t="s">
        <v>414</v>
      </c>
      <c r="C100" s="75">
        <v>1056.213379</v>
      </c>
      <c r="D100" s="75">
        <v>725.96484399999997</v>
      </c>
      <c r="E100" s="75">
        <v>1233.49585</v>
      </c>
      <c r="F100" s="75">
        <v>1270.8320309999999</v>
      </c>
      <c r="G100" s="75">
        <v>1278.0067140000001</v>
      </c>
      <c r="H100" s="75">
        <v>1274.965698</v>
      </c>
      <c r="I100" s="75">
        <v>1290.029297</v>
      </c>
      <c r="J100" s="75">
        <v>1300.380249</v>
      </c>
      <c r="K100" s="75">
        <v>1316.508057</v>
      </c>
      <c r="L100" s="75">
        <v>1333.7651370000001</v>
      </c>
      <c r="M100" s="75">
        <v>1352.5717770000001</v>
      </c>
      <c r="N100" s="75">
        <v>1372.818726</v>
      </c>
      <c r="O100" s="75">
        <v>1394.3770750000001</v>
      </c>
      <c r="P100" s="75">
        <v>1417.2771</v>
      </c>
      <c r="Q100" s="75">
        <v>1441.5830080000001</v>
      </c>
      <c r="R100" s="75">
        <v>1466.6292719999999</v>
      </c>
      <c r="S100" s="75">
        <v>1493.0751949999999</v>
      </c>
      <c r="T100" s="75">
        <v>1521.0217290000001</v>
      </c>
      <c r="U100" s="75">
        <v>1550.546509</v>
      </c>
      <c r="V100" s="75">
        <v>1581.696655</v>
      </c>
      <c r="W100" s="75">
        <v>1613.7611079999999</v>
      </c>
      <c r="X100" s="75">
        <v>1647.5432129999999</v>
      </c>
      <c r="Y100" s="75">
        <v>1683.118774</v>
      </c>
      <c r="Z100" s="75">
        <v>1720.5299070000001</v>
      </c>
      <c r="AA100" s="75">
        <v>1759.8519289999999</v>
      </c>
      <c r="AB100" s="75">
        <v>1800.270874</v>
      </c>
      <c r="AC100" s="75">
        <v>1842.736572</v>
      </c>
      <c r="AD100" s="75">
        <v>1887.378052</v>
      </c>
      <c r="AE100" s="75">
        <v>1934.227539</v>
      </c>
      <c r="AF100" s="75">
        <v>1983.006836</v>
      </c>
      <c r="AG100" s="80">
        <v>2.1958999999999999E-2</v>
      </c>
    </row>
    <row r="101" spans="1:33" ht="36.75">
      <c r="A101" s="58" t="s">
        <v>1523</v>
      </c>
      <c r="B101" s="73" t="s">
        <v>396</v>
      </c>
      <c r="C101" s="75">
        <v>885.68212900000003</v>
      </c>
      <c r="D101" s="75">
        <v>356.28420999999997</v>
      </c>
      <c r="E101" s="75">
        <v>797.65112299999998</v>
      </c>
      <c r="F101" s="75">
        <v>818.56481900000006</v>
      </c>
      <c r="G101" s="75">
        <v>832.880493</v>
      </c>
      <c r="H101" s="75">
        <v>839.68853799999999</v>
      </c>
      <c r="I101" s="75">
        <v>850.83569299999999</v>
      </c>
      <c r="J101" s="75">
        <v>862.75073199999997</v>
      </c>
      <c r="K101" s="75">
        <v>875.44238299999995</v>
      </c>
      <c r="L101" s="75">
        <v>888.92944299999999</v>
      </c>
      <c r="M101" s="75">
        <v>903.50030500000003</v>
      </c>
      <c r="N101" s="75">
        <v>919.09039299999995</v>
      </c>
      <c r="O101" s="75">
        <v>935.62188700000002</v>
      </c>
      <c r="P101" s="75">
        <v>953.12274200000002</v>
      </c>
      <c r="Q101" s="75">
        <v>971.64465299999995</v>
      </c>
      <c r="R101" s="75">
        <v>990.74523899999997</v>
      </c>
      <c r="S101" s="75">
        <v>1010.877625</v>
      </c>
      <c r="T101" s="75">
        <v>1032.1188959999999</v>
      </c>
      <c r="U101" s="75">
        <v>1054.5313719999999</v>
      </c>
      <c r="V101" s="75">
        <v>1078.1551509999999</v>
      </c>
      <c r="W101" s="75">
        <v>1102.5142820000001</v>
      </c>
      <c r="X101" s="75">
        <v>1128.16687</v>
      </c>
      <c r="Y101" s="75">
        <v>1155.176025</v>
      </c>
      <c r="Z101" s="75">
        <v>1183.5821530000001</v>
      </c>
      <c r="AA101" s="75">
        <v>1213.4490969999999</v>
      </c>
      <c r="AB101" s="75">
        <v>1244.2258300000001</v>
      </c>
      <c r="AC101" s="75">
        <v>1276.580078</v>
      </c>
      <c r="AD101" s="75">
        <v>1310.614746</v>
      </c>
      <c r="AE101" s="75">
        <v>1346.366577</v>
      </c>
      <c r="AF101" s="75">
        <v>1383.6560059999999</v>
      </c>
      <c r="AG101" s="80">
        <v>1.5502999999999999E-2</v>
      </c>
    </row>
    <row r="102" spans="1:33" ht="36.75">
      <c r="A102" s="58" t="s">
        <v>1524</v>
      </c>
      <c r="B102" s="73" t="s">
        <v>398</v>
      </c>
      <c r="C102" s="75">
        <v>31.64386</v>
      </c>
      <c r="D102" s="75">
        <v>107.166466</v>
      </c>
      <c r="E102" s="75">
        <v>141.16186500000001</v>
      </c>
      <c r="F102" s="75">
        <v>151.057388</v>
      </c>
      <c r="G102" s="75">
        <v>139.06764200000001</v>
      </c>
      <c r="H102" s="75">
        <v>134.52723700000001</v>
      </c>
      <c r="I102" s="75">
        <v>136.498795</v>
      </c>
      <c r="J102" s="75">
        <v>136.380539</v>
      </c>
      <c r="K102" s="75">
        <v>139.25006099999999</v>
      </c>
      <c r="L102" s="75">
        <v>142.25067100000001</v>
      </c>
      <c r="M102" s="75">
        <v>145.42855800000001</v>
      </c>
      <c r="N102" s="75">
        <v>148.77551299999999</v>
      </c>
      <c r="O102" s="75">
        <v>152.28105199999999</v>
      </c>
      <c r="P102" s="75">
        <v>155.95107999999999</v>
      </c>
      <c r="Q102" s="75">
        <v>159.79490699999999</v>
      </c>
      <c r="R102" s="75">
        <v>163.743774</v>
      </c>
      <c r="S102" s="75">
        <v>167.86944600000001</v>
      </c>
      <c r="T102" s="75">
        <v>172.18499800000001</v>
      </c>
      <c r="U102" s="75">
        <v>176.70147700000001</v>
      </c>
      <c r="V102" s="75">
        <v>181.430847</v>
      </c>
      <c r="W102" s="75">
        <v>186.29289199999999</v>
      </c>
      <c r="X102" s="75">
        <v>191.37863200000001</v>
      </c>
      <c r="Y102" s="75">
        <v>196.69804400000001</v>
      </c>
      <c r="Z102" s="75">
        <v>202.25761399999999</v>
      </c>
      <c r="AA102" s="75">
        <v>208.06738300000001</v>
      </c>
      <c r="AB102" s="75">
        <v>214.03362999999999</v>
      </c>
      <c r="AC102" s="75">
        <v>220.26771500000001</v>
      </c>
      <c r="AD102" s="75">
        <v>226.78598</v>
      </c>
      <c r="AE102" s="75">
        <v>233.59352100000001</v>
      </c>
      <c r="AF102" s="75">
        <v>240.65855400000001</v>
      </c>
      <c r="AG102" s="80">
        <v>7.2465000000000002E-2</v>
      </c>
    </row>
    <row r="103" spans="1:33" ht="36.75">
      <c r="A103" s="58" t="s">
        <v>1525</v>
      </c>
      <c r="B103" s="73" t="s">
        <v>400</v>
      </c>
      <c r="C103" s="75">
        <v>138.88732899999999</v>
      </c>
      <c r="D103" s="75">
        <v>262.51416</v>
      </c>
      <c r="E103" s="75">
        <v>294.68292200000002</v>
      </c>
      <c r="F103" s="75">
        <v>301.20986900000003</v>
      </c>
      <c r="G103" s="75">
        <v>306.05859400000003</v>
      </c>
      <c r="H103" s="75">
        <v>300.74993899999998</v>
      </c>
      <c r="I103" s="75">
        <v>302.694794</v>
      </c>
      <c r="J103" s="75">
        <v>301.24893200000002</v>
      </c>
      <c r="K103" s="75">
        <v>301.81561299999998</v>
      </c>
      <c r="L103" s="75">
        <v>302.584991</v>
      </c>
      <c r="M103" s="75">
        <v>303.64291400000002</v>
      </c>
      <c r="N103" s="75">
        <v>304.95272799999998</v>
      </c>
      <c r="O103" s="75">
        <v>306.47412100000003</v>
      </c>
      <c r="P103" s="75">
        <v>308.203217</v>
      </c>
      <c r="Q103" s="75">
        <v>310.143463</v>
      </c>
      <c r="R103" s="75">
        <v>312.14022799999998</v>
      </c>
      <c r="S103" s="75">
        <v>314.32815599999998</v>
      </c>
      <c r="T103" s="75">
        <v>316.71774299999998</v>
      </c>
      <c r="U103" s="75">
        <v>319.31362899999999</v>
      </c>
      <c r="V103" s="75">
        <v>322.110748</v>
      </c>
      <c r="W103" s="75">
        <v>324.953979</v>
      </c>
      <c r="X103" s="75">
        <v>327.99774200000002</v>
      </c>
      <c r="Y103" s="75">
        <v>331.24478099999999</v>
      </c>
      <c r="Z103" s="75">
        <v>334.69021600000002</v>
      </c>
      <c r="AA103" s="75">
        <v>338.33548000000002</v>
      </c>
      <c r="AB103" s="75">
        <v>342.01132200000001</v>
      </c>
      <c r="AC103" s="75">
        <v>345.888733</v>
      </c>
      <c r="AD103" s="75">
        <v>349.97726399999999</v>
      </c>
      <c r="AE103" s="75">
        <v>354.26739500000002</v>
      </c>
      <c r="AF103" s="75">
        <v>358.69223</v>
      </c>
      <c r="AG103" s="80">
        <v>3.3258000000000003E-2</v>
      </c>
    </row>
    <row r="104" spans="1:33">
      <c r="A104" s="58" t="s">
        <v>1526</v>
      </c>
      <c r="B104" s="73" t="s">
        <v>416</v>
      </c>
      <c r="C104" s="75">
        <v>4149.2978519999997</v>
      </c>
      <c r="D104" s="75">
        <v>3307.9438479999999</v>
      </c>
      <c r="E104" s="75">
        <v>4101.3178710000002</v>
      </c>
      <c r="F104" s="75">
        <v>4167.2954099999997</v>
      </c>
      <c r="G104" s="75">
        <v>4321.1157229999999</v>
      </c>
      <c r="H104" s="75">
        <v>4355.3100590000004</v>
      </c>
      <c r="I104" s="75">
        <v>4589.7099609999996</v>
      </c>
      <c r="J104" s="75">
        <v>4783.1206050000001</v>
      </c>
      <c r="K104" s="75">
        <v>4978.7646480000003</v>
      </c>
      <c r="L104" s="75">
        <v>5176.9897460000002</v>
      </c>
      <c r="M104" s="75">
        <v>5378.5146480000003</v>
      </c>
      <c r="N104" s="75">
        <v>5581.6547849999997</v>
      </c>
      <c r="O104" s="75">
        <v>5785.6772460000002</v>
      </c>
      <c r="P104" s="75">
        <v>5991.5341799999997</v>
      </c>
      <c r="Q104" s="75">
        <v>6200.8969729999999</v>
      </c>
      <c r="R104" s="75">
        <v>6413.466797</v>
      </c>
      <c r="S104" s="75">
        <v>6627.9584960000002</v>
      </c>
      <c r="T104" s="75">
        <v>6844.8642579999996</v>
      </c>
      <c r="U104" s="75">
        <v>7065.9785160000001</v>
      </c>
      <c r="V104" s="75">
        <v>7293.8266599999997</v>
      </c>
      <c r="W104" s="75">
        <v>7531.34375</v>
      </c>
      <c r="X104" s="75">
        <v>7778.595703</v>
      </c>
      <c r="Y104" s="75">
        <v>8033.7915039999998</v>
      </c>
      <c r="Z104" s="75">
        <v>8294.7314449999994</v>
      </c>
      <c r="AA104" s="75">
        <v>8558.8613280000009</v>
      </c>
      <c r="AB104" s="75">
        <v>8825.9960940000001</v>
      </c>
      <c r="AC104" s="75">
        <v>9098.0908199999994</v>
      </c>
      <c r="AD104" s="75">
        <v>9374.6503909999992</v>
      </c>
      <c r="AE104" s="75">
        <v>9653.5341800000006</v>
      </c>
      <c r="AF104" s="75">
        <v>9932.4755860000005</v>
      </c>
      <c r="AG104" s="80">
        <v>3.0557000000000001E-2</v>
      </c>
    </row>
    <row r="105" spans="1:33" ht="36.75">
      <c r="A105" s="58" t="s">
        <v>1527</v>
      </c>
      <c r="B105" s="73" t="s">
        <v>396</v>
      </c>
      <c r="C105" s="75">
        <v>3506.3869629999999</v>
      </c>
      <c r="D105" s="75">
        <v>2530.9711910000001</v>
      </c>
      <c r="E105" s="75">
        <v>3191.076904</v>
      </c>
      <c r="F105" s="75">
        <v>3322.702393</v>
      </c>
      <c r="G105" s="75">
        <v>3455.0139159999999</v>
      </c>
      <c r="H105" s="75">
        <v>3577.4204100000002</v>
      </c>
      <c r="I105" s="75">
        <v>3736.2829590000001</v>
      </c>
      <c r="J105" s="75">
        <v>3897.1447750000002</v>
      </c>
      <c r="K105" s="75">
        <v>4059.8891600000002</v>
      </c>
      <c r="L105" s="75">
        <v>4224.8037109999996</v>
      </c>
      <c r="M105" s="75">
        <v>4392.5009769999997</v>
      </c>
      <c r="N105" s="75">
        <v>4561.5439450000003</v>
      </c>
      <c r="O105" s="75">
        <v>4731.2973629999997</v>
      </c>
      <c r="P105" s="75">
        <v>4902.5678710000002</v>
      </c>
      <c r="Q105" s="75">
        <v>5076.7822269999997</v>
      </c>
      <c r="R105" s="75">
        <v>5253.6860349999997</v>
      </c>
      <c r="S105" s="75">
        <v>5432.1796880000002</v>
      </c>
      <c r="T105" s="75">
        <v>5612.6762699999999</v>
      </c>
      <c r="U105" s="75">
        <v>5796.7124020000001</v>
      </c>
      <c r="V105" s="75">
        <v>5986.4404299999997</v>
      </c>
      <c r="W105" s="75">
        <v>6184.3935549999997</v>
      </c>
      <c r="X105" s="75">
        <v>6390.6411129999997</v>
      </c>
      <c r="Y105" s="75">
        <v>6603.6479490000002</v>
      </c>
      <c r="Z105" s="75">
        <v>6821.5253910000001</v>
      </c>
      <c r="AA105" s="75">
        <v>7042.076172</v>
      </c>
      <c r="AB105" s="75">
        <v>7265.1459960000002</v>
      </c>
      <c r="AC105" s="75">
        <v>7492.4184569999998</v>
      </c>
      <c r="AD105" s="75">
        <v>7723.4663090000004</v>
      </c>
      <c r="AE105" s="75">
        <v>7956.4345700000003</v>
      </c>
      <c r="AF105" s="75">
        <v>8189.359375</v>
      </c>
      <c r="AG105" s="80">
        <v>2.9682E-2</v>
      </c>
    </row>
    <row r="106" spans="1:33" ht="36.75">
      <c r="A106" s="58" t="s">
        <v>1528</v>
      </c>
      <c r="B106" s="73" t="s">
        <v>398</v>
      </c>
      <c r="C106" s="75">
        <v>532.86358600000005</v>
      </c>
      <c r="D106" s="75">
        <v>620.35870399999999</v>
      </c>
      <c r="E106" s="75">
        <v>732.948486</v>
      </c>
      <c r="F106" s="75">
        <v>657.78912400000002</v>
      </c>
      <c r="G106" s="75">
        <v>672.75268600000004</v>
      </c>
      <c r="H106" s="75">
        <v>578.88165300000003</v>
      </c>
      <c r="I106" s="75">
        <v>647.731628</v>
      </c>
      <c r="J106" s="75">
        <v>673.66229199999998</v>
      </c>
      <c r="K106" s="75">
        <v>700.02362100000005</v>
      </c>
      <c r="L106" s="75">
        <v>726.86340299999995</v>
      </c>
      <c r="M106" s="75">
        <v>754.25726299999997</v>
      </c>
      <c r="N106" s="75">
        <v>782.04315199999996</v>
      </c>
      <c r="O106" s="75">
        <v>810.16015600000003</v>
      </c>
      <c r="P106" s="75">
        <v>838.712219</v>
      </c>
      <c r="Q106" s="75">
        <v>867.87249799999995</v>
      </c>
      <c r="R106" s="75">
        <v>897.61413600000003</v>
      </c>
      <c r="S106" s="75">
        <v>927.81597899999997</v>
      </c>
      <c r="T106" s="75">
        <v>958.53845200000001</v>
      </c>
      <c r="U106" s="75">
        <v>989.96661400000005</v>
      </c>
      <c r="V106" s="75">
        <v>1022.373657</v>
      </c>
      <c r="W106" s="75">
        <v>1056.0447999999999</v>
      </c>
      <c r="X106" s="75">
        <v>1090.9902340000001</v>
      </c>
      <c r="Y106" s="75">
        <v>1127.0432129999999</v>
      </c>
      <c r="Z106" s="75">
        <v>1163.997803</v>
      </c>
      <c r="AA106" s="75">
        <v>1201.609741</v>
      </c>
      <c r="AB106" s="75">
        <v>1239.8614500000001</v>
      </c>
      <c r="AC106" s="75">
        <v>1278.9516599999999</v>
      </c>
      <c r="AD106" s="75">
        <v>1318.841797</v>
      </c>
      <c r="AE106" s="75">
        <v>1359.337158</v>
      </c>
      <c r="AF106" s="75">
        <v>1400.2246090000001</v>
      </c>
      <c r="AG106" s="80">
        <v>3.3876000000000003E-2</v>
      </c>
    </row>
    <row r="107" spans="1:33" ht="36.75">
      <c r="A107" s="58" t="s">
        <v>1529</v>
      </c>
      <c r="B107" s="73" t="s">
        <v>400</v>
      </c>
      <c r="C107" s="75">
        <v>110.047173</v>
      </c>
      <c r="D107" s="75">
        <v>156.61409</v>
      </c>
      <c r="E107" s="75">
        <v>177.292542</v>
      </c>
      <c r="F107" s="75">
        <v>186.80406199999999</v>
      </c>
      <c r="G107" s="75">
        <v>193.349152</v>
      </c>
      <c r="H107" s="75">
        <v>199.007645</v>
      </c>
      <c r="I107" s="75">
        <v>205.69538900000001</v>
      </c>
      <c r="J107" s="75">
        <v>212.313705</v>
      </c>
      <c r="K107" s="75">
        <v>218.85206600000001</v>
      </c>
      <c r="L107" s="75">
        <v>225.32276899999999</v>
      </c>
      <c r="M107" s="75">
        <v>231.75614899999999</v>
      </c>
      <c r="N107" s="75">
        <v>238.06764200000001</v>
      </c>
      <c r="O107" s="75">
        <v>244.21972700000001</v>
      </c>
      <c r="P107" s="75">
        <v>250.253738</v>
      </c>
      <c r="Q107" s="75">
        <v>256.24240099999997</v>
      </c>
      <c r="R107" s="75">
        <v>262.16644300000002</v>
      </c>
      <c r="S107" s="75">
        <v>267.96301299999999</v>
      </c>
      <c r="T107" s="75">
        <v>273.64941399999998</v>
      </c>
      <c r="U107" s="75">
        <v>279.29922499999998</v>
      </c>
      <c r="V107" s="75">
        <v>285.01269500000001</v>
      </c>
      <c r="W107" s="75">
        <v>290.90508999999997</v>
      </c>
      <c r="X107" s="75">
        <v>296.96441700000003</v>
      </c>
      <c r="Y107" s="75">
        <v>303.10006700000002</v>
      </c>
      <c r="Z107" s="75">
        <v>309.20837399999999</v>
      </c>
      <c r="AA107" s="75">
        <v>315.17550699999998</v>
      </c>
      <c r="AB107" s="75">
        <v>320.98867799999999</v>
      </c>
      <c r="AC107" s="75">
        <v>326.72033699999997</v>
      </c>
      <c r="AD107" s="75">
        <v>332.34225500000002</v>
      </c>
      <c r="AE107" s="75">
        <v>337.76312300000001</v>
      </c>
      <c r="AF107" s="75">
        <v>342.89120500000001</v>
      </c>
      <c r="AG107" s="80">
        <v>3.9967999999999997E-2</v>
      </c>
    </row>
    <row r="108" spans="1:33" ht="36.75">
      <c r="A108" s="58" t="s">
        <v>1530</v>
      </c>
      <c r="B108" s="73" t="s">
        <v>418</v>
      </c>
      <c r="C108" s="75">
        <v>403.94372600000003</v>
      </c>
      <c r="D108" s="75">
        <v>849.07525599999997</v>
      </c>
      <c r="E108" s="75">
        <v>1078.4411620000001</v>
      </c>
      <c r="F108" s="75">
        <v>1098.587769</v>
      </c>
      <c r="G108" s="75">
        <v>1048.4746090000001</v>
      </c>
      <c r="H108" s="75">
        <v>1019.838501</v>
      </c>
      <c r="I108" s="75">
        <v>1017.262207</v>
      </c>
      <c r="J108" s="75">
        <v>1026.5211179999999</v>
      </c>
      <c r="K108" s="75">
        <v>1029.5253909999999</v>
      </c>
      <c r="L108" s="75">
        <v>1029.729126</v>
      </c>
      <c r="M108" s="75">
        <v>1030.607544</v>
      </c>
      <c r="N108" s="75">
        <v>1032.139893</v>
      </c>
      <c r="O108" s="75">
        <v>1026.466064</v>
      </c>
      <c r="P108" s="75">
        <v>1025.1767580000001</v>
      </c>
      <c r="Q108" s="75">
        <v>1024.8366699999999</v>
      </c>
      <c r="R108" s="75">
        <v>1025.548096</v>
      </c>
      <c r="S108" s="75">
        <v>1026.4677730000001</v>
      </c>
      <c r="T108" s="75">
        <v>1027.6232910000001</v>
      </c>
      <c r="U108" s="75">
        <v>1029.298828</v>
      </c>
      <c r="V108" s="75">
        <v>1031.6796879999999</v>
      </c>
      <c r="W108" s="75">
        <v>1035.0648189999999</v>
      </c>
      <c r="X108" s="75">
        <v>1039.2814940000001</v>
      </c>
      <c r="Y108" s="75">
        <v>1044.1451420000001</v>
      </c>
      <c r="Z108" s="75">
        <v>1049.6556399999999</v>
      </c>
      <c r="AA108" s="75">
        <v>1055.852539</v>
      </c>
      <c r="AB108" s="75">
        <v>1062.768433</v>
      </c>
      <c r="AC108" s="75">
        <v>1070.3801269999999</v>
      </c>
      <c r="AD108" s="75">
        <v>1078.841919</v>
      </c>
      <c r="AE108" s="75">
        <v>1088.3116460000001</v>
      </c>
      <c r="AF108" s="75">
        <v>1098.9013669999999</v>
      </c>
      <c r="AG108" s="80">
        <v>3.5111999999999997E-2</v>
      </c>
    </row>
    <row r="109" spans="1:33" ht="36.75">
      <c r="A109" s="58" t="s">
        <v>1531</v>
      </c>
      <c r="B109" s="73" t="s">
        <v>396</v>
      </c>
      <c r="C109" s="75">
        <v>183.580704</v>
      </c>
      <c r="D109" s="75">
        <v>428.92260700000003</v>
      </c>
      <c r="E109" s="75">
        <v>513.74517800000001</v>
      </c>
      <c r="F109" s="75">
        <v>537.54675299999997</v>
      </c>
      <c r="G109" s="75">
        <v>539.01757799999996</v>
      </c>
      <c r="H109" s="75">
        <v>526.73321499999997</v>
      </c>
      <c r="I109" s="75">
        <v>530.16589399999998</v>
      </c>
      <c r="J109" s="75">
        <v>532.98870799999997</v>
      </c>
      <c r="K109" s="75">
        <v>535.36248799999998</v>
      </c>
      <c r="L109" s="75">
        <v>537.36712599999998</v>
      </c>
      <c r="M109" s="75">
        <v>538.71758999999997</v>
      </c>
      <c r="N109" s="75">
        <v>539.348389</v>
      </c>
      <c r="O109" s="75">
        <v>540.10180700000001</v>
      </c>
      <c r="P109" s="75">
        <v>541.13275099999998</v>
      </c>
      <c r="Q109" s="75">
        <v>542.418274</v>
      </c>
      <c r="R109" s="75">
        <v>544.03753700000004</v>
      </c>
      <c r="S109" s="75">
        <v>545.81188999999995</v>
      </c>
      <c r="T109" s="75">
        <v>547.75585899999999</v>
      </c>
      <c r="U109" s="75">
        <v>550.000854</v>
      </c>
      <c r="V109" s="75">
        <v>552.629639</v>
      </c>
      <c r="W109" s="75">
        <v>555.77447500000005</v>
      </c>
      <c r="X109" s="75">
        <v>559.37292500000001</v>
      </c>
      <c r="Y109" s="75">
        <v>563.34655799999996</v>
      </c>
      <c r="Z109" s="75">
        <v>567.70074499999998</v>
      </c>
      <c r="AA109" s="75">
        <v>572.458618</v>
      </c>
      <c r="AB109" s="75">
        <v>577.63372800000002</v>
      </c>
      <c r="AC109" s="75">
        <v>583.22662400000002</v>
      </c>
      <c r="AD109" s="75">
        <v>589.31500200000005</v>
      </c>
      <c r="AE109" s="75">
        <v>595.97857699999997</v>
      </c>
      <c r="AF109" s="75">
        <v>603.27703899999995</v>
      </c>
      <c r="AG109" s="80">
        <v>4.1877999999999999E-2</v>
      </c>
    </row>
    <row r="110" spans="1:33" ht="36.75">
      <c r="A110" s="58" t="s">
        <v>1532</v>
      </c>
      <c r="B110" s="73" t="s">
        <v>398</v>
      </c>
      <c r="C110" s="75">
        <v>164.17880199999999</v>
      </c>
      <c r="D110" s="75">
        <v>352.85546900000003</v>
      </c>
      <c r="E110" s="75">
        <v>473.71026599999999</v>
      </c>
      <c r="F110" s="75">
        <v>463.48251299999998</v>
      </c>
      <c r="G110" s="75">
        <v>414.61676</v>
      </c>
      <c r="H110" s="75">
        <v>400.91885400000001</v>
      </c>
      <c r="I110" s="75">
        <v>394.577179</v>
      </c>
      <c r="J110" s="75">
        <v>402.57058699999999</v>
      </c>
      <c r="K110" s="75">
        <v>402.52947999999998</v>
      </c>
      <c r="L110" s="75">
        <v>402.68548600000003</v>
      </c>
      <c r="M110" s="75">
        <v>401.90390000000002</v>
      </c>
      <c r="N110" s="75">
        <v>402.99194299999999</v>
      </c>
      <c r="O110" s="75">
        <v>397.572632</v>
      </c>
      <c r="P110" s="75">
        <v>396.83520499999997</v>
      </c>
      <c r="Q110" s="75">
        <v>396.24883999999997</v>
      </c>
      <c r="R110" s="75">
        <v>395.94055200000003</v>
      </c>
      <c r="S110" s="75">
        <v>395.65844700000002</v>
      </c>
      <c r="T110" s="75">
        <v>395.415527</v>
      </c>
      <c r="U110" s="75">
        <v>395.354218</v>
      </c>
      <c r="V110" s="75">
        <v>395.57290599999999</v>
      </c>
      <c r="W110" s="75">
        <v>396.23147599999999</v>
      </c>
      <c r="X110" s="75">
        <v>397.222443</v>
      </c>
      <c r="Y110" s="75">
        <v>398.44793700000002</v>
      </c>
      <c r="Z110" s="75">
        <v>399.90292399999998</v>
      </c>
      <c r="AA110" s="75">
        <v>401.60351600000001</v>
      </c>
      <c r="AB110" s="75">
        <v>403.571594</v>
      </c>
      <c r="AC110" s="75">
        <v>405.78241000000003</v>
      </c>
      <c r="AD110" s="75">
        <v>408.30779999999999</v>
      </c>
      <c r="AE110" s="75">
        <v>411.221069</v>
      </c>
      <c r="AF110" s="75">
        <v>414.57153299999999</v>
      </c>
      <c r="AG110" s="80">
        <v>3.2457E-2</v>
      </c>
    </row>
    <row r="111" spans="1:33" ht="36.75">
      <c r="A111" s="58" t="s">
        <v>1533</v>
      </c>
      <c r="B111" s="73" t="s">
        <v>400</v>
      </c>
      <c r="C111" s="75">
        <v>56.184199999999997</v>
      </c>
      <c r="D111" s="75">
        <v>67.297165000000007</v>
      </c>
      <c r="E111" s="75">
        <v>90.985725000000002</v>
      </c>
      <c r="F111" s="75">
        <v>97.558471999999995</v>
      </c>
      <c r="G111" s="75">
        <v>94.840225000000004</v>
      </c>
      <c r="H111" s="75">
        <v>92.186394000000007</v>
      </c>
      <c r="I111" s="75">
        <v>92.519188</v>
      </c>
      <c r="J111" s="75">
        <v>90.961799999999997</v>
      </c>
      <c r="K111" s="75">
        <v>91.633422999999993</v>
      </c>
      <c r="L111" s="75">
        <v>89.676468</v>
      </c>
      <c r="M111" s="75">
        <v>89.986084000000005</v>
      </c>
      <c r="N111" s="75">
        <v>89.799605999999997</v>
      </c>
      <c r="O111" s="75">
        <v>88.791640999999998</v>
      </c>
      <c r="P111" s="75">
        <v>87.208832000000001</v>
      </c>
      <c r="Q111" s="75">
        <v>86.169571000000005</v>
      </c>
      <c r="R111" s="75">
        <v>85.570053000000001</v>
      </c>
      <c r="S111" s="75">
        <v>84.997497999999993</v>
      </c>
      <c r="T111" s="75">
        <v>84.451858999999999</v>
      </c>
      <c r="U111" s="75">
        <v>83.943770999999998</v>
      </c>
      <c r="V111" s="75">
        <v>83.477149999999995</v>
      </c>
      <c r="W111" s="75">
        <v>83.058868000000004</v>
      </c>
      <c r="X111" s="75">
        <v>82.686126999999999</v>
      </c>
      <c r="Y111" s="75">
        <v>82.350669999999994</v>
      </c>
      <c r="Z111" s="75">
        <v>82.051948999999993</v>
      </c>
      <c r="AA111" s="75">
        <v>81.790397999999996</v>
      </c>
      <c r="AB111" s="75">
        <v>81.563156000000006</v>
      </c>
      <c r="AC111" s="75">
        <v>81.371093999999999</v>
      </c>
      <c r="AD111" s="75">
        <v>81.219063000000006</v>
      </c>
      <c r="AE111" s="75">
        <v>81.112007000000006</v>
      </c>
      <c r="AF111" s="75">
        <v>81.052734000000001</v>
      </c>
      <c r="AG111" s="80">
        <v>1.2716999999999999E-2</v>
      </c>
    </row>
    <row r="112" spans="1:33" ht="36.75">
      <c r="A112" s="58" t="s">
        <v>1534</v>
      </c>
      <c r="B112" s="73" t="s">
        <v>420</v>
      </c>
      <c r="C112" s="75">
        <v>830.34613000000002</v>
      </c>
      <c r="D112" s="75">
        <v>1486.3820800000001</v>
      </c>
      <c r="E112" s="75">
        <v>2005.4760739999999</v>
      </c>
      <c r="F112" s="75">
        <v>2144.4497070000002</v>
      </c>
      <c r="G112" s="75">
        <v>2133.0285640000002</v>
      </c>
      <c r="H112" s="75">
        <v>2160.5625</v>
      </c>
      <c r="I112" s="75">
        <v>2255.5986330000001</v>
      </c>
      <c r="J112" s="75">
        <v>2349.1960450000001</v>
      </c>
      <c r="K112" s="75">
        <v>2444.1767580000001</v>
      </c>
      <c r="L112" s="75">
        <v>2535.4023440000001</v>
      </c>
      <c r="M112" s="75">
        <v>2626.4616700000001</v>
      </c>
      <c r="N112" s="75">
        <v>2717.5170899999998</v>
      </c>
      <c r="O112" s="75">
        <v>2808.9350589999999</v>
      </c>
      <c r="P112" s="75">
        <v>2901.2753910000001</v>
      </c>
      <c r="Q112" s="75">
        <v>2994.775635</v>
      </c>
      <c r="R112" s="75">
        <v>3088.139893</v>
      </c>
      <c r="S112" s="75">
        <v>3182.783203</v>
      </c>
      <c r="T112" s="75">
        <v>3279.2138669999999</v>
      </c>
      <c r="U112" s="75">
        <v>3377.1079100000002</v>
      </c>
      <c r="V112" s="75">
        <v>3477.0590820000002</v>
      </c>
      <c r="W112" s="75">
        <v>3578.4545899999998</v>
      </c>
      <c r="X112" s="75">
        <v>3681.3618160000001</v>
      </c>
      <c r="Y112" s="75">
        <v>3785.2990719999998</v>
      </c>
      <c r="Z112" s="75">
        <v>3890.8598630000001</v>
      </c>
      <c r="AA112" s="75">
        <v>3997.5529790000001</v>
      </c>
      <c r="AB112" s="75">
        <v>4101.1005859999996</v>
      </c>
      <c r="AC112" s="75">
        <v>4205.4428710000002</v>
      </c>
      <c r="AD112" s="75">
        <v>4311.7944340000004</v>
      </c>
      <c r="AE112" s="75">
        <v>4421.2182620000003</v>
      </c>
      <c r="AF112" s="75">
        <v>4534.9008789999998</v>
      </c>
      <c r="AG112" s="80">
        <v>6.0289000000000002E-2</v>
      </c>
    </row>
    <row r="113" spans="1:33" ht="36.75">
      <c r="A113" s="58" t="s">
        <v>1535</v>
      </c>
      <c r="B113" s="73" t="s">
        <v>396</v>
      </c>
      <c r="C113" s="75">
        <v>470.846069</v>
      </c>
      <c r="D113" s="75">
        <v>892.61962900000003</v>
      </c>
      <c r="E113" s="75">
        <v>1160.268311</v>
      </c>
      <c r="F113" s="75">
        <v>1249.013672</v>
      </c>
      <c r="G113" s="75">
        <v>1295.416626</v>
      </c>
      <c r="H113" s="75">
        <v>1329.9608149999999</v>
      </c>
      <c r="I113" s="75">
        <v>1395.560303</v>
      </c>
      <c r="J113" s="75">
        <v>1460.8035890000001</v>
      </c>
      <c r="K113" s="75">
        <v>1524.5367429999999</v>
      </c>
      <c r="L113" s="75">
        <v>1586.485596</v>
      </c>
      <c r="M113" s="75">
        <v>1648.8122559999999</v>
      </c>
      <c r="N113" s="75">
        <v>1711.6455080000001</v>
      </c>
      <c r="O113" s="75">
        <v>1775.2236330000001</v>
      </c>
      <c r="P113" s="75">
        <v>1839.9041749999999</v>
      </c>
      <c r="Q113" s="75">
        <v>1905.854004</v>
      </c>
      <c r="R113" s="75">
        <v>1972.274048</v>
      </c>
      <c r="S113" s="75">
        <v>2040.0760499999999</v>
      </c>
      <c r="T113" s="75">
        <v>2109.5979000000002</v>
      </c>
      <c r="U113" s="75">
        <v>2180.6647950000001</v>
      </c>
      <c r="V113" s="75">
        <v>2253.6674800000001</v>
      </c>
      <c r="W113" s="75">
        <v>2328.2365719999998</v>
      </c>
      <c r="X113" s="75">
        <v>2404.4558109999998</v>
      </c>
      <c r="Y113" s="75">
        <v>2482.0473630000001</v>
      </c>
      <c r="Z113" s="75">
        <v>2561.414307</v>
      </c>
      <c r="AA113" s="75">
        <v>2642.2714839999999</v>
      </c>
      <c r="AB113" s="75">
        <v>2721.866943</v>
      </c>
      <c r="AC113" s="75">
        <v>2802.758789</v>
      </c>
      <c r="AD113" s="75">
        <v>2885.7614749999998</v>
      </c>
      <c r="AE113" s="75">
        <v>2971.5996089999999</v>
      </c>
      <c r="AF113" s="75">
        <v>3061.092529</v>
      </c>
      <c r="AG113" s="80">
        <v>6.6681000000000004E-2</v>
      </c>
    </row>
    <row r="114" spans="1:33" ht="36.75">
      <c r="A114" s="58" t="s">
        <v>1536</v>
      </c>
      <c r="B114" s="73" t="s">
        <v>398</v>
      </c>
      <c r="C114" s="75">
        <v>233.43403599999999</v>
      </c>
      <c r="D114" s="75">
        <v>410.42507899999998</v>
      </c>
      <c r="E114" s="75">
        <v>564.765625</v>
      </c>
      <c r="F114" s="75">
        <v>558.19226100000003</v>
      </c>
      <c r="G114" s="75">
        <v>518.36901899999998</v>
      </c>
      <c r="H114" s="75">
        <v>500.750854</v>
      </c>
      <c r="I114" s="75">
        <v>516.33868399999994</v>
      </c>
      <c r="J114" s="75">
        <v>531.014771</v>
      </c>
      <c r="K114" s="75">
        <v>549.001892</v>
      </c>
      <c r="L114" s="75">
        <v>565.49255400000004</v>
      </c>
      <c r="M114" s="75">
        <v>581.47289999999998</v>
      </c>
      <c r="N114" s="75">
        <v>596.93688999999995</v>
      </c>
      <c r="O114" s="75">
        <v>611.97119099999998</v>
      </c>
      <c r="P114" s="75">
        <v>626.71276899999998</v>
      </c>
      <c r="Q114" s="75">
        <v>641.20782499999996</v>
      </c>
      <c r="R114" s="75">
        <v>655.14947500000005</v>
      </c>
      <c r="S114" s="75">
        <v>668.84643600000004</v>
      </c>
      <c r="T114" s="75">
        <v>682.41229199999998</v>
      </c>
      <c r="U114" s="75">
        <v>695.746216</v>
      </c>
      <c r="V114" s="75">
        <v>708.99114999999995</v>
      </c>
      <c r="W114" s="75">
        <v>722.00305200000003</v>
      </c>
      <c r="X114" s="75">
        <v>734.74993900000004</v>
      </c>
      <c r="Y114" s="75">
        <v>747.09661900000003</v>
      </c>
      <c r="Z114" s="75">
        <v>759.16625999999997</v>
      </c>
      <c r="AA114" s="75">
        <v>770.82519500000001</v>
      </c>
      <c r="AB114" s="75">
        <v>781.12011700000005</v>
      </c>
      <c r="AC114" s="75">
        <v>790.923767</v>
      </c>
      <c r="AD114" s="75">
        <v>800.49310300000002</v>
      </c>
      <c r="AE114" s="75">
        <v>810.042236</v>
      </c>
      <c r="AF114" s="75">
        <v>819.802368</v>
      </c>
      <c r="AG114" s="80">
        <v>4.4268000000000002E-2</v>
      </c>
    </row>
    <row r="115" spans="1:33" ht="36.75">
      <c r="A115" s="58" t="s">
        <v>1537</v>
      </c>
      <c r="B115" s="73" t="s">
        <v>400</v>
      </c>
      <c r="C115" s="75">
        <v>126.066025</v>
      </c>
      <c r="D115" s="75">
        <v>183.337433</v>
      </c>
      <c r="E115" s="75">
        <v>280.44220000000001</v>
      </c>
      <c r="F115" s="75">
        <v>337.24380500000001</v>
      </c>
      <c r="G115" s="75">
        <v>319.24298099999999</v>
      </c>
      <c r="H115" s="75">
        <v>329.85095200000001</v>
      </c>
      <c r="I115" s="75">
        <v>343.69979899999998</v>
      </c>
      <c r="J115" s="75">
        <v>357.37759399999999</v>
      </c>
      <c r="K115" s="75">
        <v>370.63815299999999</v>
      </c>
      <c r="L115" s="75">
        <v>383.42422499999998</v>
      </c>
      <c r="M115" s="75">
        <v>396.17657500000001</v>
      </c>
      <c r="N115" s="75">
        <v>408.93444799999997</v>
      </c>
      <c r="O115" s="75">
        <v>421.74014299999999</v>
      </c>
      <c r="P115" s="75">
        <v>434.65832499999999</v>
      </c>
      <c r="Q115" s="75">
        <v>447.71383700000001</v>
      </c>
      <c r="R115" s="75">
        <v>460.71636999999998</v>
      </c>
      <c r="S115" s="75">
        <v>473.86096199999997</v>
      </c>
      <c r="T115" s="75">
        <v>487.20373499999999</v>
      </c>
      <c r="U115" s="75">
        <v>500.69686899999999</v>
      </c>
      <c r="V115" s="75">
        <v>514.40045199999997</v>
      </c>
      <c r="W115" s="75">
        <v>528.21472200000005</v>
      </c>
      <c r="X115" s="75">
        <v>542.15588400000001</v>
      </c>
      <c r="Y115" s="75">
        <v>556.15502900000001</v>
      </c>
      <c r="Z115" s="75">
        <v>570.27917500000001</v>
      </c>
      <c r="AA115" s="75">
        <v>584.45629899999994</v>
      </c>
      <c r="AB115" s="75">
        <v>598.11352499999998</v>
      </c>
      <c r="AC115" s="75">
        <v>611.76007100000004</v>
      </c>
      <c r="AD115" s="75">
        <v>625.53991699999995</v>
      </c>
      <c r="AE115" s="75">
        <v>639.57659899999999</v>
      </c>
      <c r="AF115" s="75">
        <v>654.00567599999999</v>
      </c>
      <c r="AG115" s="80">
        <v>5.8411999999999999E-2</v>
      </c>
    </row>
    <row r="116" spans="1:33">
      <c r="A116" s="58" t="s">
        <v>1538</v>
      </c>
      <c r="B116" s="255" t="s">
        <v>422</v>
      </c>
      <c r="C116" s="256">
        <v>533.60052499999995</v>
      </c>
      <c r="D116" s="256">
        <v>731.92511000000002</v>
      </c>
      <c r="E116" s="256">
        <v>844.31091300000003</v>
      </c>
      <c r="F116" s="256">
        <v>875.05651899999998</v>
      </c>
      <c r="G116" s="256">
        <v>906.61645499999997</v>
      </c>
      <c r="H116" s="256">
        <v>952.01159700000005</v>
      </c>
      <c r="I116" s="256">
        <v>1014.396118</v>
      </c>
      <c r="J116" s="256">
        <v>1081.5363769999999</v>
      </c>
      <c r="K116" s="256">
        <v>1150.5466309999999</v>
      </c>
      <c r="L116" s="256">
        <v>1221.5939940000001</v>
      </c>
      <c r="M116" s="256">
        <v>1294.8754879999999</v>
      </c>
      <c r="N116" s="256">
        <v>1369.043457</v>
      </c>
      <c r="O116" s="256">
        <v>1443.487793</v>
      </c>
      <c r="P116" s="256">
        <v>1517.7307129999999</v>
      </c>
      <c r="Q116" s="256">
        <v>1592.5820309999999</v>
      </c>
      <c r="R116" s="256">
        <v>1668.7823490000001</v>
      </c>
      <c r="S116" s="256">
        <v>1747.1365969999999</v>
      </c>
      <c r="T116" s="256">
        <v>1827.9022219999999</v>
      </c>
      <c r="U116" s="256">
        <v>1911.096313</v>
      </c>
      <c r="V116" s="256">
        <v>1996.678345</v>
      </c>
      <c r="W116" s="256">
        <v>2083.6760250000002</v>
      </c>
      <c r="X116" s="256">
        <v>2172.6652829999998</v>
      </c>
      <c r="Y116" s="256">
        <v>2263.8781739999999</v>
      </c>
      <c r="Z116" s="256">
        <v>2357.2353520000001</v>
      </c>
      <c r="AA116" s="256">
        <v>2452.7321780000002</v>
      </c>
      <c r="AB116" s="256">
        <v>2549.391846</v>
      </c>
      <c r="AC116" s="256">
        <v>2647.5908199999999</v>
      </c>
      <c r="AD116" s="256">
        <v>2747.6577149999998</v>
      </c>
      <c r="AE116" s="256">
        <v>2849.2553710000002</v>
      </c>
      <c r="AF116" s="256">
        <v>2951.0959469999998</v>
      </c>
      <c r="AG116" s="257">
        <v>6.0748999999999997E-2</v>
      </c>
    </row>
    <row r="117" spans="1:33" ht="36.75">
      <c r="A117" s="58" t="s">
        <v>1539</v>
      </c>
      <c r="B117" s="73" t="s">
        <v>396</v>
      </c>
      <c r="C117" s="75">
        <v>431.95120200000002</v>
      </c>
      <c r="D117" s="75">
        <v>556.14031999999997</v>
      </c>
      <c r="E117" s="75">
        <v>622.80651899999998</v>
      </c>
      <c r="F117" s="75">
        <v>647.92346199999997</v>
      </c>
      <c r="G117" s="75">
        <v>681.85082999999997</v>
      </c>
      <c r="H117" s="75">
        <v>718.14154099999996</v>
      </c>
      <c r="I117" s="75">
        <v>768.66143799999998</v>
      </c>
      <c r="J117" s="75">
        <v>821.22314500000005</v>
      </c>
      <c r="K117" s="75">
        <v>875.40844700000002</v>
      </c>
      <c r="L117" s="75">
        <v>931.35461399999997</v>
      </c>
      <c r="M117" s="75">
        <v>989.22485400000005</v>
      </c>
      <c r="N117" s="75">
        <v>1047.990601</v>
      </c>
      <c r="O117" s="75">
        <v>1107.185913</v>
      </c>
      <c r="P117" s="75">
        <v>1166.4438479999999</v>
      </c>
      <c r="Q117" s="75">
        <v>1226.3930660000001</v>
      </c>
      <c r="R117" s="75">
        <v>1287.615356</v>
      </c>
      <c r="S117" s="75">
        <v>1350.74353</v>
      </c>
      <c r="T117" s="75">
        <v>1415.9904790000001</v>
      </c>
      <c r="U117" s="75">
        <v>1483.3836670000001</v>
      </c>
      <c r="V117" s="75">
        <v>1552.9038089999999</v>
      </c>
      <c r="W117" s="75">
        <v>1623.8054199999999</v>
      </c>
      <c r="X117" s="75">
        <v>1696.549072</v>
      </c>
      <c r="Y117" s="75">
        <v>1771.330078</v>
      </c>
      <c r="Z117" s="75">
        <v>1848.0992429999999</v>
      </c>
      <c r="AA117" s="75">
        <v>1926.866943</v>
      </c>
      <c r="AB117" s="75">
        <v>2006.876953</v>
      </c>
      <c r="AC117" s="75">
        <v>2088.4340820000002</v>
      </c>
      <c r="AD117" s="75">
        <v>2171.8115229999999</v>
      </c>
      <c r="AE117" s="75">
        <v>2256.7529300000001</v>
      </c>
      <c r="AF117" s="75">
        <v>2342.2409670000002</v>
      </c>
      <c r="AG117" s="80">
        <v>6.0026999999999997E-2</v>
      </c>
    </row>
    <row r="118" spans="1:33" ht="36.75">
      <c r="A118" s="58" t="s">
        <v>1540</v>
      </c>
      <c r="B118" s="73" t="s">
        <v>398</v>
      </c>
      <c r="C118" s="75">
        <v>37.581710999999999</v>
      </c>
      <c r="D118" s="75">
        <v>81.56926</v>
      </c>
      <c r="E118" s="75">
        <v>99.730446000000001</v>
      </c>
      <c r="F118" s="75">
        <v>96.668541000000005</v>
      </c>
      <c r="G118" s="75">
        <v>87.079993999999999</v>
      </c>
      <c r="H118" s="75">
        <v>89.088448</v>
      </c>
      <c r="I118" s="75">
        <v>91.987442000000001</v>
      </c>
      <c r="J118" s="75">
        <v>97.367912000000004</v>
      </c>
      <c r="K118" s="75">
        <v>102.861328</v>
      </c>
      <c r="L118" s="75">
        <v>108.47930100000001</v>
      </c>
      <c r="M118" s="75">
        <v>114.230812</v>
      </c>
      <c r="N118" s="75">
        <v>120.020363</v>
      </c>
      <c r="O118" s="75">
        <v>125.803421</v>
      </c>
      <c r="P118" s="75">
        <v>131.545807</v>
      </c>
      <c r="Q118" s="75">
        <v>137.306961</v>
      </c>
      <c r="R118" s="75">
        <v>143.134995</v>
      </c>
      <c r="S118" s="75">
        <v>149.092377</v>
      </c>
      <c r="T118" s="75">
        <v>155.19598400000001</v>
      </c>
      <c r="U118" s="75">
        <v>161.44494599999999</v>
      </c>
      <c r="V118" s="75">
        <v>167.837952</v>
      </c>
      <c r="W118" s="75">
        <v>174.29573099999999</v>
      </c>
      <c r="X118" s="75">
        <v>180.863708</v>
      </c>
      <c r="Y118" s="75">
        <v>187.55667099999999</v>
      </c>
      <c r="Z118" s="75">
        <v>194.36746199999999</v>
      </c>
      <c r="AA118" s="75">
        <v>201.294342</v>
      </c>
      <c r="AB118" s="75">
        <v>208.257904</v>
      </c>
      <c r="AC118" s="75">
        <v>215.29139699999999</v>
      </c>
      <c r="AD118" s="75">
        <v>222.415741</v>
      </c>
      <c r="AE118" s="75">
        <v>229.60642999999999</v>
      </c>
      <c r="AF118" s="75">
        <v>236.77456699999999</v>
      </c>
      <c r="AG118" s="80">
        <v>6.5526000000000001E-2</v>
      </c>
    </row>
    <row r="119" spans="1:33" ht="36.75">
      <c r="A119" s="58" t="s">
        <v>1541</v>
      </c>
      <c r="B119" s="73" t="s">
        <v>400</v>
      </c>
      <c r="C119" s="75">
        <v>64.067627000000002</v>
      </c>
      <c r="D119" s="75">
        <v>94.215537999999995</v>
      </c>
      <c r="E119" s="75">
        <v>121.773903</v>
      </c>
      <c r="F119" s="75">
        <v>130.464508</v>
      </c>
      <c r="G119" s="75">
        <v>137.68557699999999</v>
      </c>
      <c r="H119" s="75">
        <v>144.78164699999999</v>
      </c>
      <c r="I119" s="75">
        <v>153.74723800000001</v>
      </c>
      <c r="J119" s="75">
        <v>162.94525100000001</v>
      </c>
      <c r="K119" s="75">
        <v>172.27688599999999</v>
      </c>
      <c r="L119" s="75">
        <v>181.760086</v>
      </c>
      <c r="M119" s="75">
        <v>191.41978499999999</v>
      </c>
      <c r="N119" s="75">
        <v>201.03251599999999</v>
      </c>
      <c r="O119" s="75">
        <v>210.49847399999999</v>
      </c>
      <c r="P119" s="75">
        <v>219.74104299999999</v>
      </c>
      <c r="Q119" s="75">
        <v>228.881989</v>
      </c>
      <c r="R119" s="75">
        <v>238.031982</v>
      </c>
      <c r="S119" s="75">
        <v>247.300659</v>
      </c>
      <c r="T119" s="75">
        <v>256.71566799999999</v>
      </c>
      <c r="U119" s="75">
        <v>266.26767000000001</v>
      </c>
      <c r="V119" s="75">
        <v>275.936646</v>
      </c>
      <c r="W119" s="75">
        <v>285.57482900000002</v>
      </c>
      <c r="X119" s="75">
        <v>295.25244099999998</v>
      </c>
      <c r="Y119" s="75">
        <v>304.99148600000001</v>
      </c>
      <c r="Z119" s="75">
        <v>314.76858499999997</v>
      </c>
      <c r="AA119" s="75">
        <v>324.57086199999998</v>
      </c>
      <c r="AB119" s="75">
        <v>334.25711100000001</v>
      </c>
      <c r="AC119" s="75">
        <v>343.86535600000002</v>
      </c>
      <c r="AD119" s="75">
        <v>353.43045000000001</v>
      </c>
      <c r="AE119" s="75">
        <v>362.89593500000001</v>
      </c>
      <c r="AF119" s="75">
        <v>372.08029199999999</v>
      </c>
      <c r="AG119" s="80">
        <v>6.2538999999999997E-2</v>
      </c>
    </row>
    <row r="120" spans="1:33">
      <c r="A120" s="58" t="s">
        <v>1542</v>
      </c>
      <c r="B120" s="73" t="s">
        <v>424</v>
      </c>
      <c r="C120" s="75">
        <v>132.234039</v>
      </c>
      <c r="D120" s="75">
        <v>546.10668899999996</v>
      </c>
      <c r="E120" s="75">
        <v>715.27355999999997</v>
      </c>
      <c r="F120" s="75">
        <v>760.39868200000001</v>
      </c>
      <c r="G120" s="75">
        <v>762.06109600000002</v>
      </c>
      <c r="H120" s="75">
        <v>746.58520499999997</v>
      </c>
      <c r="I120" s="75">
        <v>771.90942399999994</v>
      </c>
      <c r="J120" s="75">
        <v>791.863159</v>
      </c>
      <c r="K120" s="75">
        <v>805.58581500000003</v>
      </c>
      <c r="L120" s="75">
        <v>823.361267</v>
      </c>
      <c r="M120" s="75">
        <v>841.44909700000005</v>
      </c>
      <c r="N120" s="75">
        <v>860.00305200000003</v>
      </c>
      <c r="O120" s="75">
        <v>879.00469999999996</v>
      </c>
      <c r="P120" s="75">
        <v>898.30621299999996</v>
      </c>
      <c r="Q120" s="75">
        <v>917.34411599999999</v>
      </c>
      <c r="R120" s="75">
        <v>936.15411400000005</v>
      </c>
      <c r="S120" s="75">
        <v>955.28076199999998</v>
      </c>
      <c r="T120" s="75">
        <v>974.92687999999998</v>
      </c>
      <c r="U120" s="75">
        <v>994.77087400000005</v>
      </c>
      <c r="V120" s="75">
        <v>1015.162598</v>
      </c>
      <c r="W120" s="75">
        <v>1036.263794</v>
      </c>
      <c r="X120" s="75">
        <v>1058.1435550000001</v>
      </c>
      <c r="Y120" s="75">
        <v>1080.845703</v>
      </c>
      <c r="Z120" s="75">
        <v>1104.4224850000001</v>
      </c>
      <c r="AA120" s="75">
        <v>1128.92749</v>
      </c>
      <c r="AB120" s="75">
        <v>1154.4257809999999</v>
      </c>
      <c r="AC120" s="75">
        <v>1180.982544</v>
      </c>
      <c r="AD120" s="75">
        <v>1208.6707759999999</v>
      </c>
      <c r="AE120" s="75">
        <v>1237.5454099999999</v>
      </c>
      <c r="AF120" s="75">
        <v>1267.6926269999999</v>
      </c>
      <c r="AG120" s="80">
        <v>8.1061999999999995E-2</v>
      </c>
    </row>
    <row r="121" spans="1:33" ht="36.75">
      <c r="A121" s="58" t="s">
        <v>1543</v>
      </c>
      <c r="B121" s="73" t="s">
        <v>396</v>
      </c>
      <c r="C121" s="75">
        <v>68.097549000000001</v>
      </c>
      <c r="D121" s="75">
        <v>257.39428700000002</v>
      </c>
      <c r="E121" s="75">
        <v>312.99594100000002</v>
      </c>
      <c r="F121" s="75">
        <v>333.16461199999998</v>
      </c>
      <c r="G121" s="75">
        <v>341.59585600000003</v>
      </c>
      <c r="H121" s="75">
        <v>344.03796399999999</v>
      </c>
      <c r="I121" s="75">
        <v>353.22607399999998</v>
      </c>
      <c r="J121" s="75">
        <v>362.30731200000002</v>
      </c>
      <c r="K121" s="75">
        <v>371.89987200000002</v>
      </c>
      <c r="L121" s="75">
        <v>381.78207400000002</v>
      </c>
      <c r="M121" s="75">
        <v>391.89505000000003</v>
      </c>
      <c r="N121" s="75">
        <v>402.312408</v>
      </c>
      <c r="O121" s="75">
        <v>413.03125</v>
      </c>
      <c r="P121" s="75">
        <v>423.98880000000003</v>
      </c>
      <c r="Q121" s="75">
        <v>434.92837500000002</v>
      </c>
      <c r="R121" s="75">
        <v>445.86657700000001</v>
      </c>
      <c r="S121" s="75">
        <v>457.05950899999999</v>
      </c>
      <c r="T121" s="75">
        <v>468.60732999999999</v>
      </c>
      <c r="U121" s="75">
        <v>480.36407500000001</v>
      </c>
      <c r="V121" s="75">
        <v>492.50030500000003</v>
      </c>
      <c r="W121" s="75">
        <v>505.09960899999999</v>
      </c>
      <c r="X121" s="75">
        <v>518.20385699999997</v>
      </c>
      <c r="Y121" s="75">
        <v>531.84307899999999</v>
      </c>
      <c r="Z121" s="75">
        <v>546.05187999999998</v>
      </c>
      <c r="AA121" s="75">
        <v>560.86645499999997</v>
      </c>
      <c r="AB121" s="75">
        <v>576.32861300000002</v>
      </c>
      <c r="AC121" s="75">
        <v>592.48266599999999</v>
      </c>
      <c r="AD121" s="75">
        <v>609.37719700000002</v>
      </c>
      <c r="AE121" s="75">
        <v>627.05273399999999</v>
      </c>
      <c r="AF121" s="75">
        <v>645.56616199999996</v>
      </c>
      <c r="AG121" s="80">
        <v>8.0644999999999994E-2</v>
      </c>
    </row>
    <row r="122" spans="1:33" ht="36.75">
      <c r="A122" s="58" t="s">
        <v>1544</v>
      </c>
      <c r="B122" s="73" t="s">
        <v>398</v>
      </c>
      <c r="C122" s="75">
        <v>26.707229999999999</v>
      </c>
      <c r="D122" s="75">
        <v>86.340964999999997</v>
      </c>
      <c r="E122" s="75">
        <v>123.877411</v>
      </c>
      <c r="F122" s="75">
        <v>124.428787</v>
      </c>
      <c r="G122" s="75">
        <v>119.698761</v>
      </c>
      <c r="H122" s="75">
        <v>100.252548</v>
      </c>
      <c r="I122" s="75">
        <v>111.35002900000001</v>
      </c>
      <c r="J122" s="75">
        <v>117.500259</v>
      </c>
      <c r="K122" s="75">
        <v>116.560379</v>
      </c>
      <c r="L122" s="75">
        <v>119.290955</v>
      </c>
      <c r="M122" s="75">
        <v>122.089111</v>
      </c>
      <c r="N122" s="75">
        <v>124.964226</v>
      </c>
      <c r="O122" s="75">
        <v>127.917664</v>
      </c>
      <c r="P122" s="75">
        <v>130.941711</v>
      </c>
      <c r="Q122" s="75">
        <v>133.99803199999999</v>
      </c>
      <c r="R122" s="75">
        <v>137.08969099999999</v>
      </c>
      <c r="S122" s="75">
        <v>140.25968900000001</v>
      </c>
      <c r="T122" s="75">
        <v>143.525406</v>
      </c>
      <c r="U122" s="75">
        <v>146.86518899999999</v>
      </c>
      <c r="V122" s="75">
        <v>150.30801400000001</v>
      </c>
      <c r="W122" s="75">
        <v>153.86305200000001</v>
      </c>
      <c r="X122" s="75">
        <v>157.541428</v>
      </c>
      <c r="Y122" s="75">
        <v>161.34895299999999</v>
      </c>
      <c r="Z122" s="75">
        <v>165.291641</v>
      </c>
      <c r="AA122" s="75">
        <v>169.37583900000001</v>
      </c>
      <c r="AB122" s="75">
        <v>173.60090600000001</v>
      </c>
      <c r="AC122" s="75">
        <v>177.98239100000001</v>
      </c>
      <c r="AD122" s="75">
        <v>182.52825899999999</v>
      </c>
      <c r="AE122" s="75">
        <v>187.24610899999999</v>
      </c>
      <c r="AF122" s="75">
        <v>192.14579800000001</v>
      </c>
      <c r="AG122" s="80">
        <v>7.0414000000000004E-2</v>
      </c>
    </row>
    <row r="123" spans="1:33" ht="36.75">
      <c r="A123" s="58" t="s">
        <v>1545</v>
      </c>
      <c r="B123" s="73" t="s">
        <v>400</v>
      </c>
      <c r="C123" s="75">
        <v>37.429259999999999</v>
      </c>
      <c r="D123" s="75">
        <v>202.37142900000001</v>
      </c>
      <c r="E123" s="75">
        <v>278.40020800000002</v>
      </c>
      <c r="F123" s="75">
        <v>302.80529799999999</v>
      </c>
      <c r="G123" s="75">
        <v>300.766479</v>
      </c>
      <c r="H123" s="75">
        <v>302.29467799999998</v>
      </c>
      <c r="I123" s="75">
        <v>307.333282</v>
      </c>
      <c r="J123" s="75">
        <v>312.05560300000002</v>
      </c>
      <c r="K123" s="75">
        <v>317.125519</v>
      </c>
      <c r="L123" s="75">
        <v>322.28823899999998</v>
      </c>
      <c r="M123" s="75">
        <v>327.464966</v>
      </c>
      <c r="N123" s="75">
        <v>332.72644000000003</v>
      </c>
      <c r="O123" s="75">
        <v>338.05578600000001</v>
      </c>
      <c r="P123" s="75">
        <v>343.37567100000001</v>
      </c>
      <c r="Q123" s="75">
        <v>348.417755</v>
      </c>
      <c r="R123" s="75">
        <v>353.19781499999999</v>
      </c>
      <c r="S123" s="75">
        <v>357.96157799999997</v>
      </c>
      <c r="T123" s="75">
        <v>362.79415899999998</v>
      </c>
      <c r="U123" s="75">
        <v>367.54165599999999</v>
      </c>
      <c r="V123" s="75">
        <v>372.35427900000002</v>
      </c>
      <c r="W123" s="75">
        <v>377.30114700000001</v>
      </c>
      <c r="X123" s="75">
        <v>382.39825400000001</v>
      </c>
      <c r="Y123" s="75">
        <v>387.65368699999999</v>
      </c>
      <c r="Z123" s="75">
        <v>393.078979</v>
      </c>
      <c r="AA123" s="75">
        <v>398.68524200000002</v>
      </c>
      <c r="AB123" s="75">
        <v>404.49627700000002</v>
      </c>
      <c r="AC123" s="75">
        <v>410.517426</v>
      </c>
      <c r="AD123" s="75">
        <v>416.765289</v>
      </c>
      <c r="AE123" s="75">
        <v>423.24655200000001</v>
      </c>
      <c r="AF123" s="75">
        <v>429.980591</v>
      </c>
      <c r="AG123" s="80">
        <v>8.7827000000000002E-2</v>
      </c>
    </row>
    <row r="124" spans="1:33" ht="24.75">
      <c r="A124" s="58" t="s">
        <v>1546</v>
      </c>
      <c r="B124" s="83" t="s">
        <v>159</v>
      </c>
      <c r="C124" s="128">
        <v>16897.496093999998</v>
      </c>
      <c r="D124" s="128">
        <v>22263.673827999999</v>
      </c>
      <c r="E124" s="128">
        <v>26784.091797000001</v>
      </c>
      <c r="F124" s="128">
        <v>27656.052734000001</v>
      </c>
      <c r="G124" s="128">
        <v>27923.871093999998</v>
      </c>
      <c r="H124" s="128">
        <v>28093.474609000001</v>
      </c>
      <c r="I124" s="128">
        <v>28798.976562</v>
      </c>
      <c r="J124" s="128">
        <v>29514.125</v>
      </c>
      <c r="K124" s="128">
        <v>30285.857422000001</v>
      </c>
      <c r="L124" s="128">
        <v>31093.322265999999</v>
      </c>
      <c r="M124" s="128">
        <v>31908.859375</v>
      </c>
      <c r="N124" s="128">
        <v>32753.984375</v>
      </c>
      <c r="O124" s="128">
        <v>33624.316405999998</v>
      </c>
      <c r="P124" s="128">
        <v>34518.941405999998</v>
      </c>
      <c r="Q124" s="128">
        <v>35435</v>
      </c>
      <c r="R124" s="128">
        <v>36371.332030999998</v>
      </c>
      <c r="S124" s="128">
        <v>37349.148437999997</v>
      </c>
      <c r="T124" s="128">
        <v>38355.824219000002</v>
      </c>
      <c r="U124" s="128">
        <v>39408.773437999997</v>
      </c>
      <c r="V124" s="128">
        <v>40513.6875</v>
      </c>
      <c r="W124" s="128">
        <v>41638.75</v>
      </c>
      <c r="X124" s="128">
        <v>42820.015625</v>
      </c>
      <c r="Y124" s="128">
        <v>44054.855469000002</v>
      </c>
      <c r="Z124" s="128">
        <v>45335.050780999998</v>
      </c>
      <c r="AA124" s="128">
        <v>46674.6875</v>
      </c>
      <c r="AB124" s="128">
        <v>48057.582030999998</v>
      </c>
      <c r="AC124" s="128">
        <v>49474.578125</v>
      </c>
      <c r="AD124" s="128">
        <v>50946.800780999998</v>
      </c>
      <c r="AE124" s="128">
        <v>52498.476562000003</v>
      </c>
      <c r="AF124" s="128">
        <v>54120.007812000003</v>
      </c>
      <c r="AG124" s="121">
        <v>4.0955999999999999E-2</v>
      </c>
    </row>
    <row r="127" spans="1:33" ht="36.75">
      <c r="A127" s="55"/>
      <c r="B127" s="83" t="s">
        <v>1547</v>
      </c>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row>
    <row r="128" spans="1:33" ht="24.75">
      <c r="A128" s="58" t="s">
        <v>1548</v>
      </c>
      <c r="B128" s="73" t="s">
        <v>394</v>
      </c>
      <c r="C128" s="75">
        <v>2076.6430660000001</v>
      </c>
      <c r="D128" s="75">
        <v>1050.0548100000001</v>
      </c>
      <c r="E128" s="75">
        <v>557.57556199999999</v>
      </c>
      <c r="F128" s="75">
        <v>498.72167999999999</v>
      </c>
      <c r="G128" s="75">
        <v>493.51153599999998</v>
      </c>
      <c r="H128" s="75">
        <v>488.872253</v>
      </c>
      <c r="I128" s="75">
        <v>473.71853599999997</v>
      </c>
      <c r="J128" s="75">
        <v>467.169647</v>
      </c>
      <c r="K128" s="75">
        <v>459.43060300000002</v>
      </c>
      <c r="L128" s="75">
        <v>449.77075200000002</v>
      </c>
      <c r="M128" s="75">
        <v>397.80731200000002</v>
      </c>
      <c r="N128" s="75">
        <v>354.27368200000001</v>
      </c>
      <c r="O128" s="75">
        <v>347.142944</v>
      </c>
      <c r="P128" s="75">
        <v>339.81402600000001</v>
      </c>
      <c r="Q128" s="75">
        <v>332.316101</v>
      </c>
      <c r="R128" s="75">
        <v>324.65524299999998</v>
      </c>
      <c r="S128" s="75">
        <v>316.72677599999997</v>
      </c>
      <c r="T128" s="75">
        <v>308.63690200000002</v>
      </c>
      <c r="U128" s="75">
        <v>300.28613300000001</v>
      </c>
      <c r="V128" s="75">
        <v>291.66424599999999</v>
      </c>
      <c r="W128" s="75">
        <v>282.99047899999999</v>
      </c>
      <c r="X128" s="75">
        <v>274.04431199999999</v>
      </c>
      <c r="Y128" s="75">
        <v>264.831299</v>
      </c>
      <c r="Z128" s="75">
        <v>255.40870699999999</v>
      </c>
      <c r="AA128" s="75">
        <v>245.67169200000001</v>
      </c>
      <c r="AB128" s="75">
        <v>235.68936199999999</v>
      </c>
      <c r="AC128" s="75">
        <v>225.62359599999999</v>
      </c>
      <c r="AD128" s="75">
        <v>215.358002</v>
      </c>
      <c r="AE128" s="75">
        <v>204.721161</v>
      </c>
      <c r="AF128" s="75">
        <v>193.76937899999999</v>
      </c>
      <c r="AG128" s="80">
        <v>-7.8532000000000005E-2</v>
      </c>
    </row>
    <row r="129" spans="1:33" ht="36.75">
      <c r="A129" s="58" t="s">
        <v>1549</v>
      </c>
      <c r="B129" s="73" t="s">
        <v>396</v>
      </c>
      <c r="C129" s="75">
        <v>246.01391599999999</v>
      </c>
      <c r="D129" s="75">
        <v>127.96191399999999</v>
      </c>
      <c r="E129" s="75">
        <v>31.389786000000001</v>
      </c>
      <c r="F129" s="75">
        <v>0</v>
      </c>
      <c r="G129" s="75">
        <v>0</v>
      </c>
      <c r="H129" s="75">
        <v>0</v>
      </c>
      <c r="I129" s="75">
        <v>0</v>
      </c>
      <c r="J129" s="75">
        <v>0</v>
      </c>
      <c r="K129" s="75">
        <v>0</v>
      </c>
      <c r="L129" s="75">
        <v>0</v>
      </c>
      <c r="M129" s="75">
        <v>0</v>
      </c>
      <c r="N129" s="75">
        <v>0</v>
      </c>
      <c r="O129" s="75">
        <v>0</v>
      </c>
      <c r="P129" s="75">
        <v>0</v>
      </c>
      <c r="Q129" s="75">
        <v>0</v>
      </c>
      <c r="R129" s="75">
        <v>0</v>
      </c>
      <c r="S129" s="75">
        <v>0</v>
      </c>
      <c r="T129" s="75">
        <v>0</v>
      </c>
      <c r="U129" s="75">
        <v>0</v>
      </c>
      <c r="V129" s="75">
        <v>0</v>
      </c>
      <c r="W129" s="75">
        <v>0</v>
      </c>
      <c r="X129" s="75">
        <v>0</v>
      </c>
      <c r="Y129" s="75">
        <v>0</v>
      </c>
      <c r="Z129" s="75">
        <v>0</v>
      </c>
      <c r="AA129" s="75">
        <v>0</v>
      </c>
      <c r="AB129" s="75">
        <v>0</v>
      </c>
      <c r="AC129" s="75">
        <v>0</v>
      </c>
      <c r="AD129" s="75">
        <v>0</v>
      </c>
      <c r="AE129" s="75">
        <v>0</v>
      </c>
      <c r="AF129" s="75">
        <v>0</v>
      </c>
      <c r="AG129" s="80" t="s">
        <v>560</v>
      </c>
    </row>
    <row r="130" spans="1:33" ht="36.75">
      <c r="A130" s="58" t="s">
        <v>1550</v>
      </c>
      <c r="B130" s="73" t="s">
        <v>398</v>
      </c>
      <c r="C130" s="75">
        <v>133.455994</v>
      </c>
      <c r="D130" s="75">
        <v>112.60217299999999</v>
      </c>
      <c r="E130" s="75">
        <v>55.040863000000002</v>
      </c>
      <c r="F130" s="75">
        <v>96.995818999999997</v>
      </c>
      <c r="G130" s="75">
        <v>96.995818999999997</v>
      </c>
      <c r="H130" s="75">
        <v>97.762787000000003</v>
      </c>
      <c r="I130" s="75">
        <v>87.986510999999993</v>
      </c>
      <c r="J130" s="75">
        <v>87.082267999999999</v>
      </c>
      <c r="K130" s="75">
        <v>85.364197000000004</v>
      </c>
      <c r="L130" s="75">
        <v>82.099875999999995</v>
      </c>
      <c r="M130" s="75">
        <v>36.694533999999997</v>
      </c>
      <c r="N130" s="75">
        <v>0</v>
      </c>
      <c r="O130" s="75">
        <v>0</v>
      </c>
      <c r="P130" s="75">
        <v>0</v>
      </c>
      <c r="Q130" s="75">
        <v>0</v>
      </c>
      <c r="R130" s="75">
        <v>0</v>
      </c>
      <c r="S130" s="75">
        <v>0</v>
      </c>
      <c r="T130" s="75">
        <v>0</v>
      </c>
      <c r="U130" s="75">
        <v>0</v>
      </c>
      <c r="V130" s="75">
        <v>0</v>
      </c>
      <c r="W130" s="75">
        <v>0</v>
      </c>
      <c r="X130" s="75">
        <v>0</v>
      </c>
      <c r="Y130" s="75">
        <v>0</v>
      </c>
      <c r="Z130" s="75">
        <v>0</v>
      </c>
      <c r="AA130" s="75">
        <v>0</v>
      </c>
      <c r="AB130" s="75">
        <v>0</v>
      </c>
      <c r="AC130" s="75">
        <v>0</v>
      </c>
      <c r="AD130" s="75">
        <v>0</v>
      </c>
      <c r="AE130" s="75">
        <v>0</v>
      </c>
      <c r="AF130" s="75">
        <v>0</v>
      </c>
      <c r="AG130" s="80" t="s">
        <v>560</v>
      </c>
    </row>
    <row r="131" spans="1:33" ht="36.75">
      <c r="A131" s="58" t="s">
        <v>1551</v>
      </c>
      <c r="B131" s="73" t="s">
        <v>400</v>
      </c>
      <c r="C131" s="75">
        <v>1697.1732179999999</v>
      </c>
      <c r="D131" s="75">
        <v>809.490723</v>
      </c>
      <c r="E131" s="75">
        <v>471.14492799999999</v>
      </c>
      <c r="F131" s="75">
        <v>401.72586100000001</v>
      </c>
      <c r="G131" s="75">
        <v>396.515717</v>
      </c>
      <c r="H131" s="75">
        <v>391.109467</v>
      </c>
      <c r="I131" s="75">
        <v>385.73202500000002</v>
      </c>
      <c r="J131" s="75">
        <v>380.08737200000002</v>
      </c>
      <c r="K131" s="75">
        <v>374.06640599999997</v>
      </c>
      <c r="L131" s="75">
        <v>367.67086799999998</v>
      </c>
      <c r="M131" s="75">
        <v>361.11279300000001</v>
      </c>
      <c r="N131" s="75">
        <v>354.27368200000001</v>
      </c>
      <c r="O131" s="75">
        <v>347.142944</v>
      </c>
      <c r="P131" s="75">
        <v>339.81402600000001</v>
      </c>
      <c r="Q131" s="75">
        <v>332.316101</v>
      </c>
      <c r="R131" s="75">
        <v>324.65524299999998</v>
      </c>
      <c r="S131" s="75">
        <v>316.72677599999997</v>
      </c>
      <c r="T131" s="75">
        <v>308.63690200000002</v>
      </c>
      <c r="U131" s="75">
        <v>300.28613300000001</v>
      </c>
      <c r="V131" s="75">
        <v>291.66424599999999</v>
      </c>
      <c r="W131" s="75">
        <v>282.99047899999999</v>
      </c>
      <c r="X131" s="75">
        <v>274.04431199999999</v>
      </c>
      <c r="Y131" s="75">
        <v>264.831299</v>
      </c>
      <c r="Z131" s="75">
        <v>255.40870699999999</v>
      </c>
      <c r="AA131" s="75">
        <v>245.67169200000001</v>
      </c>
      <c r="AB131" s="75">
        <v>235.68936199999999</v>
      </c>
      <c r="AC131" s="75">
        <v>225.62359599999999</v>
      </c>
      <c r="AD131" s="75">
        <v>215.358002</v>
      </c>
      <c r="AE131" s="75">
        <v>204.721161</v>
      </c>
      <c r="AF131" s="75">
        <v>193.76937899999999</v>
      </c>
      <c r="AG131" s="80">
        <v>-7.2097999999999995E-2</v>
      </c>
    </row>
    <row r="132" spans="1:33">
      <c r="A132" s="58" t="s">
        <v>1552</v>
      </c>
      <c r="B132" s="73" t="s">
        <v>402</v>
      </c>
      <c r="C132" s="75">
        <v>506.9375</v>
      </c>
      <c r="D132" s="75">
        <v>228.64746099999999</v>
      </c>
      <c r="E132" s="75">
        <v>134.39593500000001</v>
      </c>
      <c r="F132" s="75">
        <v>100.63674899999999</v>
      </c>
      <c r="G132" s="75">
        <v>94.537231000000006</v>
      </c>
      <c r="H132" s="75">
        <v>93.693969999999993</v>
      </c>
      <c r="I132" s="75">
        <v>89.357735000000005</v>
      </c>
      <c r="J132" s="75">
        <v>84.831519999999998</v>
      </c>
      <c r="K132" s="75">
        <v>79.15361</v>
      </c>
      <c r="L132" s="75">
        <v>72.506241000000003</v>
      </c>
      <c r="M132" s="75">
        <v>67.009529000000001</v>
      </c>
      <c r="N132" s="75">
        <v>63.443770999999998</v>
      </c>
      <c r="O132" s="75">
        <v>59.771790000000003</v>
      </c>
      <c r="P132" s="75">
        <v>56.002541000000001</v>
      </c>
      <c r="Q132" s="75">
        <v>52.146014999999998</v>
      </c>
      <c r="R132" s="75">
        <v>48.212788000000003</v>
      </c>
      <c r="S132" s="75">
        <v>44.207718</v>
      </c>
      <c r="T132" s="75">
        <v>40.133803999999998</v>
      </c>
      <c r="U132" s="75">
        <v>37.816071000000001</v>
      </c>
      <c r="V132" s="75">
        <v>35.814152</v>
      </c>
      <c r="W132" s="75">
        <v>33.777321000000001</v>
      </c>
      <c r="X132" s="75">
        <v>31.705765</v>
      </c>
      <c r="Y132" s="75">
        <v>29.599888</v>
      </c>
      <c r="Z132" s="75">
        <v>27.459965</v>
      </c>
      <c r="AA132" s="75">
        <v>25.285734000000001</v>
      </c>
      <c r="AB132" s="75">
        <v>23.074991000000001</v>
      </c>
      <c r="AC132" s="75">
        <v>20.830822000000001</v>
      </c>
      <c r="AD132" s="75">
        <v>18.553518</v>
      </c>
      <c r="AE132" s="75">
        <v>16.243369999999999</v>
      </c>
      <c r="AF132" s="75">
        <v>13.900579</v>
      </c>
      <c r="AG132" s="80">
        <v>-0.116634</v>
      </c>
    </row>
    <row r="133" spans="1:33" ht="36.75">
      <c r="A133" s="58" t="s">
        <v>1553</v>
      </c>
      <c r="B133" s="73" t="s">
        <v>396</v>
      </c>
      <c r="C133" s="75">
        <v>91.220337000000001</v>
      </c>
      <c r="D133" s="75">
        <v>35.882720999999997</v>
      </c>
      <c r="E133" s="75">
        <v>22.689544999999999</v>
      </c>
      <c r="F133" s="75">
        <v>20.265820000000001</v>
      </c>
      <c r="G133" s="75">
        <v>17.546913</v>
      </c>
      <c r="H133" s="75">
        <v>14.671241999999999</v>
      </c>
      <c r="I133" s="75">
        <v>11.696960000000001</v>
      </c>
      <c r="J133" s="75">
        <v>8.6009060000000002</v>
      </c>
      <c r="K133" s="75">
        <v>5.3840050000000002</v>
      </c>
      <c r="L133" s="75">
        <v>2.04874</v>
      </c>
      <c r="M133" s="75">
        <v>0</v>
      </c>
      <c r="N133" s="75">
        <v>0</v>
      </c>
      <c r="O133" s="75">
        <v>0</v>
      </c>
      <c r="P133" s="75">
        <v>0</v>
      </c>
      <c r="Q133" s="75">
        <v>0</v>
      </c>
      <c r="R133" s="75">
        <v>0</v>
      </c>
      <c r="S133" s="75">
        <v>0</v>
      </c>
      <c r="T133" s="75">
        <v>0</v>
      </c>
      <c r="U133" s="75">
        <v>0</v>
      </c>
      <c r="V133" s="75">
        <v>0</v>
      </c>
      <c r="W133" s="75">
        <v>0</v>
      </c>
      <c r="X133" s="75">
        <v>0</v>
      </c>
      <c r="Y133" s="75">
        <v>0</v>
      </c>
      <c r="Z133" s="75">
        <v>0</v>
      </c>
      <c r="AA133" s="75">
        <v>0</v>
      </c>
      <c r="AB133" s="75">
        <v>0</v>
      </c>
      <c r="AC133" s="75">
        <v>0</v>
      </c>
      <c r="AD133" s="75">
        <v>0</v>
      </c>
      <c r="AE133" s="75">
        <v>0</v>
      </c>
      <c r="AF133" s="75">
        <v>0</v>
      </c>
      <c r="AG133" s="80" t="s">
        <v>560</v>
      </c>
    </row>
    <row r="134" spans="1:33" ht="36.75">
      <c r="A134" s="58" t="s">
        <v>1554</v>
      </c>
      <c r="B134" s="73" t="s">
        <v>398</v>
      </c>
      <c r="C134" s="75">
        <v>67.333106999999998</v>
      </c>
      <c r="D134" s="75">
        <v>37.318328999999999</v>
      </c>
      <c r="E134" s="75">
        <v>18.927330000000001</v>
      </c>
      <c r="F134" s="75">
        <v>15.425591000000001</v>
      </c>
      <c r="G134" s="75">
        <v>15.68534</v>
      </c>
      <c r="H134" s="75">
        <v>19.036543000000002</v>
      </c>
      <c r="I134" s="75">
        <v>19.036543000000002</v>
      </c>
      <c r="J134" s="75">
        <v>19.036543000000002</v>
      </c>
      <c r="K134" s="75">
        <v>18.084826</v>
      </c>
      <c r="L134" s="75">
        <v>16.349304</v>
      </c>
      <c r="M134" s="75">
        <v>14.531650000000001</v>
      </c>
      <c r="N134" s="75">
        <v>12.647600000000001</v>
      </c>
      <c r="O134" s="75">
        <v>10.706253</v>
      </c>
      <c r="P134" s="75">
        <v>8.7144429999999993</v>
      </c>
      <c r="Q134" s="75">
        <v>6.6788610000000004</v>
      </c>
      <c r="R134" s="75">
        <v>4.6043890000000003</v>
      </c>
      <c r="S134" s="75">
        <v>2.4942389999999999</v>
      </c>
      <c r="T134" s="75">
        <v>0.35121799999999997</v>
      </c>
      <c r="U134" s="75">
        <v>0</v>
      </c>
      <c r="V134" s="75">
        <v>0</v>
      </c>
      <c r="W134" s="75">
        <v>0</v>
      </c>
      <c r="X134" s="75">
        <v>0</v>
      </c>
      <c r="Y134" s="75">
        <v>0</v>
      </c>
      <c r="Z134" s="75">
        <v>0</v>
      </c>
      <c r="AA134" s="75">
        <v>0</v>
      </c>
      <c r="AB134" s="75">
        <v>0</v>
      </c>
      <c r="AC134" s="75">
        <v>0</v>
      </c>
      <c r="AD134" s="75">
        <v>0</v>
      </c>
      <c r="AE134" s="75">
        <v>0</v>
      </c>
      <c r="AF134" s="75">
        <v>0</v>
      </c>
      <c r="AG134" s="80" t="s">
        <v>560</v>
      </c>
    </row>
    <row r="135" spans="1:33" ht="36.75">
      <c r="A135" s="58" t="s">
        <v>1555</v>
      </c>
      <c r="B135" s="73" t="s">
        <v>400</v>
      </c>
      <c r="C135" s="75">
        <v>348.38406400000002</v>
      </c>
      <c r="D135" s="75">
        <v>155.44641100000001</v>
      </c>
      <c r="E135" s="75">
        <v>92.779053000000005</v>
      </c>
      <c r="F135" s="75">
        <v>64.945335</v>
      </c>
      <c r="G135" s="75">
        <v>61.304974000000001</v>
      </c>
      <c r="H135" s="75">
        <v>59.986182999999997</v>
      </c>
      <c r="I135" s="75">
        <v>58.624232999999997</v>
      </c>
      <c r="J135" s="75">
        <v>57.194068999999999</v>
      </c>
      <c r="K135" s="75">
        <v>55.684775999999999</v>
      </c>
      <c r="L135" s="75">
        <v>54.108196</v>
      </c>
      <c r="M135" s="75">
        <v>52.477879000000001</v>
      </c>
      <c r="N135" s="75">
        <v>50.796173000000003</v>
      </c>
      <c r="O135" s="75">
        <v>49.065536000000002</v>
      </c>
      <c r="P135" s="75">
        <v>47.288097</v>
      </c>
      <c r="Q135" s="75">
        <v>45.467154999999998</v>
      </c>
      <c r="R135" s="75">
        <v>43.608398000000001</v>
      </c>
      <c r="S135" s="75">
        <v>41.713478000000002</v>
      </c>
      <c r="T135" s="75">
        <v>39.782584999999997</v>
      </c>
      <c r="U135" s="75">
        <v>37.816071000000001</v>
      </c>
      <c r="V135" s="75">
        <v>35.814152</v>
      </c>
      <c r="W135" s="75">
        <v>33.777321000000001</v>
      </c>
      <c r="X135" s="75">
        <v>31.705765</v>
      </c>
      <c r="Y135" s="75">
        <v>29.599888</v>
      </c>
      <c r="Z135" s="75">
        <v>27.459965</v>
      </c>
      <c r="AA135" s="75">
        <v>25.285734000000001</v>
      </c>
      <c r="AB135" s="75">
        <v>23.074991000000001</v>
      </c>
      <c r="AC135" s="75">
        <v>20.830822000000001</v>
      </c>
      <c r="AD135" s="75">
        <v>18.553518</v>
      </c>
      <c r="AE135" s="75">
        <v>16.243369999999999</v>
      </c>
      <c r="AF135" s="75">
        <v>13.900579</v>
      </c>
      <c r="AG135" s="80">
        <v>-0.10513500000000001</v>
      </c>
    </row>
    <row r="136" spans="1:33" ht="24.75">
      <c r="A136" s="58" t="s">
        <v>1556</v>
      </c>
      <c r="B136" s="73" t="s">
        <v>404</v>
      </c>
      <c r="C136" s="75">
        <v>503.20434599999999</v>
      </c>
      <c r="D136" s="75">
        <v>230.92804000000001</v>
      </c>
      <c r="E136" s="75">
        <v>122.69380200000001</v>
      </c>
      <c r="F136" s="75">
        <v>90.553818000000007</v>
      </c>
      <c r="G136" s="75">
        <v>82.363326999999998</v>
      </c>
      <c r="H136" s="75">
        <v>73.103722000000005</v>
      </c>
      <c r="I136" s="75">
        <v>63.260261999999997</v>
      </c>
      <c r="J136" s="75">
        <v>57.602142000000001</v>
      </c>
      <c r="K136" s="75">
        <v>50.914627000000003</v>
      </c>
      <c r="L136" s="75">
        <v>43.685836999999999</v>
      </c>
      <c r="M136" s="75">
        <v>39.015113999999997</v>
      </c>
      <c r="N136" s="75">
        <v>36.596294</v>
      </c>
      <c r="O136" s="75">
        <v>35.250439</v>
      </c>
      <c r="P136" s="75">
        <v>34.028675</v>
      </c>
      <c r="Q136" s="75">
        <v>32.758682</v>
      </c>
      <c r="R136" s="75">
        <v>31.447424000000002</v>
      </c>
      <c r="S136" s="75">
        <v>30.095680000000002</v>
      </c>
      <c r="T136" s="75">
        <v>28.704777</v>
      </c>
      <c r="U136" s="75">
        <v>27.276126999999999</v>
      </c>
      <c r="V136" s="75">
        <v>25.811152</v>
      </c>
      <c r="W136" s="75">
        <v>24.310794999999999</v>
      </c>
      <c r="X136" s="75">
        <v>22.776512</v>
      </c>
      <c r="Y136" s="75">
        <v>21.209192000000002</v>
      </c>
      <c r="Z136" s="75">
        <v>19.609394000000002</v>
      </c>
      <c r="AA136" s="75">
        <v>17.977368999999999</v>
      </c>
      <c r="AB136" s="75">
        <v>16.322046</v>
      </c>
      <c r="AC136" s="75">
        <v>14.635446999999999</v>
      </c>
      <c r="AD136" s="75">
        <v>12.917414000000001</v>
      </c>
      <c r="AE136" s="75">
        <v>11.167899999999999</v>
      </c>
      <c r="AF136" s="75">
        <v>9.3867239999999992</v>
      </c>
      <c r="AG136" s="80">
        <v>-0.12829099999999999</v>
      </c>
    </row>
    <row r="137" spans="1:33" ht="36.75">
      <c r="A137" s="58" t="s">
        <v>1557</v>
      </c>
      <c r="B137" s="73" t="s">
        <v>396</v>
      </c>
      <c r="C137" s="75">
        <v>279.84634399999999</v>
      </c>
      <c r="D137" s="75">
        <v>97.034972999999994</v>
      </c>
      <c r="E137" s="75">
        <v>42.477688000000001</v>
      </c>
      <c r="F137" s="75">
        <v>29.310590999999999</v>
      </c>
      <c r="G137" s="75">
        <v>25.395643</v>
      </c>
      <c r="H137" s="75">
        <v>21.223749000000002</v>
      </c>
      <c r="I137" s="75">
        <v>16.815666</v>
      </c>
      <c r="J137" s="75">
        <v>12.197073</v>
      </c>
      <c r="K137" s="75">
        <v>7.3689850000000003</v>
      </c>
      <c r="L137" s="75">
        <v>2.3627479999999998</v>
      </c>
      <c r="M137" s="75">
        <v>0</v>
      </c>
      <c r="N137" s="75">
        <v>0</v>
      </c>
      <c r="O137" s="75">
        <v>0</v>
      </c>
      <c r="P137" s="75">
        <v>0</v>
      </c>
      <c r="Q137" s="75">
        <v>0</v>
      </c>
      <c r="R137" s="75">
        <v>0</v>
      </c>
      <c r="S137" s="75">
        <v>0</v>
      </c>
      <c r="T137" s="75">
        <v>0</v>
      </c>
      <c r="U137" s="75">
        <v>0</v>
      </c>
      <c r="V137" s="75">
        <v>0</v>
      </c>
      <c r="W137" s="75">
        <v>0</v>
      </c>
      <c r="X137" s="75">
        <v>0</v>
      </c>
      <c r="Y137" s="75">
        <v>0</v>
      </c>
      <c r="Z137" s="75">
        <v>0</v>
      </c>
      <c r="AA137" s="75">
        <v>0</v>
      </c>
      <c r="AB137" s="75">
        <v>0</v>
      </c>
      <c r="AC137" s="75">
        <v>0</v>
      </c>
      <c r="AD137" s="75">
        <v>0</v>
      </c>
      <c r="AE137" s="75">
        <v>0</v>
      </c>
      <c r="AF137" s="75">
        <v>0</v>
      </c>
      <c r="AG137" s="80" t="s">
        <v>560</v>
      </c>
    </row>
    <row r="138" spans="1:33" ht="36.75">
      <c r="A138" s="58" t="s">
        <v>1558</v>
      </c>
      <c r="B138" s="73" t="s">
        <v>398</v>
      </c>
      <c r="C138" s="75">
        <v>11.647254999999999</v>
      </c>
      <c r="D138" s="75">
        <v>6.4511149999999997</v>
      </c>
      <c r="E138" s="75">
        <v>3.2817289999999999</v>
      </c>
      <c r="F138" s="75">
        <v>3.3163740000000002</v>
      </c>
      <c r="G138" s="75">
        <v>3.9261599999999999</v>
      </c>
      <c r="H138" s="75">
        <v>4.8174570000000001</v>
      </c>
      <c r="I138" s="75">
        <v>4.8174570000000001</v>
      </c>
      <c r="J138" s="75">
        <v>4.8174570000000001</v>
      </c>
      <c r="K138" s="75">
        <v>3.9502380000000001</v>
      </c>
      <c r="L138" s="75">
        <v>2.7330950000000001</v>
      </c>
      <c r="M138" s="75">
        <v>1.4772320000000001</v>
      </c>
      <c r="N138" s="75">
        <v>0.175397</v>
      </c>
      <c r="O138" s="75">
        <v>0</v>
      </c>
      <c r="P138" s="75">
        <v>0</v>
      </c>
      <c r="Q138" s="75">
        <v>0</v>
      </c>
      <c r="R138" s="75">
        <v>0</v>
      </c>
      <c r="S138" s="75">
        <v>0</v>
      </c>
      <c r="T138" s="75">
        <v>0</v>
      </c>
      <c r="U138" s="75">
        <v>0</v>
      </c>
      <c r="V138" s="75">
        <v>0</v>
      </c>
      <c r="W138" s="75">
        <v>0</v>
      </c>
      <c r="X138" s="75">
        <v>0</v>
      </c>
      <c r="Y138" s="75">
        <v>0</v>
      </c>
      <c r="Z138" s="75">
        <v>0</v>
      </c>
      <c r="AA138" s="75">
        <v>0</v>
      </c>
      <c r="AB138" s="75">
        <v>0</v>
      </c>
      <c r="AC138" s="75">
        <v>0</v>
      </c>
      <c r="AD138" s="75">
        <v>0</v>
      </c>
      <c r="AE138" s="75">
        <v>0</v>
      </c>
      <c r="AF138" s="75">
        <v>0</v>
      </c>
      <c r="AG138" s="80" t="s">
        <v>560</v>
      </c>
    </row>
    <row r="139" spans="1:33" ht="36.75">
      <c r="A139" s="58" t="s">
        <v>1559</v>
      </c>
      <c r="B139" s="73" t="s">
        <v>400</v>
      </c>
      <c r="C139" s="75">
        <v>211.71075400000001</v>
      </c>
      <c r="D139" s="75">
        <v>127.441963</v>
      </c>
      <c r="E139" s="75">
        <v>76.934387000000001</v>
      </c>
      <c r="F139" s="75">
        <v>57.926848999999997</v>
      </c>
      <c r="G139" s="75">
        <v>53.041522999999998</v>
      </c>
      <c r="H139" s="75">
        <v>47.062514999999998</v>
      </c>
      <c r="I139" s="75">
        <v>41.627136</v>
      </c>
      <c r="J139" s="75">
        <v>40.587612</v>
      </c>
      <c r="K139" s="75">
        <v>39.595402</v>
      </c>
      <c r="L139" s="75">
        <v>38.589993</v>
      </c>
      <c r="M139" s="75">
        <v>37.537883999999998</v>
      </c>
      <c r="N139" s="75">
        <v>36.420898000000001</v>
      </c>
      <c r="O139" s="75">
        <v>35.250439</v>
      </c>
      <c r="P139" s="75">
        <v>34.028675</v>
      </c>
      <c r="Q139" s="75">
        <v>32.758682</v>
      </c>
      <c r="R139" s="75">
        <v>31.447424000000002</v>
      </c>
      <c r="S139" s="75">
        <v>30.095680000000002</v>
      </c>
      <c r="T139" s="75">
        <v>28.704777</v>
      </c>
      <c r="U139" s="75">
        <v>27.276126999999999</v>
      </c>
      <c r="V139" s="75">
        <v>25.811152</v>
      </c>
      <c r="W139" s="75">
        <v>24.310794999999999</v>
      </c>
      <c r="X139" s="75">
        <v>22.776512</v>
      </c>
      <c r="Y139" s="75">
        <v>21.209192000000002</v>
      </c>
      <c r="Z139" s="75">
        <v>19.609394000000002</v>
      </c>
      <c r="AA139" s="75">
        <v>17.977368999999999</v>
      </c>
      <c r="AB139" s="75">
        <v>16.322046</v>
      </c>
      <c r="AC139" s="75">
        <v>14.635446999999999</v>
      </c>
      <c r="AD139" s="75">
        <v>12.917414000000001</v>
      </c>
      <c r="AE139" s="75">
        <v>11.167899999999999</v>
      </c>
      <c r="AF139" s="75">
        <v>9.3867239999999992</v>
      </c>
      <c r="AG139" s="80">
        <v>-0.10187499999999999</v>
      </c>
    </row>
    <row r="140" spans="1:33" ht="24.75">
      <c r="A140" s="58" t="s">
        <v>1560</v>
      </c>
      <c r="B140" s="73" t="s">
        <v>406</v>
      </c>
      <c r="C140" s="75">
        <v>833.66015600000003</v>
      </c>
      <c r="D140" s="75">
        <v>339.87506100000002</v>
      </c>
      <c r="E140" s="75">
        <v>172.993866</v>
      </c>
      <c r="F140" s="75">
        <v>123.51451900000001</v>
      </c>
      <c r="G140" s="75">
        <v>113.082886</v>
      </c>
      <c r="H140" s="75">
        <v>107.833023</v>
      </c>
      <c r="I140" s="75">
        <v>98.497780000000006</v>
      </c>
      <c r="J140" s="75">
        <v>89.793120999999999</v>
      </c>
      <c r="K140" s="75">
        <v>80.722831999999997</v>
      </c>
      <c r="L140" s="75">
        <v>78.703536999999997</v>
      </c>
      <c r="M140" s="75">
        <v>77.927177</v>
      </c>
      <c r="N140" s="75">
        <v>77.123253000000005</v>
      </c>
      <c r="O140" s="75">
        <v>76.294853000000003</v>
      </c>
      <c r="P140" s="75">
        <v>75.445342999999994</v>
      </c>
      <c r="Q140" s="75">
        <v>74.577560000000005</v>
      </c>
      <c r="R140" s="75">
        <v>71.489799000000005</v>
      </c>
      <c r="S140" s="75">
        <v>68.096535000000003</v>
      </c>
      <c r="T140" s="75">
        <v>64.532546999999994</v>
      </c>
      <c r="U140" s="75">
        <v>60.801163000000003</v>
      </c>
      <c r="V140" s="75">
        <v>56.913780000000003</v>
      </c>
      <c r="W140" s="75">
        <v>54.801453000000002</v>
      </c>
      <c r="X140" s="75">
        <v>53.846581</v>
      </c>
      <c r="Y140" s="75">
        <v>52.879753000000001</v>
      </c>
      <c r="Z140" s="75">
        <v>51.901428000000003</v>
      </c>
      <c r="AA140" s="75">
        <v>50.911484000000002</v>
      </c>
      <c r="AB140" s="75">
        <v>49.917755</v>
      </c>
      <c r="AC140" s="75">
        <v>48.912917999999998</v>
      </c>
      <c r="AD140" s="75">
        <v>47.897086999999999</v>
      </c>
      <c r="AE140" s="75">
        <v>46.870215999999999</v>
      </c>
      <c r="AF140" s="75">
        <v>45.832413000000003</v>
      </c>
      <c r="AG140" s="80">
        <v>-9.5188999999999996E-2</v>
      </c>
    </row>
    <row r="141" spans="1:33" ht="36.75">
      <c r="A141" s="58" t="s">
        <v>1561</v>
      </c>
      <c r="B141" s="73" t="s">
        <v>396</v>
      </c>
      <c r="C141" s="75">
        <v>526.61059599999999</v>
      </c>
      <c r="D141" s="75">
        <v>147.629593</v>
      </c>
      <c r="E141" s="75">
        <v>61.167011000000002</v>
      </c>
      <c r="F141" s="75">
        <v>43.719329999999999</v>
      </c>
      <c r="G141" s="75">
        <v>35.701511000000004</v>
      </c>
      <c r="H141" s="75">
        <v>27.374362999999999</v>
      </c>
      <c r="I141" s="75">
        <v>18.847716999999999</v>
      </c>
      <c r="J141" s="75">
        <v>10.143055</v>
      </c>
      <c r="K141" s="75">
        <v>1.266357</v>
      </c>
      <c r="L141" s="75">
        <v>0</v>
      </c>
      <c r="M141" s="75">
        <v>0</v>
      </c>
      <c r="N141" s="75">
        <v>0</v>
      </c>
      <c r="O141" s="75">
        <v>0</v>
      </c>
      <c r="P141" s="75">
        <v>0</v>
      </c>
      <c r="Q141" s="75">
        <v>0</v>
      </c>
      <c r="R141" s="75">
        <v>0</v>
      </c>
      <c r="S141" s="75">
        <v>0</v>
      </c>
      <c r="T141" s="75">
        <v>0</v>
      </c>
      <c r="U141" s="75">
        <v>0</v>
      </c>
      <c r="V141" s="75">
        <v>0</v>
      </c>
      <c r="W141" s="75">
        <v>0</v>
      </c>
      <c r="X141" s="75">
        <v>0</v>
      </c>
      <c r="Y141" s="75">
        <v>0</v>
      </c>
      <c r="Z141" s="75">
        <v>0</v>
      </c>
      <c r="AA141" s="75">
        <v>0</v>
      </c>
      <c r="AB141" s="75">
        <v>0</v>
      </c>
      <c r="AC141" s="75">
        <v>0</v>
      </c>
      <c r="AD141" s="75">
        <v>0</v>
      </c>
      <c r="AE141" s="75">
        <v>0</v>
      </c>
      <c r="AF141" s="75">
        <v>0</v>
      </c>
      <c r="AG141" s="80" t="s">
        <v>560</v>
      </c>
    </row>
    <row r="142" spans="1:33" ht="36.75">
      <c r="A142" s="58" t="s">
        <v>1562</v>
      </c>
      <c r="B142" s="73" t="s">
        <v>398</v>
      </c>
      <c r="C142" s="75">
        <v>40.843338000000003</v>
      </c>
      <c r="D142" s="75">
        <v>22.307503000000001</v>
      </c>
      <c r="E142" s="75">
        <v>11.846000999999999</v>
      </c>
      <c r="F142" s="75">
        <v>9.8086029999999997</v>
      </c>
      <c r="G142" s="75">
        <v>11.805873</v>
      </c>
      <c r="H142" s="75">
        <v>15.096916999999999</v>
      </c>
      <c r="I142" s="75">
        <v>14.288314</v>
      </c>
      <c r="J142" s="75">
        <v>14.288314</v>
      </c>
      <c r="K142" s="75">
        <v>14.288314</v>
      </c>
      <c r="L142" s="75">
        <v>14.288314</v>
      </c>
      <c r="M142" s="75">
        <v>14.288314</v>
      </c>
      <c r="N142" s="75">
        <v>14.288314</v>
      </c>
      <c r="O142" s="75">
        <v>14.288314</v>
      </c>
      <c r="P142" s="75">
        <v>14.288314</v>
      </c>
      <c r="Q142" s="75">
        <v>14.288314</v>
      </c>
      <c r="R142" s="75">
        <v>12.080185</v>
      </c>
      <c r="S142" s="75">
        <v>9.5818949999999994</v>
      </c>
      <c r="T142" s="75">
        <v>6.9275840000000004</v>
      </c>
      <c r="U142" s="75">
        <v>4.1198829999999997</v>
      </c>
      <c r="V142" s="75">
        <v>1.1697709999999999</v>
      </c>
      <c r="W142" s="75">
        <v>0</v>
      </c>
      <c r="X142" s="75">
        <v>0</v>
      </c>
      <c r="Y142" s="75">
        <v>0</v>
      </c>
      <c r="Z142" s="75">
        <v>0</v>
      </c>
      <c r="AA142" s="75">
        <v>0</v>
      </c>
      <c r="AB142" s="75">
        <v>0</v>
      </c>
      <c r="AC142" s="75">
        <v>0</v>
      </c>
      <c r="AD142" s="75">
        <v>0</v>
      </c>
      <c r="AE142" s="75">
        <v>0</v>
      </c>
      <c r="AF142" s="75">
        <v>0</v>
      </c>
      <c r="AG142" s="80" t="s">
        <v>560</v>
      </c>
    </row>
    <row r="143" spans="1:33" ht="36.75">
      <c r="A143" s="58" t="s">
        <v>1563</v>
      </c>
      <c r="B143" s="73" t="s">
        <v>400</v>
      </c>
      <c r="C143" s="75">
        <v>266.20623799999998</v>
      </c>
      <c r="D143" s="75">
        <v>169.93795800000001</v>
      </c>
      <c r="E143" s="75">
        <v>99.980857999999998</v>
      </c>
      <c r="F143" s="75">
        <v>69.986587999999998</v>
      </c>
      <c r="G143" s="75">
        <v>65.575500000000005</v>
      </c>
      <c r="H143" s="75">
        <v>65.361748000000006</v>
      </c>
      <c r="I143" s="75">
        <v>65.361748000000006</v>
      </c>
      <c r="J143" s="75">
        <v>65.361748000000006</v>
      </c>
      <c r="K143" s="75">
        <v>65.168159000000003</v>
      </c>
      <c r="L143" s="75">
        <v>64.415222</v>
      </c>
      <c r="M143" s="75">
        <v>63.638866</v>
      </c>
      <c r="N143" s="75">
        <v>62.834938000000001</v>
      </c>
      <c r="O143" s="75">
        <v>62.006537999999999</v>
      </c>
      <c r="P143" s="75">
        <v>61.157027999999997</v>
      </c>
      <c r="Q143" s="75">
        <v>60.289245999999999</v>
      </c>
      <c r="R143" s="75">
        <v>59.409615000000002</v>
      </c>
      <c r="S143" s="75">
        <v>58.514637</v>
      </c>
      <c r="T143" s="75">
        <v>57.604961000000003</v>
      </c>
      <c r="U143" s="75">
        <v>56.681282000000003</v>
      </c>
      <c r="V143" s="75">
        <v>55.744011</v>
      </c>
      <c r="W143" s="75">
        <v>54.801453000000002</v>
      </c>
      <c r="X143" s="75">
        <v>53.846581</v>
      </c>
      <c r="Y143" s="75">
        <v>52.879753000000001</v>
      </c>
      <c r="Z143" s="75">
        <v>51.901428000000003</v>
      </c>
      <c r="AA143" s="75">
        <v>50.911484000000002</v>
      </c>
      <c r="AB143" s="75">
        <v>49.917755</v>
      </c>
      <c r="AC143" s="75">
        <v>48.912917999999998</v>
      </c>
      <c r="AD143" s="75">
        <v>47.897086999999999</v>
      </c>
      <c r="AE143" s="75">
        <v>46.870215999999999</v>
      </c>
      <c r="AF143" s="75">
        <v>45.832413000000003</v>
      </c>
      <c r="AG143" s="80">
        <v>-5.8860999999999997E-2</v>
      </c>
    </row>
    <row r="144" spans="1:33">
      <c r="A144" s="58" t="s">
        <v>1564</v>
      </c>
      <c r="B144" s="73" t="s">
        <v>408</v>
      </c>
      <c r="C144" s="75">
        <v>3389.5268550000001</v>
      </c>
      <c r="D144" s="75">
        <v>1453.751221</v>
      </c>
      <c r="E144" s="75">
        <v>806.04650900000001</v>
      </c>
      <c r="F144" s="75">
        <v>676.81396500000005</v>
      </c>
      <c r="G144" s="75">
        <v>670.61554000000001</v>
      </c>
      <c r="H144" s="75">
        <v>630.22711200000003</v>
      </c>
      <c r="I144" s="75">
        <v>586.94512899999995</v>
      </c>
      <c r="J144" s="75">
        <v>555.44470200000001</v>
      </c>
      <c r="K144" s="75">
        <v>522.64386000000002</v>
      </c>
      <c r="L144" s="75">
        <v>488.78762799999998</v>
      </c>
      <c r="M144" s="75">
        <v>453.89770499999997</v>
      </c>
      <c r="N144" s="75">
        <v>417.77123999999998</v>
      </c>
      <c r="O144" s="75">
        <v>380.76299999999998</v>
      </c>
      <c r="P144" s="75">
        <v>342.91339099999999</v>
      </c>
      <c r="Q144" s="75">
        <v>304.30978399999998</v>
      </c>
      <c r="R144" s="75">
        <v>254.39260899999999</v>
      </c>
      <c r="S144" s="75">
        <v>197.904236</v>
      </c>
      <c r="T144" s="75">
        <v>139.20105000000001</v>
      </c>
      <c r="U144" s="75">
        <v>78.308875999999998</v>
      </c>
      <c r="V144" s="75">
        <v>26.382110999999998</v>
      </c>
      <c r="W144" s="75">
        <v>4.4169919999999996</v>
      </c>
      <c r="X144" s="75">
        <v>0</v>
      </c>
      <c r="Y144" s="75">
        <v>0</v>
      </c>
      <c r="Z144" s="75">
        <v>0</v>
      </c>
      <c r="AA144" s="75">
        <v>0</v>
      </c>
      <c r="AB144" s="75">
        <v>0</v>
      </c>
      <c r="AC144" s="75">
        <v>0</v>
      </c>
      <c r="AD144" s="75">
        <v>0</v>
      </c>
      <c r="AE144" s="75">
        <v>0</v>
      </c>
      <c r="AF144" s="75">
        <v>0</v>
      </c>
      <c r="AG144" s="80" t="s">
        <v>560</v>
      </c>
    </row>
    <row r="145" spans="1:33" ht="36.75">
      <c r="A145" s="58" t="s">
        <v>1565</v>
      </c>
      <c r="B145" s="73" t="s">
        <v>396</v>
      </c>
      <c r="C145" s="75">
        <v>2132.3615719999998</v>
      </c>
      <c r="D145" s="75">
        <v>812.06414800000005</v>
      </c>
      <c r="E145" s="75">
        <v>477.24078400000002</v>
      </c>
      <c r="F145" s="75">
        <v>394.33398399999999</v>
      </c>
      <c r="G145" s="75">
        <v>369.38330100000002</v>
      </c>
      <c r="H145" s="75">
        <v>349.69396999999998</v>
      </c>
      <c r="I145" s="75">
        <v>329.11395299999998</v>
      </c>
      <c r="J145" s="75">
        <v>307.58349600000003</v>
      </c>
      <c r="K145" s="75">
        <v>285.14410400000003</v>
      </c>
      <c r="L145" s="75">
        <v>261.96475199999998</v>
      </c>
      <c r="M145" s="75">
        <v>238.08578499999999</v>
      </c>
      <c r="N145" s="75">
        <v>213.40884399999999</v>
      </c>
      <c r="O145" s="75">
        <v>188.14755199999999</v>
      </c>
      <c r="P145" s="75">
        <v>162.31530799999999</v>
      </c>
      <c r="Q145" s="75">
        <v>135.972961</v>
      </c>
      <c r="R145" s="75">
        <v>109.093498</v>
      </c>
      <c r="S145" s="75">
        <v>81.602180000000004</v>
      </c>
      <c r="T145" s="75">
        <v>53.559058999999998</v>
      </c>
      <c r="U145" s="75">
        <v>24.977501</v>
      </c>
      <c r="V145" s="75">
        <v>0</v>
      </c>
      <c r="W145" s="75">
        <v>0</v>
      </c>
      <c r="X145" s="75">
        <v>0</v>
      </c>
      <c r="Y145" s="75">
        <v>0</v>
      </c>
      <c r="Z145" s="75">
        <v>0</v>
      </c>
      <c r="AA145" s="75">
        <v>0</v>
      </c>
      <c r="AB145" s="75">
        <v>0</v>
      </c>
      <c r="AC145" s="75">
        <v>0</v>
      </c>
      <c r="AD145" s="75">
        <v>0</v>
      </c>
      <c r="AE145" s="75">
        <v>0</v>
      </c>
      <c r="AF145" s="75">
        <v>0</v>
      </c>
      <c r="AG145" s="80" t="s">
        <v>560</v>
      </c>
    </row>
    <row r="146" spans="1:33" ht="36.75">
      <c r="A146" s="58" t="s">
        <v>1566</v>
      </c>
      <c r="B146" s="73" t="s">
        <v>398</v>
      </c>
      <c r="C146" s="75">
        <v>262.55157500000001</v>
      </c>
      <c r="D146" s="75">
        <v>128.48181199999999</v>
      </c>
      <c r="E146" s="75">
        <v>69.392723000000004</v>
      </c>
      <c r="F146" s="75">
        <v>68.533714000000003</v>
      </c>
      <c r="G146" s="75">
        <v>116.566597</v>
      </c>
      <c r="H146" s="75">
        <v>122.667976</v>
      </c>
      <c r="I146" s="75">
        <v>110.40117600000001</v>
      </c>
      <c r="J146" s="75">
        <v>110.40117600000001</v>
      </c>
      <c r="K146" s="75">
        <v>110.40117600000001</v>
      </c>
      <c r="L146" s="75">
        <v>110.40117600000001</v>
      </c>
      <c r="M146" s="75">
        <v>110.40117600000001</v>
      </c>
      <c r="N146" s="75">
        <v>110.40117600000001</v>
      </c>
      <c r="O146" s="75">
        <v>110.40117600000001</v>
      </c>
      <c r="P146" s="75">
        <v>110.40117600000001</v>
      </c>
      <c r="Q146" s="75">
        <v>110.40117600000001</v>
      </c>
      <c r="R146" s="75">
        <v>99.851189000000005</v>
      </c>
      <c r="S146" s="75">
        <v>83.612533999999997</v>
      </c>
      <c r="T146" s="75">
        <v>65.961135999999996</v>
      </c>
      <c r="U146" s="75">
        <v>46.900390999999999</v>
      </c>
      <c r="V146" s="75">
        <v>26.382110999999998</v>
      </c>
      <c r="W146" s="75">
        <v>4.4169919999999996</v>
      </c>
      <c r="X146" s="75">
        <v>0</v>
      </c>
      <c r="Y146" s="75">
        <v>0</v>
      </c>
      <c r="Z146" s="75">
        <v>0</v>
      </c>
      <c r="AA146" s="75">
        <v>0</v>
      </c>
      <c r="AB146" s="75">
        <v>0</v>
      </c>
      <c r="AC146" s="75">
        <v>0</v>
      </c>
      <c r="AD146" s="75">
        <v>0</v>
      </c>
      <c r="AE146" s="75">
        <v>0</v>
      </c>
      <c r="AF146" s="75">
        <v>0</v>
      </c>
      <c r="AG146" s="80" t="s">
        <v>560</v>
      </c>
    </row>
    <row r="147" spans="1:33" ht="36.75">
      <c r="A147" s="58" t="s">
        <v>1567</v>
      </c>
      <c r="B147" s="73" t="s">
        <v>400</v>
      </c>
      <c r="C147" s="75">
        <v>994.613831</v>
      </c>
      <c r="D147" s="75">
        <v>513.20532200000002</v>
      </c>
      <c r="E147" s="75">
        <v>259.41305499999999</v>
      </c>
      <c r="F147" s="75">
        <v>213.94622799999999</v>
      </c>
      <c r="G147" s="75">
        <v>184.66563400000001</v>
      </c>
      <c r="H147" s="75">
        <v>157.865173</v>
      </c>
      <c r="I147" s="75">
        <v>147.42997700000001</v>
      </c>
      <c r="J147" s="75">
        <v>137.46002200000001</v>
      </c>
      <c r="K147" s="75">
        <v>127.098557</v>
      </c>
      <c r="L147" s="75">
        <v>116.42169199999999</v>
      </c>
      <c r="M147" s="75">
        <v>105.410751</v>
      </c>
      <c r="N147" s="75">
        <v>93.961212000000003</v>
      </c>
      <c r="O147" s="75">
        <v>82.214279000000005</v>
      </c>
      <c r="P147" s="75">
        <v>70.196899000000002</v>
      </c>
      <c r="Q147" s="75">
        <v>57.935637999999997</v>
      </c>
      <c r="R147" s="75">
        <v>45.447921999999998</v>
      </c>
      <c r="S147" s="75">
        <v>32.689514000000003</v>
      </c>
      <c r="T147" s="75">
        <v>19.680848999999998</v>
      </c>
      <c r="U147" s="75">
        <v>6.4309859999999999</v>
      </c>
      <c r="V147" s="75">
        <v>0</v>
      </c>
      <c r="W147" s="75">
        <v>0</v>
      </c>
      <c r="X147" s="75">
        <v>0</v>
      </c>
      <c r="Y147" s="75">
        <v>0</v>
      </c>
      <c r="Z147" s="75">
        <v>0</v>
      </c>
      <c r="AA147" s="75">
        <v>0</v>
      </c>
      <c r="AB147" s="75">
        <v>0</v>
      </c>
      <c r="AC147" s="75">
        <v>0</v>
      </c>
      <c r="AD147" s="75">
        <v>0</v>
      </c>
      <c r="AE147" s="75">
        <v>0</v>
      </c>
      <c r="AF147" s="75">
        <v>0</v>
      </c>
      <c r="AG147" s="80" t="s">
        <v>560</v>
      </c>
    </row>
    <row r="148" spans="1:33">
      <c r="A148" s="58" t="s">
        <v>1568</v>
      </c>
      <c r="B148" s="73" t="s">
        <v>410</v>
      </c>
      <c r="C148" s="75">
        <v>733.96881099999996</v>
      </c>
      <c r="D148" s="75">
        <v>337.60888699999998</v>
      </c>
      <c r="E148" s="75">
        <v>179.49707000000001</v>
      </c>
      <c r="F148" s="75">
        <v>139.589203</v>
      </c>
      <c r="G148" s="75">
        <v>129.58216899999999</v>
      </c>
      <c r="H148" s="75">
        <v>124.844635</v>
      </c>
      <c r="I148" s="75">
        <v>111.266739</v>
      </c>
      <c r="J148" s="75">
        <v>106.40430499999999</v>
      </c>
      <c r="K148" s="75">
        <v>104.271996</v>
      </c>
      <c r="L148" s="75">
        <v>102.038544</v>
      </c>
      <c r="M148" s="75">
        <v>99.703971999999993</v>
      </c>
      <c r="N148" s="75">
        <v>97.268150000000006</v>
      </c>
      <c r="O148" s="75">
        <v>94.736694</v>
      </c>
      <c r="P148" s="75">
        <v>92.120391999999995</v>
      </c>
      <c r="Q148" s="75">
        <v>89.427398999999994</v>
      </c>
      <c r="R148" s="75">
        <v>86.655128000000005</v>
      </c>
      <c r="S148" s="75">
        <v>83.805244000000002</v>
      </c>
      <c r="T148" s="75">
        <v>80.084334999999996</v>
      </c>
      <c r="U148" s="75">
        <v>74.603408999999999</v>
      </c>
      <c r="V148" s="75">
        <v>68.830771999999996</v>
      </c>
      <c r="W148" s="75">
        <v>62.733803000000002</v>
      </c>
      <c r="X148" s="75">
        <v>56.358482000000002</v>
      </c>
      <c r="Y148" s="75">
        <v>49.698771999999998</v>
      </c>
      <c r="Z148" s="75">
        <v>42.754482000000003</v>
      </c>
      <c r="AA148" s="75">
        <v>35.529018000000001</v>
      </c>
      <c r="AB148" s="75">
        <v>28.016029</v>
      </c>
      <c r="AC148" s="75">
        <v>20.367588000000001</v>
      </c>
      <c r="AD148" s="75">
        <v>16.684920999999999</v>
      </c>
      <c r="AE148" s="75">
        <v>12.926921999999999</v>
      </c>
      <c r="AF148" s="75">
        <v>9.09206</v>
      </c>
      <c r="AG148" s="80">
        <v>-0.14051</v>
      </c>
    </row>
    <row r="149" spans="1:33" ht="36.75">
      <c r="A149" s="58" t="s">
        <v>1569</v>
      </c>
      <c r="B149" s="73" t="s">
        <v>396</v>
      </c>
      <c r="C149" s="75">
        <v>235.03227200000001</v>
      </c>
      <c r="D149" s="75">
        <v>69.314139999999995</v>
      </c>
      <c r="E149" s="75">
        <v>35.575825000000002</v>
      </c>
      <c r="F149" s="75">
        <v>27.984978000000002</v>
      </c>
      <c r="G149" s="75">
        <v>19.892486999999999</v>
      </c>
      <c r="H149" s="75">
        <v>11.479221000000001</v>
      </c>
      <c r="I149" s="75">
        <v>2.8319589999999999</v>
      </c>
      <c r="J149" s="75">
        <v>0</v>
      </c>
      <c r="K149" s="75">
        <v>0</v>
      </c>
      <c r="L149" s="75">
        <v>0</v>
      </c>
      <c r="M149" s="75">
        <v>0</v>
      </c>
      <c r="N149" s="75">
        <v>0</v>
      </c>
      <c r="O149" s="75">
        <v>0</v>
      </c>
      <c r="P149" s="75">
        <v>0</v>
      </c>
      <c r="Q149" s="75">
        <v>0</v>
      </c>
      <c r="R149" s="75">
        <v>0</v>
      </c>
      <c r="S149" s="75">
        <v>0</v>
      </c>
      <c r="T149" s="75">
        <v>0</v>
      </c>
      <c r="U149" s="75">
        <v>0</v>
      </c>
      <c r="V149" s="75">
        <v>0</v>
      </c>
      <c r="W149" s="75">
        <v>0</v>
      </c>
      <c r="X149" s="75">
        <v>0</v>
      </c>
      <c r="Y149" s="75">
        <v>0</v>
      </c>
      <c r="Z149" s="75">
        <v>0</v>
      </c>
      <c r="AA149" s="75">
        <v>0</v>
      </c>
      <c r="AB149" s="75">
        <v>0</v>
      </c>
      <c r="AC149" s="75">
        <v>0</v>
      </c>
      <c r="AD149" s="75">
        <v>0</v>
      </c>
      <c r="AE149" s="75">
        <v>0</v>
      </c>
      <c r="AF149" s="75">
        <v>0</v>
      </c>
      <c r="AG149" s="80" t="s">
        <v>560</v>
      </c>
    </row>
    <row r="150" spans="1:33" ht="36.75">
      <c r="A150" s="58" t="s">
        <v>1570</v>
      </c>
      <c r="B150" s="73" t="s">
        <v>398</v>
      </c>
      <c r="C150" s="75">
        <v>45.799087999999998</v>
      </c>
      <c r="D150" s="75">
        <v>26.693726000000002</v>
      </c>
      <c r="E150" s="75">
        <v>15.354979999999999</v>
      </c>
      <c r="F150" s="75">
        <v>19.367380000000001</v>
      </c>
      <c r="G150" s="75">
        <v>22.452456999999999</v>
      </c>
      <c r="H150" s="75">
        <v>30.735600999999999</v>
      </c>
      <c r="I150" s="75">
        <v>30.735600999999999</v>
      </c>
      <c r="J150" s="75">
        <v>30.735600999999999</v>
      </c>
      <c r="K150" s="75">
        <v>30.735600999999999</v>
      </c>
      <c r="L150" s="75">
        <v>30.735600999999999</v>
      </c>
      <c r="M150" s="75">
        <v>30.735600999999999</v>
      </c>
      <c r="N150" s="75">
        <v>30.735600999999999</v>
      </c>
      <c r="O150" s="75">
        <v>30.735600999999999</v>
      </c>
      <c r="P150" s="75">
        <v>30.735600999999999</v>
      </c>
      <c r="Q150" s="75">
        <v>30.735600999999999</v>
      </c>
      <c r="R150" s="75">
        <v>30.735600999999999</v>
      </c>
      <c r="S150" s="75">
        <v>30.735600999999999</v>
      </c>
      <c r="T150" s="75">
        <v>29.931746</v>
      </c>
      <c r="U150" s="75">
        <v>27.433308</v>
      </c>
      <c r="V150" s="75">
        <v>24.733865999999999</v>
      </c>
      <c r="W150" s="75">
        <v>21.813257</v>
      </c>
      <c r="X150" s="75">
        <v>18.683914000000001</v>
      </c>
      <c r="Y150" s="75">
        <v>15.341252000000001</v>
      </c>
      <c r="Z150" s="75">
        <v>11.785316999999999</v>
      </c>
      <c r="AA150" s="75">
        <v>8.0180579999999999</v>
      </c>
      <c r="AB150" s="75">
        <v>4.0404520000000002</v>
      </c>
      <c r="AC150" s="75">
        <v>0</v>
      </c>
      <c r="AD150" s="75">
        <v>0</v>
      </c>
      <c r="AE150" s="75">
        <v>0</v>
      </c>
      <c r="AF150" s="75">
        <v>0</v>
      </c>
      <c r="AG150" s="80" t="s">
        <v>560</v>
      </c>
    </row>
    <row r="151" spans="1:33" ht="36.75">
      <c r="A151" s="58" t="s">
        <v>1571</v>
      </c>
      <c r="B151" s="73" t="s">
        <v>400</v>
      </c>
      <c r="C151" s="75">
        <v>453.137451</v>
      </c>
      <c r="D151" s="75">
        <v>241.60102800000001</v>
      </c>
      <c r="E151" s="75">
        <v>128.56626900000001</v>
      </c>
      <c r="F151" s="75">
        <v>92.236855000000006</v>
      </c>
      <c r="G151" s="75">
        <v>87.237221000000005</v>
      </c>
      <c r="H151" s="75">
        <v>82.629813999999996</v>
      </c>
      <c r="I151" s="75">
        <v>77.699173000000002</v>
      </c>
      <c r="J151" s="75">
        <v>75.668700999999999</v>
      </c>
      <c r="K151" s="75">
        <v>73.536392000000006</v>
      </c>
      <c r="L151" s="75">
        <v>71.302940000000007</v>
      </c>
      <c r="M151" s="75">
        <v>68.968368999999996</v>
      </c>
      <c r="N151" s="75">
        <v>66.532546999999994</v>
      </c>
      <c r="O151" s="75">
        <v>64.001091000000002</v>
      </c>
      <c r="P151" s="75">
        <v>61.384788999999998</v>
      </c>
      <c r="Q151" s="75">
        <v>58.691799000000003</v>
      </c>
      <c r="R151" s="75">
        <v>55.919525</v>
      </c>
      <c r="S151" s="75">
        <v>53.069640999999997</v>
      </c>
      <c r="T151" s="75">
        <v>50.152588000000002</v>
      </c>
      <c r="U151" s="75">
        <v>47.170096999999998</v>
      </c>
      <c r="V151" s="75">
        <v>44.096908999999997</v>
      </c>
      <c r="W151" s="75">
        <v>40.920546999999999</v>
      </c>
      <c r="X151" s="75">
        <v>37.674568000000001</v>
      </c>
      <c r="Y151" s="75">
        <v>34.357520999999998</v>
      </c>
      <c r="Z151" s="75">
        <v>30.969166000000001</v>
      </c>
      <c r="AA151" s="75">
        <v>27.510960000000001</v>
      </c>
      <c r="AB151" s="75">
        <v>23.975577999999999</v>
      </c>
      <c r="AC151" s="75">
        <v>20.367588000000001</v>
      </c>
      <c r="AD151" s="75">
        <v>16.684920999999999</v>
      </c>
      <c r="AE151" s="75">
        <v>12.926921999999999</v>
      </c>
      <c r="AF151" s="75">
        <v>9.09206</v>
      </c>
      <c r="AG151" s="80">
        <v>-0.12609699999999999</v>
      </c>
    </row>
    <row r="152" spans="1:33">
      <c r="A152" s="58" t="s">
        <v>1572</v>
      </c>
      <c r="B152" s="73" t="s">
        <v>412</v>
      </c>
      <c r="C152" s="75">
        <v>1120.6289059999999</v>
      </c>
      <c r="D152" s="75">
        <v>423.79632600000002</v>
      </c>
      <c r="E152" s="75">
        <v>196.52056899999999</v>
      </c>
      <c r="F152" s="75">
        <v>170.51246599999999</v>
      </c>
      <c r="G152" s="75">
        <v>225.61741599999999</v>
      </c>
      <c r="H152" s="75">
        <v>220.69538900000001</v>
      </c>
      <c r="I152" s="75">
        <v>217.782837</v>
      </c>
      <c r="J152" s="75">
        <v>216.23767100000001</v>
      </c>
      <c r="K152" s="75">
        <v>214.621735</v>
      </c>
      <c r="L152" s="75">
        <v>212.941833</v>
      </c>
      <c r="M152" s="75">
        <v>211.20468099999999</v>
      </c>
      <c r="N152" s="75">
        <v>209.41455099999999</v>
      </c>
      <c r="O152" s="75">
        <v>207.572113</v>
      </c>
      <c r="P152" s="75">
        <v>205.56994599999999</v>
      </c>
      <c r="Q152" s="75">
        <v>198.75</v>
      </c>
      <c r="R152" s="75">
        <v>189.27870200000001</v>
      </c>
      <c r="S152" s="75">
        <v>178.97268700000001</v>
      </c>
      <c r="T152" s="75">
        <v>167.760986</v>
      </c>
      <c r="U152" s="75">
        <v>155.569153</v>
      </c>
      <c r="V152" s="75">
        <v>142.344345</v>
      </c>
      <c r="W152" s="75">
        <v>128.07496599999999</v>
      </c>
      <c r="X152" s="75">
        <v>112.73081999999999</v>
      </c>
      <c r="Y152" s="75">
        <v>96.319678999999994</v>
      </c>
      <c r="Z152" s="75">
        <v>78.877953000000005</v>
      </c>
      <c r="AA152" s="75">
        <v>60.488399999999999</v>
      </c>
      <c r="AB152" s="75">
        <v>52.526130999999999</v>
      </c>
      <c r="AC152" s="75">
        <v>49.922255999999997</v>
      </c>
      <c r="AD152" s="75">
        <v>47.276198999999998</v>
      </c>
      <c r="AE152" s="75">
        <v>44.588081000000003</v>
      </c>
      <c r="AF152" s="75">
        <v>41.857964000000003</v>
      </c>
      <c r="AG152" s="80">
        <v>-0.107168</v>
      </c>
    </row>
    <row r="153" spans="1:33" ht="36.75">
      <c r="A153" s="58" t="s">
        <v>1573</v>
      </c>
      <c r="B153" s="73" t="s">
        <v>396</v>
      </c>
      <c r="C153" s="75">
        <v>534.55407700000001</v>
      </c>
      <c r="D153" s="75">
        <v>174.78819300000001</v>
      </c>
      <c r="E153" s="75">
        <v>81.012748999999999</v>
      </c>
      <c r="F153" s="75">
        <v>66.445549</v>
      </c>
      <c r="G153" s="75">
        <v>65.139786000000001</v>
      </c>
      <c r="H153" s="75">
        <v>63.744472999999999</v>
      </c>
      <c r="I153" s="75">
        <v>62.274707999999997</v>
      </c>
      <c r="J153" s="75">
        <v>60.729565000000001</v>
      </c>
      <c r="K153" s="75">
        <v>59.113613000000001</v>
      </c>
      <c r="L153" s="75">
        <v>57.433734999999999</v>
      </c>
      <c r="M153" s="75">
        <v>55.696587000000001</v>
      </c>
      <c r="N153" s="75">
        <v>53.906455999999999</v>
      </c>
      <c r="O153" s="75">
        <v>52.064011000000001</v>
      </c>
      <c r="P153" s="75">
        <v>50.170726999999999</v>
      </c>
      <c r="Q153" s="75">
        <v>48.228515999999999</v>
      </c>
      <c r="R153" s="75">
        <v>46.243381999999997</v>
      </c>
      <c r="S153" s="75">
        <v>44.213867</v>
      </c>
      <c r="T153" s="75">
        <v>42.140694000000003</v>
      </c>
      <c r="U153" s="75">
        <v>40.024258000000003</v>
      </c>
      <c r="V153" s="75">
        <v>37.865349000000002</v>
      </c>
      <c r="W153" s="75">
        <v>35.667591000000002</v>
      </c>
      <c r="X153" s="75">
        <v>33.429295000000003</v>
      </c>
      <c r="Y153" s="75">
        <v>31.150424999999998</v>
      </c>
      <c r="Z153" s="75">
        <v>28.831181000000001</v>
      </c>
      <c r="AA153" s="75">
        <v>26.471588000000001</v>
      </c>
      <c r="AB153" s="75">
        <v>24.072925999999999</v>
      </c>
      <c r="AC153" s="75">
        <v>21.634943</v>
      </c>
      <c r="AD153" s="75">
        <v>19.157254999999999</v>
      </c>
      <c r="AE153" s="75">
        <v>16.639976999999998</v>
      </c>
      <c r="AF153" s="75">
        <v>14.083162</v>
      </c>
      <c r="AG153" s="80">
        <v>-0.117852</v>
      </c>
    </row>
    <row r="154" spans="1:33" ht="36.75">
      <c r="A154" s="58" t="s">
        <v>1574</v>
      </c>
      <c r="B154" s="73" t="s">
        <v>398</v>
      </c>
      <c r="C154" s="75">
        <v>433.67385899999999</v>
      </c>
      <c r="D154" s="75">
        <v>165.57008400000001</v>
      </c>
      <c r="E154" s="75">
        <v>71.049071999999995</v>
      </c>
      <c r="F154" s="75">
        <v>64.881164999999996</v>
      </c>
      <c r="G154" s="75">
        <v>125.210472</v>
      </c>
      <c r="H154" s="75">
        <v>125.210472</v>
      </c>
      <c r="I154" s="75">
        <v>125.210472</v>
      </c>
      <c r="J154" s="75">
        <v>125.210472</v>
      </c>
      <c r="K154" s="75">
        <v>125.210464</v>
      </c>
      <c r="L154" s="75">
        <v>125.210464</v>
      </c>
      <c r="M154" s="75">
        <v>125.210464</v>
      </c>
      <c r="N154" s="75">
        <v>125.210464</v>
      </c>
      <c r="O154" s="75">
        <v>125.210464</v>
      </c>
      <c r="P154" s="75">
        <v>125.210464</v>
      </c>
      <c r="Q154" s="75">
        <v>120.453796</v>
      </c>
      <c r="R154" s="75">
        <v>113.094048</v>
      </c>
      <c r="S154" s="75">
        <v>104.94915</v>
      </c>
      <c r="T154" s="75">
        <v>95.946822999999995</v>
      </c>
      <c r="U154" s="75">
        <v>86.011916999999997</v>
      </c>
      <c r="V154" s="75">
        <v>75.090530000000001</v>
      </c>
      <c r="W154" s="75">
        <v>63.166828000000002</v>
      </c>
      <c r="X154" s="75">
        <v>50.212288000000001</v>
      </c>
      <c r="Y154" s="75">
        <v>36.234585000000003</v>
      </c>
      <c r="Z154" s="75">
        <v>21.269736999999999</v>
      </c>
      <c r="AA154" s="75">
        <v>5.4003449999999997</v>
      </c>
      <c r="AB154" s="75">
        <v>0</v>
      </c>
      <c r="AC154" s="75">
        <v>0</v>
      </c>
      <c r="AD154" s="75">
        <v>0</v>
      </c>
      <c r="AE154" s="75">
        <v>0</v>
      </c>
      <c r="AF154" s="75">
        <v>0</v>
      </c>
      <c r="AG154" s="80" t="s">
        <v>560</v>
      </c>
    </row>
    <row r="155" spans="1:33" ht="36.75">
      <c r="A155" s="58" t="s">
        <v>1575</v>
      </c>
      <c r="B155" s="73" t="s">
        <v>400</v>
      </c>
      <c r="C155" s="75">
        <v>152.401062</v>
      </c>
      <c r="D155" s="75">
        <v>83.438057000000001</v>
      </c>
      <c r="E155" s="75">
        <v>44.458744000000003</v>
      </c>
      <c r="F155" s="75">
        <v>39.185741</v>
      </c>
      <c r="G155" s="75">
        <v>35.267166000000003</v>
      </c>
      <c r="H155" s="75">
        <v>31.740448000000001</v>
      </c>
      <c r="I155" s="75">
        <v>30.297646</v>
      </c>
      <c r="J155" s="75">
        <v>30.297646</v>
      </c>
      <c r="K155" s="75">
        <v>30.297646</v>
      </c>
      <c r="L155" s="75">
        <v>30.297646</v>
      </c>
      <c r="M155" s="75">
        <v>30.297646</v>
      </c>
      <c r="N155" s="75">
        <v>30.297646</v>
      </c>
      <c r="O155" s="75">
        <v>30.297646</v>
      </c>
      <c r="P155" s="75">
        <v>30.188755</v>
      </c>
      <c r="Q155" s="75">
        <v>30.067688</v>
      </c>
      <c r="R155" s="75">
        <v>29.941267</v>
      </c>
      <c r="S155" s="75">
        <v>29.809653999999998</v>
      </c>
      <c r="T155" s="75">
        <v>29.673466000000001</v>
      </c>
      <c r="U155" s="75">
        <v>29.532966999999999</v>
      </c>
      <c r="V155" s="75">
        <v>29.388466000000001</v>
      </c>
      <c r="W155" s="75">
        <v>29.240552999999998</v>
      </c>
      <c r="X155" s="75">
        <v>29.089231000000002</v>
      </c>
      <c r="Y155" s="75">
        <v>28.934667999999999</v>
      </c>
      <c r="Z155" s="75">
        <v>28.777035000000001</v>
      </c>
      <c r="AA155" s="75">
        <v>28.616467</v>
      </c>
      <c r="AB155" s="75">
        <v>28.453206999999999</v>
      </c>
      <c r="AC155" s="75">
        <v>28.287315</v>
      </c>
      <c r="AD155" s="75">
        <v>28.118942000000001</v>
      </c>
      <c r="AE155" s="75">
        <v>27.948103</v>
      </c>
      <c r="AF155" s="75">
        <v>27.774799000000002</v>
      </c>
      <c r="AG155" s="80">
        <v>-5.7013000000000001E-2</v>
      </c>
    </row>
    <row r="156" spans="1:33" ht="60.75">
      <c r="A156" s="58" t="s">
        <v>1576</v>
      </c>
      <c r="B156" s="73" t="s">
        <v>414</v>
      </c>
      <c r="C156" s="75">
        <v>409.097534</v>
      </c>
      <c r="D156" s="75">
        <v>692.83435099999997</v>
      </c>
      <c r="E156" s="75">
        <v>342.91210899999999</v>
      </c>
      <c r="F156" s="75">
        <v>279.06063799999998</v>
      </c>
      <c r="G156" s="75">
        <v>267.30038500000001</v>
      </c>
      <c r="H156" s="75">
        <v>259.120544</v>
      </c>
      <c r="I156" s="75">
        <v>248.05377200000001</v>
      </c>
      <c r="J156" s="75">
        <v>240.316666</v>
      </c>
      <c r="K156" s="75">
        <v>226.747986</v>
      </c>
      <c r="L156" s="75">
        <v>213.54705799999999</v>
      </c>
      <c r="M156" s="75">
        <v>201.42742899999999</v>
      </c>
      <c r="N156" s="75">
        <v>188.58299299999999</v>
      </c>
      <c r="O156" s="75">
        <v>182.39328</v>
      </c>
      <c r="P156" s="75">
        <v>176.04565400000001</v>
      </c>
      <c r="Q156" s="75">
        <v>169.42039500000001</v>
      </c>
      <c r="R156" s="75">
        <v>162.595428</v>
      </c>
      <c r="S156" s="75">
        <v>155.507904</v>
      </c>
      <c r="T156" s="75">
        <v>148.15585300000001</v>
      </c>
      <c r="U156" s="75">
        <v>140.531982</v>
      </c>
      <c r="V156" s="75">
        <v>132.63305700000001</v>
      </c>
      <c r="W156" s="75">
        <v>124.52565800000001</v>
      </c>
      <c r="X156" s="75">
        <v>116.14846799999999</v>
      </c>
      <c r="Y156" s="75">
        <v>107.493309</v>
      </c>
      <c r="Z156" s="75">
        <v>98.557083000000006</v>
      </c>
      <c r="AA156" s="75">
        <v>89.336699999999993</v>
      </c>
      <c r="AB156" s="75">
        <v>79.893981999999994</v>
      </c>
      <c r="AC156" s="75">
        <v>70.171004999999994</v>
      </c>
      <c r="AD156" s="75">
        <v>60.158996999999999</v>
      </c>
      <c r="AE156" s="75">
        <v>49.859234000000001</v>
      </c>
      <c r="AF156" s="75">
        <v>41.009655000000002</v>
      </c>
      <c r="AG156" s="80">
        <v>-7.6250999999999999E-2</v>
      </c>
    </row>
    <row r="157" spans="1:33" ht="36.75">
      <c r="A157" s="58" t="s">
        <v>1577</v>
      </c>
      <c r="B157" s="73" t="s">
        <v>396</v>
      </c>
      <c r="C157" s="75">
        <v>30.101101</v>
      </c>
      <c r="D157" s="75">
        <v>516.85382100000004</v>
      </c>
      <c r="E157" s="75">
        <v>226.38781700000001</v>
      </c>
      <c r="F157" s="75">
        <v>185.513184</v>
      </c>
      <c r="G157" s="75">
        <v>174.49101300000001</v>
      </c>
      <c r="H157" s="75">
        <v>170.29560900000001</v>
      </c>
      <c r="I157" s="75">
        <v>165.92248499999999</v>
      </c>
      <c r="J157" s="75">
        <v>161.35218800000001</v>
      </c>
      <c r="K157" s="75">
        <v>156.55784600000001</v>
      </c>
      <c r="L157" s="75">
        <v>151.539917</v>
      </c>
      <c r="M157" s="75">
        <v>146.264679</v>
      </c>
      <c r="N157" s="75">
        <v>140.72792100000001</v>
      </c>
      <c r="O157" s="75">
        <v>134.93949900000001</v>
      </c>
      <c r="P157" s="75">
        <v>128.89007599999999</v>
      </c>
      <c r="Q157" s="75">
        <v>122.57382200000001</v>
      </c>
      <c r="R157" s="75">
        <v>116.06382000000001</v>
      </c>
      <c r="S157" s="75">
        <v>109.30139200000001</v>
      </c>
      <c r="T157" s="75">
        <v>102.285034</v>
      </c>
      <c r="U157" s="75">
        <v>95.007728999999998</v>
      </c>
      <c r="V157" s="75">
        <v>87.466667000000001</v>
      </c>
      <c r="W157" s="75">
        <v>79.723938000000004</v>
      </c>
      <c r="X157" s="75">
        <v>71.722533999999996</v>
      </c>
      <c r="Y157" s="75">
        <v>63.454734999999999</v>
      </c>
      <c r="Z157" s="75">
        <v>54.917693999999997</v>
      </c>
      <c r="AA157" s="75">
        <v>46.108649999999997</v>
      </c>
      <c r="AB157" s="75">
        <v>37.085419000000002</v>
      </c>
      <c r="AC157" s="75">
        <v>27.794006</v>
      </c>
      <c r="AD157" s="75">
        <v>18.226130999999999</v>
      </c>
      <c r="AE157" s="75">
        <v>8.3828770000000006</v>
      </c>
      <c r="AF157" s="75">
        <v>0</v>
      </c>
      <c r="AG157" s="80" t="s">
        <v>560</v>
      </c>
    </row>
    <row r="158" spans="1:33" ht="36.75">
      <c r="A158" s="58" t="s">
        <v>1578</v>
      </c>
      <c r="B158" s="73" t="s">
        <v>398</v>
      </c>
      <c r="C158" s="75">
        <v>130.902344</v>
      </c>
      <c r="D158" s="75">
        <v>55.020020000000002</v>
      </c>
      <c r="E158" s="75">
        <v>32.694808999999999</v>
      </c>
      <c r="F158" s="75">
        <v>22.886365999999999</v>
      </c>
      <c r="G158" s="75">
        <v>29.298037000000001</v>
      </c>
      <c r="H158" s="75">
        <v>28.614979000000002</v>
      </c>
      <c r="I158" s="75">
        <v>25.753481000000001</v>
      </c>
      <c r="J158" s="75">
        <v>25.369394</v>
      </c>
      <c r="K158" s="75">
        <v>19.788074000000002</v>
      </c>
      <c r="L158" s="75">
        <v>13.723628</v>
      </c>
      <c r="M158" s="75">
        <v>7.1446899999999998</v>
      </c>
      <c r="N158" s="75">
        <v>0.11375300000000001</v>
      </c>
      <c r="O158" s="75">
        <v>0</v>
      </c>
      <c r="P158" s="75">
        <v>0</v>
      </c>
      <c r="Q158" s="75">
        <v>0</v>
      </c>
      <c r="R158" s="75">
        <v>0</v>
      </c>
      <c r="S158" s="75">
        <v>0</v>
      </c>
      <c r="T158" s="75">
        <v>0</v>
      </c>
      <c r="U158" s="75">
        <v>0</v>
      </c>
      <c r="V158" s="75">
        <v>0</v>
      </c>
      <c r="W158" s="75">
        <v>0</v>
      </c>
      <c r="X158" s="75">
        <v>0</v>
      </c>
      <c r="Y158" s="75">
        <v>0</v>
      </c>
      <c r="Z158" s="75">
        <v>0</v>
      </c>
      <c r="AA158" s="75">
        <v>0</v>
      </c>
      <c r="AB158" s="75">
        <v>0</v>
      </c>
      <c r="AC158" s="75">
        <v>0</v>
      </c>
      <c r="AD158" s="75">
        <v>0</v>
      </c>
      <c r="AE158" s="75">
        <v>0</v>
      </c>
      <c r="AF158" s="75">
        <v>0</v>
      </c>
      <c r="AG158" s="80" t="s">
        <v>560</v>
      </c>
    </row>
    <row r="159" spans="1:33" ht="36.75">
      <c r="A159" s="58" t="s">
        <v>1579</v>
      </c>
      <c r="B159" s="73" t="s">
        <v>400</v>
      </c>
      <c r="C159" s="75">
        <v>248.09410099999999</v>
      </c>
      <c r="D159" s="75">
        <v>120.960533</v>
      </c>
      <c r="E159" s="75">
        <v>83.829459999999997</v>
      </c>
      <c r="F159" s="75">
        <v>70.661086999999995</v>
      </c>
      <c r="G159" s="75">
        <v>63.511344999999999</v>
      </c>
      <c r="H159" s="75">
        <v>60.209952999999999</v>
      </c>
      <c r="I159" s="75">
        <v>56.377808000000002</v>
      </c>
      <c r="J159" s="75">
        <v>53.595078000000001</v>
      </c>
      <c r="K159" s="75">
        <v>50.402061000000003</v>
      </c>
      <c r="L159" s="75">
        <v>48.283501000000001</v>
      </c>
      <c r="M159" s="75">
        <v>48.018070000000002</v>
      </c>
      <c r="N159" s="75">
        <v>47.741318</v>
      </c>
      <c r="O159" s="75">
        <v>47.453772999999998</v>
      </c>
      <c r="P159" s="75">
        <v>47.155579000000003</v>
      </c>
      <c r="Q159" s="75">
        <v>46.846569000000002</v>
      </c>
      <c r="R159" s="75">
        <v>46.531616</v>
      </c>
      <c r="S159" s="75">
        <v>46.206508999999997</v>
      </c>
      <c r="T159" s="75">
        <v>45.870815</v>
      </c>
      <c r="U159" s="75">
        <v>45.524245999999998</v>
      </c>
      <c r="V159" s="75">
        <v>45.166381999999999</v>
      </c>
      <c r="W159" s="75">
        <v>44.801720000000003</v>
      </c>
      <c r="X159" s="75">
        <v>44.425933999999998</v>
      </c>
      <c r="Y159" s="75">
        <v>44.038573999999997</v>
      </c>
      <c r="Z159" s="75">
        <v>43.639384999999997</v>
      </c>
      <c r="AA159" s="75">
        <v>43.228045999999999</v>
      </c>
      <c r="AB159" s="75">
        <v>42.808559000000002</v>
      </c>
      <c r="AC159" s="75">
        <v>42.376995000000001</v>
      </c>
      <c r="AD159" s="75">
        <v>41.932865</v>
      </c>
      <c r="AE159" s="75">
        <v>41.476357</v>
      </c>
      <c r="AF159" s="75">
        <v>41.009655000000002</v>
      </c>
      <c r="AG159" s="80">
        <v>-6.0181999999999999E-2</v>
      </c>
    </row>
    <row r="160" spans="1:33">
      <c r="A160" s="58" t="s">
        <v>1580</v>
      </c>
      <c r="B160" s="73" t="s">
        <v>416</v>
      </c>
      <c r="C160" s="75">
        <v>272.56015000000002</v>
      </c>
      <c r="D160" s="75">
        <v>1047.064697</v>
      </c>
      <c r="E160" s="75">
        <v>573.61346400000002</v>
      </c>
      <c r="F160" s="75">
        <v>558.68292199999996</v>
      </c>
      <c r="G160" s="75">
        <v>544.79650900000001</v>
      </c>
      <c r="H160" s="75">
        <v>613.72247300000004</v>
      </c>
      <c r="I160" s="75">
        <v>597.096497</v>
      </c>
      <c r="J160" s="75">
        <v>579.81701699999996</v>
      </c>
      <c r="K160" s="75">
        <v>561.90582300000005</v>
      </c>
      <c r="L160" s="75">
        <v>543.328979</v>
      </c>
      <c r="M160" s="75">
        <v>516.36437999999998</v>
      </c>
      <c r="N160" s="75">
        <v>487.15338100000002</v>
      </c>
      <c r="O160" s="75">
        <v>456.44259599999998</v>
      </c>
      <c r="P160" s="75">
        <v>424.06881700000002</v>
      </c>
      <c r="Q160" s="75">
        <v>389.98150600000002</v>
      </c>
      <c r="R160" s="75">
        <v>354.20205700000002</v>
      </c>
      <c r="S160" s="75">
        <v>316.75177000000002</v>
      </c>
      <c r="T160" s="75">
        <v>277.52468900000002</v>
      </c>
      <c r="U160" s="75">
        <v>236.376633</v>
      </c>
      <c r="V160" s="75">
        <v>193.21109000000001</v>
      </c>
      <c r="W160" s="75">
        <v>147.95451399999999</v>
      </c>
      <c r="X160" s="75">
        <v>100.69544999999999</v>
      </c>
      <c r="Y160" s="75">
        <v>64.724181999999999</v>
      </c>
      <c r="Z160" s="75">
        <v>36.068584000000001</v>
      </c>
      <c r="AA160" s="75">
        <v>36.068584000000001</v>
      </c>
      <c r="AB160" s="75">
        <v>36.068584000000001</v>
      </c>
      <c r="AC160" s="75">
        <v>36.068584000000001</v>
      </c>
      <c r="AD160" s="75">
        <v>36.068584000000001</v>
      </c>
      <c r="AE160" s="75">
        <v>36.068584000000001</v>
      </c>
      <c r="AF160" s="75">
        <v>36.068584000000001</v>
      </c>
      <c r="AG160" s="80">
        <v>-6.7363000000000006E-2</v>
      </c>
    </row>
    <row r="161" spans="1:33" ht="36.75">
      <c r="A161" s="58" t="s">
        <v>1581</v>
      </c>
      <c r="B161" s="73" t="s">
        <v>396</v>
      </c>
      <c r="C161" s="75">
        <v>41</v>
      </c>
      <c r="D161" s="75">
        <v>957.70684800000004</v>
      </c>
      <c r="E161" s="75">
        <v>516.38232400000004</v>
      </c>
      <c r="F161" s="75">
        <v>442.87524400000001</v>
      </c>
      <c r="G161" s="75">
        <v>428.98886099999999</v>
      </c>
      <c r="H161" s="75">
        <v>413.36193800000001</v>
      </c>
      <c r="I161" s="75">
        <v>396.73593099999999</v>
      </c>
      <c r="J161" s="75">
        <v>379.45648199999999</v>
      </c>
      <c r="K161" s="75">
        <v>361.54528800000003</v>
      </c>
      <c r="L161" s="75">
        <v>342.968414</v>
      </c>
      <c r="M161" s="75">
        <v>323.69882200000001</v>
      </c>
      <c r="N161" s="75">
        <v>303.77725199999998</v>
      </c>
      <c r="O161" s="75">
        <v>283.177368</v>
      </c>
      <c r="P161" s="75">
        <v>261.78643799999998</v>
      </c>
      <c r="Q161" s="75">
        <v>239.52302599999999</v>
      </c>
      <c r="R161" s="75">
        <v>216.429214</v>
      </c>
      <c r="S161" s="75">
        <v>192.46156300000001</v>
      </c>
      <c r="T161" s="75">
        <v>167.55645799999999</v>
      </c>
      <c r="U161" s="75">
        <v>141.74847399999999</v>
      </c>
      <c r="V161" s="75">
        <v>114.983864</v>
      </c>
      <c r="W161" s="75">
        <v>87.181999000000005</v>
      </c>
      <c r="X161" s="75">
        <v>58.361916000000001</v>
      </c>
      <c r="Y161" s="75">
        <v>28.655601999999998</v>
      </c>
      <c r="Z161" s="75">
        <v>0</v>
      </c>
      <c r="AA161" s="75">
        <v>0</v>
      </c>
      <c r="AB161" s="75">
        <v>0</v>
      </c>
      <c r="AC161" s="75">
        <v>0</v>
      </c>
      <c r="AD161" s="75">
        <v>0</v>
      </c>
      <c r="AE161" s="75">
        <v>0</v>
      </c>
      <c r="AF161" s="75">
        <v>0</v>
      </c>
      <c r="AG161" s="80" t="s">
        <v>560</v>
      </c>
    </row>
    <row r="162" spans="1:33" ht="36.75">
      <c r="A162" s="58" t="s">
        <v>1582</v>
      </c>
      <c r="B162" s="73" t="s">
        <v>398</v>
      </c>
      <c r="C162" s="75">
        <v>118.355988</v>
      </c>
      <c r="D162" s="75">
        <v>24.347930999999999</v>
      </c>
      <c r="E162" s="75">
        <v>15.478344</v>
      </c>
      <c r="F162" s="75">
        <v>79.739052000000001</v>
      </c>
      <c r="G162" s="75">
        <v>79.739052000000001</v>
      </c>
      <c r="H162" s="75">
        <v>164.291946</v>
      </c>
      <c r="I162" s="75">
        <v>164.291946</v>
      </c>
      <c r="J162" s="75">
        <v>164.291946</v>
      </c>
      <c r="K162" s="75">
        <v>164.291946</v>
      </c>
      <c r="L162" s="75">
        <v>164.291946</v>
      </c>
      <c r="M162" s="75">
        <v>156.59697</v>
      </c>
      <c r="N162" s="75">
        <v>147.30755600000001</v>
      </c>
      <c r="O162" s="75">
        <v>137.19665499999999</v>
      </c>
      <c r="P162" s="75">
        <v>126.21380600000001</v>
      </c>
      <c r="Q162" s="75">
        <v>114.38990800000001</v>
      </c>
      <c r="R162" s="75">
        <v>101.70425400000001</v>
      </c>
      <c r="S162" s="75">
        <v>88.221633999999995</v>
      </c>
      <c r="T162" s="75">
        <v>73.899658000000002</v>
      </c>
      <c r="U162" s="75">
        <v>58.559565999999997</v>
      </c>
      <c r="V162" s="75">
        <v>42.158633999999999</v>
      </c>
      <c r="W162" s="75">
        <v>24.703921999999999</v>
      </c>
      <c r="X162" s="75">
        <v>6.2649499999999998</v>
      </c>
      <c r="Y162" s="75">
        <v>0</v>
      </c>
      <c r="Z162" s="75">
        <v>0</v>
      </c>
      <c r="AA162" s="75">
        <v>0</v>
      </c>
      <c r="AB162" s="75">
        <v>0</v>
      </c>
      <c r="AC162" s="75">
        <v>0</v>
      </c>
      <c r="AD162" s="75">
        <v>0</v>
      </c>
      <c r="AE162" s="75">
        <v>0</v>
      </c>
      <c r="AF162" s="75">
        <v>0</v>
      </c>
      <c r="AG162" s="80" t="s">
        <v>560</v>
      </c>
    </row>
    <row r="163" spans="1:33" ht="36.75">
      <c r="A163" s="58" t="s">
        <v>1583</v>
      </c>
      <c r="B163" s="73" t="s">
        <v>400</v>
      </c>
      <c r="C163" s="75">
        <v>113.204155</v>
      </c>
      <c r="D163" s="75">
        <v>65.00985</v>
      </c>
      <c r="E163" s="75">
        <v>41.752803999999998</v>
      </c>
      <c r="F163" s="75">
        <v>36.068584000000001</v>
      </c>
      <c r="G163" s="75">
        <v>36.068584000000001</v>
      </c>
      <c r="H163" s="75">
        <v>36.068584000000001</v>
      </c>
      <c r="I163" s="75">
        <v>36.068584000000001</v>
      </c>
      <c r="J163" s="75">
        <v>36.068584000000001</v>
      </c>
      <c r="K163" s="75">
        <v>36.068584000000001</v>
      </c>
      <c r="L163" s="75">
        <v>36.068584000000001</v>
      </c>
      <c r="M163" s="75">
        <v>36.068584000000001</v>
      </c>
      <c r="N163" s="75">
        <v>36.068584000000001</v>
      </c>
      <c r="O163" s="75">
        <v>36.068584000000001</v>
      </c>
      <c r="P163" s="75">
        <v>36.068584000000001</v>
      </c>
      <c r="Q163" s="75">
        <v>36.068584000000001</v>
      </c>
      <c r="R163" s="75">
        <v>36.068584000000001</v>
      </c>
      <c r="S163" s="75">
        <v>36.068584000000001</v>
      </c>
      <c r="T163" s="75">
        <v>36.068584000000001</v>
      </c>
      <c r="U163" s="75">
        <v>36.068584000000001</v>
      </c>
      <c r="V163" s="75">
        <v>36.068584000000001</v>
      </c>
      <c r="W163" s="75">
        <v>36.068584000000001</v>
      </c>
      <c r="X163" s="75">
        <v>36.068584000000001</v>
      </c>
      <c r="Y163" s="75">
        <v>36.068584000000001</v>
      </c>
      <c r="Z163" s="75">
        <v>36.068584000000001</v>
      </c>
      <c r="AA163" s="75">
        <v>36.068584000000001</v>
      </c>
      <c r="AB163" s="75">
        <v>36.068584000000001</v>
      </c>
      <c r="AC163" s="75">
        <v>36.068584000000001</v>
      </c>
      <c r="AD163" s="75">
        <v>36.068584000000001</v>
      </c>
      <c r="AE163" s="75">
        <v>36.068584000000001</v>
      </c>
      <c r="AF163" s="75">
        <v>36.068584000000001</v>
      </c>
      <c r="AG163" s="80">
        <v>-3.8672999999999999E-2</v>
      </c>
    </row>
    <row r="164" spans="1:33" ht="36.75">
      <c r="A164" s="58" t="s">
        <v>1584</v>
      </c>
      <c r="B164" s="73" t="s">
        <v>418</v>
      </c>
      <c r="C164" s="75">
        <v>688.08624299999997</v>
      </c>
      <c r="D164" s="75">
        <v>237.854187</v>
      </c>
      <c r="E164" s="75">
        <v>127.956459</v>
      </c>
      <c r="F164" s="75">
        <v>116.95130899999999</v>
      </c>
      <c r="G164" s="75">
        <v>156.43182400000001</v>
      </c>
      <c r="H164" s="75">
        <v>161.54281599999999</v>
      </c>
      <c r="I164" s="75">
        <v>157.59475699999999</v>
      </c>
      <c r="J164" s="75">
        <v>147.30311599999999</v>
      </c>
      <c r="K164" s="75">
        <v>137.90228300000001</v>
      </c>
      <c r="L164" s="75">
        <v>129.25495900000001</v>
      </c>
      <c r="M164" s="75">
        <v>122.276505</v>
      </c>
      <c r="N164" s="75">
        <v>114.029037</v>
      </c>
      <c r="O164" s="75">
        <v>110.30764000000001</v>
      </c>
      <c r="P164" s="75">
        <v>106.06044</v>
      </c>
      <c r="Q164" s="75">
        <v>101.78552999999999</v>
      </c>
      <c r="R164" s="75">
        <v>97.682868999999997</v>
      </c>
      <c r="S164" s="75">
        <v>93.218681000000004</v>
      </c>
      <c r="T164" s="75">
        <v>88.360146</v>
      </c>
      <c r="U164" s="75">
        <v>83.067397999999997</v>
      </c>
      <c r="V164" s="75">
        <v>77.302582000000001</v>
      </c>
      <c r="W164" s="75">
        <v>71.034294000000003</v>
      </c>
      <c r="X164" s="75">
        <v>64.263794000000004</v>
      </c>
      <c r="Y164" s="75">
        <v>57.013976999999997</v>
      </c>
      <c r="Z164" s="75">
        <v>50.737526000000003</v>
      </c>
      <c r="AA164" s="75">
        <v>50.475006</v>
      </c>
      <c r="AB164" s="75">
        <v>50.210906999999999</v>
      </c>
      <c r="AC164" s="75">
        <v>49.945205999999999</v>
      </c>
      <c r="AD164" s="75">
        <v>49.677489999999999</v>
      </c>
      <c r="AE164" s="75">
        <v>49.407310000000003</v>
      </c>
      <c r="AF164" s="75">
        <v>49.134300000000003</v>
      </c>
      <c r="AG164" s="80">
        <v>-8.6994000000000002E-2</v>
      </c>
    </row>
    <row r="165" spans="1:33" ht="36.75">
      <c r="A165" s="58" t="s">
        <v>1585</v>
      </c>
      <c r="B165" s="73" t="s">
        <v>396</v>
      </c>
      <c r="C165" s="75">
        <v>338.292419</v>
      </c>
      <c r="D165" s="75">
        <v>90.510520999999997</v>
      </c>
      <c r="E165" s="75">
        <v>46.933433999999998</v>
      </c>
      <c r="F165" s="75">
        <v>43.525421000000001</v>
      </c>
      <c r="G165" s="75">
        <v>43.525421000000001</v>
      </c>
      <c r="H165" s="75">
        <v>42.127471999999997</v>
      </c>
      <c r="I165" s="75">
        <v>42.127471999999997</v>
      </c>
      <c r="J165" s="75">
        <v>42.127471999999997</v>
      </c>
      <c r="K165" s="75">
        <v>42.127471999999997</v>
      </c>
      <c r="L165" s="75">
        <v>42.127471999999997</v>
      </c>
      <c r="M165" s="75">
        <v>41.974873000000002</v>
      </c>
      <c r="N165" s="75">
        <v>41.757572000000003</v>
      </c>
      <c r="O165" s="75">
        <v>41.532066</v>
      </c>
      <c r="P165" s="75">
        <v>41.299273999999997</v>
      </c>
      <c r="Q165" s="75">
        <v>41.060851999999997</v>
      </c>
      <c r="R165" s="75">
        <v>40.817791</v>
      </c>
      <c r="S165" s="75">
        <v>40.571933999999999</v>
      </c>
      <c r="T165" s="75">
        <v>40.324066000000002</v>
      </c>
      <c r="U165" s="75">
        <v>40.074027999999998</v>
      </c>
      <c r="V165" s="75">
        <v>39.821643999999999</v>
      </c>
      <c r="W165" s="75">
        <v>39.566574000000003</v>
      </c>
      <c r="X165" s="75">
        <v>39.309170000000002</v>
      </c>
      <c r="Y165" s="75">
        <v>39.050018000000001</v>
      </c>
      <c r="Z165" s="75">
        <v>38.789200000000001</v>
      </c>
      <c r="AA165" s="75">
        <v>38.526679999999999</v>
      </c>
      <c r="AB165" s="75">
        <v>38.262580999999997</v>
      </c>
      <c r="AC165" s="75">
        <v>37.996876</v>
      </c>
      <c r="AD165" s="75">
        <v>37.729163999999997</v>
      </c>
      <c r="AE165" s="75">
        <v>37.458984000000001</v>
      </c>
      <c r="AF165" s="75">
        <v>37.185974000000002</v>
      </c>
      <c r="AG165" s="80">
        <v>-7.3311000000000001E-2</v>
      </c>
    </row>
    <row r="166" spans="1:33" ht="36.75">
      <c r="A166" s="58" t="s">
        <v>1586</v>
      </c>
      <c r="B166" s="73" t="s">
        <v>398</v>
      </c>
      <c r="C166" s="75">
        <v>281.33587599999998</v>
      </c>
      <c r="D166" s="75">
        <v>90.836326999999997</v>
      </c>
      <c r="E166" s="75">
        <v>49.021338999999998</v>
      </c>
      <c r="F166" s="75">
        <v>49.772284999999997</v>
      </c>
      <c r="G166" s="75">
        <v>88.684562999999997</v>
      </c>
      <c r="H166" s="75">
        <v>94.756362999999993</v>
      </c>
      <c r="I166" s="75">
        <v>93.274215999999996</v>
      </c>
      <c r="J166" s="75">
        <v>83.946793</v>
      </c>
      <c r="K166" s="75">
        <v>76.573723000000001</v>
      </c>
      <c r="L166" s="75">
        <v>68.916351000000006</v>
      </c>
      <c r="M166" s="75">
        <v>63.911610000000003</v>
      </c>
      <c r="N166" s="75">
        <v>57.520446999999997</v>
      </c>
      <c r="O166" s="75">
        <v>55.499656999999999</v>
      </c>
      <c r="P166" s="75">
        <v>52.289448</v>
      </c>
      <c r="Q166" s="75">
        <v>48.776352000000003</v>
      </c>
      <c r="R166" s="75">
        <v>44.916747999999998</v>
      </c>
      <c r="S166" s="75">
        <v>40.698417999999997</v>
      </c>
      <c r="T166" s="75">
        <v>36.087752999999999</v>
      </c>
      <c r="U166" s="75">
        <v>31.045041999999999</v>
      </c>
      <c r="V166" s="75">
        <v>25.532609999999998</v>
      </c>
      <c r="W166" s="75">
        <v>19.519392</v>
      </c>
      <c r="X166" s="75">
        <v>13.006296000000001</v>
      </c>
      <c r="Y166" s="75">
        <v>6.015631</v>
      </c>
      <c r="Z166" s="75">
        <v>0</v>
      </c>
      <c r="AA166" s="75">
        <v>0</v>
      </c>
      <c r="AB166" s="75">
        <v>0</v>
      </c>
      <c r="AC166" s="75">
        <v>0</v>
      </c>
      <c r="AD166" s="75">
        <v>0</v>
      </c>
      <c r="AE166" s="75">
        <v>0</v>
      </c>
      <c r="AF166" s="75">
        <v>0</v>
      </c>
      <c r="AG166" s="80" t="s">
        <v>560</v>
      </c>
    </row>
    <row r="167" spans="1:33" ht="36.75">
      <c r="A167" s="58" t="s">
        <v>1587</v>
      </c>
      <c r="B167" s="73" t="s">
        <v>400</v>
      </c>
      <c r="C167" s="75">
        <v>68.457924000000006</v>
      </c>
      <c r="D167" s="75">
        <v>56.507347000000003</v>
      </c>
      <c r="E167" s="75">
        <v>32.001685999999999</v>
      </c>
      <c r="F167" s="75">
        <v>23.653603</v>
      </c>
      <c r="G167" s="75">
        <v>24.221824999999999</v>
      </c>
      <c r="H167" s="75">
        <v>24.658974000000001</v>
      </c>
      <c r="I167" s="75">
        <v>22.193075</v>
      </c>
      <c r="J167" s="75">
        <v>21.228850999999999</v>
      </c>
      <c r="K167" s="75">
        <v>19.201080000000001</v>
      </c>
      <c r="L167" s="75">
        <v>18.211136</v>
      </c>
      <c r="M167" s="75">
        <v>16.390024</v>
      </c>
      <c r="N167" s="75">
        <v>14.751021</v>
      </c>
      <c r="O167" s="75">
        <v>13.275919999999999</v>
      </c>
      <c r="P167" s="75">
        <v>12.471719</v>
      </c>
      <c r="Q167" s="75">
        <v>11.948328</v>
      </c>
      <c r="R167" s="75">
        <v>11.948328</v>
      </c>
      <c r="S167" s="75">
        <v>11.948328</v>
      </c>
      <c r="T167" s="75">
        <v>11.948328</v>
      </c>
      <c r="U167" s="75">
        <v>11.948328</v>
      </c>
      <c r="V167" s="75">
        <v>11.948328</v>
      </c>
      <c r="W167" s="75">
        <v>11.948328</v>
      </c>
      <c r="X167" s="75">
        <v>11.948328</v>
      </c>
      <c r="Y167" s="75">
        <v>11.948328</v>
      </c>
      <c r="Z167" s="75">
        <v>11.948328</v>
      </c>
      <c r="AA167" s="75">
        <v>11.948328</v>
      </c>
      <c r="AB167" s="75">
        <v>11.948328</v>
      </c>
      <c r="AC167" s="75">
        <v>11.948328</v>
      </c>
      <c r="AD167" s="75">
        <v>11.948328</v>
      </c>
      <c r="AE167" s="75">
        <v>11.948328</v>
      </c>
      <c r="AF167" s="75">
        <v>11.948328</v>
      </c>
      <c r="AG167" s="80">
        <v>-5.8417999999999998E-2</v>
      </c>
    </row>
    <row r="168" spans="1:33" ht="36.75">
      <c r="A168" s="58" t="s">
        <v>1588</v>
      </c>
      <c r="B168" s="73" t="s">
        <v>420</v>
      </c>
      <c r="C168" s="75">
        <v>1205.0124510000001</v>
      </c>
      <c r="D168" s="75">
        <v>538.17614700000001</v>
      </c>
      <c r="E168" s="75">
        <v>290.470642</v>
      </c>
      <c r="F168" s="75">
        <v>241.375732</v>
      </c>
      <c r="G168" s="75">
        <v>279.143799</v>
      </c>
      <c r="H168" s="75">
        <v>284.40325899999999</v>
      </c>
      <c r="I168" s="75">
        <v>269.930206</v>
      </c>
      <c r="J168" s="75">
        <v>263.06585699999999</v>
      </c>
      <c r="K168" s="75">
        <v>256.98913599999997</v>
      </c>
      <c r="L168" s="75">
        <v>250.14776599999999</v>
      </c>
      <c r="M168" s="75">
        <v>243.08102400000001</v>
      </c>
      <c r="N168" s="75">
        <v>235.84082000000001</v>
      </c>
      <c r="O168" s="75">
        <v>228.43454</v>
      </c>
      <c r="P168" s="75">
        <v>220.87844799999999</v>
      </c>
      <c r="Q168" s="75">
        <v>213.16570999999999</v>
      </c>
      <c r="R168" s="75">
        <v>203.67067</v>
      </c>
      <c r="S168" s="75">
        <v>190.71345500000001</v>
      </c>
      <c r="T168" s="75">
        <v>177.145264</v>
      </c>
      <c r="U168" s="75">
        <v>163.019699</v>
      </c>
      <c r="V168" s="75">
        <v>152.32321200000001</v>
      </c>
      <c r="W168" s="75">
        <v>144.135986</v>
      </c>
      <c r="X168" s="75">
        <v>135.590408</v>
      </c>
      <c r="Y168" s="75">
        <v>126.69358800000001</v>
      </c>
      <c r="Z168" s="75">
        <v>117.441475</v>
      </c>
      <c r="AA168" s="75">
        <v>107.840912</v>
      </c>
      <c r="AB168" s="75">
        <v>97.916145</v>
      </c>
      <c r="AC168" s="75">
        <v>87.646088000000006</v>
      </c>
      <c r="AD168" s="75">
        <v>77.038521000000003</v>
      </c>
      <c r="AE168" s="75">
        <v>66.112350000000006</v>
      </c>
      <c r="AF168" s="75">
        <v>57.637878000000001</v>
      </c>
      <c r="AG168" s="80">
        <v>-9.9521999999999999E-2</v>
      </c>
    </row>
    <row r="169" spans="1:33" ht="36.75">
      <c r="A169" s="58" t="s">
        <v>1589</v>
      </c>
      <c r="B169" s="73" t="s">
        <v>396</v>
      </c>
      <c r="C169" s="75">
        <v>626.50396699999999</v>
      </c>
      <c r="D169" s="75">
        <v>198.45723000000001</v>
      </c>
      <c r="E169" s="75">
        <v>103.06279000000001</v>
      </c>
      <c r="F169" s="75">
        <v>89.264945999999995</v>
      </c>
      <c r="G169" s="75">
        <v>84.619217000000006</v>
      </c>
      <c r="H169" s="75">
        <v>79.740791000000002</v>
      </c>
      <c r="I169" s="75">
        <v>74.658432000000005</v>
      </c>
      <c r="J169" s="75">
        <v>69.419701000000003</v>
      </c>
      <c r="K169" s="75">
        <v>64.025115999999997</v>
      </c>
      <c r="L169" s="75">
        <v>58.47533</v>
      </c>
      <c r="M169" s="75">
        <v>52.758892000000003</v>
      </c>
      <c r="N169" s="75">
        <v>46.925587</v>
      </c>
      <c r="O169" s="75">
        <v>40.980671000000001</v>
      </c>
      <c r="P169" s="75">
        <v>34.938068000000001</v>
      </c>
      <c r="Q169" s="75">
        <v>28.785129999999999</v>
      </c>
      <c r="R169" s="75">
        <v>22.533895000000001</v>
      </c>
      <c r="S169" s="75">
        <v>16.132227</v>
      </c>
      <c r="T169" s="75">
        <v>9.5734349999999999</v>
      </c>
      <c r="U169" s="75">
        <v>2.8716719999999998</v>
      </c>
      <c r="V169" s="75">
        <v>0</v>
      </c>
      <c r="W169" s="75">
        <v>0</v>
      </c>
      <c r="X169" s="75">
        <v>0</v>
      </c>
      <c r="Y169" s="75">
        <v>0</v>
      </c>
      <c r="Z169" s="75">
        <v>0</v>
      </c>
      <c r="AA169" s="75">
        <v>0</v>
      </c>
      <c r="AB169" s="75">
        <v>0</v>
      </c>
      <c r="AC169" s="75">
        <v>0</v>
      </c>
      <c r="AD169" s="75">
        <v>0</v>
      </c>
      <c r="AE169" s="75">
        <v>0</v>
      </c>
      <c r="AF169" s="75">
        <v>0</v>
      </c>
      <c r="AG169" s="80" t="s">
        <v>560</v>
      </c>
    </row>
    <row r="170" spans="1:33" ht="36.75">
      <c r="A170" s="58" t="s">
        <v>1590</v>
      </c>
      <c r="B170" s="73" t="s">
        <v>398</v>
      </c>
      <c r="C170" s="75">
        <v>301.46826199999998</v>
      </c>
      <c r="D170" s="75">
        <v>121.90286999999999</v>
      </c>
      <c r="E170" s="75">
        <v>69.616791000000006</v>
      </c>
      <c r="F170" s="75">
        <v>68.348724000000004</v>
      </c>
      <c r="G170" s="75">
        <v>100.02510100000001</v>
      </c>
      <c r="H170" s="75">
        <v>110.162987</v>
      </c>
      <c r="I170" s="75">
        <v>100.772301</v>
      </c>
      <c r="J170" s="75">
        <v>99.146690000000007</v>
      </c>
      <c r="K170" s="75">
        <v>99.146690000000007</v>
      </c>
      <c r="L170" s="75">
        <v>99.146690000000007</v>
      </c>
      <c r="M170" s="75">
        <v>99.146690000000007</v>
      </c>
      <c r="N170" s="75">
        <v>99.146690000000007</v>
      </c>
      <c r="O170" s="75">
        <v>99.146690000000007</v>
      </c>
      <c r="P170" s="75">
        <v>99.146690000000007</v>
      </c>
      <c r="Q170" s="75">
        <v>99.146690000000007</v>
      </c>
      <c r="R170" s="75">
        <v>97.500679000000005</v>
      </c>
      <c r="S170" s="75">
        <v>92.600555</v>
      </c>
      <c r="T170" s="75">
        <v>87.290428000000006</v>
      </c>
      <c r="U170" s="75">
        <v>81.600455999999994</v>
      </c>
      <c r="V170" s="75">
        <v>75.543030000000002</v>
      </c>
      <c r="W170" s="75">
        <v>69.152152999999998</v>
      </c>
      <c r="X170" s="75">
        <v>62.432163000000003</v>
      </c>
      <c r="Y170" s="75">
        <v>55.388393000000001</v>
      </c>
      <c r="Z170" s="75">
        <v>48.017158999999999</v>
      </c>
      <c r="AA170" s="75">
        <v>40.324016999999998</v>
      </c>
      <c r="AB170" s="75">
        <v>32.323073999999998</v>
      </c>
      <c r="AC170" s="75">
        <v>24.001159999999999</v>
      </c>
      <c r="AD170" s="75">
        <v>15.367817000000001</v>
      </c>
      <c r="AE170" s="75">
        <v>6.4434469999999999</v>
      </c>
      <c r="AF170" s="75">
        <v>0</v>
      </c>
      <c r="AG170" s="80" t="s">
        <v>560</v>
      </c>
    </row>
    <row r="171" spans="1:33" ht="36.75">
      <c r="A171" s="58" t="s">
        <v>1591</v>
      </c>
      <c r="B171" s="73" t="s">
        <v>400</v>
      </c>
      <c r="C171" s="75">
        <v>277.04028299999999</v>
      </c>
      <c r="D171" s="75">
        <v>217.81607099999999</v>
      </c>
      <c r="E171" s="75">
        <v>117.79104599999999</v>
      </c>
      <c r="F171" s="75">
        <v>83.762062</v>
      </c>
      <c r="G171" s="75">
        <v>94.499481000000003</v>
      </c>
      <c r="H171" s="75">
        <v>94.499481000000003</v>
      </c>
      <c r="I171" s="75">
        <v>94.499481000000003</v>
      </c>
      <c r="J171" s="75">
        <v>94.499481000000003</v>
      </c>
      <c r="K171" s="75">
        <v>93.817307</v>
      </c>
      <c r="L171" s="75">
        <v>92.525734</v>
      </c>
      <c r="M171" s="75">
        <v>91.175438</v>
      </c>
      <c r="N171" s="75">
        <v>89.768531999999993</v>
      </c>
      <c r="O171" s="75">
        <v>88.307181999999997</v>
      </c>
      <c r="P171" s="75">
        <v>86.793678</v>
      </c>
      <c r="Q171" s="75">
        <v>85.233879000000002</v>
      </c>
      <c r="R171" s="75">
        <v>83.636093000000002</v>
      </c>
      <c r="S171" s="75">
        <v>81.980675000000005</v>
      </c>
      <c r="T171" s="75">
        <v>80.281395000000003</v>
      </c>
      <c r="U171" s="75">
        <v>78.547568999999996</v>
      </c>
      <c r="V171" s="75">
        <v>76.780174000000002</v>
      </c>
      <c r="W171" s="75">
        <v>74.983833000000004</v>
      </c>
      <c r="X171" s="75">
        <v>73.158248999999998</v>
      </c>
      <c r="Y171" s="75">
        <v>71.305190999999994</v>
      </c>
      <c r="Z171" s="75">
        <v>69.424316000000005</v>
      </c>
      <c r="AA171" s="75">
        <v>67.516891000000001</v>
      </c>
      <c r="AB171" s="75">
        <v>65.593070999999995</v>
      </c>
      <c r="AC171" s="75">
        <v>63.644924000000003</v>
      </c>
      <c r="AD171" s="75">
        <v>61.670704000000001</v>
      </c>
      <c r="AE171" s="75">
        <v>59.668900000000001</v>
      </c>
      <c r="AF171" s="75">
        <v>57.637878000000001</v>
      </c>
      <c r="AG171" s="80">
        <v>-5.2698000000000002E-2</v>
      </c>
    </row>
    <row r="172" spans="1:33" ht="36.75">
      <c r="A172" s="58" t="s">
        <v>1592</v>
      </c>
      <c r="B172" s="73" t="s">
        <v>422</v>
      </c>
      <c r="C172" s="75">
        <v>415.99252300000001</v>
      </c>
      <c r="D172" s="75">
        <v>210.14788799999999</v>
      </c>
      <c r="E172" s="75">
        <v>124.82589</v>
      </c>
      <c r="F172" s="75">
        <v>116.314835</v>
      </c>
      <c r="G172" s="75">
        <v>121.832947</v>
      </c>
      <c r="H172" s="75">
        <v>120.617378</v>
      </c>
      <c r="I172" s="75">
        <v>118.466812</v>
      </c>
      <c r="J172" s="75">
        <v>116.158867</v>
      </c>
      <c r="K172" s="75">
        <v>113.392639</v>
      </c>
      <c r="L172" s="75">
        <v>110.42590300000001</v>
      </c>
      <c r="M172" s="75">
        <v>107.331131</v>
      </c>
      <c r="N172" s="75">
        <v>104.13211099999999</v>
      </c>
      <c r="O172" s="75">
        <v>100.844193</v>
      </c>
      <c r="P172" s="75">
        <v>97.482101</v>
      </c>
      <c r="Q172" s="75">
        <v>94.035399999999996</v>
      </c>
      <c r="R172" s="75">
        <v>90.500427000000002</v>
      </c>
      <c r="S172" s="75">
        <v>86.870238999999998</v>
      </c>
      <c r="T172" s="75">
        <v>83.135597000000004</v>
      </c>
      <c r="U172" s="75">
        <v>79.284965999999997</v>
      </c>
      <c r="V172" s="75">
        <v>75.319000000000003</v>
      </c>
      <c r="W172" s="75">
        <v>71.243133999999998</v>
      </c>
      <c r="X172" s="75">
        <v>66.852264000000005</v>
      </c>
      <c r="Y172" s="75">
        <v>62.142699999999998</v>
      </c>
      <c r="Z172" s="75">
        <v>57.316226999999998</v>
      </c>
      <c r="AA172" s="75">
        <v>52.368625999999999</v>
      </c>
      <c r="AB172" s="75">
        <v>47.307411000000002</v>
      </c>
      <c r="AC172" s="75">
        <v>42.196373000000001</v>
      </c>
      <c r="AD172" s="75">
        <v>41.038952000000002</v>
      </c>
      <c r="AE172" s="75">
        <v>39.862555999999998</v>
      </c>
      <c r="AF172" s="75">
        <v>38.669525</v>
      </c>
      <c r="AG172" s="80">
        <v>-7.8652E-2</v>
      </c>
    </row>
    <row r="173" spans="1:33" ht="36.75">
      <c r="A173" s="58" t="s">
        <v>1593</v>
      </c>
      <c r="B173" s="73" t="s">
        <v>396</v>
      </c>
      <c r="C173" s="75">
        <v>245.44113200000001</v>
      </c>
      <c r="D173" s="75">
        <v>115.069237</v>
      </c>
      <c r="E173" s="75">
        <v>65.880661000000003</v>
      </c>
      <c r="F173" s="75">
        <v>65.880661000000003</v>
      </c>
      <c r="G173" s="75">
        <v>65.880661000000003</v>
      </c>
      <c r="H173" s="75">
        <v>65.497375000000005</v>
      </c>
      <c r="I173" s="75">
        <v>63.346809</v>
      </c>
      <c r="J173" s="75">
        <v>61.038868000000001</v>
      </c>
      <c r="K173" s="75">
        <v>58.59449</v>
      </c>
      <c r="L173" s="75">
        <v>56.042811999999998</v>
      </c>
      <c r="M173" s="75">
        <v>53.389771000000003</v>
      </c>
      <c r="N173" s="75">
        <v>50.654449</v>
      </c>
      <c r="O173" s="75">
        <v>47.848278000000001</v>
      </c>
      <c r="P173" s="75">
        <v>44.984917000000003</v>
      </c>
      <c r="Q173" s="75">
        <v>42.054423999999997</v>
      </c>
      <c r="R173" s="75">
        <v>39.052745999999999</v>
      </c>
      <c r="S173" s="75">
        <v>35.973461</v>
      </c>
      <c r="T173" s="75">
        <v>32.807254999999998</v>
      </c>
      <c r="U173" s="75">
        <v>29.542346999999999</v>
      </c>
      <c r="V173" s="75">
        <v>26.178999000000001</v>
      </c>
      <c r="W173" s="75">
        <v>22.719898000000001</v>
      </c>
      <c r="X173" s="75">
        <v>19.166350999999999</v>
      </c>
      <c r="Y173" s="75">
        <v>15.513339999999999</v>
      </c>
      <c r="Z173" s="75">
        <v>11.764887</v>
      </c>
      <c r="AA173" s="75">
        <v>7.9165609999999997</v>
      </c>
      <c r="AB173" s="75">
        <v>3.9734150000000001</v>
      </c>
      <c r="AC173" s="75">
        <v>0</v>
      </c>
      <c r="AD173" s="75">
        <v>0</v>
      </c>
      <c r="AE173" s="75">
        <v>0</v>
      </c>
      <c r="AF173" s="75">
        <v>0</v>
      </c>
      <c r="AG173" s="80" t="s">
        <v>560</v>
      </c>
    </row>
    <row r="174" spans="1:33" ht="36.75">
      <c r="A174" s="58" t="s">
        <v>1594</v>
      </c>
      <c r="B174" s="73" t="s">
        <v>398</v>
      </c>
      <c r="C174" s="75">
        <v>62.844475000000003</v>
      </c>
      <c r="D174" s="75">
        <v>18.436744999999998</v>
      </c>
      <c r="E174" s="75">
        <v>11.410532</v>
      </c>
      <c r="F174" s="75">
        <v>12.58919</v>
      </c>
      <c r="G174" s="75">
        <v>20.270475000000001</v>
      </c>
      <c r="H174" s="75">
        <v>20.270475000000001</v>
      </c>
      <c r="I174" s="75">
        <v>20.270475000000001</v>
      </c>
      <c r="J174" s="75">
        <v>20.270475000000001</v>
      </c>
      <c r="K174" s="75">
        <v>20.270475000000001</v>
      </c>
      <c r="L174" s="75">
        <v>20.270475000000001</v>
      </c>
      <c r="M174" s="75">
        <v>20.270475000000001</v>
      </c>
      <c r="N174" s="75">
        <v>20.270475000000001</v>
      </c>
      <c r="O174" s="75">
        <v>20.270475000000001</v>
      </c>
      <c r="P174" s="75">
        <v>20.270475000000001</v>
      </c>
      <c r="Q174" s="75">
        <v>20.270475000000001</v>
      </c>
      <c r="R174" s="75">
        <v>20.270475000000001</v>
      </c>
      <c r="S174" s="75">
        <v>20.270475000000001</v>
      </c>
      <c r="T174" s="75">
        <v>20.270475000000001</v>
      </c>
      <c r="U174" s="75">
        <v>20.270475000000001</v>
      </c>
      <c r="V174" s="75">
        <v>20.270475000000001</v>
      </c>
      <c r="W174" s="75">
        <v>20.270475000000001</v>
      </c>
      <c r="X174" s="75">
        <v>20.064723999999998</v>
      </c>
      <c r="Y174" s="75">
        <v>19.652512000000002</v>
      </c>
      <c r="Z174" s="75">
        <v>19.230988</v>
      </c>
      <c r="AA174" s="75">
        <v>18.800217</v>
      </c>
      <c r="AB174" s="75">
        <v>18.360828000000001</v>
      </c>
      <c r="AC174" s="75">
        <v>17.912689</v>
      </c>
      <c r="AD174" s="75">
        <v>17.455772</v>
      </c>
      <c r="AE174" s="75">
        <v>16.990313</v>
      </c>
      <c r="AF174" s="75">
        <v>16.516940999999999</v>
      </c>
      <c r="AG174" s="80">
        <v>-4.5032999999999997E-2</v>
      </c>
    </row>
    <row r="175" spans="1:33" ht="36.75">
      <c r="A175" s="58" t="s">
        <v>1595</v>
      </c>
      <c r="B175" s="73" t="s">
        <v>400</v>
      </c>
      <c r="C175" s="75">
        <v>107.706902</v>
      </c>
      <c r="D175" s="75">
        <v>76.641914</v>
      </c>
      <c r="E175" s="75">
        <v>47.534697999999999</v>
      </c>
      <c r="F175" s="75">
        <v>37.844990000000003</v>
      </c>
      <c r="G175" s="75">
        <v>35.681804999999997</v>
      </c>
      <c r="H175" s="75">
        <v>34.849525</v>
      </c>
      <c r="I175" s="75">
        <v>34.849525</v>
      </c>
      <c r="J175" s="75">
        <v>34.849525</v>
      </c>
      <c r="K175" s="75">
        <v>34.527667999999998</v>
      </c>
      <c r="L175" s="75">
        <v>34.112614000000001</v>
      </c>
      <c r="M175" s="75">
        <v>33.670883000000003</v>
      </c>
      <c r="N175" s="75">
        <v>33.207183999999998</v>
      </c>
      <c r="O175" s="75">
        <v>32.725441000000004</v>
      </c>
      <c r="P175" s="75">
        <v>32.226703999999998</v>
      </c>
      <c r="Q175" s="75">
        <v>31.710505999999999</v>
      </c>
      <c r="R175" s="75">
        <v>31.177208</v>
      </c>
      <c r="S175" s="75">
        <v>30.626308000000002</v>
      </c>
      <c r="T175" s="75">
        <v>30.057867000000002</v>
      </c>
      <c r="U175" s="75">
        <v>29.472147</v>
      </c>
      <c r="V175" s="75">
        <v>28.869530000000001</v>
      </c>
      <c r="W175" s="75">
        <v>28.252758</v>
      </c>
      <c r="X175" s="75">
        <v>27.621193000000002</v>
      </c>
      <c r="Y175" s="75">
        <v>26.976849000000001</v>
      </c>
      <c r="Z175" s="75">
        <v>26.320353000000001</v>
      </c>
      <c r="AA175" s="75">
        <v>25.651848000000001</v>
      </c>
      <c r="AB175" s="75">
        <v>24.973167</v>
      </c>
      <c r="AC175" s="75">
        <v>24.283684000000001</v>
      </c>
      <c r="AD175" s="75">
        <v>23.583179000000001</v>
      </c>
      <c r="AE175" s="75">
        <v>22.872242</v>
      </c>
      <c r="AF175" s="75">
        <v>22.152585999999999</v>
      </c>
      <c r="AG175" s="80">
        <v>-5.3073000000000002E-2</v>
      </c>
    </row>
    <row r="176" spans="1:33">
      <c r="A176" s="58" t="s">
        <v>1596</v>
      </c>
      <c r="B176" s="73" t="s">
        <v>424</v>
      </c>
      <c r="C176" s="75">
        <v>683.99438499999997</v>
      </c>
      <c r="D176" s="75">
        <v>244.30050700000001</v>
      </c>
      <c r="E176" s="75">
        <v>132.439514</v>
      </c>
      <c r="F176" s="75">
        <v>109.079399</v>
      </c>
      <c r="G176" s="75">
        <v>106.32428</v>
      </c>
      <c r="H176" s="75">
        <v>116.01947</v>
      </c>
      <c r="I176" s="75">
        <v>108.156937</v>
      </c>
      <c r="J176" s="75">
        <v>96.4636</v>
      </c>
      <c r="K176" s="75">
        <v>86.484222000000003</v>
      </c>
      <c r="L176" s="75">
        <v>76.819823999999997</v>
      </c>
      <c r="M176" s="75">
        <v>67.478667999999999</v>
      </c>
      <c r="N176" s="75">
        <v>60.382694000000001</v>
      </c>
      <c r="O176" s="75">
        <v>56.248451000000003</v>
      </c>
      <c r="P176" s="75">
        <v>51.975838000000003</v>
      </c>
      <c r="Q176" s="75">
        <v>47.016235000000002</v>
      </c>
      <c r="R176" s="75">
        <v>41.841217</v>
      </c>
      <c r="S176" s="75">
        <v>36.430435000000003</v>
      </c>
      <c r="T176" s="75">
        <v>30.788843</v>
      </c>
      <c r="U176" s="75">
        <v>25.770119000000001</v>
      </c>
      <c r="V176" s="75">
        <v>24.516825000000001</v>
      </c>
      <c r="W176" s="75">
        <v>23.154156</v>
      </c>
      <c r="X176" s="75">
        <v>21.688438000000001</v>
      </c>
      <c r="Y176" s="75">
        <v>20.127963999999999</v>
      </c>
      <c r="Z176" s="75">
        <v>18.481583000000001</v>
      </c>
      <c r="AA176" s="75">
        <v>16.757935</v>
      </c>
      <c r="AB176" s="75">
        <v>14.966862000000001</v>
      </c>
      <c r="AC176" s="75">
        <v>13.113611000000001</v>
      </c>
      <c r="AD176" s="75">
        <v>11.202769999999999</v>
      </c>
      <c r="AE176" s="75">
        <v>9.2384090000000008</v>
      </c>
      <c r="AF176" s="75">
        <v>7.2235120000000004</v>
      </c>
      <c r="AG176" s="80">
        <v>-0.14522499999999999</v>
      </c>
    </row>
    <row r="177" spans="1:33" ht="36.75">
      <c r="A177" s="58" t="s">
        <v>1597</v>
      </c>
      <c r="B177" s="73" t="s">
        <v>396</v>
      </c>
      <c r="C177" s="75">
        <v>259.37246699999997</v>
      </c>
      <c r="D177" s="75">
        <v>61.504272</v>
      </c>
      <c r="E177" s="75">
        <v>42.158248999999998</v>
      </c>
      <c r="F177" s="75">
        <v>36.703262000000002</v>
      </c>
      <c r="G177" s="75">
        <v>32.463630999999999</v>
      </c>
      <c r="H177" s="75">
        <v>28.054151999999998</v>
      </c>
      <c r="I177" s="75">
        <v>23.478003000000001</v>
      </c>
      <c r="J177" s="75">
        <v>18.768877</v>
      </c>
      <c r="K177" s="75">
        <v>13.8043</v>
      </c>
      <c r="L177" s="75">
        <v>8.5893080000000008</v>
      </c>
      <c r="M177" s="75">
        <v>3.1007630000000002</v>
      </c>
      <c r="N177" s="75">
        <v>0</v>
      </c>
      <c r="O177" s="75">
        <v>0</v>
      </c>
      <c r="P177" s="75">
        <v>0</v>
      </c>
      <c r="Q177" s="75">
        <v>0</v>
      </c>
      <c r="R177" s="75">
        <v>0</v>
      </c>
      <c r="S177" s="75">
        <v>0</v>
      </c>
      <c r="T177" s="75">
        <v>0</v>
      </c>
      <c r="U177" s="75">
        <v>0</v>
      </c>
      <c r="V177" s="75">
        <v>0</v>
      </c>
      <c r="W177" s="75">
        <v>0</v>
      </c>
      <c r="X177" s="75">
        <v>0</v>
      </c>
      <c r="Y177" s="75">
        <v>0</v>
      </c>
      <c r="Z177" s="75">
        <v>0</v>
      </c>
      <c r="AA177" s="75">
        <v>0</v>
      </c>
      <c r="AB177" s="75">
        <v>0</v>
      </c>
      <c r="AC177" s="75">
        <v>0</v>
      </c>
      <c r="AD177" s="75">
        <v>0</v>
      </c>
      <c r="AE177" s="75">
        <v>0</v>
      </c>
      <c r="AF177" s="75">
        <v>0</v>
      </c>
      <c r="AG177" s="80" t="s">
        <v>560</v>
      </c>
    </row>
    <row r="178" spans="1:33" ht="36.75">
      <c r="A178" s="58" t="s">
        <v>1598</v>
      </c>
      <c r="B178" s="73" t="s">
        <v>398</v>
      </c>
      <c r="C178" s="75">
        <v>91.522689999999997</v>
      </c>
      <c r="D178" s="75">
        <v>31.593575999999999</v>
      </c>
      <c r="E178" s="75">
        <v>18.664297000000001</v>
      </c>
      <c r="F178" s="75">
        <v>16.157888</v>
      </c>
      <c r="G178" s="75">
        <v>18.734632000000001</v>
      </c>
      <c r="H178" s="75">
        <v>35.980808000000003</v>
      </c>
      <c r="I178" s="75">
        <v>35.980808000000003</v>
      </c>
      <c r="J178" s="75">
        <v>32.382728999999998</v>
      </c>
      <c r="K178" s="75">
        <v>30.935457</v>
      </c>
      <c r="L178" s="75">
        <v>30.203299000000001</v>
      </c>
      <c r="M178" s="75">
        <v>30.203299000000001</v>
      </c>
      <c r="N178" s="75">
        <v>30.203299000000001</v>
      </c>
      <c r="O178" s="75">
        <v>30.203299000000001</v>
      </c>
      <c r="P178" s="75">
        <v>30.190253999999999</v>
      </c>
      <c r="Q178" s="75">
        <v>29.574472</v>
      </c>
      <c r="R178" s="75">
        <v>28.819510999999999</v>
      </c>
      <c r="S178" s="75">
        <v>27.927937</v>
      </c>
      <c r="T178" s="75">
        <v>26.907855999999999</v>
      </c>
      <c r="U178" s="75">
        <v>25.770119000000001</v>
      </c>
      <c r="V178" s="75">
        <v>24.516825000000001</v>
      </c>
      <c r="W178" s="75">
        <v>23.154156</v>
      </c>
      <c r="X178" s="75">
        <v>21.688438000000001</v>
      </c>
      <c r="Y178" s="75">
        <v>20.127963999999999</v>
      </c>
      <c r="Z178" s="75">
        <v>18.481583000000001</v>
      </c>
      <c r="AA178" s="75">
        <v>16.757935</v>
      </c>
      <c r="AB178" s="75">
        <v>14.966862000000001</v>
      </c>
      <c r="AC178" s="75">
        <v>13.113611000000001</v>
      </c>
      <c r="AD178" s="75">
        <v>11.202769999999999</v>
      </c>
      <c r="AE178" s="75">
        <v>9.2384090000000008</v>
      </c>
      <c r="AF178" s="75">
        <v>7.2235120000000004</v>
      </c>
      <c r="AG178" s="80">
        <v>-8.3835999999999994E-2</v>
      </c>
    </row>
    <row r="179" spans="1:33" ht="36.75">
      <c r="A179" s="58" t="s">
        <v>1599</v>
      </c>
      <c r="B179" s="73" t="s">
        <v>400</v>
      </c>
      <c r="C179" s="75">
        <v>333.09921300000002</v>
      </c>
      <c r="D179" s="75">
        <v>151.20266699999999</v>
      </c>
      <c r="E179" s="75">
        <v>71.616966000000005</v>
      </c>
      <c r="F179" s="75">
        <v>56.218246000000001</v>
      </c>
      <c r="G179" s="75">
        <v>55.126015000000002</v>
      </c>
      <c r="H179" s="75">
        <v>51.984512000000002</v>
      </c>
      <c r="I179" s="75">
        <v>48.698127999999997</v>
      </c>
      <c r="J179" s="75">
        <v>45.311996000000001</v>
      </c>
      <c r="K179" s="75">
        <v>41.744469000000002</v>
      </c>
      <c r="L179" s="75">
        <v>38.027222000000002</v>
      </c>
      <c r="M179" s="75">
        <v>34.174605999999997</v>
      </c>
      <c r="N179" s="75">
        <v>30.179396000000001</v>
      </c>
      <c r="O179" s="75">
        <v>26.045152999999999</v>
      </c>
      <c r="P179" s="75">
        <v>21.785585000000001</v>
      </c>
      <c r="Q179" s="75">
        <v>17.441763000000002</v>
      </c>
      <c r="R179" s="75">
        <v>13.021708</v>
      </c>
      <c r="S179" s="75">
        <v>8.5025010000000005</v>
      </c>
      <c r="T179" s="75">
        <v>3.8809870000000002</v>
      </c>
      <c r="U179" s="75">
        <v>0</v>
      </c>
      <c r="V179" s="75">
        <v>0</v>
      </c>
      <c r="W179" s="75">
        <v>0</v>
      </c>
      <c r="X179" s="75">
        <v>0</v>
      </c>
      <c r="Y179" s="75">
        <v>0</v>
      </c>
      <c r="Z179" s="75">
        <v>0</v>
      </c>
      <c r="AA179" s="75">
        <v>0</v>
      </c>
      <c r="AB179" s="75">
        <v>0</v>
      </c>
      <c r="AC179" s="75">
        <v>0</v>
      </c>
      <c r="AD179" s="75">
        <v>0</v>
      </c>
      <c r="AE179" s="75">
        <v>0</v>
      </c>
      <c r="AF179" s="75">
        <v>0</v>
      </c>
      <c r="AG179" s="80" t="s">
        <v>560</v>
      </c>
    </row>
    <row r="180" spans="1:33" ht="24.75">
      <c r="A180" s="58" t="s">
        <v>1600</v>
      </c>
      <c r="B180" s="83" t="s">
        <v>159</v>
      </c>
      <c r="C180" s="128">
        <v>12839.314453000001</v>
      </c>
      <c r="D180" s="128">
        <v>7035.0405270000001</v>
      </c>
      <c r="E180" s="128">
        <v>3761.9409179999998</v>
      </c>
      <c r="F180" s="128">
        <v>3221.806885</v>
      </c>
      <c r="G180" s="128">
        <v>3285.1396479999999</v>
      </c>
      <c r="H180" s="128">
        <v>3294.6965329999998</v>
      </c>
      <c r="I180" s="128">
        <v>3140.1279300000001</v>
      </c>
      <c r="J180" s="128">
        <v>3020.608154</v>
      </c>
      <c r="K180" s="128">
        <v>2895.1813959999999</v>
      </c>
      <c r="L180" s="128">
        <v>2771.9584960000002</v>
      </c>
      <c r="M180" s="128">
        <v>2604.5246579999998</v>
      </c>
      <c r="N180" s="128">
        <v>2446.0124510000001</v>
      </c>
      <c r="O180" s="128">
        <v>2336.202393</v>
      </c>
      <c r="P180" s="128">
        <v>2222.4057619999999</v>
      </c>
      <c r="Q180" s="128">
        <v>2099.6904300000001</v>
      </c>
      <c r="R180" s="128">
        <v>1956.6245120000001</v>
      </c>
      <c r="S180" s="128">
        <v>1799.301514</v>
      </c>
      <c r="T180" s="128">
        <v>1634.1647949999999</v>
      </c>
      <c r="U180" s="128">
        <v>1462.7117920000001</v>
      </c>
      <c r="V180" s="128">
        <v>1303.0664059999999</v>
      </c>
      <c r="W180" s="128">
        <v>1173.153564</v>
      </c>
      <c r="X180" s="128">
        <v>1056.7014160000001</v>
      </c>
      <c r="Y180" s="128">
        <v>952.73425299999997</v>
      </c>
      <c r="Z180" s="128">
        <v>854.61444100000006</v>
      </c>
      <c r="AA180" s="128">
        <v>788.71142599999996</v>
      </c>
      <c r="AB180" s="128">
        <v>731.91015600000003</v>
      </c>
      <c r="AC180" s="128">
        <v>679.43341099999998</v>
      </c>
      <c r="AD180" s="128">
        <v>633.87243699999999</v>
      </c>
      <c r="AE180" s="128">
        <v>587.06604000000004</v>
      </c>
      <c r="AF180" s="128">
        <v>543.582581</v>
      </c>
      <c r="AG180" s="121">
        <v>-0.10330300000000001</v>
      </c>
    </row>
    <row r="181" spans="1:33">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c r="AD181" s="55"/>
      <c r="AE181" s="55"/>
      <c r="AF181" s="55"/>
      <c r="AG181" s="55"/>
    </row>
    <row r="182" spans="1:33">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5"/>
      <c r="AB182" s="55"/>
      <c r="AC182" s="55"/>
      <c r="AD182" s="55"/>
      <c r="AE182" s="55"/>
      <c r="AF182" s="55"/>
      <c r="AG182" s="55"/>
    </row>
    <row r="183" spans="1:33" ht="36.75">
      <c r="A183" s="55"/>
      <c r="B183" s="83" t="s">
        <v>1601</v>
      </c>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row>
    <row r="184" spans="1:33" ht="24.75">
      <c r="A184" s="58" t="s">
        <v>1602</v>
      </c>
      <c r="B184" s="73" t="s">
        <v>394</v>
      </c>
      <c r="C184" s="75">
        <v>1130.18335</v>
      </c>
      <c r="D184" s="75">
        <v>1141.190308</v>
      </c>
      <c r="E184" s="75">
        <v>1209.440308</v>
      </c>
      <c r="F184" s="75">
        <v>1214.277832</v>
      </c>
      <c r="G184" s="75">
        <v>1216.79187</v>
      </c>
      <c r="H184" s="75">
        <v>1210.717529</v>
      </c>
      <c r="I184" s="75">
        <v>1191.9888920000001</v>
      </c>
      <c r="J184" s="75">
        <v>1166.3773189999999</v>
      </c>
      <c r="K184" s="75">
        <v>1134.0720209999999</v>
      </c>
      <c r="L184" s="75">
        <v>1096.9086910000001</v>
      </c>
      <c r="M184" s="75">
        <v>1099.2335210000001</v>
      </c>
      <c r="N184" s="75">
        <v>1124.7266850000001</v>
      </c>
      <c r="O184" s="75">
        <v>1151.429932</v>
      </c>
      <c r="P184" s="75">
        <v>1178.0610349999999</v>
      </c>
      <c r="Q184" s="75">
        <v>1204.4041749999999</v>
      </c>
      <c r="R184" s="75">
        <v>1230.4051509999999</v>
      </c>
      <c r="S184" s="75">
        <v>1257.6259769999999</v>
      </c>
      <c r="T184" s="75">
        <v>1284.5625</v>
      </c>
      <c r="U184" s="75">
        <v>1312.7814940000001</v>
      </c>
      <c r="V184" s="75">
        <v>1342.3546140000001</v>
      </c>
      <c r="W184" s="75">
        <v>1370.006226</v>
      </c>
      <c r="X184" s="75">
        <v>1399.020996</v>
      </c>
      <c r="Y184" s="75">
        <v>1429.2094729999999</v>
      </c>
      <c r="Z184" s="75">
        <v>1459.7230219999999</v>
      </c>
      <c r="AA184" s="75">
        <v>1492.1820070000001</v>
      </c>
      <c r="AB184" s="75">
        <v>1525.6573490000001</v>
      </c>
      <c r="AC184" s="75">
        <v>1557.8304439999999</v>
      </c>
      <c r="AD184" s="75">
        <v>1590.476807</v>
      </c>
      <c r="AE184" s="75">
        <v>1626.0329589999999</v>
      </c>
      <c r="AF184" s="75">
        <v>1663.478394</v>
      </c>
      <c r="AG184" s="80">
        <v>1.3417999999999999E-2</v>
      </c>
    </row>
    <row r="185" spans="1:33">
      <c r="A185" s="58" t="s">
        <v>1603</v>
      </c>
      <c r="B185" s="73" t="s">
        <v>402</v>
      </c>
      <c r="C185" s="75">
        <v>58.740250000000003</v>
      </c>
      <c r="D185" s="75">
        <v>57.668343</v>
      </c>
      <c r="E185" s="75">
        <v>61.456733999999997</v>
      </c>
      <c r="F185" s="75">
        <v>60.105468999999999</v>
      </c>
      <c r="G185" s="75">
        <v>59.776001000000001</v>
      </c>
      <c r="H185" s="75">
        <v>59.398277</v>
      </c>
      <c r="I185" s="75">
        <v>58.745013999999998</v>
      </c>
      <c r="J185" s="75">
        <v>57.953673999999999</v>
      </c>
      <c r="K185" s="75">
        <v>57.993484000000002</v>
      </c>
      <c r="L185" s="75">
        <v>58.750221000000003</v>
      </c>
      <c r="M185" s="75">
        <v>59.516272999999998</v>
      </c>
      <c r="N185" s="75">
        <v>60.291077000000001</v>
      </c>
      <c r="O185" s="75">
        <v>61.076939000000003</v>
      </c>
      <c r="P185" s="75">
        <v>61.873905000000001</v>
      </c>
      <c r="Q185" s="75">
        <v>62.681975999999999</v>
      </c>
      <c r="R185" s="75">
        <v>63.501232000000002</v>
      </c>
      <c r="S185" s="75">
        <v>64.331733999999997</v>
      </c>
      <c r="T185" s="75">
        <v>65.173491999999996</v>
      </c>
      <c r="U185" s="75">
        <v>66.026595999999998</v>
      </c>
      <c r="V185" s="75">
        <v>66.890991</v>
      </c>
      <c r="W185" s="75">
        <v>67.766784999999999</v>
      </c>
      <c r="X185" s="75">
        <v>68.654007000000007</v>
      </c>
      <c r="Y185" s="75">
        <v>69.552611999999996</v>
      </c>
      <c r="Z185" s="75">
        <v>70.462569999999999</v>
      </c>
      <c r="AA185" s="75">
        <v>71.385452000000001</v>
      </c>
      <c r="AB185" s="75">
        <v>72.328209000000001</v>
      </c>
      <c r="AC185" s="75">
        <v>73.282509000000005</v>
      </c>
      <c r="AD185" s="75">
        <v>74.248374999999996</v>
      </c>
      <c r="AE185" s="75">
        <v>75.225753999999995</v>
      </c>
      <c r="AF185" s="75">
        <v>76.214691000000002</v>
      </c>
      <c r="AG185" s="80">
        <v>9.0209999999999995E-3</v>
      </c>
    </row>
    <row r="186" spans="1:33" ht="24.75">
      <c r="A186" s="58" t="s">
        <v>1604</v>
      </c>
      <c r="B186" s="73" t="s">
        <v>404</v>
      </c>
      <c r="C186" s="75">
        <v>53.125038000000004</v>
      </c>
      <c r="D186" s="75">
        <v>52.833370000000002</v>
      </c>
      <c r="E186" s="75">
        <v>52.221038999999998</v>
      </c>
      <c r="F186" s="75">
        <v>52.193981000000001</v>
      </c>
      <c r="G186" s="75">
        <v>52.852508999999998</v>
      </c>
      <c r="H186" s="75">
        <v>53.427315</v>
      </c>
      <c r="I186" s="75">
        <v>53.845469999999999</v>
      </c>
      <c r="J186" s="75">
        <v>54.171097000000003</v>
      </c>
      <c r="K186" s="75">
        <v>55.297958000000001</v>
      </c>
      <c r="L186" s="75">
        <v>56.736522999999998</v>
      </c>
      <c r="M186" s="75">
        <v>58.216712999999999</v>
      </c>
      <c r="N186" s="75">
        <v>59.757820000000002</v>
      </c>
      <c r="O186" s="75">
        <v>61.313744</v>
      </c>
      <c r="P186" s="75">
        <v>62.887062</v>
      </c>
      <c r="Q186" s="75">
        <v>64.481712000000002</v>
      </c>
      <c r="R186" s="75">
        <v>66.086212000000003</v>
      </c>
      <c r="S186" s="75">
        <v>67.707108000000005</v>
      </c>
      <c r="T186" s="75">
        <v>69.346892999999994</v>
      </c>
      <c r="U186" s="75">
        <v>71.006287</v>
      </c>
      <c r="V186" s="75">
        <v>72.684769000000003</v>
      </c>
      <c r="W186" s="75">
        <v>74.382973000000007</v>
      </c>
      <c r="X186" s="75">
        <v>76.098099000000005</v>
      </c>
      <c r="Y186" s="75">
        <v>77.831649999999996</v>
      </c>
      <c r="Z186" s="75">
        <v>79.583404999999999</v>
      </c>
      <c r="AA186" s="75">
        <v>81.353035000000006</v>
      </c>
      <c r="AB186" s="75">
        <v>83.098372999999995</v>
      </c>
      <c r="AC186" s="75">
        <v>84.859984999999995</v>
      </c>
      <c r="AD186" s="75">
        <v>86.637833000000001</v>
      </c>
      <c r="AE186" s="75">
        <v>88.431763000000004</v>
      </c>
      <c r="AF186" s="75">
        <v>90.241470000000007</v>
      </c>
      <c r="AG186" s="80">
        <v>1.8438E-2</v>
      </c>
    </row>
    <row r="187" spans="1:33" ht="24.75">
      <c r="A187" s="58" t="s">
        <v>1605</v>
      </c>
      <c r="B187" s="73" t="s">
        <v>406</v>
      </c>
      <c r="C187" s="75">
        <v>88.867424</v>
      </c>
      <c r="D187" s="75">
        <v>84.954009999999997</v>
      </c>
      <c r="E187" s="75">
        <v>94.446960000000004</v>
      </c>
      <c r="F187" s="75">
        <v>95.388084000000006</v>
      </c>
      <c r="G187" s="75">
        <v>96.723540999999997</v>
      </c>
      <c r="H187" s="75">
        <v>97.918861000000007</v>
      </c>
      <c r="I187" s="75">
        <v>98.809623999999999</v>
      </c>
      <c r="J187" s="75">
        <v>99.357795999999993</v>
      </c>
      <c r="K187" s="75">
        <v>99.754524000000004</v>
      </c>
      <c r="L187" s="75">
        <v>100.426056</v>
      </c>
      <c r="M187" s="75">
        <v>100.830299</v>
      </c>
      <c r="N187" s="75">
        <v>101.040047</v>
      </c>
      <c r="O187" s="75">
        <v>101.05257400000001</v>
      </c>
      <c r="P187" s="75">
        <v>100.865875</v>
      </c>
      <c r="Q187" s="75">
        <v>100.480118</v>
      </c>
      <c r="R187" s="75">
        <v>102.071381</v>
      </c>
      <c r="S187" s="75">
        <v>103.77011899999999</v>
      </c>
      <c r="T187" s="75">
        <v>105.454971</v>
      </c>
      <c r="U187" s="75">
        <v>107.130112</v>
      </c>
      <c r="V187" s="75">
        <v>108.79866</v>
      </c>
      <c r="W187" s="75">
        <v>110.38209500000001</v>
      </c>
      <c r="X187" s="75">
        <v>111.962791</v>
      </c>
      <c r="Y187" s="75">
        <v>113.542236</v>
      </c>
      <c r="Z187" s="75">
        <v>115.122185</v>
      </c>
      <c r="AA187" s="75">
        <v>116.70380400000001</v>
      </c>
      <c r="AB187" s="75">
        <v>118.207176</v>
      </c>
      <c r="AC187" s="75">
        <v>119.71262400000001</v>
      </c>
      <c r="AD187" s="75">
        <v>121.218887</v>
      </c>
      <c r="AE187" s="75">
        <v>122.726349</v>
      </c>
      <c r="AF187" s="75">
        <v>124.23387099999999</v>
      </c>
      <c r="AG187" s="80">
        <v>1.1619000000000001E-2</v>
      </c>
    </row>
    <row r="188" spans="1:33">
      <c r="A188" s="58" t="s">
        <v>1606</v>
      </c>
      <c r="B188" s="73" t="s">
        <v>408</v>
      </c>
      <c r="C188" s="75">
        <v>527.493469</v>
      </c>
      <c r="D188" s="75">
        <v>537.83026099999995</v>
      </c>
      <c r="E188" s="75">
        <v>538.10931400000004</v>
      </c>
      <c r="F188" s="75">
        <v>533.47204599999998</v>
      </c>
      <c r="G188" s="75">
        <v>538.00390600000003</v>
      </c>
      <c r="H188" s="75">
        <v>541.91705300000001</v>
      </c>
      <c r="I188" s="75">
        <v>544.13574200000005</v>
      </c>
      <c r="J188" s="75">
        <v>545.18450900000005</v>
      </c>
      <c r="K188" s="75">
        <v>544.94323699999995</v>
      </c>
      <c r="L188" s="75">
        <v>543.58551</v>
      </c>
      <c r="M188" s="75">
        <v>541.16461200000003</v>
      </c>
      <c r="N188" s="75">
        <v>537.92492700000003</v>
      </c>
      <c r="O188" s="75">
        <v>533.49609399999997</v>
      </c>
      <c r="P188" s="75">
        <v>527.81127900000001</v>
      </c>
      <c r="Q188" s="75">
        <v>520.82507299999997</v>
      </c>
      <c r="R188" s="75">
        <v>523.07470699999999</v>
      </c>
      <c r="S188" s="75">
        <v>529.78204300000004</v>
      </c>
      <c r="T188" s="75">
        <v>536.624146</v>
      </c>
      <c r="U188" s="75">
        <v>543.55261199999995</v>
      </c>
      <c r="V188" s="75">
        <v>550.64502000000005</v>
      </c>
      <c r="W188" s="75">
        <v>557.83673099999999</v>
      </c>
      <c r="X188" s="75">
        <v>565.097534</v>
      </c>
      <c r="Y188" s="75">
        <v>572.41143799999998</v>
      </c>
      <c r="Z188" s="75">
        <v>579.76110800000004</v>
      </c>
      <c r="AA188" s="75">
        <v>587.15466300000003</v>
      </c>
      <c r="AB188" s="75">
        <v>594.60955799999999</v>
      </c>
      <c r="AC188" s="75">
        <v>602.137024</v>
      </c>
      <c r="AD188" s="75">
        <v>609.77783199999999</v>
      </c>
      <c r="AE188" s="75">
        <v>617.56109600000002</v>
      </c>
      <c r="AF188" s="75">
        <v>625.48083499999996</v>
      </c>
      <c r="AG188" s="80">
        <v>5.8929999999999998E-3</v>
      </c>
    </row>
    <row r="189" spans="1:33">
      <c r="A189" s="58" t="s">
        <v>1607</v>
      </c>
      <c r="B189" s="73" t="s">
        <v>410</v>
      </c>
      <c r="C189" s="75">
        <v>91.757919000000001</v>
      </c>
      <c r="D189" s="75">
        <v>103.332893</v>
      </c>
      <c r="E189" s="75">
        <v>113.847717</v>
      </c>
      <c r="F189" s="75">
        <v>114.38327</v>
      </c>
      <c r="G189" s="75">
        <v>116.538551</v>
      </c>
      <c r="H189" s="75">
        <v>118.652</v>
      </c>
      <c r="I189" s="75">
        <v>120.57079299999999</v>
      </c>
      <c r="J189" s="75">
        <v>122.36685199999999</v>
      </c>
      <c r="K189" s="75">
        <v>124.028442</v>
      </c>
      <c r="L189" s="75">
        <v>125.576881</v>
      </c>
      <c r="M189" s="75">
        <v>127.021446</v>
      </c>
      <c r="N189" s="75">
        <v>128.371826</v>
      </c>
      <c r="O189" s="75">
        <v>129.62853999999999</v>
      </c>
      <c r="P189" s="75">
        <v>130.775284</v>
      </c>
      <c r="Q189" s="75">
        <v>131.796188</v>
      </c>
      <c r="R189" s="75">
        <v>132.725739</v>
      </c>
      <c r="S189" s="75">
        <v>133.56617700000001</v>
      </c>
      <c r="T189" s="75">
        <v>135.074051</v>
      </c>
      <c r="U189" s="75">
        <v>138.127014</v>
      </c>
      <c r="V189" s="75">
        <v>141.317993</v>
      </c>
      <c r="W189" s="75">
        <v>144.69717399999999</v>
      </c>
      <c r="X189" s="75">
        <v>148.11000100000001</v>
      </c>
      <c r="Y189" s="75">
        <v>151.565369</v>
      </c>
      <c r="Z189" s="75">
        <v>155.064255</v>
      </c>
      <c r="AA189" s="75">
        <v>158.59951799999999</v>
      </c>
      <c r="AB189" s="75">
        <v>162.202225</v>
      </c>
      <c r="AC189" s="75">
        <v>165.849243</v>
      </c>
      <c r="AD189" s="75">
        <v>169.54879800000001</v>
      </c>
      <c r="AE189" s="75">
        <v>173.301331</v>
      </c>
      <c r="AF189" s="75">
        <v>177.10955799999999</v>
      </c>
      <c r="AG189" s="80">
        <v>2.2935000000000001E-2</v>
      </c>
    </row>
    <row r="190" spans="1:33">
      <c r="A190" s="58" t="s">
        <v>1608</v>
      </c>
      <c r="B190" s="73" t="s">
        <v>412</v>
      </c>
      <c r="C190" s="75">
        <v>112.68119</v>
      </c>
      <c r="D190" s="75">
        <v>112.810059</v>
      </c>
      <c r="E190" s="75">
        <v>114.176773</v>
      </c>
      <c r="F190" s="75">
        <v>114.40237399999999</v>
      </c>
      <c r="G190" s="75">
        <v>114.66429100000001</v>
      </c>
      <c r="H190" s="75">
        <v>114.931488</v>
      </c>
      <c r="I190" s="75">
        <v>114.776245</v>
      </c>
      <c r="J190" s="75">
        <v>114.159584</v>
      </c>
      <c r="K190" s="75">
        <v>112.910118</v>
      </c>
      <c r="L190" s="75">
        <v>111.198204</v>
      </c>
      <c r="M190" s="75">
        <v>109.003395</v>
      </c>
      <c r="N190" s="75">
        <v>106.30025500000001</v>
      </c>
      <c r="O190" s="75">
        <v>103.059448</v>
      </c>
      <c r="P190" s="75">
        <v>99.348320000000001</v>
      </c>
      <c r="Q190" s="75">
        <v>99.763617999999994</v>
      </c>
      <c r="R190" s="75">
        <v>102.070869</v>
      </c>
      <c r="S190" s="75">
        <v>104.39048</v>
      </c>
      <c r="T190" s="75">
        <v>106.724007</v>
      </c>
      <c r="U190" s="75">
        <v>109.07298299999999</v>
      </c>
      <c r="V190" s="75">
        <v>111.43420399999999</v>
      </c>
      <c r="W190" s="75">
        <v>113.782753</v>
      </c>
      <c r="X190" s="75">
        <v>116.13488</v>
      </c>
      <c r="Y190" s="75">
        <v>118.49196600000001</v>
      </c>
      <c r="Z190" s="75">
        <v>120.85283699999999</v>
      </c>
      <c r="AA190" s="75">
        <v>123.217445</v>
      </c>
      <c r="AB190" s="75">
        <v>125.576103</v>
      </c>
      <c r="AC190" s="75">
        <v>127.93141900000001</v>
      </c>
      <c r="AD190" s="75">
        <v>130.28659099999999</v>
      </c>
      <c r="AE190" s="75">
        <v>132.640839</v>
      </c>
      <c r="AF190" s="75">
        <v>134.99385100000001</v>
      </c>
      <c r="AG190" s="80">
        <v>6.2490000000000002E-3</v>
      </c>
    </row>
    <row r="191" spans="1:33" ht="60.75">
      <c r="A191" s="58" t="s">
        <v>1609</v>
      </c>
      <c r="B191" s="73" t="s">
        <v>414</v>
      </c>
      <c r="C191" s="75">
        <v>68.510925</v>
      </c>
      <c r="D191" s="75">
        <v>82.902527000000006</v>
      </c>
      <c r="E191" s="75">
        <v>88.135506000000007</v>
      </c>
      <c r="F191" s="75">
        <v>88.937354999999997</v>
      </c>
      <c r="G191" s="75">
        <v>89.209854000000007</v>
      </c>
      <c r="H191" s="75">
        <v>88.866507999999996</v>
      </c>
      <c r="I191" s="75">
        <v>87.497139000000004</v>
      </c>
      <c r="J191" s="75">
        <v>85.898758000000001</v>
      </c>
      <c r="K191" s="75">
        <v>88.883430000000004</v>
      </c>
      <c r="L191" s="75">
        <v>91.948715000000007</v>
      </c>
      <c r="M191" s="75">
        <v>95.183150999999995</v>
      </c>
      <c r="N191" s="75">
        <v>98.571410999999998</v>
      </c>
      <c r="O191" s="75">
        <v>102.079018</v>
      </c>
      <c r="P191" s="75">
        <v>105.705078</v>
      </c>
      <c r="Q191" s="75">
        <v>109.452675</v>
      </c>
      <c r="R191" s="75">
        <v>113.135239</v>
      </c>
      <c r="S191" s="75">
        <v>116.92506400000001</v>
      </c>
      <c r="T191" s="75">
        <v>120.830383</v>
      </c>
      <c r="U191" s="75">
        <v>124.85350800000001</v>
      </c>
      <c r="V191" s="75">
        <v>129.00166300000001</v>
      </c>
      <c r="W191" s="75">
        <v>133.09712200000001</v>
      </c>
      <c r="X191" s="75">
        <v>137.30583200000001</v>
      </c>
      <c r="Y191" s="75">
        <v>141.636032</v>
      </c>
      <c r="Z191" s="75">
        <v>146.08827199999999</v>
      </c>
      <c r="AA191" s="75">
        <v>150.665649</v>
      </c>
      <c r="AB191" s="75">
        <v>155.209305</v>
      </c>
      <c r="AC191" s="75">
        <v>159.86863700000001</v>
      </c>
      <c r="AD191" s="75">
        <v>164.65325899999999</v>
      </c>
      <c r="AE191" s="75">
        <v>169.546875</v>
      </c>
      <c r="AF191" s="75">
        <v>174.4599</v>
      </c>
      <c r="AG191" s="80">
        <v>3.2756E-2</v>
      </c>
    </row>
    <row r="192" spans="1:33">
      <c r="A192" s="58" t="s">
        <v>1610</v>
      </c>
      <c r="B192" s="73" t="s">
        <v>416</v>
      </c>
      <c r="C192" s="75">
        <v>222.797089</v>
      </c>
      <c r="D192" s="75">
        <v>218.42939799999999</v>
      </c>
      <c r="E192" s="75">
        <v>252.274811</v>
      </c>
      <c r="F192" s="75">
        <v>257.16744999999997</v>
      </c>
      <c r="G192" s="75">
        <v>261.65002399999997</v>
      </c>
      <c r="H192" s="75">
        <v>266.98700000000002</v>
      </c>
      <c r="I192" s="75">
        <v>271.57714800000002</v>
      </c>
      <c r="J192" s="75">
        <v>275.146973</v>
      </c>
      <c r="K192" s="75">
        <v>277.44799799999998</v>
      </c>
      <c r="L192" s="75">
        <v>278.64004499999999</v>
      </c>
      <c r="M192" s="75">
        <v>286.37014799999997</v>
      </c>
      <c r="N192" s="75">
        <v>294.62835699999999</v>
      </c>
      <c r="O192" s="75">
        <v>302.641479</v>
      </c>
      <c r="P192" s="75">
        <v>310.445404</v>
      </c>
      <c r="Q192" s="75">
        <v>318.097961</v>
      </c>
      <c r="R192" s="75">
        <v>325.582764</v>
      </c>
      <c r="S192" s="75">
        <v>332.85055499999999</v>
      </c>
      <c r="T192" s="75">
        <v>339.916473</v>
      </c>
      <c r="U192" s="75">
        <v>346.83691399999998</v>
      </c>
      <c r="V192" s="75">
        <v>353.696594</v>
      </c>
      <c r="W192" s="75">
        <v>360.57254</v>
      </c>
      <c r="X192" s="75">
        <v>367.450378</v>
      </c>
      <c r="Y192" s="75">
        <v>374.25924700000002</v>
      </c>
      <c r="Z192" s="75">
        <v>380.92156999999997</v>
      </c>
      <c r="AA192" s="75">
        <v>387.35382099999998</v>
      </c>
      <c r="AB192" s="75">
        <v>393.546448</v>
      </c>
      <c r="AC192" s="75">
        <v>399.55175800000001</v>
      </c>
      <c r="AD192" s="75">
        <v>405.35021999999998</v>
      </c>
      <c r="AE192" s="75">
        <v>410.879456</v>
      </c>
      <c r="AF192" s="75">
        <v>416.078033</v>
      </c>
      <c r="AG192" s="80">
        <v>2.1772E-2</v>
      </c>
    </row>
    <row r="193" spans="1:33" ht="36.75">
      <c r="A193" s="58" t="s">
        <v>1611</v>
      </c>
      <c r="B193" s="73" t="s">
        <v>418</v>
      </c>
      <c r="C193" s="75">
        <v>67.777855000000002</v>
      </c>
      <c r="D193" s="75">
        <v>67.747414000000006</v>
      </c>
      <c r="E193" s="75">
        <v>67.688843000000006</v>
      </c>
      <c r="F193" s="75">
        <v>67.610489000000001</v>
      </c>
      <c r="G193" s="75">
        <v>67.510666000000001</v>
      </c>
      <c r="H193" s="75">
        <v>67.317535000000007</v>
      </c>
      <c r="I193" s="75">
        <v>66.778412000000003</v>
      </c>
      <c r="J193" s="75">
        <v>65.867531</v>
      </c>
      <c r="K193" s="75">
        <v>64.507080000000002</v>
      </c>
      <c r="L193" s="75">
        <v>62.791912000000004</v>
      </c>
      <c r="M193" s="75">
        <v>60.872692000000001</v>
      </c>
      <c r="N193" s="75">
        <v>58.672260000000001</v>
      </c>
      <c r="O193" s="75">
        <v>58.167403999999998</v>
      </c>
      <c r="P193" s="75">
        <v>58.540652999999999</v>
      </c>
      <c r="Q193" s="75">
        <v>58.898808000000002</v>
      </c>
      <c r="R193" s="75">
        <v>59.248417000000003</v>
      </c>
      <c r="S193" s="75">
        <v>59.564315999999998</v>
      </c>
      <c r="T193" s="75">
        <v>59.848602</v>
      </c>
      <c r="U193" s="75">
        <v>60.124859000000001</v>
      </c>
      <c r="V193" s="75">
        <v>60.389740000000003</v>
      </c>
      <c r="W193" s="75">
        <v>60.676239000000002</v>
      </c>
      <c r="X193" s="75">
        <v>60.974037000000003</v>
      </c>
      <c r="Y193" s="75">
        <v>61.267071000000001</v>
      </c>
      <c r="Z193" s="75">
        <v>61.554592</v>
      </c>
      <c r="AA193" s="75">
        <v>61.838420999999997</v>
      </c>
      <c r="AB193" s="75">
        <v>62.115074</v>
      </c>
      <c r="AC193" s="75">
        <v>62.383941999999998</v>
      </c>
      <c r="AD193" s="75">
        <v>62.653041999999999</v>
      </c>
      <c r="AE193" s="75">
        <v>62.933483000000003</v>
      </c>
      <c r="AF193" s="75">
        <v>63.232170000000004</v>
      </c>
      <c r="AG193" s="80">
        <v>-2.3909999999999999E-3</v>
      </c>
    </row>
    <row r="194" spans="1:33" ht="36.75">
      <c r="A194" s="58" t="s">
        <v>1612</v>
      </c>
      <c r="B194" s="73" t="s">
        <v>420</v>
      </c>
      <c r="C194" s="75">
        <v>108.877754</v>
      </c>
      <c r="D194" s="75">
        <v>108.207855</v>
      </c>
      <c r="E194" s="75">
        <v>106.155624</v>
      </c>
      <c r="F194" s="75">
        <v>106.25769</v>
      </c>
      <c r="G194" s="75">
        <v>106.947609</v>
      </c>
      <c r="H194" s="75">
        <v>107.479141</v>
      </c>
      <c r="I194" s="75">
        <v>107.77151499999999</v>
      </c>
      <c r="J194" s="75">
        <v>107.780647</v>
      </c>
      <c r="K194" s="75">
        <v>108.122086</v>
      </c>
      <c r="L194" s="75">
        <v>108.69193300000001</v>
      </c>
      <c r="M194" s="75">
        <v>108.91068300000001</v>
      </c>
      <c r="N194" s="75">
        <v>108.732033</v>
      </c>
      <c r="O194" s="75">
        <v>108.12593099999999</v>
      </c>
      <c r="P194" s="75">
        <v>107.05909699999999</v>
      </c>
      <c r="Q194" s="75">
        <v>105.498024</v>
      </c>
      <c r="R194" s="75">
        <v>105.080589</v>
      </c>
      <c r="S194" s="75">
        <v>107.546661</v>
      </c>
      <c r="T194" s="75">
        <v>110.050674</v>
      </c>
      <c r="U194" s="75">
        <v>112.54776</v>
      </c>
      <c r="V194" s="75">
        <v>115.04536400000001</v>
      </c>
      <c r="W194" s="75">
        <v>117.52362100000001</v>
      </c>
      <c r="X194" s="75">
        <v>119.991142</v>
      </c>
      <c r="Y194" s="75">
        <v>122.44162</v>
      </c>
      <c r="Z194" s="75">
        <v>124.880898</v>
      </c>
      <c r="AA194" s="75">
        <v>127.302094</v>
      </c>
      <c r="AB194" s="75">
        <v>129.644577</v>
      </c>
      <c r="AC194" s="75">
        <v>131.962524</v>
      </c>
      <c r="AD194" s="75">
        <v>134.26843299999999</v>
      </c>
      <c r="AE194" s="75">
        <v>136.57244900000001</v>
      </c>
      <c r="AF194" s="75">
        <v>138.88464400000001</v>
      </c>
      <c r="AG194" s="80">
        <v>8.4290000000000007E-3</v>
      </c>
    </row>
    <row r="195" spans="1:33" ht="36.75">
      <c r="A195" s="58" t="s">
        <v>1613</v>
      </c>
      <c r="B195" s="73" t="s">
        <v>422</v>
      </c>
      <c r="C195" s="75">
        <v>28.715899</v>
      </c>
      <c r="D195" s="75">
        <v>28.605995</v>
      </c>
      <c r="E195" s="75">
        <v>28.016123</v>
      </c>
      <c r="F195" s="75">
        <v>26.916640999999998</v>
      </c>
      <c r="G195" s="75">
        <v>25.619568000000001</v>
      </c>
      <c r="H195" s="75">
        <v>24.490185</v>
      </c>
      <c r="I195" s="75">
        <v>24.913622</v>
      </c>
      <c r="J195" s="75">
        <v>25.294830000000001</v>
      </c>
      <c r="K195" s="75">
        <v>25.950503999999999</v>
      </c>
      <c r="L195" s="75">
        <v>26.654381000000001</v>
      </c>
      <c r="M195" s="75">
        <v>27.341875000000002</v>
      </c>
      <c r="N195" s="75">
        <v>28.004061</v>
      </c>
      <c r="O195" s="75">
        <v>28.636894000000002</v>
      </c>
      <c r="P195" s="75">
        <v>29.238099999999999</v>
      </c>
      <c r="Q195" s="75">
        <v>29.816410000000001</v>
      </c>
      <c r="R195" s="75">
        <v>30.377628000000001</v>
      </c>
      <c r="S195" s="75">
        <v>30.929867000000002</v>
      </c>
      <c r="T195" s="75">
        <v>31.474945000000002</v>
      </c>
      <c r="U195" s="75">
        <v>32.012489000000002</v>
      </c>
      <c r="V195" s="75">
        <v>32.542113999999998</v>
      </c>
      <c r="W195" s="75">
        <v>33.054637999999997</v>
      </c>
      <c r="X195" s="75">
        <v>33.760944000000002</v>
      </c>
      <c r="Y195" s="75">
        <v>34.662846000000002</v>
      </c>
      <c r="Z195" s="75">
        <v>35.562171999999997</v>
      </c>
      <c r="AA195" s="75">
        <v>36.458343999999997</v>
      </c>
      <c r="AB195" s="75">
        <v>37.341942000000003</v>
      </c>
      <c r="AC195" s="75">
        <v>38.217216000000001</v>
      </c>
      <c r="AD195" s="75">
        <v>39.085898999999998</v>
      </c>
      <c r="AE195" s="75">
        <v>39.945408</v>
      </c>
      <c r="AF195" s="75">
        <v>40.787376000000002</v>
      </c>
      <c r="AG195" s="80">
        <v>1.2174000000000001E-2</v>
      </c>
    </row>
    <row r="196" spans="1:33">
      <c r="A196" s="58" t="s">
        <v>1614</v>
      </c>
      <c r="B196" s="73" t="s">
        <v>424</v>
      </c>
      <c r="C196" s="75">
        <v>43.561852000000002</v>
      </c>
      <c r="D196" s="75">
        <v>72.917725000000004</v>
      </c>
      <c r="E196" s="75">
        <v>73.792381000000006</v>
      </c>
      <c r="F196" s="75">
        <v>74.233367999999999</v>
      </c>
      <c r="G196" s="75">
        <v>75.573363999999998</v>
      </c>
      <c r="H196" s="75">
        <v>78.834984000000006</v>
      </c>
      <c r="I196" s="75">
        <v>82.116707000000005</v>
      </c>
      <c r="J196" s="75">
        <v>85.299698000000006</v>
      </c>
      <c r="K196" s="75">
        <v>88.577988000000005</v>
      </c>
      <c r="L196" s="75">
        <v>91.865097000000006</v>
      </c>
      <c r="M196" s="75">
        <v>95.120795999999999</v>
      </c>
      <c r="N196" s="75">
        <v>98.350425999999999</v>
      </c>
      <c r="O196" s="75">
        <v>101.534195</v>
      </c>
      <c r="P196" s="75">
        <v>104.644791</v>
      </c>
      <c r="Q196" s="75">
        <v>108.165085</v>
      </c>
      <c r="R196" s="75">
        <v>111.574226</v>
      </c>
      <c r="S196" s="75">
        <v>114.95766399999999</v>
      </c>
      <c r="T196" s="75">
        <v>118.344032</v>
      </c>
      <c r="U196" s="75">
        <v>121.67280599999999</v>
      </c>
      <c r="V196" s="75">
        <v>125.002731</v>
      </c>
      <c r="W196" s="75">
        <v>128.35205099999999</v>
      </c>
      <c r="X196" s="75">
        <v>131.72702000000001</v>
      </c>
      <c r="Y196" s="75">
        <v>135.12875399999999</v>
      </c>
      <c r="Z196" s="75">
        <v>138.55929599999999</v>
      </c>
      <c r="AA196" s="75">
        <v>142.020905</v>
      </c>
      <c r="AB196" s="75">
        <v>145.51618999999999</v>
      </c>
      <c r="AC196" s="75">
        <v>149.049622</v>
      </c>
      <c r="AD196" s="75">
        <v>152.625259</v>
      </c>
      <c r="AE196" s="75">
        <v>156.24389600000001</v>
      </c>
      <c r="AF196" s="75">
        <v>159.91085799999999</v>
      </c>
      <c r="AG196" s="80">
        <v>4.5863000000000001E-2</v>
      </c>
    </row>
    <row r="197" spans="1:33" ht="25.5" thickBot="1">
      <c r="A197" s="58" t="s">
        <v>1615</v>
      </c>
      <c r="B197" s="83" t="s">
        <v>159</v>
      </c>
      <c r="C197" s="128">
        <v>2603.0898440000001</v>
      </c>
      <c r="D197" s="128">
        <v>2669.4296880000002</v>
      </c>
      <c r="E197" s="128">
        <v>2799.7622070000002</v>
      </c>
      <c r="F197" s="128">
        <v>2805.3459469999998</v>
      </c>
      <c r="G197" s="128">
        <v>2821.8618160000001</v>
      </c>
      <c r="H197" s="128">
        <v>2830.9384770000001</v>
      </c>
      <c r="I197" s="128">
        <v>2823.5266109999998</v>
      </c>
      <c r="J197" s="128">
        <v>2804.858643</v>
      </c>
      <c r="K197" s="128">
        <v>2782.4885250000002</v>
      </c>
      <c r="L197" s="128">
        <v>2753.774414</v>
      </c>
      <c r="M197" s="128">
        <v>2768.7858890000002</v>
      </c>
      <c r="N197" s="128">
        <v>2805.3710940000001</v>
      </c>
      <c r="O197" s="128">
        <v>2842.2421880000002</v>
      </c>
      <c r="P197" s="128">
        <v>2877.255615</v>
      </c>
      <c r="Q197" s="128">
        <v>2914.3610840000001</v>
      </c>
      <c r="R197" s="128">
        <v>2964.9338379999999</v>
      </c>
      <c r="S197" s="128">
        <v>3023.9482419999999</v>
      </c>
      <c r="T197" s="128">
        <v>3083.4250489999999</v>
      </c>
      <c r="U197" s="128">
        <v>3145.7446289999998</v>
      </c>
      <c r="V197" s="128">
        <v>3209.8041990000002</v>
      </c>
      <c r="W197" s="128">
        <v>3272.1308589999999</v>
      </c>
      <c r="X197" s="128">
        <v>3336.288086</v>
      </c>
      <c r="Y197" s="128">
        <v>3402.0009770000001</v>
      </c>
      <c r="Z197" s="128">
        <v>3468.1352539999998</v>
      </c>
      <c r="AA197" s="128">
        <v>3536.235107</v>
      </c>
      <c r="AB197" s="128">
        <v>3605.0532229999999</v>
      </c>
      <c r="AC197" s="128">
        <v>3672.6362300000001</v>
      </c>
      <c r="AD197" s="128">
        <v>3740.8310550000001</v>
      </c>
      <c r="AE197" s="128">
        <v>3812.0417480000001</v>
      </c>
      <c r="AF197" s="128">
        <v>3885.1057129999999</v>
      </c>
      <c r="AG197" s="121">
        <v>1.3904E-2</v>
      </c>
    </row>
    <row r="198" spans="1:33" ht="180.75">
      <c r="A198" s="55"/>
      <c r="B198" s="170" t="s">
        <v>1616</v>
      </c>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c r="AA198" s="55"/>
      <c r="AB198" s="55"/>
      <c r="AC198" s="55"/>
      <c r="AD198" s="55"/>
      <c r="AE198" s="55"/>
      <c r="AF198" s="55"/>
      <c r="AG198" s="55"/>
    </row>
    <row r="200" spans="1:33">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5"/>
      <c r="AB200" s="55"/>
      <c r="AC200" s="55"/>
      <c r="AD200" s="55"/>
      <c r="AE200" s="55"/>
      <c r="AF200" s="55"/>
      <c r="AG200" s="55"/>
    </row>
    <row r="204" spans="1:33">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row>
    <row r="257" spans="2:33">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row>
    <row r="258" spans="2:33">
      <c r="B258" s="242"/>
      <c r="C258" s="242"/>
      <c r="D258" s="242"/>
      <c r="E258" s="242"/>
      <c r="F258" s="242"/>
      <c r="G258" s="242"/>
      <c r="H258" s="242"/>
      <c r="I258" s="242"/>
      <c r="J258" s="242"/>
      <c r="K258" s="242"/>
      <c r="L258" s="242"/>
      <c r="M258" s="242"/>
      <c r="N258" s="242"/>
      <c r="O258" s="242"/>
      <c r="P258" s="242"/>
      <c r="Q258" s="242"/>
      <c r="R258" s="242"/>
      <c r="S258" s="242"/>
      <c r="T258" s="242"/>
      <c r="U258" s="242"/>
      <c r="V258" s="242"/>
      <c r="W258" s="242"/>
      <c r="X258" s="242"/>
      <c r="Y258" s="242"/>
      <c r="Z258" s="242"/>
      <c r="AA258" s="242"/>
      <c r="AB258" s="242"/>
      <c r="AC258" s="242"/>
      <c r="AD258" s="242"/>
      <c r="AE258" s="242"/>
      <c r="AF258" s="242"/>
      <c r="AG258" s="242"/>
    </row>
    <row r="267" spans="2:33">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row>
    <row r="268" spans="2:33">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row>
    <row r="269" spans="2:33">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row>
    <row r="270" spans="2:33">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row>
    <row r="271" spans="2:33">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row>
    <row r="272" spans="2:33">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row>
    <row r="339" spans="2:33">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row>
    <row r="340" spans="2:33">
      <c r="B340" s="242"/>
      <c r="C340" s="242"/>
      <c r="D340" s="242"/>
      <c r="E340" s="242"/>
      <c r="F340" s="242"/>
      <c r="G340" s="242"/>
      <c r="H340" s="242"/>
      <c r="I340" s="242"/>
      <c r="J340" s="242"/>
      <c r="K340" s="242"/>
      <c r="L340" s="242"/>
      <c r="M340" s="242"/>
      <c r="N340" s="242"/>
      <c r="O340" s="242"/>
      <c r="P340" s="242"/>
      <c r="Q340" s="242"/>
      <c r="R340" s="242"/>
      <c r="S340" s="242"/>
      <c r="T340" s="242"/>
      <c r="U340" s="242"/>
      <c r="V340" s="242"/>
      <c r="W340" s="242"/>
      <c r="X340" s="242"/>
      <c r="Y340" s="242"/>
      <c r="Z340" s="242"/>
      <c r="AA340" s="242"/>
      <c r="AB340" s="242"/>
      <c r="AC340" s="242"/>
      <c r="AD340" s="242"/>
      <c r="AE340" s="242"/>
      <c r="AF340" s="242"/>
      <c r="AG340" s="242"/>
    </row>
    <row r="346" spans="2:33">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row>
    <row r="347" spans="2:33">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row>
    <row r="348" spans="2:33">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row>
    <row r="349" spans="2:33">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row>
    <row r="350" spans="2:33">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row>
    <row r="351" spans="2:33">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row>
    <row r="352" spans="2:33">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row>
    <row r="449" spans="2:33">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row>
    <row r="451" spans="2:33">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row>
    <row r="452" spans="2:33">
      <c r="B452" s="242"/>
      <c r="C452" s="242"/>
      <c r="D452" s="242"/>
      <c r="E452" s="242"/>
      <c r="F452" s="242"/>
      <c r="G452" s="242"/>
      <c r="H452" s="242"/>
      <c r="I452" s="242"/>
      <c r="J452" s="242"/>
      <c r="K452" s="242"/>
      <c r="L452" s="242"/>
      <c r="M452" s="242"/>
      <c r="N452" s="242"/>
      <c r="O452" s="242"/>
      <c r="P452" s="242"/>
      <c r="Q452" s="242"/>
      <c r="R452" s="242"/>
      <c r="S452" s="242"/>
      <c r="T452" s="242"/>
      <c r="U452" s="242"/>
      <c r="V452" s="242"/>
      <c r="W452" s="242"/>
      <c r="X452" s="242"/>
      <c r="Y452" s="242"/>
      <c r="Z452" s="242"/>
      <c r="AA452" s="242"/>
      <c r="AB452" s="242"/>
      <c r="AC452" s="242"/>
      <c r="AD452" s="242"/>
      <c r="AE452" s="242"/>
      <c r="AF452" s="242"/>
      <c r="AG452" s="242"/>
    </row>
    <row r="460" spans="2:33">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row>
    <row r="461" spans="2:33">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row>
    <row r="462" spans="2:33">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row>
    <row r="463" spans="2:33">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row>
    <row r="464" spans="2:33">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row>
    <row r="497" spans="2:33">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5"/>
      <c r="AB497" s="55"/>
      <c r="AC497" s="55"/>
      <c r="AD497" s="55"/>
      <c r="AE497" s="55"/>
      <c r="AF497" s="55"/>
      <c r="AG497" s="55"/>
    </row>
    <row r="498" spans="2:33">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c r="AA498" s="55"/>
      <c r="AB498" s="55"/>
      <c r="AC498" s="55"/>
      <c r="AD498" s="55"/>
      <c r="AE498" s="55"/>
      <c r="AF498" s="55"/>
      <c r="AG498" s="55"/>
    </row>
    <row r="499" spans="2:33">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c r="AB499" s="55"/>
      <c r="AC499" s="55"/>
      <c r="AD499" s="55"/>
      <c r="AE499" s="55"/>
      <c r="AF499" s="55"/>
      <c r="AG499" s="55"/>
    </row>
    <row r="500" spans="2:33">
      <c r="B500" s="252"/>
      <c r="C500" s="242"/>
      <c r="D500" s="242"/>
      <c r="E500" s="242"/>
      <c r="F500" s="242"/>
      <c r="G500" s="242"/>
      <c r="H500" s="242"/>
      <c r="I500" s="242"/>
      <c r="J500" s="242"/>
      <c r="K500" s="242"/>
      <c r="L500" s="242"/>
      <c r="M500" s="242"/>
      <c r="N500" s="242"/>
      <c r="O500" s="242"/>
      <c r="P500" s="242"/>
      <c r="Q500" s="242"/>
      <c r="R500" s="242"/>
      <c r="S500" s="242"/>
      <c r="T500" s="242"/>
      <c r="U500" s="242"/>
      <c r="V500" s="242"/>
      <c r="W500" s="242"/>
      <c r="X500" s="242"/>
      <c r="Y500" s="242"/>
      <c r="Z500" s="242"/>
      <c r="AA500" s="242"/>
      <c r="AB500" s="242"/>
      <c r="AC500" s="242"/>
      <c r="AD500" s="242"/>
      <c r="AE500" s="242"/>
      <c r="AF500" s="242"/>
      <c r="AG500" s="242"/>
    </row>
    <row r="503" spans="2:33">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c r="AA503" s="55"/>
      <c r="AB503" s="55"/>
      <c r="AC503" s="55"/>
      <c r="AD503" s="55"/>
      <c r="AE503" s="55"/>
      <c r="AF503" s="55"/>
      <c r="AG503" s="55"/>
    </row>
    <row r="504" spans="2:33">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c r="AA504" s="55"/>
      <c r="AB504" s="55"/>
      <c r="AC504" s="55"/>
      <c r="AD504" s="55"/>
      <c r="AE504" s="55"/>
      <c r="AF504" s="55"/>
      <c r="AG504" s="55"/>
    </row>
    <row r="510" spans="2:33">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c r="AC510" s="55"/>
      <c r="AD510" s="55"/>
      <c r="AE510" s="55"/>
      <c r="AF510" s="55"/>
      <c r="AG510" s="55"/>
    </row>
    <row r="552" spans="2:33">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row>
    <row r="554" spans="2:33">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row>
    <row r="556" spans="2:33">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row>
    <row r="557" spans="2:33">
      <c r="B557" s="242"/>
      <c r="C557" s="242"/>
      <c r="D557" s="242"/>
      <c r="E557" s="242"/>
      <c r="F557" s="242"/>
      <c r="G557" s="242"/>
      <c r="H557" s="242"/>
      <c r="I557" s="242"/>
      <c r="J557" s="242"/>
      <c r="K557" s="242"/>
      <c r="L557" s="242"/>
      <c r="M557" s="242"/>
      <c r="N557" s="242"/>
      <c r="O557" s="242"/>
      <c r="P557" s="242"/>
      <c r="Q557" s="242"/>
      <c r="R557" s="242"/>
      <c r="S557" s="242"/>
      <c r="T557" s="242"/>
      <c r="U557" s="242"/>
      <c r="V557" s="242"/>
      <c r="W557" s="242"/>
      <c r="X557" s="242"/>
      <c r="Y557" s="242"/>
      <c r="Z557" s="242"/>
      <c r="AA557" s="242"/>
      <c r="AB557" s="242"/>
      <c r="AC557" s="242"/>
      <c r="AD557" s="242"/>
      <c r="AE557" s="242"/>
      <c r="AF557" s="242"/>
      <c r="AG557" s="242"/>
    </row>
    <row r="625" spans="2:33">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c r="AE625" s="55"/>
      <c r="AF625" s="55"/>
      <c r="AG625" s="55"/>
    </row>
    <row r="627" spans="2:33">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c r="AE627" s="55"/>
      <c r="AF627" s="55"/>
      <c r="AG627" s="55"/>
    </row>
    <row r="630" spans="2:33">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c r="AE630" s="55"/>
      <c r="AF630" s="55"/>
      <c r="AG630" s="55"/>
    </row>
    <row r="632" spans="2:33">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c r="AE632" s="55"/>
      <c r="AF632" s="55"/>
      <c r="AG632" s="55"/>
    </row>
    <row r="633" spans="2:33">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c r="AE633" s="55"/>
      <c r="AF633" s="55"/>
      <c r="AG633" s="55"/>
    </row>
    <row r="635" spans="2:33">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c r="AE635" s="55"/>
      <c r="AF635" s="55"/>
      <c r="AG635" s="55"/>
    </row>
    <row r="637" spans="2:33">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row>
    <row r="638" spans="2:33">
      <c r="B638" s="242"/>
      <c r="C638" s="242"/>
      <c r="D638" s="242"/>
      <c r="E638" s="242"/>
      <c r="F638" s="242"/>
      <c r="G638" s="242"/>
      <c r="H638" s="242"/>
      <c r="I638" s="242"/>
      <c r="J638" s="242"/>
      <c r="K638" s="242"/>
      <c r="L638" s="242"/>
      <c r="M638" s="242"/>
      <c r="N638" s="242"/>
      <c r="O638" s="242"/>
      <c r="P638" s="242"/>
      <c r="Q638" s="242"/>
      <c r="R638" s="242"/>
      <c r="S638" s="242"/>
      <c r="T638" s="242"/>
      <c r="U638" s="242"/>
      <c r="V638" s="242"/>
      <c r="W638" s="242"/>
      <c r="X638" s="242"/>
      <c r="Y638" s="242"/>
      <c r="Z638" s="242"/>
      <c r="AA638" s="242"/>
      <c r="AB638" s="242"/>
      <c r="AC638" s="242"/>
      <c r="AD638" s="242"/>
      <c r="AE638" s="242"/>
      <c r="AF638" s="242"/>
      <c r="AG638" s="242"/>
    </row>
    <row r="709" spans="2:33">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row>
    <row r="710" spans="2:33">
      <c r="B710" s="242"/>
      <c r="C710" s="242"/>
      <c r="D710" s="242"/>
      <c r="E710" s="242"/>
      <c r="F710" s="242"/>
      <c r="G710" s="242"/>
      <c r="H710" s="242"/>
      <c r="I710" s="242"/>
      <c r="J710" s="242"/>
      <c r="K710" s="242"/>
      <c r="L710" s="242"/>
      <c r="M710" s="242"/>
      <c r="N710" s="242"/>
      <c r="O710" s="242"/>
      <c r="P710" s="242"/>
      <c r="Q710" s="242"/>
      <c r="R710" s="242"/>
      <c r="S710" s="242"/>
      <c r="T710" s="242"/>
      <c r="U710" s="242"/>
      <c r="V710" s="242"/>
      <c r="W710" s="242"/>
      <c r="X710" s="242"/>
      <c r="Y710" s="242"/>
      <c r="Z710" s="242"/>
      <c r="AA710" s="242"/>
      <c r="AB710" s="242"/>
      <c r="AC710" s="242"/>
      <c r="AD710" s="242"/>
      <c r="AE710" s="242"/>
      <c r="AF710" s="242"/>
      <c r="AG710" s="242"/>
    </row>
    <row r="716" spans="2:33">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c r="AE716" s="55"/>
      <c r="AF716" s="55"/>
      <c r="AG716" s="55"/>
    </row>
    <row r="717" spans="2:33">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c r="AE717" s="55"/>
      <c r="AF717" s="55"/>
      <c r="AG717" s="55"/>
    </row>
    <row r="718" spans="2:33">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c r="AE718" s="55"/>
      <c r="AF718" s="55"/>
      <c r="AG718" s="55"/>
    </row>
    <row r="719" spans="2:33">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c r="AE719" s="55"/>
      <c r="AF719" s="55"/>
      <c r="AG719" s="55"/>
    </row>
    <row r="720" spans="2:33">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c r="AE720" s="55"/>
      <c r="AF720" s="55"/>
      <c r="AG720" s="55"/>
    </row>
    <row r="881" spans="2:33">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c r="AE881" s="55"/>
      <c r="AF881" s="55"/>
      <c r="AG881" s="55"/>
    </row>
    <row r="885" spans="2:33">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row>
    <row r="886" spans="2:33">
      <c r="B886" s="242"/>
      <c r="C886" s="242"/>
      <c r="D886" s="242"/>
      <c r="E886" s="242"/>
      <c r="F886" s="242"/>
      <c r="G886" s="242"/>
      <c r="H886" s="242"/>
      <c r="I886" s="242"/>
      <c r="J886" s="242"/>
      <c r="K886" s="242"/>
      <c r="L886" s="242"/>
      <c r="M886" s="242"/>
      <c r="N886" s="242"/>
      <c r="O886" s="242"/>
      <c r="P886" s="242"/>
      <c r="Q886" s="242"/>
      <c r="R886" s="242"/>
      <c r="S886" s="242"/>
      <c r="T886" s="242"/>
      <c r="U886" s="242"/>
      <c r="V886" s="242"/>
      <c r="W886" s="242"/>
      <c r="X886" s="242"/>
      <c r="Y886" s="242"/>
      <c r="Z886" s="242"/>
      <c r="AA886" s="242"/>
      <c r="AB886" s="242"/>
      <c r="AC886" s="242"/>
      <c r="AD886" s="242"/>
      <c r="AE886" s="242"/>
      <c r="AF886" s="242"/>
      <c r="AG886" s="242"/>
    </row>
    <row r="889" spans="2:33">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c r="AE889" s="55"/>
      <c r="AF889" s="55"/>
      <c r="AG889" s="55"/>
    </row>
    <row r="890" spans="2:33">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c r="AE890" s="55"/>
      <c r="AF890" s="55"/>
      <c r="AG890" s="55"/>
    </row>
    <row r="891" spans="2:33">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c r="AE891" s="55"/>
      <c r="AF891" s="55"/>
      <c r="AG891" s="55"/>
    </row>
    <row r="892" spans="2:33">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c r="AE892" s="55"/>
      <c r="AF892" s="55"/>
      <c r="AG892" s="55"/>
    </row>
    <row r="893" spans="2:33">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c r="AE893" s="55"/>
      <c r="AF893" s="55"/>
      <c r="AG893" s="55"/>
    </row>
    <row r="894" spans="2:33">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c r="AE894" s="55"/>
      <c r="AF894" s="55"/>
      <c r="AG894" s="55"/>
    </row>
    <row r="895" spans="2:33">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c r="AE895" s="55"/>
      <c r="AF895" s="55"/>
      <c r="AG895" s="55"/>
    </row>
    <row r="896" spans="2:33">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c r="AE896" s="55"/>
      <c r="AF896" s="55"/>
      <c r="AG896" s="55"/>
    </row>
    <row r="968" spans="2:33">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row>
    <row r="969" spans="2:33">
      <c r="B969" s="242"/>
      <c r="C969" s="242"/>
      <c r="D969" s="242"/>
      <c r="E969" s="242"/>
      <c r="F969" s="242"/>
      <c r="G969" s="242"/>
      <c r="H969" s="242"/>
      <c r="I969" s="242"/>
      <c r="J969" s="242"/>
      <c r="K969" s="242"/>
      <c r="L969" s="242"/>
      <c r="M969" s="242"/>
      <c r="N969" s="242"/>
      <c r="O969" s="242"/>
      <c r="P969" s="242"/>
      <c r="Q969" s="242"/>
      <c r="R969" s="242"/>
      <c r="S969" s="242"/>
      <c r="T969" s="242"/>
      <c r="U969" s="242"/>
      <c r="V969" s="242"/>
      <c r="W969" s="242"/>
      <c r="X969" s="242"/>
      <c r="Y969" s="242"/>
      <c r="Z969" s="242"/>
      <c r="AA969" s="242"/>
      <c r="AB969" s="242"/>
      <c r="AC969" s="242"/>
      <c r="AD969" s="242"/>
      <c r="AE969" s="242"/>
      <c r="AF969" s="242"/>
      <c r="AG969" s="242"/>
    </row>
    <row r="975" spans="2:33">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c r="AE975" s="55"/>
      <c r="AF975" s="55"/>
      <c r="AG975" s="55"/>
    </row>
    <row r="976" spans="2:33">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c r="AE976" s="55"/>
      <c r="AF976" s="55"/>
      <c r="AG976" s="55"/>
    </row>
    <row r="1058" spans="2:33">
      <c r="B1058" s="55"/>
      <c r="C1058" s="55"/>
      <c r="D1058" s="55"/>
      <c r="E1058" s="55"/>
      <c r="F1058" s="55"/>
      <c r="G1058" s="55"/>
      <c r="H1058" s="55"/>
      <c r="I1058" s="55"/>
      <c r="J1058" s="55"/>
      <c r="K1058" s="55"/>
      <c r="L1058" s="55"/>
      <c r="M1058" s="55"/>
      <c r="N1058" s="55"/>
      <c r="O1058" s="55"/>
      <c r="P1058" s="55"/>
      <c r="Q1058" s="55"/>
      <c r="R1058" s="55"/>
      <c r="S1058" s="55"/>
      <c r="T1058" s="55"/>
      <c r="U1058" s="55"/>
      <c r="V1058" s="55"/>
      <c r="W1058" s="55"/>
      <c r="X1058" s="55"/>
      <c r="Y1058" s="55"/>
      <c r="Z1058" s="55"/>
      <c r="AA1058" s="55"/>
      <c r="AB1058" s="55"/>
      <c r="AC1058" s="55"/>
      <c r="AD1058" s="55"/>
      <c r="AE1058" s="55"/>
      <c r="AF1058" s="55"/>
      <c r="AG1058" s="55"/>
    </row>
    <row r="1070" spans="2:33">
      <c r="B1070" s="55"/>
      <c r="C1070" s="55"/>
      <c r="D1070" s="55"/>
      <c r="E1070" s="55"/>
      <c r="F1070" s="55"/>
      <c r="G1070" s="55"/>
      <c r="H1070" s="55"/>
      <c r="I1070" s="55"/>
      <c r="J1070" s="55"/>
      <c r="K1070" s="55"/>
      <c r="L1070" s="55"/>
      <c r="M1070" s="55"/>
      <c r="N1070" s="55"/>
      <c r="O1070" s="55"/>
      <c r="P1070" s="55"/>
      <c r="Q1070" s="55"/>
      <c r="R1070" s="55"/>
      <c r="S1070" s="55"/>
      <c r="T1070" s="55"/>
      <c r="U1070" s="55"/>
      <c r="V1070" s="55"/>
      <c r="W1070" s="55"/>
      <c r="X1070" s="55"/>
      <c r="Y1070" s="55"/>
      <c r="Z1070" s="55"/>
      <c r="AA1070" s="55"/>
      <c r="AB1070" s="55"/>
      <c r="AC1070" s="55"/>
      <c r="AD1070" s="55"/>
      <c r="AE1070" s="55"/>
      <c r="AF1070" s="55"/>
      <c r="AG1070" s="55"/>
    </row>
    <row r="1071" spans="2:33">
      <c r="B1071" s="242"/>
      <c r="C1071" s="242"/>
      <c r="D1071" s="242"/>
      <c r="E1071" s="242"/>
      <c r="F1071" s="242"/>
      <c r="G1071" s="242"/>
      <c r="H1071" s="242"/>
      <c r="I1071" s="242"/>
      <c r="J1071" s="242"/>
      <c r="K1071" s="242"/>
      <c r="L1071" s="242"/>
      <c r="M1071" s="242"/>
      <c r="N1071" s="242"/>
      <c r="O1071" s="242"/>
      <c r="P1071" s="242"/>
      <c r="Q1071" s="242"/>
      <c r="R1071" s="242"/>
      <c r="S1071" s="242"/>
      <c r="T1071" s="242"/>
      <c r="U1071" s="242"/>
      <c r="V1071" s="242"/>
      <c r="W1071" s="242"/>
      <c r="X1071" s="242"/>
      <c r="Y1071" s="242"/>
      <c r="Z1071" s="242"/>
      <c r="AA1071" s="242"/>
      <c r="AB1071" s="242"/>
      <c r="AC1071" s="242"/>
      <c r="AD1071" s="242"/>
      <c r="AE1071" s="242"/>
      <c r="AF1071" s="242"/>
      <c r="AG1071" s="242"/>
    </row>
    <row r="1169" spans="2:33">
      <c r="B1169" s="242"/>
      <c r="C1169" s="242"/>
      <c r="D1169" s="242"/>
      <c r="E1169" s="242"/>
      <c r="F1169" s="242"/>
      <c r="G1169" s="242"/>
      <c r="H1169" s="242"/>
      <c r="I1169" s="242"/>
      <c r="J1169" s="242"/>
      <c r="K1169" s="242"/>
      <c r="L1169" s="242"/>
      <c r="M1169" s="242"/>
      <c r="N1169" s="242"/>
      <c r="O1169" s="242"/>
      <c r="P1169" s="242"/>
      <c r="Q1169" s="242"/>
      <c r="R1169" s="242"/>
      <c r="S1169" s="242"/>
      <c r="T1169" s="242"/>
      <c r="U1169" s="242"/>
      <c r="V1169" s="242"/>
      <c r="W1169" s="242"/>
      <c r="X1169" s="242"/>
      <c r="Y1169" s="242"/>
      <c r="Z1169" s="242"/>
      <c r="AA1169" s="242"/>
      <c r="AB1169" s="242"/>
      <c r="AC1169" s="242"/>
      <c r="AD1169" s="242"/>
      <c r="AE1169" s="242"/>
      <c r="AF1169" s="242"/>
      <c r="AG1169" s="242"/>
    </row>
    <row r="1175" spans="2:33">
      <c r="B1175" s="55"/>
      <c r="C1175" s="55"/>
      <c r="D1175" s="55"/>
      <c r="E1175" s="55"/>
      <c r="F1175" s="55"/>
      <c r="G1175" s="55"/>
      <c r="H1175" s="55"/>
      <c r="I1175" s="55"/>
      <c r="J1175" s="55"/>
      <c r="K1175" s="55"/>
      <c r="L1175" s="55"/>
      <c r="M1175" s="55"/>
      <c r="N1175" s="55"/>
      <c r="O1175" s="55"/>
      <c r="P1175" s="55"/>
      <c r="Q1175" s="55"/>
      <c r="R1175" s="55"/>
      <c r="S1175" s="55"/>
      <c r="T1175" s="55"/>
      <c r="U1175" s="55"/>
      <c r="V1175" s="55"/>
      <c r="W1175" s="55"/>
      <c r="X1175" s="55"/>
      <c r="Y1175" s="55"/>
      <c r="Z1175" s="55"/>
      <c r="AA1175" s="55"/>
      <c r="AB1175" s="55"/>
      <c r="AC1175" s="55"/>
      <c r="AD1175" s="55"/>
      <c r="AE1175" s="55"/>
      <c r="AF1175" s="55"/>
      <c r="AG1175" s="55"/>
    </row>
    <row r="1176" spans="2:33">
      <c r="B1176" s="55"/>
      <c r="C1176" s="55"/>
      <c r="D1176" s="55"/>
      <c r="E1176" s="55"/>
      <c r="F1176" s="55"/>
      <c r="G1176" s="55"/>
      <c r="H1176" s="55"/>
      <c r="I1176" s="55"/>
      <c r="J1176" s="55"/>
      <c r="K1176" s="55"/>
      <c r="L1176" s="55"/>
      <c r="M1176" s="55"/>
      <c r="N1176" s="55"/>
      <c r="O1176" s="55"/>
      <c r="P1176" s="55"/>
      <c r="Q1176" s="55"/>
      <c r="R1176" s="55"/>
      <c r="S1176" s="55"/>
      <c r="T1176" s="55"/>
      <c r="U1176" s="55"/>
      <c r="V1176" s="55"/>
      <c r="W1176" s="55"/>
      <c r="X1176" s="55"/>
      <c r="Y1176" s="55"/>
      <c r="Z1176" s="55"/>
      <c r="AA1176" s="55"/>
      <c r="AB1176" s="55"/>
      <c r="AC1176" s="55"/>
      <c r="AD1176" s="55"/>
      <c r="AE1176" s="55"/>
      <c r="AF1176" s="55"/>
      <c r="AG1176" s="55"/>
    </row>
    <row r="1177" spans="2:33">
      <c r="B1177" s="55"/>
      <c r="C1177" s="55"/>
      <c r="D1177" s="55"/>
      <c r="E1177" s="55"/>
      <c r="F1177" s="55"/>
      <c r="G1177" s="55"/>
      <c r="H1177" s="55"/>
      <c r="I1177" s="55"/>
      <c r="J1177" s="55"/>
      <c r="K1177" s="55"/>
      <c r="L1177" s="55"/>
      <c r="M1177" s="55"/>
      <c r="N1177" s="55"/>
      <c r="O1177" s="55"/>
      <c r="P1177" s="55"/>
      <c r="Q1177" s="55"/>
      <c r="R1177" s="55"/>
      <c r="S1177" s="55"/>
      <c r="T1177" s="55"/>
      <c r="U1177" s="55"/>
      <c r="V1177" s="55"/>
      <c r="W1177" s="55"/>
      <c r="X1177" s="55"/>
      <c r="Y1177" s="55"/>
      <c r="Z1177" s="55"/>
      <c r="AA1177" s="55"/>
      <c r="AB1177" s="55"/>
      <c r="AC1177" s="55"/>
      <c r="AD1177" s="55"/>
      <c r="AE1177" s="55"/>
      <c r="AF1177" s="55"/>
      <c r="AG1177" s="55"/>
    </row>
    <row r="1178" spans="2:33">
      <c r="B1178" s="55"/>
      <c r="C1178" s="55"/>
      <c r="D1178" s="55"/>
      <c r="E1178" s="55"/>
      <c r="F1178" s="55"/>
      <c r="G1178" s="55"/>
      <c r="H1178" s="55"/>
      <c r="I1178" s="55"/>
      <c r="J1178" s="55"/>
      <c r="K1178" s="55"/>
      <c r="L1178" s="55"/>
      <c r="M1178" s="55"/>
      <c r="N1178" s="55"/>
      <c r="O1178" s="55"/>
      <c r="P1178" s="55"/>
      <c r="Q1178" s="55"/>
      <c r="R1178" s="55"/>
      <c r="S1178" s="55"/>
      <c r="T1178" s="55"/>
      <c r="U1178" s="55"/>
      <c r="V1178" s="55"/>
      <c r="W1178" s="55"/>
      <c r="X1178" s="55"/>
      <c r="Y1178" s="55"/>
      <c r="Z1178" s="55"/>
      <c r="AA1178" s="55"/>
      <c r="AB1178" s="55"/>
      <c r="AC1178" s="55"/>
      <c r="AD1178" s="55"/>
      <c r="AE1178" s="55"/>
      <c r="AF1178" s="55"/>
      <c r="AG1178" s="55"/>
    </row>
    <row r="1179" spans="2:33">
      <c r="B1179" s="55"/>
      <c r="C1179" s="55"/>
      <c r="D1179" s="55"/>
      <c r="E1179" s="55"/>
      <c r="F1179" s="55"/>
      <c r="G1179" s="55"/>
      <c r="H1179" s="55"/>
      <c r="I1179" s="55"/>
      <c r="J1179" s="55"/>
      <c r="K1179" s="55"/>
      <c r="L1179" s="55"/>
      <c r="M1179" s="55"/>
      <c r="N1179" s="55"/>
      <c r="O1179" s="55"/>
      <c r="P1179" s="55"/>
      <c r="Q1179" s="55"/>
      <c r="R1179" s="55"/>
      <c r="S1179" s="55"/>
      <c r="T1179" s="55"/>
      <c r="U1179" s="55"/>
      <c r="V1179" s="55"/>
      <c r="W1179" s="55"/>
      <c r="X1179" s="55"/>
      <c r="Y1179" s="55"/>
      <c r="Z1179" s="55"/>
      <c r="AA1179" s="55"/>
      <c r="AB1179" s="55"/>
      <c r="AC1179" s="55"/>
      <c r="AD1179" s="55"/>
      <c r="AE1179" s="55"/>
      <c r="AF1179" s="55"/>
      <c r="AG1179" s="55"/>
    </row>
    <row r="1180" spans="2:33">
      <c r="B1180" s="55"/>
      <c r="C1180" s="55"/>
      <c r="D1180" s="55"/>
      <c r="E1180" s="55"/>
      <c r="F1180" s="55"/>
      <c r="G1180" s="55"/>
      <c r="H1180" s="55"/>
      <c r="I1180" s="55"/>
      <c r="J1180" s="55"/>
      <c r="K1180" s="55"/>
      <c r="L1180" s="55"/>
      <c r="M1180" s="55"/>
      <c r="N1180" s="55"/>
      <c r="O1180" s="55"/>
      <c r="P1180" s="55"/>
      <c r="Q1180" s="55"/>
      <c r="R1180" s="55"/>
      <c r="S1180" s="55"/>
      <c r="T1180" s="55"/>
      <c r="U1180" s="55"/>
      <c r="V1180" s="55"/>
      <c r="W1180" s="55"/>
      <c r="X1180" s="55"/>
      <c r="Y1180" s="55"/>
      <c r="Z1180" s="55"/>
      <c r="AA1180" s="55"/>
      <c r="AB1180" s="55"/>
      <c r="AC1180" s="55"/>
      <c r="AD1180" s="55"/>
      <c r="AE1180" s="55"/>
      <c r="AF1180" s="55"/>
      <c r="AG1180" s="55"/>
    </row>
    <row r="1181" spans="2:33">
      <c r="B1181" s="55"/>
      <c r="C1181" s="55"/>
      <c r="D1181" s="55"/>
      <c r="E1181" s="55"/>
      <c r="F1181" s="55"/>
      <c r="G1181" s="55"/>
      <c r="H1181" s="55"/>
      <c r="I1181" s="55"/>
      <c r="J1181" s="55"/>
      <c r="K1181" s="55"/>
      <c r="L1181" s="55"/>
      <c r="M1181" s="55"/>
      <c r="N1181" s="55"/>
      <c r="O1181" s="55"/>
      <c r="P1181" s="55"/>
      <c r="Q1181" s="55"/>
      <c r="R1181" s="55"/>
      <c r="S1181" s="55"/>
      <c r="T1181" s="55"/>
      <c r="U1181" s="55"/>
      <c r="V1181" s="55"/>
      <c r="W1181" s="55"/>
      <c r="X1181" s="55"/>
      <c r="Y1181" s="55"/>
      <c r="Z1181" s="55"/>
      <c r="AA1181" s="55"/>
      <c r="AB1181" s="55"/>
      <c r="AC1181" s="55"/>
      <c r="AD1181" s="55"/>
      <c r="AE1181" s="55"/>
      <c r="AF1181" s="55"/>
      <c r="AG1181" s="55"/>
    </row>
    <row r="1182" spans="2:33">
      <c r="B1182" s="55"/>
      <c r="C1182" s="55"/>
      <c r="D1182" s="55"/>
      <c r="E1182" s="55"/>
      <c r="F1182" s="55"/>
      <c r="G1182" s="55"/>
      <c r="H1182" s="55"/>
      <c r="I1182" s="55"/>
      <c r="J1182" s="55"/>
      <c r="K1182" s="55"/>
      <c r="L1182" s="55"/>
      <c r="M1182" s="55"/>
      <c r="N1182" s="55"/>
      <c r="O1182" s="55"/>
      <c r="P1182" s="55"/>
      <c r="Q1182" s="55"/>
      <c r="R1182" s="55"/>
      <c r="S1182" s="55"/>
      <c r="T1182" s="55"/>
      <c r="U1182" s="55"/>
      <c r="V1182" s="55"/>
      <c r="W1182" s="55"/>
      <c r="X1182" s="55"/>
      <c r="Y1182" s="55"/>
      <c r="Z1182" s="55"/>
      <c r="AA1182" s="55"/>
      <c r="AB1182" s="55"/>
      <c r="AC1182" s="55"/>
      <c r="AD1182" s="55"/>
      <c r="AE1182" s="55"/>
      <c r="AF1182" s="55"/>
      <c r="AG1182" s="55"/>
    </row>
    <row r="1183" spans="2:33">
      <c r="B1183" s="55"/>
      <c r="C1183" s="55"/>
      <c r="D1183" s="55"/>
      <c r="E1183" s="55"/>
      <c r="F1183" s="55"/>
      <c r="G1183" s="55"/>
      <c r="H1183" s="55"/>
      <c r="I1183" s="55"/>
      <c r="J1183" s="55"/>
      <c r="K1183" s="55"/>
      <c r="L1183" s="55"/>
      <c r="M1183" s="55"/>
      <c r="N1183" s="55"/>
      <c r="O1183" s="55"/>
      <c r="P1183" s="55"/>
      <c r="Q1183" s="55"/>
      <c r="R1183" s="55"/>
      <c r="S1183" s="55"/>
      <c r="T1183" s="55"/>
      <c r="U1183" s="55"/>
      <c r="V1183" s="55"/>
      <c r="W1183" s="55"/>
      <c r="X1183" s="55"/>
      <c r="Y1183" s="55"/>
      <c r="Z1183" s="55"/>
      <c r="AA1183" s="55"/>
      <c r="AB1183" s="55"/>
      <c r="AC1183" s="55"/>
      <c r="AD1183" s="55"/>
      <c r="AE1183" s="55"/>
      <c r="AF1183" s="55"/>
      <c r="AG1183" s="55"/>
    </row>
    <row r="1184" spans="2:33">
      <c r="B1184" s="55"/>
      <c r="C1184" s="55"/>
      <c r="D1184" s="55"/>
      <c r="E1184" s="55"/>
      <c r="F1184" s="55"/>
      <c r="G1184" s="55"/>
      <c r="H1184" s="55"/>
      <c r="I1184" s="55"/>
      <c r="J1184" s="55"/>
      <c r="K1184" s="55"/>
      <c r="L1184" s="55"/>
      <c r="M1184" s="55"/>
      <c r="N1184" s="55"/>
      <c r="O1184" s="55"/>
      <c r="P1184" s="55"/>
      <c r="Q1184" s="55"/>
      <c r="R1184" s="55"/>
      <c r="S1184" s="55"/>
      <c r="T1184" s="55"/>
      <c r="U1184" s="55"/>
      <c r="V1184" s="55"/>
      <c r="W1184" s="55"/>
      <c r="X1184" s="55"/>
      <c r="Y1184" s="55"/>
      <c r="Z1184" s="55"/>
      <c r="AA1184" s="55"/>
      <c r="AB1184" s="55"/>
      <c r="AC1184" s="55"/>
      <c r="AD1184" s="55"/>
      <c r="AE1184" s="55"/>
      <c r="AF1184" s="55"/>
      <c r="AG1184" s="55"/>
    </row>
    <row r="1268" spans="2:33">
      <c r="B1268" s="55"/>
      <c r="C1268" s="55"/>
      <c r="D1268" s="55"/>
      <c r="E1268" s="55"/>
      <c r="F1268" s="55"/>
      <c r="G1268" s="55"/>
      <c r="H1268" s="55"/>
      <c r="I1268" s="55"/>
      <c r="J1268" s="55"/>
      <c r="K1268" s="55"/>
      <c r="L1268" s="55"/>
      <c r="M1268" s="55"/>
      <c r="N1268" s="55"/>
      <c r="O1268" s="55"/>
      <c r="P1268" s="55"/>
      <c r="Q1268" s="55"/>
      <c r="R1268" s="55"/>
      <c r="S1268" s="55"/>
      <c r="T1268" s="55"/>
      <c r="U1268" s="55"/>
      <c r="V1268" s="55"/>
      <c r="W1268" s="55"/>
      <c r="X1268" s="55"/>
      <c r="Y1268" s="55"/>
      <c r="Z1268" s="55"/>
      <c r="AA1268" s="55"/>
      <c r="AB1268" s="55"/>
      <c r="AC1268" s="55"/>
      <c r="AD1268" s="55"/>
      <c r="AE1268" s="55"/>
      <c r="AF1268" s="55"/>
      <c r="AG1268" s="55"/>
    </row>
    <row r="1269" spans="2:33">
      <c r="B1269" s="242"/>
      <c r="C1269" s="242"/>
      <c r="D1269" s="242"/>
      <c r="E1269" s="242"/>
      <c r="F1269" s="242"/>
      <c r="G1269" s="242"/>
      <c r="H1269" s="242"/>
      <c r="I1269" s="242"/>
      <c r="J1269" s="242"/>
      <c r="K1269" s="242"/>
      <c r="L1269" s="242"/>
      <c r="M1269" s="242"/>
      <c r="N1269" s="242"/>
      <c r="O1269" s="242"/>
      <c r="P1269" s="242"/>
      <c r="Q1269" s="242"/>
      <c r="R1269" s="242"/>
      <c r="S1269" s="242"/>
      <c r="T1269" s="242"/>
      <c r="U1269" s="242"/>
      <c r="V1269" s="242"/>
      <c r="W1269" s="242"/>
      <c r="X1269" s="242"/>
      <c r="Y1269" s="242"/>
      <c r="Z1269" s="242"/>
      <c r="AA1269" s="242"/>
      <c r="AB1269" s="242"/>
      <c r="AC1269" s="242"/>
      <c r="AD1269" s="242"/>
      <c r="AE1269" s="242"/>
      <c r="AF1269" s="242"/>
      <c r="AG1269" s="242"/>
    </row>
    <row r="1275" spans="2:33">
      <c r="B1275" s="55"/>
      <c r="C1275" s="55"/>
      <c r="D1275" s="55"/>
      <c r="E1275" s="55"/>
      <c r="F1275" s="55"/>
      <c r="G1275" s="55"/>
      <c r="H1275" s="55"/>
      <c r="I1275" s="55"/>
      <c r="J1275" s="55"/>
      <c r="K1275" s="55"/>
      <c r="L1275" s="55"/>
      <c r="M1275" s="55"/>
      <c r="N1275" s="55"/>
      <c r="O1275" s="55"/>
      <c r="P1275" s="55"/>
      <c r="Q1275" s="55"/>
      <c r="R1275" s="55"/>
      <c r="S1275" s="55"/>
      <c r="T1275" s="55"/>
      <c r="U1275" s="55"/>
      <c r="V1275" s="55"/>
      <c r="W1275" s="55"/>
      <c r="X1275" s="55"/>
      <c r="Y1275" s="55"/>
      <c r="Z1275" s="55"/>
      <c r="AA1275" s="55"/>
      <c r="AB1275" s="55"/>
      <c r="AC1275" s="55"/>
      <c r="AD1275" s="55"/>
      <c r="AE1275" s="55"/>
      <c r="AF1275" s="55"/>
      <c r="AG1275" s="55"/>
    </row>
    <row r="1276" spans="2:33">
      <c r="B1276" s="55"/>
      <c r="C1276" s="55"/>
      <c r="D1276" s="55"/>
      <c r="E1276" s="55"/>
      <c r="F1276" s="55"/>
      <c r="G1276" s="55"/>
      <c r="H1276" s="55"/>
      <c r="I1276" s="55"/>
      <c r="J1276" s="55"/>
      <c r="K1276" s="55"/>
      <c r="L1276" s="55"/>
      <c r="M1276" s="55"/>
      <c r="N1276" s="55"/>
      <c r="O1276" s="55"/>
      <c r="P1276" s="55"/>
      <c r="Q1276" s="55"/>
      <c r="R1276" s="55"/>
      <c r="S1276" s="55"/>
      <c r="T1276" s="55"/>
      <c r="U1276" s="55"/>
      <c r="V1276" s="55"/>
      <c r="W1276" s="55"/>
      <c r="X1276" s="55"/>
      <c r="Y1276" s="55"/>
      <c r="Z1276" s="55"/>
      <c r="AA1276" s="55"/>
      <c r="AB1276" s="55"/>
      <c r="AC1276" s="55"/>
      <c r="AD1276" s="55"/>
      <c r="AE1276" s="55"/>
      <c r="AF1276" s="55"/>
      <c r="AG1276" s="55"/>
    </row>
    <row r="1277" spans="2:33">
      <c r="B1277" s="55"/>
      <c r="C1277" s="55"/>
      <c r="D1277" s="55"/>
      <c r="E1277" s="55"/>
      <c r="F1277" s="55"/>
      <c r="G1277" s="55"/>
      <c r="H1277" s="55"/>
      <c r="I1277" s="55"/>
      <c r="J1277" s="55"/>
      <c r="K1277" s="55"/>
      <c r="L1277" s="55"/>
      <c r="M1277" s="55"/>
      <c r="N1277" s="55"/>
      <c r="O1277" s="55"/>
      <c r="P1277" s="55"/>
      <c r="Q1277" s="55"/>
      <c r="R1277" s="55"/>
      <c r="S1277" s="55"/>
      <c r="T1277" s="55"/>
      <c r="U1277" s="55"/>
      <c r="V1277" s="55"/>
      <c r="W1277" s="55"/>
      <c r="X1277" s="55"/>
      <c r="Y1277" s="55"/>
      <c r="Z1277" s="55"/>
      <c r="AA1277" s="55"/>
      <c r="AB1277" s="55"/>
      <c r="AC1277" s="55"/>
      <c r="AD1277" s="55"/>
      <c r="AE1277" s="55"/>
      <c r="AF1277" s="55"/>
      <c r="AG1277" s="55"/>
    </row>
    <row r="1278" spans="2:33">
      <c r="B1278" s="55"/>
      <c r="C1278" s="55"/>
      <c r="D1278" s="55"/>
      <c r="E1278" s="55"/>
      <c r="F1278" s="55"/>
      <c r="G1278" s="55"/>
      <c r="H1278" s="55"/>
      <c r="I1278" s="55"/>
      <c r="J1278" s="55"/>
      <c r="K1278" s="55"/>
      <c r="L1278" s="55"/>
      <c r="M1278" s="55"/>
      <c r="N1278" s="55"/>
      <c r="O1278" s="55"/>
      <c r="P1278" s="55"/>
      <c r="Q1278" s="55"/>
      <c r="R1278" s="55"/>
      <c r="S1278" s="55"/>
      <c r="T1278" s="55"/>
      <c r="U1278" s="55"/>
      <c r="V1278" s="55"/>
      <c r="W1278" s="55"/>
      <c r="X1278" s="55"/>
      <c r="Y1278" s="55"/>
      <c r="Z1278" s="55"/>
      <c r="AA1278" s="55"/>
      <c r="AB1278" s="55"/>
      <c r="AC1278" s="55"/>
      <c r="AD1278" s="55"/>
      <c r="AE1278" s="55"/>
      <c r="AF1278" s="55"/>
      <c r="AG1278" s="55"/>
    </row>
    <row r="1279" spans="2:33">
      <c r="B1279" s="55"/>
      <c r="C1279" s="55"/>
      <c r="D1279" s="55"/>
      <c r="E1279" s="55"/>
      <c r="F1279" s="55"/>
      <c r="G1279" s="55"/>
      <c r="H1279" s="55"/>
      <c r="I1279" s="55"/>
      <c r="J1279" s="55"/>
      <c r="K1279" s="55"/>
      <c r="L1279" s="55"/>
      <c r="M1279" s="55"/>
      <c r="N1279" s="55"/>
      <c r="O1279" s="55"/>
      <c r="P1279" s="55"/>
      <c r="Q1279" s="55"/>
      <c r="R1279" s="55"/>
      <c r="S1279" s="55"/>
      <c r="T1279" s="55"/>
      <c r="U1279" s="55"/>
      <c r="V1279" s="55"/>
      <c r="W1279" s="55"/>
      <c r="X1279" s="55"/>
      <c r="Y1279" s="55"/>
      <c r="Z1279" s="55"/>
      <c r="AA1279" s="55"/>
      <c r="AB1279" s="55"/>
      <c r="AC1279" s="55"/>
      <c r="AD1279" s="55"/>
      <c r="AE1279" s="55"/>
      <c r="AF1279" s="55"/>
      <c r="AG1279" s="55"/>
    </row>
    <row r="1280" spans="2:33">
      <c r="B1280" s="55"/>
      <c r="C1280" s="55"/>
      <c r="D1280" s="55"/>
      <c r="E1280" s="55"/>
      <c r="F1280" s="55"/>
      <c r="G1280" s="55"/>
      <c r="H1280" s="55"/>
      <c r="I1280" s="55"/>
      <c r="J1280" s="55"/>
      <c r="K1280" s="55"/>
      <c r="L1280" s="55"/>
      <c r="M1280" s="55"/>
      <c r="N1280" s="55"/>
      <c r="O1280" s="55"/>
      <c r="P1280" s="55"/>
      <c r="Q1280" s="55"/>
      <c r="R1280" s="55"/>
      <c r="S1280" s="55"/>
      <c r="T1280" s="55"/>
      <c r="U1280" s="55"/>
      <c r="V1280" s="55"/>
      <c r="W1280" s="55"/>
      <c r="X1280" s="55"/>
      <c r="Y1280" s="55"/>
      <c r="Z1280" s="55"/>
      <c r="AA1280" s="55"/>
      <c r="AB1280" s="55"/>
      <c r="AC1280" s="55"/>
      <c r="AD1280" s="55"/>
      <c r="AE1280" s="55"/>
      <c r="AF1280" s="55"/>
      <c r="AG1280" s="55"/>
    </row>
    <row r="1483" spans="2:33">
      <c r="B1483" s="55"/>
      <c r="C1483" s="55"/>
      <c r="D1483" s="55"/>
      <c r="E1483" s="55"/>
      <c r="F1483" s="55"/>
      <c r="G1483" s="55"/>
      <c r="H1483" s="55"/>
      <c r="I1483" s="55"/>
      <c r="J1483" s="55"/>
      <c r="K1483" s="55"/>
      <c r="L1483" s="55"/>
      <c r="M1483" s="55"/>
      <c r="N1483" s="55"/>
      <c r="O1483" s="55"/>
      <c r="P1483" s="55"/>
      <c r="Q1483" s="55"/>
      <c r="R1483" s="55"/>
      <c r="S1483" s="55"/>
      <c r="T1483" s="55"/>
      <c r="U1483" s="55"/>
      <c r="V1483" s="55"/>
      <c r="W1483" s="55"/>
      <c r="X1483" s="55"/>
      <c r="Y1483" s="55"/>
      <c r="Z1483" s="55"/>
      <c r="AA1483" s="55"/>
      <c r="AB1483" s="55"/>
      <c r="AC1483" s="55"/>
      <c r="AD1483" s="55"/>
      <c r="AE1483" s="55"/>
      <c r="AF1483" s="55"/>
      <c r="AG1483" s="55"/>
    </row>
    <row r="1484" spans="2:33">
      <c r="B1484" s="242"/>
      <c r="C1484" s="242"/>
      <c r="D1484" s="242"/>
      <c r="E1484" s="242"/>
      <c r="F1484" s="242"/>
      <c r="G1484" s="242"/>
      <c r="H1484" s="242"/>
      <c r="I1484" s="242"/>
      <c r="J1484" s="242"/>
      <c r="K1484" s="242"/>
      <c r="L1484" s="242"/>
      <c r="M1484" s="242"/>
      <c r="N1484" s="242"/>
      <c r="O1484" s="242"/>
      <c r="P1484" s="242"/>
      <c r="Q1484" s="242"/>
      <c r="R1484" s="242"/>
      <c r="S1484" s="242"/>
      <c r="T1484" s="242"/>
      <c r="U1484" s="242"/>
      <c r="V1484" s="242"/>
      <c r="W1484" s="242"/>
      <c r="X1484" s="242"/>
      <c r="Y1484" s="242"/>
      <c r="Z1484" s="242"/>
      <c r="AA1484" s="242"/>
      <c r="AB1484" s="242"/>
      <c r="AC1484" s="242"/>
      <c r="AD1484" s="242"/>
      <c r="AE1484" s="242"/>
      <c r="AF1484" s="242"/>
      <c r="AG1484" s="242"/>
    </row>
    <row r="1713" spans="2:33">
      <c r="B1713" s="242"/>
      <c r="C1713" s="242"/>
      <c r="D1713" s="242"/>
      <c r="E1713" s="242"/>
      <c r="F1713" s="242"/>
      <c r="G1713" s="242"/>
      <c r="H1713" s="242"/>
      <c r="I1713" s="242"/>
      <c r="J1713" s="242"/>
      <c r="K1713" s="242"/>
      <c r="L1713" s="242"/>
      <c r="M1713" s="242"/>
      <c r="N1713" s="242"/>
      <c r="O1713" s="242"/>
      <c r="P1713" s="242"/>
      <c r="Q1713" s="242"/>
      <c r="R1713" s="242"/>
      <c r="S1713" s="242"/>
      <c r="T1713" s="242"/>
      <c r="U1713" s="242"/>
      <c r="V1713" s="242"/>
      <c r="W1713" s="242"/>
      <c r="X1713" s="242"/>
      <c r="Y1713" s="242"/>
      <c r="Z1713" s="242"/>
      <c r="AA1713" s="242"/>
      <c r="AB1713" s="242"/>
      <c r="AC1713" s="242"/>
      <c r="AD1713" s="242"/>
      <c r="AE1713" s="242"/>
      <c r="AF1713" s="242"/>
      <c r="AG1713" s="242"/>
    </row>
    <row r="1714" spans="2:33">
      <c r="B1714" s="55"/>
      <c r="C1714" s="55"/>
      <c r="D1714" s="55"/>
      <c r="E1714" s="55"/>
      <c r="F1714" s="55"/>
      <c r="G1714" s="55"/>
      <c r="H1714" s="55"/>
      <c r="I1714" s="55"/>
      <c r="J1714" s="55"/>
      <c r="K1714" s="55"/>
      <c r="L1714" s="55"/>
      <c r="M1714" s="55"/>
      <c r="N1714" s="55"/>
      <c r="O1714" s="55"/>
      <c r="P1714" s="55"/>
      <c r="Q1714" s="55"/>
      <c r="R1714" s="55"/>
      <c r="S1714" s="55"/>
      <c r="T1714" s="55"/>
      <c r="U1714" s="55"/>
      <c r="V1714" s="55"/>
      <c r="W1714" s="55"/>
      <c r="X1714" s="55"/>
      <c r="Y1714" s="55"/>
      <c r="Z1714" s="55"/>
      <c r="AA1714" s="55"/>
      <c r="AB1714" s="55"/>
      <c r="AC1714" s="55"/>
      <c r="AD1714" s="55"/>
      <c r="AE1714" s="55"/>
      <c r="AF1714" s="55"/>
      <c r="AG1714" s="55"/>
    </row>
    <row r="1715" spans="2:33">
      <c r="B1715" s="55"/>
      <c r="C1715" s="55"/>
      <c r="D1715" s="55"/>
      <c r="E1715" s="55"/>
      <c r="F1715" s="55"/>
      <c r="G1715" s="55"/>
      <c r="H1715" s="55"/>
      <c r="I1715" s="55"/>
      <c r="J1715" s="55"/>
      <c r="K1715" s="55"/>
      <c r="L1715" s="55"/>
      <c r="M1715" s="55"/>
      <c r="N1715" s="55"/>
      <c r="O1715" s="55"/>
      <c r="P1715" s="55"/>
      <c r="Q1715" s="55"/>
      <c r="R1715" s="55"/>
      <c r="S1715" s="55"/>
      <c r="T1715" s="55"/>
      <c r="U1715" s="55"/>
      <c r="V1715" s="55"/>
      <c r="W1715" s="55"/>
      <c r="X1715" s="55"/>
      <c r="Y1715" s="55"/>
      <c r="Z1715" s="55"/>
      <c r="AA1715" s="55"/>
      <c r="AB1715" s="55"/>
      <c r="AC1715" s="55"/>
      <c r="AD1715" s="55"/>
      <c r="AE1715" s="55"/>
      <c r="AF1715" s="55"/>
      <c r="AG1715" s="55"/>
    </row>
    <row r="1716" spans="2:33">
      <c r="B1716" s="55"/>
      <c r="C1716" s="55"/>
      <c r="D1716" s="55"/>
      <c r="E1716" s="55"/>
      <c r="F1716" s="55"/>
      <c r="G1716" s="55"/>
      <c r="H1716" s="55"/>
      <c r="I1716" s="55"/>
      <c r="J1716" s="55"/>
      <c r="K1716" s="55"/>
      <c r="L1716" s="55"/>
      <c r="M1716" s="55"/>
      <c r="N1716" s="55"/>
      <c r="O1716" s="55"/>
      <c r="P1716" s="55"/>
      <c r="Q1716" s="55"/>
      <c r="R1716" s="55"/>
      <c r="S1716" s="55"/>
      <c r="T1716" s="55"/>
      <c r="U1716" s="55"/>
      <c r="V1716" s="55"/>
      <c r="W1716" s="55"/>
      <c r="X1716" s="55"/>
      <c r="Y1716" s="55"/>
      <c r="Z1716" s="55"/>
      <c r="AA1716" s="55"/>
      <c r="AB1716" s="55"/>
      <c r="AC1716" s="55"/>
      <c r="AD1716" s="55"/>
      <c r="AE1716" s="55"/>
      <c r="AF1716" s="55"/>
      <c r="AG1716" s="55"/>
    </row>
    <row r="1717" spans="2:33">
      <c r="B1717" s="55"/>
      <c r="C1717" s="55"/>
      <c r="D1717" s="55"/>
      <c r="E1717" s="55"/>
      <c r="F1717" s="55"/>
      <c r="G1717" s="55"/>
      <c r="H1717" s="55"/>
      <c r="I1717" s="55"/>
      <c r="J1717" s="55"/>
      <c r="K1717" s="55"/>
      <c r="L1717" s="55"/>
      <c r="M1717" s="55"/>
      <c r="N1717" s="55"/>
      <c r="O1717" s="55"/>
      <c r="P1717" s="55"/>
      <c r="Q1717" s="55"/>
      <c r="R1717" s="55"/>
      <c r="S1717" s="55"/>
      <c r="T1717" s="55"/>
      <c r="U1717" s="55"/>
      <c r="V1717" s="55"/>
      <c r="W1717" s="55"/>
      <c r="X1717" s="55"/>
      <c r="Y1717" s="55"/>
      <c r="Z1717" s="55"/>
      <c r="AA1717" s="55"/>
      <c r="AB1717" s="55"/>
      <c r="AC1717" s="55"/>
      <c r="AD1717" s="55"/>
      <c r="AE1717" s="55"/>
      <c r="AF1717" s="55"/>
      <c r="AG1717" s="55"/>
    </row>
    <row r="1718" spans="2:33">
      <c r="B1718" s="55"/>
      <c r="C1718" s="55"/>
      <c r="D1718" s="55"/>
      <c r="E1718" s="55"/>
      <c r="F1718" s="55"/>
      <c r="G1718" s="55"/>
      <c r="H1718" s="55"/>
      <c r="I1718" s="55"/>
      <c r="J1718" s="55"/>
      <c r="K1718" s="55"/>
      <c r="L1718" s="55"/>
      <c r="M1718" s="55"/>
      <c r="N1718" s="55"/>
      <c r="O1718" s="55"/>
      <c r="P1718" s="55"/>
      <c r="Q1718" s="55"/>
      <c r="R1718" s="55"/>
      <c r="S1718" s="55"/>
      <c r="T1718" s="55"/>
      <c r="U1718" s="55"/>
      <c r="V1718" s="55"/>
      <c r="W1718" s="55"/>
      <c r="X1718" s="55"/>
      <c r="Y1718" s="55"/>
      <c r="Z1718" s="55"/>
      <c r="AA1718" s="55"/>
      <c r="AB1718" s="55"/>
      <c r="AC1718" s="55"/>
      <c r="AD1718" s="55"/>
      <c r="AE1718" s="55"/>
      <c r="AF1718" s="55"/>
      <c r="AG1718" s="55"/>
    </row>
    <row r="1719" spans="2:33">
      <c r="B1719" s="55"/>
      <c r="C1719" s="55"/>
      <c r="D1719" s="55"/>
      <c r="E1719" s="55"/>
      <c r="F1719" s="55"/>
      <c r="G1719" s="55"/>
      <c r="H1719" s="55"/>
      <c r="I1719" s="55"/>
      <c r="J1719" s="55"/>
      <c r="K1719" s="55"/>
      <c r="L1719" s="55"/>
      <c r="M1719" s="55"/>
      <c r="N1719" s="55"/>
      <c r="O1719" s="55"/>
      <c r="P1719" s="55"/>
      <c r="Q1719" s="55"/>
      <c r="R1719" s="55"/>
      <c r="S1719" s="55"/>
      <c r="T1719" s="55"/>
      <c r="U1719" s="55"/>
      <c r="V1719" s="55"/>
      <c r="W1719" s="55"/>
      <c r="X1719" s="55"/>
      <c r="Y1719" s="55"/>
      <c r="Z1719" s="55"/>
      <c r="AA1719" s="55"/>
      <c r="AB1719" s="55"/>
      <c r="AC1719" s="55"/>
      <c r="AD1719" s="55"/>
      <c r="AE1719" s="55"/>
      <c r="AF1719" s="55"/>
      <c r="AG1719" s="55"/>
    </row>
    <row r="1720" spans="2:33">
      <c r="B1720" s="55"/>
      <c r="C1720" s="55"/>
      <c r="D1720" s="55"/>
      <c r="E1720" s="55"/>
      <c r="F1720" s="55"/>
      <c r="G1720" s="55"/>
      <c r="H1720" s="55"/>
      <c r="I1720" s="55"/>
      <c r="J1720" s="55"/>
      <c r="K1720" s="55"/>
      <c r="L1720" s="55"/>
      <c r="M1720" s="55"/>
      <c r="N1720" s="55"/>
      <c r="O1720" s="55"/>
      <c r="P1720" s="55"/>
      <c r="Q1720" s="55"/>
      <c r="R1720" s="55"/>
      <c r="S1720" s="55"/>
      <c r="T1720" s="55"/>
      <c r="U1720" s="55"/>
      <c r="V1720" s="55"/>
      <c r="W1720" s="55"/>
      <c r="X1720" s="55"/>
      <c r="Y1720" s="55"/>
      <c r="Z1720" s="55"/>
      <c r="AA1720" s="55"/>
      <c r="AB1720" s="55"/>
      <c r="AC1720" s="55"/>
      <c r="AD1720" s="55"/>
      <c r="AE1720" s="55"/>
      <c r="AF1720" s="55"/>
      <c r="AG1720" s="55"/>
    </row>
    <row r="1721" spans="2:33">
      <c r="B1721" s="55"/>
      <c r="C1721" s="55"/>
      <c r="D1721" s="55"/>
      <c r="E1721" s="55"/>
      <c r="F1721" s="55"/>
      <c r="G1721" s="55"/>
      <c r="H1721" s="55"/>
      <c r="I1721" s="55"/>
      <c r="J1721" s="55"/>
      <c r="K1721" s="55"/>
      <c r="L1721" s="55"/>
      <c r="M1721" s="55"/>
      <c r="N1721" s="55"/>
      <c r="O1721" s="55"/>
      <c r="P1721" s="55"/>
      <c r="Q1721" s="55"/>
      <c r="R1721" s="55"/>
      <c r="S1721" s="55"/>
      <c r="T1721" s="55"/>
      <c r="U1721" s="55"/>
      <c r="V1721" s="55"/>
      <c r="W1721" s="55"/>
      <c r="X1721" s="55"/>
      <c r="Y1721" s="55"/>
      <c r="Z1721" s="55"/>
      <c r="AA1721" s="55"/>
      <c r="AB1721" s="55"/>
      <c r="AC1721" s="55"/>
      <c r="AD1721" s="55"/>
      <c r="AE1721" s="55"/>
      <c r="AF1721" s="55"/>
      <c r="AG1721" s="55"/>
    </row>
    <row r="1722" spans="2:33">
      <c r="B1722" s="55"/>
      <c r="C1722" s="55"/>
      <c r="D1722" s="55"/>
      <c r="E1722" s="55"/>
      <c r="F1722" s="55"/>
      <c r="G1722" s="55"/>
      <c r="H1722" s="55"/>
      <c r="I1722" s="55"/>
      <c r="J1722" s="55"/>
      <c r="K1722" s="55"/>
      <c r="L1722" s="55"/>
      <c r="M1722" s="55"/>
      <c r="N1722" s="55"/>
      <c r="O1722" s="55"/>
      <c r="P1722" s="55"/>
      <c r="Q1722" s="55"/>
      <c r="R1722" s="55"/>
      <c r="S1722" s="55"/>
      <c r="T1722" s="55"/>
      <c r="U1722" s="55"/>
      <c r="V1722" s="55"/>
      <c r="W1722" s="55"/>
      <c r="X1722" s="55"/>
      <c r="Y1722" s="55"/>
      <c r="Z1722" s="55"/>
      <c r="AA1722" s="55"/>
      <c r="AB1722" s="55"/>
      <c r="AC1722" s="55"/>
      <c r="AD1722" s="55"/>
      <c r="AE1722" s="55"/>
      <c r="AF1722" s="55"/>
      <c r="AG1722" s="55"/>
    </row>
    <row r="1723" spans="2:33">
      <c r="B1723" s="55"/>
      <c r="C1723" s="55"/>
      <c r="D1723" s="55"/>
      <c r="E1723" s="55"/>
      <c r="F1723" s="55"/>
      <c r="G1723" s="55"/>
      <c r="H1723" s="55"/>
      <c r="I1723" s="55"/>
      <c r="J1723" s="55"/>
      <c r="K1723" s="55"/>
      <c r="L1723" s="55"/>
      <c r="M1723" s="55"/>
      <c r="N1723" s="55"/>
      <c r="O1723" s="55"/>
      <c r="P1723" s="55"/>
      <c r="Q1723" s="55"/>
      <c r="R1723" s="55"/>
      <c r="S1723" s="55"/>
      <c r="T1723" s="55"/>
      <c r="U1723" s="55"/>
      <c r="V1723" s="55"/>
      <c r="W1723" s="55"/>
      <c r="X1723" s="55"/>
      <c r="Y1723" s="55"/>
      <c r="Z1723" s="55"/>
      <c r="AA1723" s="55"/>
      <c r="AB1723" s="55"/>
      <c r="AC1723" s="55"/>
      <c r="AD1723" s="55"/>
      <c r="AE1723" s="55"/>
      <c r="AF1723" s="55"/>
      <c r="AG1723" s="55"/>
    </row>
    <row r="1724" spans="2:33">
      <c r="B1724" s="55"/>
      <c r="C1724" s="55"/>
      <c r="D1724" s="55"/>
      <c r="E1724" s="55"/>
      <c r="F1724" s="55"/>
      <c r="G1724" s="55"/>
      <c r="H1724" s="55"/>
      <c r="I1724" s="55"/>
      <c r="J1724" s="55"/>
      <c r="K1724" s="55"/>
      <c r="L1724" s="55"/>
      <c r="M1724" s="55"/>
      <c r="N1724" s="55"/>
      <c r="O1724" s="55"/>
      <c r="P1724" s="55"/>
      <c r="Q1724" s="55"/>
      <c r="R1724" s="55"/>
      <c r="S1724" s="55"/>
      <c r="T1724" s="55"/>
      <c r="U1724" s="55"/>
      <c r="V1724" s="55"/>
      <c r="W1724" s="55"/>
      <c r="X1724" s="55"/>
      <c r="Y1724" s="55"/>
      <c r="Z1724" s="55"/>
      <c r="AA1724" s="55"/>
      <c r="AB1724" s="55"/>
      <c r="AC1724" s="55"/>
      <c r="AD1724" s="55"/>
      <c r="AE1724" s="55"/>
      <c r="AF1724" s="55"/>
      <c r="AG1724" s="55"/>
    </row>
    <row r="1728" spans="2:33">
      <c r="B1728" s="55"/>
      <c r="C1728" s="55"/>
      <c r="D1728" s="55"/>
      <c r="E1728" s="55"/>
      <c r="F1728" s="55"/>
      <c r="G1728" s="55"/>
      <c r="H1728" s="55"/>
      <c r="I1728" s="55"/>
      <c r="J1728" s="55"/>
      <c r="K1728" s="55"/>
      <c r="L1728" s="55"/>
      <c r="M1728" s="55"/>
      <c r="N1728" s="55"/>
      <c r="O1728" s="55"/>
      <c r="P1728" s="55"/>
      <c r="Q1728" s="55"/>
      <c r="R1728" s="55"/>
      <c r="S1728" s="55"/>
      <c r="T1728" s="55"/>
      <c r="U1728" s="55"/>
      <c r="V1728" s="55"/>
      <c r="W1728" s="55"/>
      <c r="X1728" s="55"/>
      <c r="Y1728" s="55"/>
      <c r="Z1728" s="55"/>
      <c r="AA1728" s="55"/>
      <c r="AB1728" s="55"/>
      <c r="AC1728" s="55"/>
      <c r="AD1728" s="55"/>
      <c r="AE1728" s="55"/>
      <c r="AF1728" s="55"/>
      <c r="AG1728" s="55"/>
    </row>
    <row r="1989" spans="2:33">
      <c r="B1989" s="55"/>
      <c r="C1989" s="55"/>
      <c r="D1989" s="55"/>
      <c r="E1989" s="55"/>
      <c r="F1989" s="55"/>
      <c r="G1989" s="55"/>
      <c r="H1989" s="55"/>
      <c r="I1989" s="55"/>
      <c r="J1989" s="55"/>
      <c r="K1989" s="55"/>
      <c r="L1989" s="55"/>
      <c r="M1989" s="55"/>
      <c r="N1989" s="55"/>
      <c r="O1989" s="55"/>
      <c r="P1989" s="55"/>
      <c r="Q1989" s="55"/>
      <c r="R1989" s="55"/>
      <c r="S1989" s="55"/>
      <c r="T1989" s="55"/>
      <c r="U1989" s="55"/>
      <c r="V1989" s="55"/>
      <c r="W1989" s="55"/>
      <c r="X1989" s="55"/>
      <c r="Y1989" s="55"/>
      <c r="Z1989" s="55"/>
      <c r="AA1989" s="55"/>
      <c r="AB1989" s="55"/>
      <c r="AC1989" s="55"/>
      <c r="AD1989" s="55"/>
      <c r="AE1989" s="55"/>
      <c r="AF1989" s="55"/>
      <c r="AG1989" s="55"/>
    </row>
    <row r="1990" spans="2:33">
      <c r="B1990" s="242"/>
      <c r="C1990" s="242"/>
      <c r="D1990" s="242"/>
      <c r="E1990" s="242"/>
      <c r="F1990" s="242"/>
      <c r="G1990" s="242"/>
      <c r="H1990" s="242"/>
      <c r="I1990" s="242"/>
      <c r="J1990" s="242"/>
      <c r="K1990" s="242"/>
      <c r="L1990" s="242"/>
      <c r="M1990" s="242"/>
      <c r="N1990" s="242"/>
      <c r="O1990" s="242"/>
      <c r="P1990" s="242"/>
      <c r="Q1990" s="242"/>
      <c r="R1990" s="242"/>
      <c r="S1990" s="242"/>
      <c r="T1990" s="242"/>
      <c r="U1990" s="242"/>
      <c r="V1990" s="242"/>
      <c r="W1990" s="242"/>
      <c r="X1990" s="242"/>
      <c r="Y1990" s="242"/>
      <c r="Z1990" s="242"/>
      <c r="AA1990" s="242"/>
      <c r="AB1990" s="242"/>
      <c r="AC1990" s="242"/>
      <c r="AD1990" s="242"/>
      <c r="AE1990" s="242"/>
      <c r="AF1990" s="242"/>
      <c r="AG1990" s="242"/>
    </row>
    <row r="1998" spans="2:33">
      <c r="B1998" s="55"/>
      <c r="C1998" s="55"/>
      <c r="D1998" s="55"/>
      <c r="E1998" s="55"/>
      <c r="F1998" s="55"/>
      <c r="G1998" s="55"/>
      <c r="H1998" s="55"/>
      <c r="I1998" s="55"/>
      <c r="J1998" s="55"/>
      <c r="K1998" s="55"/>
      <c r="L1998" s="55"/>
      <c r="M1998" s="55"/>
      <c r="N1998" s="55"/>
      <c r="O1998" s="55"/>
      <c r="P1998" s="55"/>
      <c r="Q1998" s="55"/>
      <c r="R1998" s="55"/>
      <c r="S1998" s="55"/>
      <c r="T1998" s="55"/>
      <c r="U1998" s="55"/>
      <c r="V1998" s="55"/>
      <c r="W1998" s="55"/>
      <c r="X1998" s="55"/>
      <c r="Y1998" s="55"/>
      <c r="Z1998" s="55"/>
      <c r="AA1998" s="55"/>
      <c r="AB1998" s="55"/>
      <c r="AC1998" s="55"/>
      <c r="AD1998" s="55"/>
      <c r="AE1998" s="55"/>
      <c r="AF1998" s="55"/>
      <c r="AG1998" s="55"/>
    </row>
    <row r="1999" spans="2:33">
      <c r="B1999" s="55"/>
      <c r="C1999" s="55"/>
      <c r="D1999" s="55"/>
      <c r="E1999" s="55"/>
      <c r="F1999" s="55"/>
      <c r="G1999" s="55"/>
      <c r="H1999" s="55"/>
      <c r="I1999" s="55"/>
      <c r="J1999" s="55"/>
      <c r="K1999" s="55"/>
      <c r="L1999" s="55"/>
      <c r="M1999" s="55"/>
      <c r="N1999" s="55"/>
      <c r="O1999" s="55"/>
      <c r="P1999" s="55"/>
      <c r="Q1999" s="55"/>
      <c r="R1999" s="55"/>
      <c r="S1999" s="55"/>
      <c r="T1999" s="55"/>
      <c r="U1999" s="55"/>
      <c r="V1999" s="55"/>
      <c r="W1999" s="55"/>
      <c r="X1999" s="55"/>
      <c r="Y1999" s="55"/>
      <c r="Z1999" s="55"/>
      <c r="AA1999" s="55"/>
      <c r="AB1999" s="55"/>
      <c r="AC1999" s="55"/>
      <c r="AD1999" s="55"/>
      <c r="AE1999" s="55"/>
      <c r="AF1999" s="55"/>
      <c r="AG1999" s="55"/>
    </row>
    <row r="2000" spans="2:33">
      <c r="B2000" s="55"/>
      <c r="C2000" s="55"/>
      <c r="D2000" s="55"/>
      <c r="E2000" s="55"/>
      <c r="F2000" s="55"/>
      <c r="G2000" s="55"/>
      <c r="H2000" s="55"/>
      <c r="I2000" s="55"/>
      <c r="J2000" s="55"/>
      <c r="K2000" s="55"/>
      <c r="L2000" s="55"/>
      <c r="M2000" s="55"/>
      <c r="N2000" s="55"/>
      <c r="O2000" s="55"/>
      <c r="P2000" s="55"/>
      <c r="Q2000" s="55"/>
      <c r="R2000" s="55"/>
      <c r="S2000" s="55"/>
      <c r="T2000" s="55"/>
      <c r="U2000" s="55"/>
      <c r="V2000" s="55"/>
      <c r="W2000" s="55"/>
      <c r="X2000" s="55"/>
      <c r="Y2000" s="55"/>
      <c r="Z2000" s="55"/>
      <c r="AA2000" s="55"/>
      <c r="AB2000" s="55"/>
      <c r="AC2000" s="55"/>
      <c r="AD2000" s="55"/>
      <c r="AE2000" s="55"/>
      <c r="AF2000" s="55"/>
      <c r="AG2000" s="55"/>
    </row>
    <row r="2324" spans="2:33">
      <c r="B2324" s="55"/>
      <c r="C2324" s="55"/>
      <c r="D2324" s="55"/>
      <c r="E2324" s="55"/>
      <c r="F2324" s="55"/>
      <c r="G2324" s="55"/>
      <c r="H2324" s="55"/>
      <c r="I2324" s="55"/>
      <c r="J2324" s="55"/>
      <c r="K2324" s="55"/>
      <c r="L2324" s="55"/>
      <c r="M2324" s="55"/>
      <c r="N2324" s="55"/>
      <c r="O2324" s="55"/>
      <c r="P2324" s="55"/>
      <c r="Q2324" s="55"/>
      <c r="R2324" s="55"/>
      <c r="S2324" s="55"/>
      <c r="T2324" s="55"/>
      <c r="U2324" s="55"/>
      <c r="V2324" s="55"/>
      <c r="W2324" s="55"/>
      <c r="X2324" s="55"/>
      <c r="Y2324" s="55"/>
      <c r="Z2324" s="55"/>
      <c r="AA2324" s="55"/>
      <c r="AB2324" s="55"/>
      <c r="AC2324" s="55"/>
      <c r="AD2324" s="55"/>
      <c r="AE2324" s="55"/>
      <c r="AF2324" s="55"/>
      <c r="AG2324" s="55"/>
    </row>
    <row r="2325" spans="2:33">
      <c r="B2325" s="242"/>
      <c r="C2325" s="242"/>
      <c r="D2325" s="242"/>
      <c r="E2325" s="242"/>
      <c r="F2325" s="242"/>
      <c r="G2325" s="242"/>
      <c r="H2325" s="242"/>
      <c r="I2325" s="242"/>
      <c r="J2325" s="242"/>
      <c r="K2325" s="242"/>
      <c r="L2325" s="242"/>
      <c r="M2325" s="242"/>
      <c r="N2325" s="242"/>
      <c r="O2325" s="242"/>
      <c r="P2325" s="242"/>
      <c r="Q2325" s="242"/>
      <c r="R2325" s="242"/>
      <c r="S2325" s="242"/>
      <c r="T2325" s="242"/>
      <c r="U2325" s="242"/>
      <c r="V2325" s="242"/>
      <c r="W2325" s="242"/>
      <c r="X2325" s="242"/>
      <c r="Y2325" s="242"/>
      <c r="Z2325" s="242"/>
      <c r="AA2325" s="242"/>
      <c r="AB2325" s="242"/>
      <c r="AC2325" s="242"/>
      <c r="AD2325" s="242"/>
      <c r="AE2325" s="242"/>
      <c r="AF2325" s="242"/>
      <c r="AG2325" s="242"/>
    </row>
    <row r="2327" spans="2:33">
      <c r="B2327" s="55"/>
      <c r="C2327" s="55"/>
      <c r="D2327" s="55"/>
      <c r="E2327" s="55"/>
      <c r="F2327" s="55"/>
      <c r="G2327" s="55"/>
      <c r="H2327" s="55"/>
      <c r="I2327" s="55"/>
      <c r="J2327" s="55"/>
      <c r="K2327" s="55"/>
      <c r="L2327" s="55"/>
      <c r="M2327" s="55"/>
      <c r="N2327" s="55"/>
      <c r="O2327" s="55"/>
      <c r="P2327" s="55"/>
      <c r="Q2327" s="55"/>
      <c r="R2327" s="55"/>
      <c r="S2327" s="55"/>
      <c r="T2327" s="55"/>
      <c r="U2327" s="55"/>
      <c r="V2327" s="55"/>
      <c r="W2327" s="55"/>
      <c r="X2327" s="55"/>
      <c r="Y2327" s="55"/>
      <c r="Z2327" s="55"/>
      <c r="AA2327" s="55"/>
      <c r="AB2327" s="55"/>
      <c r="AC2327" s="55"/>
      <c r="AD2327" s="55"/>
      <c r="AE2327" s="55"/>
      <c r="AF2327" s="55"/>
      <c r="AG2327" s="55"/>
    </row>
    <row r="2328" spans="2:33">
      <c r="B2328" s="55"/>
      <c r="C2328" s="55"/>
      <c r="D2328" s="55"/>
      <c r="E2328" s="55"/>
      <c r="F2328" s="55"/>
      <c r="G2328" s="55"/>
      <c r="H2328" s="55"/>
      <c r="I2328" s="55"/>
      <c r="J2328" s="55"/>
      <c r="K2328" s="55"/>
      <c r="L2328" s="55"/>
      <c r="M2328" s="55"/>
      <c r="N2328" s="55"/>
      <c r="O2328" s="55"/>
      <c r="P2328" s="55"/>
      <c r="Q2328" s="55"/>
      <c r="R2328" s="55"/>
      <c r="S2328" s="55"/>
      <c r="T2328" s="55"/>
      <c r="U2328" s="55"/>
      <c r="V2328" s="55"/>
      <c r="W2328" s="55"/>
      <c r="X2328" s="55"/>
      <c r="Y2328" s="55"/>
      <c r="Z2328" s="55"/>
      <c r="AA2328" s="55"/>
      <c r="AB2328" s="55"/>
      <c r="AC2328" s="55"/>
      <c r="AD2328" s="55"/>
      <c r="AE2328" s="55"/>
      <c r="AF2328" s="55"/>
      <c r="AG2328" s="55"/>
    </row>
    <row r="2329" spans="2:33">
      <c r="B2329" s="55"/>
      <c r="C2329" s="55"/>
      <c r="D2329" s="55"/>
      <c r="E2329" s="55"/>
      <c r="F2329" s="55"/>
      <c r="G2329" s="55"/>
      <c r="H2329" s="55"/>
      <c r="I2329" s="55"/>
      <c r="J2329" s="55"/>
      <c r="K2329" s="55"/>
      <c r="L2329" s="55"/>
      <c r="M2329" s="55"/>
      <c r="N2329" s="55"/>
      <c r="O2329" s="55"/>
      <c r="P2329" s="55"/>
      <c r="Q2329" s="55"/>
      <c r="R2329" s="55"/>
      <c r="S2329" s="55"/>
      <c r="T2329" s="55"/>
      <c r="U2329" s="55"/>
      <c r="V2329" s="55"/>
      <c r="W2329" s="55"/>
      <c r="X2329" s="55"/>
      <c r="Y2329" s="55"/>
      <c r="Z2329" s="55"/>
      <c r="AA2329" s="55"/>
      <c r="AB2329" s="55"/>
      <c r="AC2329" s="55"/>
      <c r="AD2329" s="55"/>
      <c r="AE2329" s="55"/>
      <c r="AF2329" s="55"/>
      <c r="AG2329" s="55"/>
    </row>
    <row r="2330" spans="2:33">
      <c r="B2330" s="55"/>
      <c r="C2330" s="55"/>
      <c r="D2330" s="55"/>
      <c r="E2330" s="55"/>
      <c r="F2330" s="55"/>
      <c r="G2330" s="55"/>
      <c r="H2330" s="55"/>
      <c r="I2330" s="55"/>
      <c r="J2330" s="55"/>
      <c r="K2330" s="55"/>
      <c r="L2330" s="55"/>
      <c r="M2330" s="55"/>
      <c r="N2330" s="55"/>
      <c r="O2330" s="55"/>
      <c r="P2330" s="55"/>
      <c r="Q2330" s="55"/>
      <c r="R2330" s="55"/>
      <c r="S2330" s="55"/>
      <c r="T2330" s="55"/>
      <c r="U2330" s="55"/>
      <c r="V2330" s="55"/>
      <c r="W2330" s="55"/>
      <c r="X2330" s="55"/>
      <c r="Y2330" s="55"/>
      <c r="Z2330" s="55"/>
      <c r="AA2330" s="55"/>
      <c r="AB2330" s="55"/>
      <c r="AC2330" s="55"/>
      <c r="AD2330" s="55"/>
      <c r="AE2330" s="55"/>
      <c r="AF2330" s="55"/>
      <c r="AG2330" s="55"/>
    </row>
    <row r="2331" spans="2:33">
      <c r="B2331" s="55"/>
      <c r="C2331" s="55"/>
      <c r="D2331" s="55"/>
      <c r="E2331" s="55"/>
      <c r="F2331" s="55"/>
      <c r="G2331" s="55"/>
      <c r="H2331" s="55"/>
      <c r="I2331" s="55"/>
      <c r="J2331" s="55"/>
      <c r="K2331" s="55"/>
      <c r="L2331" s="55"/>
      <c r="M2331" s="55"/>
      <c r="N2331" s="55"/>
      <c r="O2331" s="55"/>
      <c r="P2331" s="55"/>
      <c r="Q2331" s="55"/>
      <c r="R2331" s="55"/>
      <c r="S2331" s="55"/>
      <c r="T2331" s="55"/>
      <c r="U2331" s="55"/>
      <c r="V2331" s="55"/>
      <c r="W2331" s="55"/>
      <c r="X2331" s="55"/>
      <c r="Y2331" s="55"/>
      <c r="Z2331" s="55"/>
      <c r="AA2331" s="55"/>
      <c r="AB2331" s="55"/>
      <c r="AC2331" s="55"/>
      <c r="AD2331" s="55"/>
      <c r="AE2331" s="55"/>
      <c r="AF2331" s="55"/>
      <c r="AG2331" s="55"/>
    </row>
    <row r="2332" spans="2:33">
      <c r="B2332" s="55"/>
      <c r="C2332" s="55"/>
      <c r="D2332" s="55"/>
      <c r="E2332" s="55"/>
      <c r="F2332" s="55"/>
      <c r="G2332" s="55"/>
      <c r="H2332" s="55"/>
      <c r="I2332" s="55"/>
      <c r="J2332" s="55"/>
      <c r="K2332" s="55"/>
      <c r="L2332" s="55"/>
      <c r="M2332" s="55"/>
      <c r="N2332" s="55"/>
      <c r="O2332" s="55"/>
      <c r="P2332" s="55"/>
      <c r="Q2332" s="55"/>
      <c r="R2332" s="55"/>
      <c r="S2332" s="55"/>
      <c r="T2332" s="55"/>
      <c r="U2332" s="55"/>
      <c r="V2332" s="55"/>
      <c r="W2332" s="55"/>
      <c r="X2332" s="55"/>
      <c r="Y2332" s="55"/>
      <c r="Z2332" s="55"/>
      <c r="AA2332" s="55"/>
      <c r="AB2332" s="55"/>
      <c r="AC2332" s="55"/>
      <c r="AD2332" s="55"/>
      <c r="AE2332" s="55"/>
      <c r="AF2332" s="55"/>
      <c r="AG2332" s="55"/>
    </row>
    <row r="2333" spans="2:33">
      <c r="B2333" s="55"/>
      <c r="C2333" s="55"/>
      <c r="D2333" s="55"/>
      <c r="E2333" s="55"/>
      <c r="F2333" s="55"/>
      <c r="G2333" s="55"/>
      <c r="H2333" s="55"/>
      <c r="I2333" s="55"/>
      <c r="J2333" s="55"/>
      <c r="K2333" s="55"/>
      <c r="L2333" s="55"/>
      <c r="M2333" s="55"/>
      <c r="N2333" s="55"/>
      <c r="O2333" s="55"/>
      <c r="P2333" s="55"/>
      <c r="Q2333" s="55"/>
      <c r="R2333" s="55"/>
      <c r="S2333" s="55"/>
      <c r="T2333" s="55"/>
      <c r="U2333" s="55"/>
      <c r="V2333" s="55"/>
      <c r="W2333" s="55"/>
      <c r="X2333" s="55"/>
      <c r="Y2333" s="55"/>
      <c r="Z2333" s="55"/>
      <c r="AA2333" s="55"/>
      <c r="AB2333" s="55"/>
      <c r="AC2333" s="55"/>
      <c r="AD2333" s="55"/>
      <c r="AE2333" s="55"/>
      <c r="AF2333" s="55"/>
      <c r="AG2333" s="55"/>
    </row>
    <row r="2334" spans="2:33">
      <c r="B2334" s="55"/>
      <c r="C2334" s="55"/>
      <c r="D2334" s="55"/>
      <c r="E2334" s="55"/>
      <c r="F2334" s="55"/>
      <c r="G2334" s="55"/>
      <c r="H2334" s="55"/>
      <c r="I2334" s="55"/>
      <c r="J2334" s="55"/>
      <c r="K2334" s="55"/>
      <c r="L2334" s="55"/>
      <c r="M2334" s="55"/>
      <c r="N2334" s="55"/>
      <c r="O2334" s="55"/>
      <c r="P2334" s="55"/>
      <c r="Q2334" s="55"/>
      <c r="R2334" s="55"/>
      <c r="S2334" s="55"/>
      <c r="T2334" s="55"/>
      <c r="U2334" s="55"/>
      <c r="V2334" s="55"/>
      <c r="W2334" s="55"/>
      <c r="X2334" s="55"/>
      <c r="Y2334" s="55"/>
      <c r="Z2334" s="55"/>
      <c r="AA2334" s="55"/>
      <c r="AB2334" s="55"/>
      <c r="AC2334" s="55"/>
      <c r="AD2334" s="55"/>
      <c r="AE2334" s="55"/>
      <c r="AF2334" s="55"/>
      <c r="AG2334" s="55"/>
    </row>
    <row r="2335" spans="2:33">
      <c r="B2335" s="55"/>
      <c r="C2335" s="55"/>
      <c r="D2335" s="55"/>
      <c r="E2335" s="55"/>
      <c r="F2335" s="55"/>
      <c r="G2335" s="55"/>
      <c r="H2335" s="55"/>
      <c r="I2335" s="55"/>
      <c r="J2335" s="55"/>
      <c r="K2335" s="55"/>
      <c r="L2335" s="55"/>
      <c r="M2335" s="55"/>
      <c r="N2335" s="55"/>
      <c r="O2335" s="55"/>
      <c r="P2335" s="55"/>
      <c r="Q2335" s="55"/>
      <c r="R2335" s="55"/>
      <c r="S2335" s="55"/>
      <c r="T2335" s="55"/>
      <c r="U2335" s="55"/>
      <c r="V2335" s="55"/>
      <c r="W2335" s="55"/>
      <c r="X2335" s="55"/>
      <c r="Y2335" s="55"/>
      <c r="Z2335" s="55"/>
      <c r="AA2335" s="55"/>
      <c r="AB2335" s="55"/>
      <c r="AC2335" s="55"/>
      <c r="AD2335" s="55"/>
      <c r="AE2335" s="55"/>
      <c r="AF2335" s="55"/>
      <c r="AG2335" s="55"/>
    </row>
    <row r="2336" spans="2:33">
      <c r="B2336" s="55"/>
      <c r="C2336" s="55"/>
      <c r="D2336" s="55"/>
      <c r="E2336" s="55"/>
      <c r="F2336" s="55"/>
      <c r="G2336" s="55"/>
      <c r="H2336" s="55"/>
      <c r="I2336" s="55"/>
      <c r="J2336" s="55"/>
      <c r="K2336" s="55"/>
      <c r="L2336" s="55"/>
      <c r="M2336" s="55"/>
      <c r="N2336" s="55"/>
      <c r="O2336" s="55"/>
      <c r="P2336" s="55"/>
      <c r="Q2336" s="55"/>
      <c r="R2336" s="55"/>
      <c r="S2336" s="55"/>
      <c r="T2336" s="55"/>
      <c r="U2336" s="55"/>
      <c r="V2336" s="55"/>
      <c r="W2336" s="55"/>
      <c r="X2336" s="55"/>
      <c r="Y2336" s="55"/>
      <c r="Z2336" s="55"/>
      <c r="AA2336" s="55"/>
      <c r="AB2336" s="55"/>
      <c r="AC2336" s="55"/>
      <c r="AD2336" s="55"/>
      <c r="AE2336" s="55"/>
      <c r="AF2336" s="55"/>
      <c r="AG2336" s="55"/>
    </row>
    <row r="2644" spans="2:33">
      <c r="B2644" s="55"/>
      <c r="C2644" s="55"/>
      <c r="D2644" s="55"/>
      <c r="E2644" s="55"/>
      <c r="F2644" s="55"/>
      <c r="G2644" s="55"/>
      <c r="H2644" s="55"/>
      <c r="I2644" s="55"/>
      <c r="J2644" s="55"/>
      <c r="K2644" s="55"/>
      <c r="L2644" s="55"/>
      <c r="M2644" s="55"/>
      <c r="N2644" s="55"/>
      <c r="O2644" s="55"/>
      <c r="P2644" s="55"/>
      <c r="Q2644" s="55"/>
      <c r="R2644" s="55"/>
      <c r="S2644" s="55"/>
      <c r="T2644" s="55"/>
      <c r="U2644" s="55"/>
      <c r="V2644" s="55"/>
      <c r="W2644" s="55"/>
      <c r="X2644" s="55"/>
      <c r="Y2644" s="55"/>
      <c r="Z2644" s="55"/>
      <c r="AA2644" s="55"/>
      <c r="AB2644" s="55"/>
      <c r="AC2644" s="55"/>
      <c r="AD2644" s="55"/>
      <c r="AE2644" s="55"/>
      <c r="AF2644" s="55"/>
      <c r="AG2644" s="55"/>
    </row>
    <row r="2645" spans="2:33">
      <c r="B2645" s="242"/>
      <c r="C2645" s="242"/>
      <c r="D2645" s="242"/>
      <c r="E2645" s="242"/>
      <c r="F2645" s="242"/>
      <c r="G2645" s="242"/>
      <c r="H2645" s="242"/>
      <c r="I2645" s="242"/>
      <c r="J2645" s="242"/>
      <c r="K2645" s="242"/>
      <c r="L2645" s="242"/>
      <c r="M2645" s="242"/>
      <c r="N2645" s="242"/>
      <c r="O2645" s="242"/>
      <c r="P2645" s="242"/>
      <c r="Q2645" s="242"/>
      <c r="R2645" s="242"/>
      <c r="S2645" s="242"/>
      <c r="T2645" s="242"/>
      <c r="U2645" s="242"/>
      <c r="V2645" s="242"/>
      <c r="W2645" s="242"/>
      <c r="X2645" s="242"/>
      <c r="Y2645" s="242"/>
      <c r="Z2645" s="242"/>
      <c r="AA2645" s="242"/>
      <c r="AB2645" s="242"/>
      <c r="AC2645" s="242"/>
      <c r="AD2645" s="242"/>
      <c r="AE2645" s="242"/>
      <c r="AF2645" s="242"/>
      <c r="AG2645" s="242"/>
    </row>
    <row r="2647" spans="2:33">
      <c r="B2647" s="55"/>
      <c r="C2647" s="55"/>
      <c r="D2647" s="55"/>
      <c r="E2647" s="55"/>
      <c r="F2647" s="55"/>
      <c r="G2647" s="55"/>
      <c r="H2647" s="55"/>
      <c r="I2647" s="55"/>
      <c r="J2647" s="55"/>
      <c r="K2647" s="55"/>
      <c r="L2647" s="55"/>
      <c r="M2647" s="55"/>
      <c r="N2647" s="55"/>
      <c r="O2647" s="55"/>
      <c r="P2647" s="55"/>
      <c r="Q2647" s="55"/>
      <c r="R2647" s="55"/>
      <c r="S2647" s="55"/>
      <c r="T2647" s="55"/>
      <c r="U2647" s="55"/>
      <c r="V2647" s="55"/>
      <c r="W2647" s="55"/>
      <c r="X2647" s="55"/>
      <c r="Y2647" s="55"/>
      <c r="Z2647" s="55"/>
      <c r="AA2647" s="55"/>
      <c r="AB2647" s="55"/>
      <c r="AC2647" s="55"/>
      <c r="AD2647" s="55"/>
      <c r="AE2647" s="55"/>
      <c r="AF2647" s="55"/>
      <c r="AG2647" s="55"/>
    </row>
    <row r="2648" spans="2:33">
      <c r="B2648" s="55"/>
      <c r="C2648" s="55"/>
      <c r="D2648" s="55"/>
      <c r="E2648" s="55"/>
      <c r="F2648" s="55"/>
      <c r="G2648" s="55"/>
      <c r="H2648" s="55"/>
      <c r="I2648" s="55"/>
      <c r="J2648" s="55"/>
      <c r="K2648" s="55"/>
      <c r="L2648" s="55"/>
      <c r="M2648" s="55"/>
      <c r="N2648" s="55"/>
      <c r="O2648" s="55"/>
      <c r="P2648" s="55"/>
      <c r="Q2648" s="55"/>
      <c r="R2648" s="55"/>
      <c r="S2648" s="55"/>
      <c r="T2648" s="55"/>
      <c r="U2648" s="55"/>
      <c r="V2648" s="55"/>
      <c r="W2648" s="55"/>
      <c r="X2648" s="55"/>
      <c r="Y2648" s="55"/>
      <c r="Z2648" s="55"/>
      <c r="AA2648" s="55"/>
      <c r="AB2648" s="55"/>
      <c r="AC2648" s="55"/>
      <c r="AD2648" s="55"/>
      <c r="AE2648" s="55"/>
      <c r="AF2648" s="55"/>
      <c r="AG2648" s="55"/>
    </row>
    <row r="2649" spans="2:33">
      <c r="B2649" s="55"/>
      <c r="C2649" s="55"/>
      <c r="D2649" s="55"/>
      <c r="E2649" s="55"/>
      <c r="F2649" s="55"/>
      <c r="G2649" s="55"/>
      <c r="H2649" s="55"/>
      <c r="I2649" s="55"/>
      <c r="J2649" s="55"/>
      <c r="K2649" s="55"/>
      <c r="L2649" s="55"/>
      <c r="M2649" s="55"/>
      <c r="N2649" s="55"/>
      <c r="O2649" s="55"/>
      <c r="P2649" s="55"/>
      <c r="Q2649" s="55"/>
      <c r="R2649" s="55"/>
      <c r="S2649" s="55"/>
      <c r="T2649" s="55"/>
      <c r="U2649" s="55"/>
      <c r="V2649" s="55"/>
      <c r="W2649" s="55"/>
      <c r="X2649" s="55"/>
      <c r="Y2649" s="55"/>
      <c r="Z2649" s="55"/>
      <c r="AA2649" s="55"/>
      <c r="AB2649" s="55"/>
      <c r="AC2649" s="55"/>
      <c r="AD2649" s="55"/>
      <c r="AE2649" s="55"/>
      <c r="AF2649" s="55"/>
      <c r="AG2649" s="55"/>
    </row>
    <row r="2650" spans="2:33">
      <c r="B2650" s="55"/>
      <c r="C2650" s="55"/>
      <c r="D2650" s="55"/>
      <c r="E2650" s="55"/>
      <c r="F2650" s="55"/>
      <c r="G2650" s="55"/>
      <c r="H2650" s="55"/>
      <c r="I2650" s="55"/>
      <c r="J2650" s="55"/>
      <c r="K2650" s="55"/>
      <c r="L2650" s="55"/>
      <c r="M2650" s="55"/>
      <c r="N2650" s="55"/>
      <c r="O2650" s="55"/>
      <c r="P2650" s="55"/>
      <c r="Q2650" s="55"/>
      <c r="R2650" s="55"/>
      <c r="S2650" s="55"/>
      <c r="T2650" s="55"/>
      <c r="U2650" s="55"/>
      <c r="V2650" s="55"/>
      <c r="W2650" s="55"/>
      <c r="X2650" s="55"/>
      <c r="Y2650" s="55"/>
      <c r="Z2650" s="55"/>
      <c r="AA2650" s="55"/>
      <c r="AB2650" s="55"/>
      <c r="AC2650" s="55"/>
      <c r="AD2650" s="55"/>
      <c r="AE2650" s="55"/>
      <c r="AF2650" s="55"/>
      <c r="AG2650" s="55"/>
    </row>
    <row r="2651" spans="2:33">
      <c r="B2651" s="55"/>
      <c r="C2651" s="55"/>
      <c r="D2651" s="55"/>
      <c r="E2651" s="55"/>
      <c r="F2651" s="55"/>
      <c r="G2651" s="55"/>
      <c r="H2651" s="55"/>
      <c r="I2651" s="55"/>
      <c r="J2651" s="55"/>
      <c r="K2651" s="55"/>
      <c r="L2651" s="55"/>
      <c r="M2651" s="55"/>
      <c r="N2651" s="55"/>
      <c r="O2651" s="55"/>
      <c r="P2651" s="55"/>
      <c r="Q2651" s="55"/>
      <c r="R2651" s="55"/>
      <c r="S2651" s="55"/>
      <c r="T2651" s="55"/>
      <c r="U2651" s="55"/>
      <c r="V2651" s="55"/>
      <c r="W2651" s="55"/>
      <c r="X2651" s="55"/>
      <c r="Y2651" s="55"/>
      <c r="Z2651" s="55"/>
      <c r="AA2651" s="55"/>
      <c r="AB2651" s="55"/>
      <c r="AC2651" s="55"/>
      <c r="AD2651" s="55"/>
      <c r="AE2651" s="55"/>
      <c r="AF2651" s="55"/>
      <c r="AG2651" s="55"/>
    </row>
    <row r="2652" spans="2:33">
      <c r="B2652" s="55"/>
      <c r="C2652" s="55"/>
      <c r="D2652" s="55"/>
      <c r="E2652" s="55"/>
      <c r="F2652" s="55"/>
      <c r="G2652" s="55"/>
      <c r="H2652" s="55"/>
      <c r="I2652" s="55"/>
      <c r="J2652" s="55"/>
      <c r="K2652" s="55"/>
      <c r="L2652" s="55"/>
      <c r="M2652" s="55"/>
      <c r="N2652" s="55"/>
      <c r="O2652" s="55"/>
      <c r="P2652" s="55"/>
      <c r="Q2652" s="55"/>
      <c r="R2652" s="55"/>
      <c r="S2652" s="55"/>
      <c r="T2652" s="55"/>
      <c r="U2652" s="55"/>
      <c r="V2652" s="55"/>
      <c r="W2652" s="55"/>
      <c r="X2652" s="55"/>
      <c r="Y2652" s="55"/>
      <c r="Z2652" s="55"/>
      <c r="AA2652" s="55"/>
      <c r="AB2652" s="55"/>
      <c r="AC2652" s="55"/>
      <c r="AD2652" s="55"/>
      <c r="AE2652" s="55"/>
      <c r="AF2652" s="55"/>
      <c r="AG2652" s="55"/>
    </row>
    <row r="2653" spans="2:33">
      <c r="B2653" s="55"/>
      <c r="C2653" s="55"/>
      <c r="D2653" s="55"/>
      <c r="E2653" s="55"/>
      <c r="F2653" s="55"/>
      <c r="G2653" s="55"/>
      <c r="H2653" s="55"/>
      <c r="I2653" s="55"/>
      <c r="J2653" s="55"/>
      <c r="K2653" s="55"/>
      <c r="L2653" s="55"/>
      <c r="M2653" s="55"/>
      <c r="N2653" s="55"/>
      <c r="O2653" s="55"/>
      <c r="P2653" s="55"/>
      <c r="Q2653" s="55"/>
      <c r="R2653" s="55"/>
      <c r="S2653" s="55"/>
      <c r="T2653" s="55"/>
      <c r="U2653" s="55"/>
      <c r="V2653" s="55"/>
      <c r="W2653" s="55"/>
      <c r="X2653" s="55"/>
      <c r="Y2653" s="55"/>
      <c r="Z2653" s="55"/>
      <c r="AA2653" s="55"/>
      <c r="AB2653" s="55"/>
      <c r="AC2653" s="55"/>
      <c r="AD2653" s="55"/>
      <c r="AE2653" s="55"/>
      <c r="AF2653" s="55"/>
      <c r="AG2653" s="55"/>
    </row>
    <row r="2654" spans="2:33">
      <c r="B2654" s="55"/>
      <c r="C2654" s="55"/>
      <c r="D2654" s="55"/>
      <c r="E2654" s="55"/>
      <c r="F2654" s="55"/>
      <c r="G2654" s="55"/>
      <c r="H2654" s="55"/>
      <c r="I2654" s="55"/>
      <c r="J2654" s="55"/>
      <c r="K2654" s="55"/>
      <c r="L2654" s="55"/>
      <c r="M2654" s="55"/>
      <c r="N2654" s="55"/>
      <c r="O2654" s="55"/>
      <c r="P2654" s="55"/>
      <c r="Q2654" s="55"/>
      <c r="R2654" s="55"/>
      <c r="S2654" s="55"/>
      <c r="T2654" s="55"/>
      <c r="U2654" s="55"/>
      <c r="V2654" s="55"/>
      <c r="W2654" s="55"/>
      <c r="X2654" s="55"/>
      <c r="Y2654" s="55"/>
      <c r="Z2654" s="55"/>
      <c r="AA2654" s="55"/>
      <c r="AB2654" s="55"/>
      <c r="AC2654" s="55"/>
      <c r="AD2654" s="55"/>
      <c r="AE2654" s="55"/>
      <c r="AF2654" s="55"/>
      <c r="AG2654" s="55"/>
    </row>
    <row r="2655" spans="2:33">
      <c r="B2655" s="55"/>
      <c r="C2655" s="55"/>
      <c r="D2655" s="55"/>
      <c r="E2655" s="55"/>
      <c r="F2655" s="55"/>
      <c r="G2655" s="55"/>
      <c r="H2655" s="55"/>
      <c r="I2655" s="55"/>
      <c r="J2655" s="55"/>
      <c r="K2655" s="55"/>
      <c r="L2655" s="55"/>
      <c r="M2655" s="55"/>
      <c r="N2655" s="55"/>
      <c r="O2655" s="55"/>
      <c r="P2655" s="55"/>
      <c r="Q2655" s="55"/>
      <c r="R2655" s="55"/>
      <c r="S2655" s="55"/>
      <c r="T2655" s="55"/>
      <c r="U2655" s="55"/>
      <c r="V2655" s="55"/>
      <c r="W2655" s="55"/>
      <c r="X2655" s="55"/>
      <c r="Y2655" s="55"/>
      <c r="Z2655" s="55"/>
      <c r="AA2655" s="55"/>
      <c r="AB2655" s="55"/>
      <c r="AC2655" s="55"/>
      <c r="AD2655" s="55"/>
      <c r="AE2655" s="55"/>
      <c r="AF2655" s="55"/>
      <c r="AG2655" s="55"/>
    </row>
    <row r="2656" spans="2:33">
      <c r="B2656" s="55"/>
      <c r="C2656" s="55"/>
      <c r="D2656" s="55"/>
      <c r="E2656" s="55"/>
      <c r="F2656" s="55"/>
      <c r="G2656" s="55"/>
      <c r="H2656" s="55"/>
      <c r="I2656" s="55"/>
      <c r="J2656" s="55"/>
      <c r="K2656" s="55"/>
      <c r="L2656" s="55"/>
      <c r="M2656" s="55"/>
      <c r="N2656" s="55"/>
      <c r="O2656" s="55"/>
      <c r="P2656" s="55"/>
      <c r="Q2656" s="55"/>
      <c r="R2656" s="55"/>
      <c r="S2656" s="55"/>
      <c r="T2656" s="55"/>
      <c r="U2656" s="55"/>
      <c r="V2656" s="55"/>
      <c r="W2656" s="55"/>
      <c r="X2656" s="55"/>
      <c r="Y2656" s="55"/>
      <c r="Z2656" s="55"/>
      <c r="AA2656" s="55"/>
      <c r="AB2656" s="55"/>
      <c r="AC2656" s="55"/>
      <c r="AD2656" s="55"/>
      <c r="AE2656" s="55"/>
      <c r="AF2656" s="55"/>
      <c r="AG2656" s="55"/>
    </row>
    <row r="2965" spans="2:33">
      <c r="B2965" s="55"/>
      <c r="C2965" s="55"/>
      <c r="D2965" s="55"/>
      <c r="E2965" s="55"/>
      <c r="F2965" s="55"/>
      <c r="G2965" s="55"/>
      <c r="H2965" s="55"/>
      <c r="I2965" s="55"/>
      <c r="J2965" s="55"/>
      <c r="K2965" s="55"/>
      <c r="L2965" s="55"/>
      <c r="M2965" s="55"/>
      <c r="N2965" s="55"/>
      <c r="O2965" s="55"/>
      <c r="P2965" s="55"/>
      <c r="Q2965" s="55"/>
      <c r="R2965" s="55"/>
      <c r="S2965" s="55"/>
      <c r="T2965" s="55"/>
      <c r="U2965" s="55"/>
      <c r="V2965" s="55"/>
      <c r="W2965" s="55"/>
      <c r="X2965" s="55"/>
      <c r="Y2965" s="55"/>
      <c r="Z2965" s="55"/>
      <c r="AA2965" s="55"/>
      <c r="AB2965" s="55"/>
      <c r="AC2965" s="55"/>
      <c r="AD2965" s="55"/>
      <c r="AE2965" s="55"/>
      <c r="AF2965" s="55"/>
      <c r="AG2965" s="55"/>
    </row>
    <row r="2970" spans="2:33">
      <c r="B2970" s="55"/>
      <c r="C2970" s="55"/>
      <c r="D2970" s="55"/>
      <c r="E2970" s="55"/>
      <c r="F2970" s="55"/>
      <c r="G2970" s="55"/>
      <c r="H2970" s="55"/>
      <c r="I2970" s="55"/>
      <c r="J2970" s="55"/>
      <c r="K2970" s="55"/>
      <c r="L2970" s="55"/>
      <c r="M2970" s="55"/>
      <c r="N2970" s="55"/>
      <c r="O2970" s="55"/>
      <c r="P2970" s="55"/>
      <c r="Q2970" s="55"/>
      <c r="R2970" s="55"/>
      <c r="S2970" s="55"/>
      <c r="T2970" s="55"/>
      <c r="U2970" s="55"/>
      <c r="V2970" s="55"/>
      <c r="W2970" s="55"/>
      <c r="X2970" s="55"/>
      <c r="Y2970" s="55"/>
      <c r="Z2970" s="55"/>
      <c r="AA2970" s="55"/>
      <c r="AB2970" s="55"/>
      <c r="AC2970" s="55"/>
      <c r="AD2970" s="55"/>
      <c r="AE2970" s="55"/>
      <c r="AF2970" s="55"/>
      <c r="AG2970" s="55"/>
    </row>
    <row r="2971" spans="2:33">
      <c r="B2971" s="242"/>
      <c r="C2971" s="242"/>
      <c r="D2971" s="242"/>
      <c r="E2971" s="242"/>
      <c r="F2971" s="242"/>
      <c r="G2971" s="242"/>
      <c r="H2971" s="242"/>
      <c r="I2971" s="242"/>
      <c r="J2971" s="242"/>
      <c r="K2971" s="242"/>
      <c r="L2971" s="242"/>
      <c r="M2971" s="242"/>
      <c r="N2971" s="242"/>
      <c r="O2971" s="242"/>
      <c r="P2971" s="242"/>
      <c r="Q2971" s="242"/>
      <c r="R2971" s="242"/>
      <c r="S2971" s="242"/>
      <c r="T2971" s="242"/>
      <c r="U2971" s="242"/>
      <c r="V2971" s="242"/>
      <c r="W2971" s="242"/>
      <c r="X2971" s="242"/>
      <c r="Y2971" s="242"/>
      <c r="Z2971" s="242"/>
      <c r="AA2971" s="242"/>
      <c r="AB2971" s="242"/>
      <c r="AC2971" s="242"/>
      <c r="AD2971" s="242"/>
      <c r="AE2971" s="242"/>
      <c r="AF2971" s="242"/>
      <c r="AG2971" s="242"/>
    </row>
    <row r="2973" spans="2:33">
      <c r="B2973" s="55"/>
      <c r="C2973" s="55"/>
      <c r="D2973" s="55"/>
      <c r="E2973" s="55"/>
      <c r="F2973" s="55"/>
      <c r="G2973" s="55"/>
      <c r="H2973" s="55"/>
      <c r="I2973" s="55"/>
      <c r="J2973" s="55"/>
      <c r="K2973" s="55"/>
      <c r="L2973" s="55"/>
      <c r="M2973" s="55"/>
      <c r="N2973" s="55"/>
      <c r="O2973" s="55"/>
      <c r="P2973" s="55"/>
      <c r="Q2973" s="55"/>
      <c r="R2973" s="55"/>
      <c r="S2973" s="55"/>
      <c r="T2973" s="55"/>
      <c r="U2973" s="55"/>
      <c r="V2973" s="55"/>
      <c r="W2973" s="55"/>
      <c r="X2973" s="55"/>
      <c r="Y2973" s="55"/>
      <c r="Z2973" s="55"/>
      <c r="AA2973" s="55"/>
      <c r="AB2973" s="55"/>
      <c r="AC2973" s="55"/>
      <c r="AD2973" s="55"/>
      <c r="AE2973" s="55"/>
      <c r="AF2973" s="55"/>
      <c r="AG2973" s="55"/>
    </row>
    <row r="2974" spans="2:33">
      <c r="B2974" s="55"/>
      <c r="C2974" s="55"/>
      <c r="D2974" s="55"/>
      <c r="E2974" s="55"/>
      <c r="F2974" s="55"/>
      <c r="G2974" s="55"/>
      <c r="H2974" s="55"/>
      <c r="I2974" s="55"/>
      <c r="J2974" s="55"/>
      <c r="K2974" s="55"/>
      <c r="L2974" s="55"/>
      <c r="M2974" s="55"/>
      <c r="N2974" s="55"/>
      <c r="O2974" s="55"/>
      <c r="P2974" s="55"/>
      <c r="Q2974" s="55"/>
      <c r="R2974" s="55"/>
      <c r="S2974" s="55"/>
      <c r="T2974" s="55"/>
      <c r="U2974" s="55"/>
      <c r="V2974" s="55"/>
      <c r="W2974" s="55"/>
      <c r="X2974" s="55"/>
      <c r="Y2974" s="55"/>
      <c r="Z2974" s="55"/>
      <c r="AA2974" s="55"/>
      <c r="AB2974" s="55"/>
      <c r="AC2974" s="55"/>
      <c r="AD2974" s="55"/>
      <c r="AE2974" s="55"/>
      <c r="AF2974" s="55"/>
      <c r="AG2974" s="55"/>
    </row>
    <row r="2975" spans="2:33">
      <c r="B2975" s="55"/>
      <c r="C2975" s="55"/>
      <c r="D2975" s="55"/>
      <c r="E2975" s="55"/>
      <c r="F2975" s="55"/>
      <c r="G2975" s="55"/>
      <c r="H2975" s="55"/>
      <c r="I2975" s="55"/>
      <c r="J2975" s="55"/>
      <c r="K2975" s="55"/>
      <c r="L2975" s="55"/>
      <c r="M2975" s="55"/>
      <c r="N2975" s="55"/>
      <c r="O2975" s="55"/>
      <c r="P2975" s="55"/>
      <c r="Q2975" s="55"/>
      <c r="R2975" s="55"/>
      <c r="S2975" s="55"/>
      <c r="T2975" s="55"/>
      <c r="U2975" s="55"/>
      <c r="V2975" s="55"/>
      <c r="W2975" s="55"/>
      <c r="X2975" s="55"/>
      <c r="Y2975" s="55"/>
      <c r="Z2975" s="55"/>
      <c r="AA2975" s="55"/>
      <c r="AB2975" s="55"/>
      <c r="AC2975" s="55"/>
      <c r="AD2975" s="55"/>
      <c r="AE2975" s="55"/>
      <c r="AF2975" s="55"/>
      <c r="AG2975" s="55"/>
    </row>
    <row r="2976" spans="2:33">
      <c r="B2976" s="55"/>
      <c r="C2976" s="55"/>
      <c r="D2976" s="55"/>
      <c r="E2976" s="55"/>
      <c r="F2976" s="55"/>
      <c r="G2976" s="55"/>
      <c r="H2976" s="55"/>
      <c r="I2976" s="55"/>
      <c r="J2976" s="55"/>
      <c r="K2976" s="55"/>
      <c r="L2976" s="55"/>
      <c r="M2976" s="55"/>
      <c r="N2976" s="55"/>
      <c r="O2976" s="55"/>
      <c r="P2976" s="55"/>
      <c r="Q2976" s="55"/>
      <c r="R2976" s="55"/>
      <c r="S2976" s="55"/>
      <c r="T2976" s="55"/>
      <c r="U2976" s="55"/>
      <c r="V2976" s="55"/>
      <c r="W2976" s="55"/>
      <c r="X2976" s="55"/>
      <c r="Y2976" s="55"/>
      <c r="Z2976" s="55"/>
      <c r="AA2976" s="55"/>
      <c r="AB2976" s="55"/>
      <c r="AC2976" s="55"/>
      <c r="AD2976" s="55"/>
      <c r="AE2976" s="55"/>
      <c r="AF2976" s="55"/>
      <c r="AG2976" s="55"/>
    </row>
    <row r="3292" spans="2:33">
      <c r="B3292" s="55"/>
      <c r="C3292" s="55"/>
      <c r="D3292" s="55"/>
      <c r="E3292" s="55"/>
      <c r="F3292" s="55"/>
      <c r="G3292" s="55"/>
      <c r="H3292" s="55"/>
      <c r="I3292" s="55"/>
      <c r="J3292" s="55"/>
      <c r="K3292" s="55"/>
      <c r="L3292" s="55"/>
      <c r="M3292" s="55"/>
      <c r="N3292" s="55"/>
      <c r="O3292" s="55"/>
      <c r="P3292" s="55"/>
      <c r="Q3292" s="55"/>
      <c r="R3292" s="55"/>
      <c r="S3292" s="55"/>
      <c r="T3292" s="55"/>
      <c r="U3292" s="55"/>
      <c r="V3292" s="55"/>
      <c r="W3292" s="55"/>
      <c r="X3292" s="55"/>
      <c r="Y3292" s="55"/>
      <c r="Z3292" s="55"/>
      <c r="AA3292" s="55"/>
      <c r="AB3292" s="55"/>
      <c r="AC3292" s="55"/>
      <c r="AD3292" s="55"/>
      <c r="AE3292" s="55"/>
      <c r="AF3292" s="55"/>
      <c r="AG3292" s="55"/>
    </row>
    <row r="3293" spans="2:33">
      <c r="B3293" s="242"/>
      <c r="C3293" s="242"/>
      <c r="D3293" s="242"/>
      <c r="E3293" s="242"/>
      <c r="F3293" s="242"/>
      <c r="G3293" s="242"/>
      <c r="H3293" s="242"/>
      <c r="I3293" s="242"/>
      <c r="J3293" s="242"/>
      <c r="K3293" s="242"/>
      <c r="L3293" s="242"/>
      <c r="M3293" s="242"/>
      <c r="N3293" s="242"/>
      <c r="O3293" s="242"/>
      <c r="P3293" s="242"/>
      <c r="Q3293" s="242"/>
      <c r="R3293" s="242"/>
      <c r="S3293" s="242"/>
      <c r="T3293" s="242"/>
      <c r="U3293" s="242"/>
      <c r="V3293" s="242"/>
      <c r="W3293" s="242"/>
      <c r="X3293" s="242"/>
      <c r="Y3293" s="242"/>
      <c r="Z3293" s="242"/>
      <c r="AA3293" s="242"/>
      <c r="AB3293" s="242"/>
      <c r="AC3293" s="242"/>
      <c r="AD3293" s="242"/>
      <c r="AE3293" s="242"/>
      <c r="AF3293" s="242"/>
      <c r="AG3293" s="242"/>
    </row>
    <row r="3294" spans="2:33">
      <c r="B3294" s="55"/>
      <c r="C3294" s="55"/>
      <c r="D3294" s="55"/>
      <c r="E3294" s="55"/>
      <c r="F3294" s="55"/>
      <c r="G3294" s="55"/>
      <c r="H3294" s="55"/>
      <c r="I3294" s="55"/>
      <c r="J3294" s="55"/>
      <c r="K3294" s="55"/>
      <c r="L3294" s="55"/>
      <c r="M3294" s="55"/>
      <c r="N3294" s="55"/>
      <c r="O3294" s="55"/>
      <c r="P3294" s="55"/>
      <c r="Q3294" s="55"/>
      <c r="R3294" s="55"/>
      <c r="S3294" s="55"/>
      <c r="T3294" s="55"/>
      <c r="U3294" s="55"/>
      <c r="V3294" s="55"/>
      <c r="W3294" s="55"/>
      <c r="X3294" s="55"/>
      <c r="Y3294" s="55"/>
      <c r="Z3294" s="55"/>
      <c r="AA3294" s="55"/>
      <c r="AB3294" s="55"/>
      <c r="AC3294" s="55"/>
      <c r="AD3294" s="55"/>
      <c r="AE3294" s="55"/>
      <c r="AF3294" s="55"/>
      <c r="AG3294" s="55"/>
    </row>
    <row r="3295" spans="2:33">
      <c r="B3295" s="55"/>
      <c r="C3295" s="55"/>
      <c r="D3295" s="55"/>
      <c r="E3295" s="55"/>
      <c r="F3295" s="55"/>
      <c r="G3295" s="55"/>
      <c r="H3295" s="55"/>
      <c r="I3295" s="55"/>
      <c r="J3295" s="55"/>
      <c r="K3295" s="55"/>
      <c r="L3295" s="55"/>
      <c r="M3295" s="55"/>
      <c r="N3295" s="55"/>
      <c r="O3295" s="55"/>
      <c r="P3295" s="55"/>
      <c r="Q3295" s="55"/>
      <c r="R3295" s="55"/>
      <c r="S3295" s="55"/>
      <c r="T3295" s="55"/>
      <c r="U3295" s="55"/>
      <c r="V3295" s="55"/>
      <c r="W3295" s="55"/>
      <c r="X3295" s="55"/>
      <c r="Y3295" s="55"/>
      <c r="Z3295" s="55"/>
      <c r="AA3295" s="55"/>
      <c r="AB3295" s="55"/>
      <c r="AC3295" s="55"/>
      <c r="AD3295" s="55"/>
      <c r="AE3295" s="55"/>
      <c r="AF3295" s="55"/>
      <c r="AG3295" s="55"/>
    </row>
    <row r="3296" spans="2:33">
      <c r="B3296" s="55"/>
      <c r="C3296" s="55"/>
      <c r="D3296" s="55"/>
      <c r="E3296" s="55"/>
      <c r="F3296" s="55"/>
      <c r="G3296" s="55"/>
      <c r="H3296" s="55"/>
      <c r="I3296" s="55"/>
      <c r="J3296" s="55"/>
      <c r="K3296" s="55"/>
      <c r="L3296" s="55"/>
      <c r="M3296" s="55"/>
      <c r="N3296" s="55"/>
      <c r="O3296" s="55"/>
      <c r="P3296" s="55"/>
      <c r="Q3296" s="55"/>
      <c r="R3296" s="55"/>
      <c r="S3296" s="55"/>
      <c r="T3296" s="55"/>
      <c r="U3296" s="55"/>
      <c r="V3296" s="55"/>
      <c r="W3296" s="55"/>
      <c r="X3296" s="55"/>
      <c r="Y3296" s="55"/>
      <c r="Z3296" s="55"/>
      <c r="AA3296" s="55"/>
      <c r="AB3296" s="55"/>
      <c r="AC3296" s="55"/>
      <c r="AD3296" s="55"/>
      <c r="AE3296" s="55"/>
      <c r="AF3296" s="55"/>
      <c r="AG3296" s="55"/>
    </row>
    <row r="3396" spans="2:33">
      <c r="B3396" s="55"/>
      <c r="C3396" s="55"/>
      <c r="D3396" s="55"/>
      <c r="E3396" s="55"/>
      <c r="F3396" s="55"/>
      <c r="G3396" s="55"/>
      <c r="H3396" s="55"/>
      <c r="I3396" s="55"/>
      <c r="J3396" s="55"/>
      <c r="K3396" s="55"/>
      <c r="L3396" s="55"/>
      <c r="M3396" s="55"/>
      <c r="N3396" s="55"/>
      <c r="O3396" s="55"/>
      <c r="P3396" s="55"/>
      <c r="Q3396" s="55"/>
      <c r="R3396" s="55"/>
      <c r="S3396" s="55"/>
      <c r="T3396" s="55"/>
      <c r="U3396" s="55"/>
      <c r="V3396" s="55"/>
      <c r="W3396" s="55"/>
      <c r="X3396" s="55"/>
      <c r="Y3396" s="55"/>
      <c r="Z3396" s="55"/>
      <c r="AA3396" s="55"/>
      <c r="AB3396" s="55"/>
      <c r="AC3396" s="55"/>
      <c r="AD3396" s="55"/>
      <c r="AE3396" s="55"/>
      <c r="AF3396" s="55"/>
      <c r="AG3396" s="55"/>
    </row>
    <row r="3399" spans="2:33">
      <c r="B3399" s="55"/>
      <c r="C3399" s="55"/>
      <c r="D3399" s="55"/>
      <c r="E3399" s="55"/>
      <c r="F3399" s="55"/>
      <c r="G3399" s="55"/>
      <c r="H3399" s="55"/>
      <c r="I3399" s="55"/>
      <c r="J3399" s="55"/>
      <c r="K3399" s="55"/>
      <c r="L3399" s="55"/>
      <c r="M3399" s="55"/>
      <c r="N3399" s="55"/>
      <c r="O3399" s="55"/>
      <c r="P3399" s="55"/>
      <c r="Q3399" s="55"/>
      <c r="R3399" s="55"/>
      <c r="S3399" s="55"/>
      <c r="T3399" s="55"/>
      <c r="U3399" s="55"/>
      <c r="V3399" s="55"/>
      <c r="W3399" s="55"/>
      <c r="X3399" s="55"/>
      <c r="Y3399" s="55"/>
      <c r="Z3399" s="55"/>
      <c r="AA3399" s="55"/>
      <c r="AB3399" s="55"/>
      <c r="AC3399" s="55"/>
      <c r="AD3399" s="55"/>
      <c r="AE3399" s="55"/>
      <c r="AF3399" s="55"/>
      <c r="AG3399" s="55"/>
    </row>
    <row r="3401" spans="2:33">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c r="AG3401" s="55"/>
    </row>
    <row r="3402" spans="2:33">
      <c r="B3402" s="242"/>
      <c r="C3402" s="242"/>
      <c r="D3402" s="242"/>
      <c r="E3402" s="242"/>
      <c r="F3402" s="242"/>
      <c r="G3402" s="242"/>
      <c r="H3402" s="242"/>
      <c r="I3402" s="242"/>
      <c r="J3402" s="242"/>
      <c r="K3402" s="242"/>
      <c r="L3402" s="242"/>
      <c r="M3402" s="242"/>
      <c r="N3402" s="242"/>
      <c r="O3402" s="242"/>
      <c r="P3402" s="242"/>
      <c r="Q3402" s="242"/>
      <c r="R3402" s="242"/>
      <c r="S3402" s="242"/>
      <c r="T3402" s="242"/>
      <c r="U3402" s="242"/>
      <c r="V3402" s="242"/>
      <c r="W3402" s="242"/>
      <c r="X3402" s="242"/>
      <c r="Y3402" s="242"/>
      <c r="Z3402" s="242"/>
      <c r="AA3402" s="242"/>
      <c r="AB3402" s="242"/>
      <c r="AC3402" s="242"/>
      <c r="AD3402" s="242"/>
      <c r="AE3402" s="242"/>
      <c r="AF3402" s="242"/>
      <c r="AG3402" s="242"/>
    </row>
    <row r="3521" spans="2:33">
      <c r="B3521" s="55"/>
      <c r="C3521" s="55"/>
      <c r="D3521" s="55"/>
      <c r="E3521" s="55"/>
      <c r="F3521" s="55"/>
      <c r="G3521" s="55"/>
      <c r="H3521" s="55"/>
      <c r="I3521" s="55"/>
      <c r="J3521" s="55"/>
      <c r="K3521" s="55"/>
      <c r="L3521" s="55"/>
      <c r="M3521" s="55"/>
      <c r="N3521" s="55"/>
      <c r="O3521" s="55"/>
      <c r="P3521" s="55"/>
      <c r="Q3521" s="55"/>
      <c r="R3521" s="55"/>
      <c r="S3521" s="55"/>
      <c r="T3521" s="55"/>
      <c r="U3521" s="55"/>
      <c r="V3521" s="55"/>
      <c r="W3521" s="55"/>
      <c r="X3521" s="55"/>
      <c r="Y3521" s="55"/>
      <c r="Z3521" s="55"/>
      <c r="AA3521" s="55"/>
      <c r="AB3521" s="55"/>
      <c r="AC3521" s="55"/>
      <c r="AD3521" s="55"/>
      <c r="AE3521" s="55"/>
      <c r="AF3521" s="55"/>
      <c r="AG3521" s="55"/>
    </row>
    <row r="3524" spans="2:33">
      <c r="B3524" s="55"/>
      <c r="C3524" s="55"/>
      <c r="D3524" s="55"/>
      <c r="E3524" s="55"/>
      <c r="F3524" s="55"/>
      <c r="G3524" s="55"/>
      <c r="H3524" s="55"/>
      <c r="I3524" s="55"/>
      <c r="J3524" s="55"/>
      <c r="K3524" s="55"/>
      <c r="L3524" s="55"/>
      <c r="M3524" s="55"/>
      <c r="N3524" s="55"/>
      <c r="O3524" s="55"/>
      <c r="P3524" s="55"/>
      <c r="Q3524" s="55"/>
      <c r="R3524" s="55"/>
      <c r="S3524" s="55"/>
      <c r="T3524" s="55"/>
      <c r="U3524" s="55"/>
      <c r="V3524" s="55"/>
      <c r="W3524" s="55"/>
      <c r="X3524" s="55"/>
      <c r="Y3524" s="55"/>
      <c r="Z3524" s="55"/>
      <c r="AA3524" s="55"/>
      <c r="AB3524" s="55"/>
      <c r="AC3524" s="55"/>
      <c r="AD3524" s="55"/>
      <c r="AE3524" s="55"/>
      <c r="AF3524" s="55"/>
      <c r="AG3524" s="55"/>
    </row>
    <row r="3526" spans="2:33">
      <c r="B3526" s="55"/>
      <c r="C3526" s="55"/>
      <c r="D3526" s="55"/>
      <c r="E3526" s="55"/>
      <c r="F3526" s="55"/>
      <c r="G3526" s="55"/>
      <c r="H3526" s="55"/>
      <c r="I3526" s="55"/>
      <c r="J3526" s="55"/>
      <c r="K3526" s="55"/>
      <c r="L3526" s="55"/>
      <c r="M3526" s="55"/>
      <c r="N3526" s="55"/>
      <c r="O3526" s="55"/>
      <c r="P3526" s="55"/>
      <c r="Q3526" s="55"/>
      <c r="R3526" s="55"/>
      <c r="S3526" s="55"/>
      <c r="T3526" s="55"/>
      <c r="U3526" s="55"/>
      <c r="V3526" s="55"/>
      <c r="W3526" s="55"/>
      <c r="X3526" s="55"/>
      <c r="Y3526" s="55"/>
      <c r="Z3526" s="55"/>
      <c r="AA3526" s="55"/>
      <c r="AB3526" s="55"/>
      <c r="AC3526" s="55"/>
      <c r="AD3526" s="55"/>
      <c r="AE3526" s="55"/>
      <c r="AF3526" s="55"/>
      <c r="AG3526" s="55"/>
    </row>
    <row r="3527" spans="2:33">
      <c r="B3527" s="242"/>
      <c r="C3527" s="242"/>
      <c r="D3527" s="242"/>
      <c r="E3527" s="242"/>
      <c r="F3527" s="242"/>
      <c r="G3527" s="242"/>
      <c r="H3527" s="242"/>
      <c r="I3527" s="242"/>
      <c r="J3527" s="242"/>
      <c r="K3527" s="242"/>
      <c r="L3527" s="242"/>
      <c r="M3527" s="242"/>
      <c r="N3527" s="242"/>
      <c r="O3527" s="242"/>
      <c r="P3527" s="242"/>
      <c r="Q3527" s="242"/>
      <c r="R3527" s="242"/>
      <c r="S3527" s="242"/>
      <c r="T3527" s="242"/>
      <c r="U3527" s="242"/>
      <c r="V3527" s="242"/>
      <c r="W3527" s="242"/>
      <c r="X3527" s="242"/>
      <c r="Y3527" s="242"/>
      <c r="Z3527" s="242"/>
      <c r="AA3527" s="242"/>
      <c r="AB3527" s="242"/>
      <c r="AC3527" s="242"/>
      <c r="AD3527" s="242"/>
      <c r="AE3527" s="242"/>
      <c r="AF3527" s="242"/>
      <c r="AG3527" s="242"/>
    </row>
    <row r="3535" spans="2:33">
      <c r="B3535" s="55"/>
      <c r="C3535" s="55"/>
      <c r="D3535" s="55"/>
      <c r="E3535" s="55"/>
      <c r="F3535" s="55"/>
      <c r="G3535" s="55"/>
      <c r="H3535" s="55"/>
      <c r="I3535" s="55"/>
      <c r="J3535" s="55"/>
      <c r="K3535" s="55"/>
      <c r="L3535" s="55"/>
      <c r="M3535" s="55"/>
      <c r="N3535" s="55"/>
      <c r="O3535" s="55"/>
      <c r="P3535" s="55"/>
      <c r="Q3535" s="55"/>
      <c r="R3535" s="55"/>
      <c r="S3535" s="55"/>
      <c r="T3535" s="55"/>
      <c r="U3535" s="55"/>
      <c r="V3535" s="55"/>
      <c r="W3535" s="55"/>
      <c r="X3535" s="55"/>
      <c r="Y3535" s="55"/>
      <c r="Z3535" s="55"/>
      <c r="AA3535" s="55"/>
      <c r="AB3535" s="55"/>
      <c r="AC3535" s="55"/>
      <c r="AD3535" s="55"/>
      <c r="AE3535" s="55"/>
      <c r="AF3535" s="55"/>
      <c r="AG3535" s="55"/>
    </row>
    <row r="3536" spans="2:33">
      <c r="B3536" s="55"/>
      <c r="C3536" s="55"/>
      <c r="D3536" s="55"/>
      <c r="E3536" s="55"/>
      <c r="F3536" s="55"/>
      <c r="G3536" s="55"/>
      <c r="H3536" s="55"/>
      <c r="I3536" s="55"/>
      <c r="J3536" s="55"/>
      <c r="K3536" s="55"/>
      <c r="L3536" s="55"/>
      <c r="M3536" s="55"/>
      <c r="N3536" s="55"/>
      <c r="O3536" s="55"/>
      <c r="P3536" s="55"/>
      <c r="Q3536" s="55"/>
      <c r="R3536" s="55"/>
      <c r="S3536" s="55"/>
      <c r="T3536" s="55"/>
      <c r="U3536" s="55"/>
      <c r="V3536" s="55"/>
      <c r="W3536" s="55"/>
      <c r="X3536" s="55"/>
      <c r="Y3536" s="55"/>
      <c r="Z3536" s="55"/>
      <c r="AA3536" s="55"/>
      <c r="AB3536" s="55"/>
      <c r="AC3536" s="55"/>
      <c r="AD3536" s="55"/>
      <c r="AE3536" s="55"/>
      <c r="AF3536" s="55"/>
      <c r="AG3536" s="55"/>
    </row>
    <row r="3649" spans="2:33">
      <c r="B3649" s="55"/>
      <c r="C3649" s="55"/>
      <c r="D3649" s="55"/>
      <c r="E3649" s="55"/>
      <c r="F3649" s="55"/>
      <c r="G3649" s="55"/>
      <c r="H3649" s="55"/>
      <c r="I3649" s="55"/>
      <c r="J3649" s="55"/>
      <c r="K3649" s="55"/>
      <c r="L3649" s="55"/>
      <c r="M3649" s="55"/>
      <c r="N3649" s="55"/>
      <c r="O3649" s="55"/>
      <c r="P3649" s="55"/>
      <c r="Q3649" s="55"/>
      <c r="R3649" s="55"/>
      <c r="S3649" s="55"/>
      <c r="T3649" s="55"/>
      <c r="U3649" s="55"/>
      <c r="V3649" s="55"/>
      <c r="W3649" s="55"/>
      <c r="X3649" s="55"/>
      <c r="Y3649" s="55"/>
      <c r="Z3649" s="55"/>
      <c r="AA3649" s="55"/>
      <c r="AB3649" s="55"/>
      <c r="AC3649" s="55"/>
      <c r="AD3649" s="55"/>
      <c r="AE3649" s="55"/>
      <c r="AF3649" s="55"/>
      <c r="AG3649" s="55"/>
    </row>
    <row r="3651" spans="2:33">
      <c r="B3651" s="55"/>
      <c r="C3651" s="55"/>
      <c r="D3651" s="55"/>
      <c r="E3651" s="55"/>
      <c r="F3651" s="55"/>
      <c r="G3651" s="55"/>
      <c r="H3651" s="55"/>
      <c r="I3651" s="55"/>
      <c r="J3651" s="55"/>
      <c r="K3651" s="55"/>
      <c r="L3651" s="55"/>
      <c r="M3651" s="55"/>
      <c r="N3651" s="55"/>
      <c r="O3651" s="55"/>
      <c r="P3651" s="55"/>
      <c r="Q3651" s="55"/>
      <c r="R3651" s="55"/>
      <c r="S3651" s="55"/>
      <c r="T3651" s="55"/>
      <c r="U3651" s="55"/>
      <c r="V3651" s="55"/>
      <c r="W3651" s="55"/>
      <c r="X3651" s="55"/>
      <c r="Y3651" s="55"/>
      <c r="Z3651" s="55"/>
      <c r="AA3651" s="55"/>
      <c r="AB3651" s="55"/>
      <c r="AC3651" s="55"/>
      <c r="AD3651" s="55"/>
      <c r="AE3651" s="55"/>
      <c r="AF3651" s="55"/>
      <c r="AG3651" s="55"/>
    </row>
    <row r="3652" spans="2:33">
      <c r="B3652" s="242"/>
      <c r="C3652" s="242"/>
      <c r="D3652" s="242"/>
      <c r="E3652" s="242"/>
      <c r="F3652" s="242"/>
      <c r="G3652" s="242"/>
      <c r="H3652" s="242"/>
      <c r="I3652" s="242"/>
      <c r="J3652" s="242"/>
      <c r="K3652" s="242"/>
      <c r="L3652" s="242"/>
      <c r="M3652" s="242"/>
      <c r="N3652" s="242"/>
      <c r="O3652" s="242"/>
      <c r="P3652" s="242"/>
      <c r="Q3652" s="242"/>
      <c r="R3652" s="242"/>
      <c r="S3652" s="242"/>
      <c r="T3652" s="242"/>
      <c r="U3652" s="242"/>
      <c r="V3652" s="242"/>
      <c r="W3652" s="242"/>
      <c r="X3652" s="242"/>
      <c r="Y3652" s="242"/>
      <c r="Z3652" s="242"/>
      <c r="AA3652" s="242"/>
      <c r="AB3652" s="242"/>
      <c r="AC3652" s="242"/>
      <c r="AD3652" s="242"/>
      <c r="AE3652" s="242"/>
      <c r="AF3652" s="242"/>
      <c r="AG3652" s="242"/>
    </row>
    <row r="3660" spans="2:33">
      <c r="B3660" s="55"/>
      <c r="C3660" s="55"/>
      <c r="D3660" s="55"/>
      <c r="E3660" s="55"/>
      <c r="F3660" s="55"/>
      <c r="G3660" s="55"/>
      <c r="H3660" s="55"/>
      <c r="I3660" s="55"/>
      <c r="J3660" s="55"/>
      <c r="K3660" s="55"/>
      <c r="L3660" s="55"/>
      <c r="M3660" s="55"/>
      <c r="N3660" s="55"/>
      <c r="O3660" s="55"/>
      <c r="P3660" s="55"/>
      <c r="Q3660" s="55"/>
      <c r="R3660" s="55"/>
      <c r="S3660" s="55"/>
      <c r="T3660" s="55"/>
      <c r="U3660" s="55"/>
      <c r="V3660" s="55"/>
      <c r="W3660" s="55"/>
      <c r="X3660" s="55"/>
      <c r="Y3660" s="55"/>
      <c r="Z3660" s="55"/>
      <c r="AA3660" s="55"/>
      <c r="AB3660" s="55"/>
      <c r="AC3660" s="55"/>
      <c r="AD3660" s="55"/>
      <c r="AE3660" s="55"/>
      <c r="AF3660" s="55"/>
      <c r="AG3660" s="55"/>
    </row>
    <row r="3661" spans="2:33">
      <c r="B3661" s="55"/>
      <c r="C3661" s="55"/>
      <c r="D3661" s="55"/>
      <c r="E3661" s="55"/>
      <c r="F3661" s="55"/>
      <c r="G3661" s="55"/>
      <c r="H3661" s="55"/>
      <c r="I3661" s="55"/>
      <c r="J3661" s="55"/>
      <c r="K3661" s="55"/>
      <c r="L3661" s="55"/>
      <c r="M3661" s="55"/>
      <c r="N3661" s="55"/>
      <c r="O3661" s="55"/>
      <c r="P3661" s="55"/>
      <c r="Q3661" s="55"/>
      <c r="R3661" s="55"/>
      <c r="S3661" s="55"/>
      <c r="T3661" s="55"/>
      <c r="U3661" s="55"/>
      <c r="V3661" s="55"/>
      <c r="W3661" s="55"/>
      <c r="X3661" s="55"/>
      <c r="Y3661" s="55"/>
      <c r="Z3661" s="55"/>
      <c r="AA3661" s="55"/>
      <c r="AB3661" s="55"/>
      <c r="AC3661" s="55"/>
      <c r="AD3661" s="55"/>
      <c r="AE3661" s="55"/>
      <c r="AF3661" s="55"/>
      <c r="AG3661" s="55"/>
    </row>
    <row r="3662" spans="2:33">
      <c r="B3662" s="55"/>
      <c r="C3662" s="55"/>
      <c r="D3662" s="55"/>
      <c r="E3662" s="55"/>
      <c r="F3662" s="55"/>
      <c r="G3662" s="55"/>
      <c r="H3662" s="55"/>
      <c r="I3662" s="55"/>
      <c r="J3662" s="55"/>
      <c r="K3662" s="55"/>
      <c r="L3662" s="55"/>
      <c r="M3662" s="55"/>
      <c r="N3662" s="55"/>
      <c r="O3662" s="55"/>
      <c r="P3662" s="55"/>
      <c r="Q3662" s="55"/>
      <c r="R3662" s="55"/>
      <c r="S3662" s="55"/>
      <c r="T3662" s="55"/>
      <c r="U3662" s="55"/>
      <c r="V3662" s="55"/>
      <c r="W3662" s="55"/>
      <c r="X3662" s="55"/>
      <c r="Y3662" s="55"/>
      <c r="Z3662" s="55"/>
      <c r="AA3662" s="55"/>
      <c r="AB3662" s="55"/>
      <c r="AC3662" s="55"/>
      <c r="AD3662" s="55"/>
      <c r="AE3662" s="55"/>
      <c r="AF3662" s="55"/>
      <c r="AG3662" s="55"/>
    </row>
    <row r="3663" spans="2:33">
      <c r="B3663" s="55"/>
      <c r="C3663" s="55"/>
      <c r="D3663" s="55"/>
      <c r="E3663" s="55"/>
      <c r="F3663" s="55"/>
      <c r="G3663" s="55"/>
      <c r="H3663" s="55"/>
      <c r="I3663" s="55"/>
      <c r="J3663" s="55"/>
      <c r="K3663" s="55"/>
      <c r="L3663" s="55"/>
      <c r="M3663" s="55"/>
      <c r="N3663" s="55"/>
      <c r="O3663" s="55"/>
      <c r="P3663" s="55"/>
      <c r="Q3663" s="55"/>
      <c r="R3663" s="55"/>
      <c r="S3663" s="55"/>
      <c r="T3663" s="55"/>
      <c r="U3663" s="55"/>
      <c r="V3663" s="55"/>
      <c r="W3663" s="55"/>
      <c r="X3663" s="55"/>
      <c r="Y3663" s="55"/>
      <c r="Z3663" s="55"/>
      <c r="AA3663" s="55"/>
      <c r="AB3663" s="55"/>
      <c r="AC3663" s="55"/>
      <c r="AD3663" s="55"/>
      <c r="AE3663" s="55"/>
      <c r="AF3663" s="55"/>
      <c r="AG3663" s="55"/>
    </row>
    <row r="3664" spans="2:33">
      <c r="B3664" s="55"/>
      <c r="C3664" s="55"/>
      <c r="D3664" s="55"/>
      <c r="E3664" s="55"/>
      <c r="F3664" s="55"/>
      <c r="G3664" s="55"/>
      <c r="H3664" s="55"/>
      <c r="I3664" s="55"/>
      <c r="J3664" s="55"/>
      <c r="K3664" s="55"/>
      <c r="L3664" s="55"/>
      <c r="M3664" s="55"/>
      <c r="N3664" s="55"/>
      <c r="O3664" s="55"/>
      <c r="P3664" s="55"/>
      <c r="Q3664" s="55"/>
      <c r="R3664" s="55"/>
      <c r="S3664" s="55"/>
      <c r="T3664" s="55"/>
      <c r="U3664" s="55"/>
      <c r="V3664" s="55"/>
      <c r="W3664" s="55"/>
      <c r="X3664" s="55"/>
      <c r="Y3664" s="55"/>
      <c r="Z3664" s="55"/>
      <c r="AA3664" s="55"/>
      <c r="AB3664" s="55"/>
      <c r="AC3664" s="55"/>
      <c r="AD3664" s="55"/>
      <c r="AE3664" s="55"/>
      <c r="AF3664" s="55"/>
      <c r="AG3664" s="55"/>
    </row>
    <row r="3777" spans="2:33">
      <c r="B3777" s="242"/>
      <c r="C3777" s="242"/>
      <c r="D3777" s="242"/>
      <c r="E3777" s="242"/>
      <c r="F3777" s="242"/>
      <c r="G3777" s="242"/>
      <c r="H3777" s="242"/>
      <c r="I3777" s="242"/>
      <c r="J3777" s="242"/>
      <c r="K3777" s="242"/>
      <c r="L3777" s="242"/>
      <c r="M3777" s="242"/>
      <c r="N3777" s="242"/>
      <c r="O3777" s="242"/>
      <c r="P3777" s="242"/>
      <c r="Q3777" s="242"/>
      <c r="R3777" s="242"/>
      <c r="S3777" s="242"/>
      <c r="T3777" s="242"/>
      <c r="U3777" s="242"/>
      <c r="V3777" s="242"/>
      <c r="W3777" s="242"/>
      <c r="X3777" s="242"/>
      <c r="Y3777" s="242"/>
      <c r="Z3777" s="242"/>
      <c r="AA3777" s="242"/>
      <c r="AB3777" s="242"/>
      <c r="AC3777" s="242"/>
      <c r="AD3777" s="242"/>
      <c r="AE3777" s="242"/>
      <c r="AF3777" s="242"/>
      <c r="AG3777" s="242"/>
    </row>
    <row r="3785" spans="2:33">
      <c r="B3785" s="55"/>
      <c r="C3785" s="55"/>
      <c r="D3785" s="55"/>
      <c r="E3785" s="55"/>
      <c r="F3785" s="55"/>
      <c r="G3785" s="55"/>
      <c r="H3785" s="55"/>
      <c r="I3785" s="55"/>
      <c r="J3785" s="55"/>
      <c r="K3785" s="55"/>
      <c r="L3785" s="55"/>
      <c r="M3785" s="55"/>
      <c r="N3785" s="55"/>
      <c r="O3785" s="55"/>
      <c r="P3785" s="55"/>
      <c r="Q3785" s="55"/>
      <c r="R3785" s="55"/>
      <c r="S3785" s="55"/>
      <c r="T3785" s="55"/>
      <c r="U3785" s="55"/>
      <c r="V3785" s="55"/>
      <c r="W3785" s="55"/>
      <c r="X3785" s="55"/>
      <c r="Y3785" s="55"/>
      <c r="Z3785" s="55"/>
      <c r="AA3785" s="55"/>
      <c r="AB3785" s="55"/>
      <c r="AC3785" s="55"/>
      <c r="AD3785" s="55"/>
      <c r="AE3785" s="55"/>
      <c r="AF3785" s="55"/>
      <c r="AG3785" s="55"/>
    </row>
    <row r="3786" spans="2:33">
      <c r="B3786" s="55"/>
      <c r="C3786" s="55"/>
      <c r="D3786" s="55"/>
      <c r="E3786" s="55"/>
      <c r="F3786" s="55"/>
      <c r="G3786" s="55"/>
      <c r="H3786" s="55"/>
      <c r="I3786" s="55"/>
      <c r="J3786" s="55"/>
      <c r="K3786" s="55"/>
      <c r="L3786" s="55"/>
      <c r="M3786" s="55"/>
      <c r="N3786" s="55"/>
      <c r="O3786" s="55"/>
      <c r="P3786" s="55"/>
      <c r="Q3786" s="55"/>
      <c r="R3786" s="55"/>
      <c r="S3786" s="55"/>
      <c r="T3786" s="55"/>
      <c r="U3786" s="55"/>
      <c r="V3786" s="55"/>
      <c r="W3786" s="55"/>
      <c r="X3786" s="55"/>
      <c r="Y3786" s="55"/>
      <c r="Z3786" s="55"/>
      <c r="AA3786" s="55"/>
      <c r="AB3786" s="55"/>
      <c r="AC3786" s="55"/>
      <c r="AD3786" s="55"/>
      <c r="AE3786" s="55"/>
      <c r="AF3786" s="55"/>
      <c r="AG3786" s="55"/>
    </row>
    <row r="3787" spans="2:33">
      <c r="B3787" s="55"/>
      <c r="C3787" s="55"/>
      <c r="D3787" s="55"/>
      <c r="E3787" s="55"/>
      <c r="F3787" s="55"/>
      <c r="G3787" s="55"/>
      <c r="H3787" s="55"/>
      <c r="I3787" s="55"/>
      <c r="J3787" s="55"/>
      <c r="K3787" s="55"/>
      <c r="L3787" s="55"/>
      <c r="M3787" s="55"/>
      <c r="N3787" s="55"/>
      <c r="O3787" s="55"/>
      <c r="P3787" s="55"/>
      <c r="Q3787" s="55"/>
      <c r="R3787" s="55"/>
      <c r="S3787" s="55"/>
      <c r="T3787" s="55"/>
      <c r="U3787" s="55"/>
      <c r="V3787" s="55"/>
      <c r="W3787" s="55"/>
      <c r="X3787" s="55"/>
      <c r="Y3787" s="55"/>
      <c r="Z3787" s="55"/>
      <c r="AA3787" s="55"/>
      <c r="AB3787" s="55"/>
      <c r="AC3787" s="55"/>
      <c r="AD3787" s="55"/>
      <c r="AE3787" s="55"/>
      <c r="AF3787" s="55"/>
      <c r="AG3787" s="55"/>
    </row>
    <row r="3788" spans="2:33">
      <c r="B3788" s="55"/>
      <c r="C3788" s="55"/>
      <c r="D3788" s="55"/>
      <c r="E3788" s="55"/>
      <c r="F3788" s="55"/>
      <c r="G3788" s="55"/>
      <c r="H3788" s="55"/>
      <c r="I3788" s="55"/>
      <c r="J3788" s="55"/>
      <c r="K3788" s="55"/>
      <c r="L3788" s="55"/>
      <c r="M3788" s="55"/>
      <c r="N3788" s="55"/>
      <c r="O3788" s="55"/>
      <c r="P3788" s="55"/>
      <c r="Q3788" s="55"/>
      <c r="R3788" s="55"/>
      <c r="S3788" s="55"/>
      <c r="T3788" s="55"/>
      <c r="U3788" s="55"/>
      <c r="V3788" s="55"/>
      <c r="W3788" s="55"/>
      <c r="X3788" s="55"/>
      <c r="Y3788" s="55"/>
      <c r="Z3788" s="55"/>
      <c r="AA3788" s="55"/>
      <c r="AB3788" s="55"/>
      <c r="AC3788" s="55"/>
      <c r="AD3788" s="55"/>
      <c r="AE3788" s="55"/>
      <c r="AF3788" s="55"/>
      <c r="AG3788" s="55"/>
    </row>
    <row r="3789" spans="2:33">
      <c r="B3789" s="55"/>
      <c r="C3789" s="55"/>
      <c r="D3789" s="55"/>
      <c r="E3789" s="55"/>
      <c r="F3789" s="55"/>
      <c r="G3789" s="55"/>
      <c r="H3789" s="55"/>
      <c r="I3789" s="55"/>
      <c r="J3789" s="55"/>
      <c r="K3789" s="55"/>
      <c r="L3789" s="55"/>
      <c r="M3789" s="55"/>
      <c r="N3789" s="55"/>
      <c r="O3789" s="55"/>
      <c r="P3789" s="55"/>
      <c r="Q3789" s="55"/>
      <c r="R3789" s="55"/>
      <c r="S3789" s="55"/>
      <c r="T3789" s="55"/>
      <c r="U3789" s="55"/>
      <c r="V3789" s="55"/>
      <c r="W3789" s="55"/>
      <c r="X3789" s="55"/>
      <c r="Y3789" s="55"/>
      <c r="Z3789" s="55"/>
      <c r="AA3789" s="55"/>
      <c r="AB3789" s="55"/>
      <c r="AC3789" s="55"/>
      <c r="AD3789" s="55"/>
      <c r="AE3789" s="55"/>
      <c r="AF3789" s="55"/>
      <c r="AG3789" s="55"/>
    </row>
    <row r="3790" spans="2:33">
      <c r="B3790" s="55"/>
      <c r="C3790" s="55"/>
      <c r="D3790" s="55"/>
      <c r="E3790" s="55"/>
      <c r="F3790" s="55"/>
      <c r="G3790" s="55"/>
      <c r="H3790" s="55"/>
      <c r="I3790" s="55"/>
      <c r="J3790" s="55"/>
      <c r="K3790" s="55"/>
      <c r="L3790" s="55"/>
      <c r="M3790" s="55"/>
      <c r="N3790" s="55"/>
      <c r="O3790" s="55"/>
      <c r="P3790" s="55"/>
      <c r="Q3790" s="55"/>
      <c r="R3790" s="55"/>
      <c r="S3790" s="55"/>
      <c r="T3790" s="55"/>
      <c r="U3790" s="55"/>
      <c r="V3790" s="55"/>
      <c r="W3790" s="55"/>
      <c r="X3790" s="55"/>
      <c r="Y3790" s="55"/>
      <c r="Z3790" s="55"/>
      <c r="AA3790" s="55"/>
      <c r="AB3790" s="55"/>
      <c r="AC3790" s="55"/>
      <c r="AD3790" s="55"/>
      <c r="AE3790" s="55"/>
      <c r="AF3790" s="55"/>
      <c r="AG3790" s="55"/>
    </row>
    <row r="3791" spans="2:33">
      <c r="B3791" s="55"/>
      <c r="C3791" s="55"/>
      <c r="D3791" s="55"/>
      <c r="E3791" s="55"/>
      <c r="F3791" s="55"/>
      <c r="G3791" s="55"/>
      <c r="H3791" s="55"/>
      <c r="I3791" s="55"/>
      <c r="J3791" s="55"/>
      <c r="K3791" s="55"/>
      <c r="L3791" s="55"/>
      <c r="M3791" s="55"/>
      <c r="N3791" s="55"/>
      <c r="O3791" s="55"/>
      <c r="P3791" s="55"/>
      <c r="Q3791" s="55"/>
      <c r="R3791" s="55"/>
      <c r="S3791" s="55"/>
      <c r="T3791" s="55"/>
      <c r="U3791" s="55"/>
      <c r="V3791" s="55"/>
      <c r="W3791" s="55"/>
      <c r="X3791" s="55"/>
      <c r="Y3791" s="55"/>
      <c r="Z3791" s="55"/>
      <c r="AA3791" s="55"/>
      <c r="AB3791" s="55"/>
      <c r="AC3791" s="55"/>
      <c r="AD3791" s="55"/>
      <c r="AE3791" s="55"/>
      <c r="AF3791" s="55"/>
      <c r="AG3791" s="55"/>
    </row>
    <row r="3792" spans="2:33">
      <c r="B3792" s="55"/>
      <c r="C3792" s="55"/>
      <c r="D3792" s="55"/>
      <c r="E3792" s="55"/>
      <c r="F3792" s="55"/>
      <c r="G3792" s="55"/>
      <c r="H3792" s="55"/>
      <c r="I3792" s="55"/>
      <c r="J3792" s="55"/>
      <c r="K3792" s="55"/>
      <c r="L3792" s="55"/>
      <c r="M3792" s="55"/>
      <c r="N3792" s="55"/>
      <c r="O3792" s="55"/>
      <c r="P3792" s="55"/>
      <c r="Q3792" s="55"/>
      <c r="R3792" s="55"/>
      <c r="S3792" s="55"/>
      <c r="T3792" s="55"/>
      <c r="U3792" s="55"/>
      <c r="V3792" s="55"/>
      <c r="W3792" s="55"/>
      <c r="X3792" s="55"/>
      <c r="Y3792" s="55"/>
      <c r="Z3792" s="55"/>
      <c r="AA3792" s="55"/>
      <c r="AB3792" s="55"/>
      <c r="AC3792" s="55"/>
      <c r="AD3792" s="55"/>
      <c r="AE3792" s="55"/>
      <c r="AF3792" s="55"/>
      <c r="AG3792" s="55"/>
    </row>
    <row r="3896" spans="2:33">
      <c r="B3896" s="55"/>
      <c r="C3896" s="55"/>
      <c r="D3896" s="55"/>
      <c r="E3896" s="55"/>
      <c r="F3896" s="55"/>
      <c r="G3896" s="55"/>
      <c r="H3896" s="55"/>
      <c r="I3896" s="55"/>
      <c r="J3896" s="55"/>
      <c r="K3896" s="55"/>
      <c r="L3896" s="55"/>
      <c r="M3896" s="55"/>
      <c r="N3896" s="55"/>
      <c r="O3896" s="55"/>
      <c r="P3896" s="55"/>
      <c r="Q3896" s="55"/>
      <c r="R3896" s="55"/>
      <c r="S3896" s="55"/>
      <c r="T3896" s="55"/>
      <c r="U3896" s="55"/>
      <c r="V3896" s="55"/>
      <c r="W3896" s="55"/>
      <c r="X3896" s="55"/>
      <c r="Y3896" s="55"/>
      <c r="Z3896" s="55"/>
      <c r="AA3896" s="55"/>
      <c r="AB3896" s="55"/>
      <c r="AC3896" s="55"/>
      <c r="AD3896" s="55"/>
      <c r="AE3896" s="55"/>
      <c r="AF3896" s="55"/>
      <c r="AG3896" s="55"/>
    </row>
    <row r="3899" spans="2:33">
      <c r="B3899" s="55"/>
      <c r="C3899" s="55"/>
      <c r="D3899" s="55"/>
      <c r="E3899" s="55"/>
      <c r="F3899" s="55"/>
      <c r="G3899" s="55"/>
      <c r="H3899" s="55"/>
      <c r="I3899" s="55"/>
      <c r="J3899" s="55"/>
      <c r="K3899" s="55"/>
      <c r="L3899" s="55"/>
      <c r="M3899" s="55"/>
      <c r="N3899" s="55"/>
      <c r="O3899" s="55"/>
      <c r="P3899" s="55"/>
      <c r="Q3899" s="55"/>
      <c r="R3899" s="55"/>
      <c r="S3899" s="55"/>
      <c r="T3899" s="55"/>
      <c r="U3899" s="55"/>
      <c r="V3899" s="55"/>
      <c r="W3899" s="55"/>
      <c r="X3899" s="55"/>
      <c r="Y3899" s="55"/>
      <c r="Z3899" s="55"/>
      <c r="AA3899" s="55"/>
      <c r="AB3899" s="55"/>
      <c r="AC3899" s="55"/>
      <c r="AD3899" s="55"/>
      <c r="AE3899" s="55"/>
      <c r="AF3899" s="55"/>
      <c r="AG3899" s="55"/>
    </row>
    <row r="3901" spans="2:33">
      <c r="B3901" s="55"/>
      <c r="C3901" s="55"/>
      <c r="D3901" s="55"/>
      <c r="E3901" s="55"/>
      <c r="F3901" s="55"/>
      <c r="G3901" s="55"/>
      <c r="H3901" s="55"/>
      <c r="I3901" s="55"/>
      <c r="J3901" s="55"/>
      <c r="K3901" s="55"/>
      <c r="L3901" s="55"/>
      <c r="M3901" s="55"/>
      <c r="N3901" s="55"/>
      <c r="O3901" s="55"/>
      <c r="P3901" s="55"/>
      <c r="Q3901" s="55"/>
      <c r="R3901" s="55"/>
      <c r="S3901" s="55"/>
      <c r="T3901" s="55"/>
      <c r="U3901" s="55"/>
      <c r="V3901" s="55"/>
      <c r="W3901" s="55"/>
      <c r="X3901" s="55"/>
      <c r="Y3901" s="55"/>
      <c r="Z3901" s="55"/>
      <c r="AA3901" s="55"/>
      <c r="AB3901" s="55"/>
      <c r="AC3901" s="55"/>
      <c r="AD3901" s="55"/>
      <c r="AE3901" s="55"/>
      <c r="AF3901" s="55"/>
      <c r="AG3901" s="55"/>
    </row>
    <row r="3902" spans="2:33">
      <c r="B3902" s="242"/>
      <c r="C3902" s="242"/>
      <c r="D3902" s="242"/>
      <c r="E3902" s="242"/>
      <c r="F3902" s="242"/>
      <c r="G3902" s="242"/>
      <c r="H3902" s="242"/>
      <c r="I3902" s="242"/>
      <c r="J3902" s="242"/>
      <c r="K3902" s="242"/>
      <c r="L3902" s="242"/>
      <c r="M3902" s="242"/>
      <c r="N3902" s="242"/>
      <c r="O3902" s="242"/>
      <c r="P3902" s="242"/>
      <c r="Q3902" s="242"/>
      <c r="R3902" s="242"/>
      <c r="S3902" s="242"/>
      <c r="T3902" s="242"/>
      <c r="U3902" s="242"/>
      <c r="V3902" s="242"/>
      <c r="W3902" s="242"/>
      <c r="X3902" s="242"/>
      <c r="Y3902" s="242"/>
      <c r="Z3902" s="242"/>
      <c r="AA3902" s="242"/>
      <c r="AB3902" s="242"/>
      <c r="AC3902" s="242"/>
      <c r="AD3902" s="242"/>
      <c r="AE3902" s="242"/>
      <c r="AF3902" s="242"/>
      <c r="AG3902" s="242"/>
    </row>
    <row r="4021" spans="2:33">
      <c r="B4021" s="55"/>
      <c r="C4021" s="55"/>
      <c r="D4021" s="55"/>
      <c r="E4021" s="55"/>
      <c r="F4021" s="55"/>
      <c r="G4021" s="55"/>
      <c r="H4021" s="55"/>
      <c r="I4021" s="55"/>
      <c r="J4021" s="55"/>
      <c r="K4021" s="55"/>
      <c r="L4021" s="55"/>
      <c r="M4021" s="55"/>
      <c r="N4021" s="55"/>
      <c r="O4021" s="55"/>
      <c r="P4021" s="55"/>
      <c r="Q4021" s="55"/>
      <c r="R4021" s="55"/>
      <c r="S4021" s="55"/>
      <c r="T4021" s="55"/>
      <c r="U4021" s="55"/>
      <c r="V4021" s="55"/>
      <c r="W4021" s="55"/>
      <c r="X4021" s="55"/>
      <c r="Y4021" s="55"/>
      <c r="Z4021" s="55"/>
      <c r="AA4021" s="55"/>
      <c r="AB4021" s="55"/>
      <c r="AC4021" s="55"/>
      <c r="AD4021" s="55"/>
      <c r="AE4021" s="55"/>
      <c r="AF4021" s="55"/>
      <c r="AG4021" s="55"/>
    </row>
    <row r="4024" spans="2:33">
      <c r="B4024" s="55"/>
      <c r="C4024" s="55"/>
      <c r="D4024" s="55"/>
      <c r="E4024" s="55"/>
      <c r="F4024" s="55"/>
      <c r="G4024" s="55"/>
      <c r="H4024" s="55"/>
      <c r="I4024" s="55"/>
      <c r="J4024" s="55"/>
      <c r="K4024" s="55"/>
      <c r="L4024" s="55"/>
      <c r="M4024" s="55"/>
      <c r="N4024" s="55"/>
      <c r="O4024" s="55"/>
      <c r="P4024" s="55"/>
      <c r="Q4024" s="55"/>
      <c r="R4024" s="55"/>
      <c r="S4024" s="55"/>
      <c r="T4024" s="55"/>
      <c r="U4024" s="55"/>
      <c r="V4024" s="55"/>
      <c r="W4024" s="55"/>
      <c r="X4024" s="55"/>
      <c r="Y4024" s="55"/>
      <c r="Z4024" s="55"/>
      <c r="AA4024" s="55"/>
      <c r="AB4024" s="55"/>
      <c r="AC4024" s="55"/>
      <c r="AD4024" s="55"/>
      <c r="AE4024" s="55"/>
      <c r="AF4024" s="55"/>
      <c r="AG4024" s="55"/>
    </row>
    <row r="4026" spans="2:33">
      <c r="B4026" s="55"/>
      <c r="C4026" s="55"/>
      <c r="D4026" s="55"/>
      <c r="E4026" s="55"/>
      <c r="F4026" s="55"/>
      <c r="G4026" s="55"/>
      <c r="H4026" s="55"/>
      <c r="I4026" s="55"/>
      <c r="J4026" s="55"/>
      <c r="K4026" s="55"/>
      <c r="L4026" s="55"/>
      <c r="M4026" s="55"/>
      <c r="N4026" s="55"/>
      <c r="O4026" s="55"/>
      <c r="P4026" s="55"/>
      <c r="Q4026" s="55"/>
      <c r="R4026" s="55"/>
      <c r="S4026" s="55"/>
      <c r="T4026" s="55"/>
      <c r="U4026" s="55"/>
      <c r="V4026" s="55"/>
      <c r="W4026" s="55"/>
      <c r="X4026" s="55"/>
      <c r="Y4026" s="55"/>
      <c r="Z4026" s="55"/>
      <c r="AA4026" s="55"/>
      <c r="AB4026" s="55"/>
      <c r="AC4026" s="55"/>
      <c r="AD4026" s="55"/>
      <c r="AE4026" s="55"/>
      <c r="AF4026" s="55"/>
      <c r="AG4026" s="55"/>
    </row>
    <row r="4027" spans="2:33">
      <c r="B4027" s="242"/>
      <c r="C4027" s="242"/>
      <c r="D4027" s="242"/>
      <c r="E4027" s="242"/>
      <c r="F4027" s="242"/>
      <c r="G4027" s="242"/>
      <c r="H4027" s="242"/>
      <c r="I4027" s="242"/>
      <c r="J4027" s="242"/>
      <c r="K4027" s="242"/>
      <c r="L4027" s="242"/>
      <c r="M4027" s="242"/>
      <c r="N4027" s="242"/>
      <c r="O4027" s="242"/>
      <c r="P4027" s="242"/>
      <c r="Q4027" s="242"/>
      <c r="R4027" s="242"/>
      <c r="S4027" s="242"/>
      <c r="T4027" s="242"/>
      <c r="U4027" s="242"/>
      <c r="V4027" s="242"/>
      <c r="W4027" s="242"/>
      <c r="X4027" s="242"/>
      <c r="Y4027" s="242"/>
      <c r="Z4027" s="242"/>
      <c r="AA4027" s="242"/>
      <c r="AB4027" s="242"/>
      <c r="AC4027" s="242"/>
      <c r="AD4027" s="242"/>
      <c r="AE4027" s="242"/>
      <c r="AF4027" s="242"/>
      <c r="AG4027" s="242"/>
    </row>
    <row r="4146" spans="2:33">
      <c r="B4146" s="55"/>
      <c r="C4146" s="55"/>
      <c r="D4146" s="55"/>
      <c r="E4146" s="55"/>
      <c r="F4146" s="55"/>
      <c r="G4146" s="55"/>
      <c r="H4146" s="55"/>
      <c r="I4146" s="55"/>
      <c r="J4146" s="55"/>
      <c r="K4146" s="55"/>
      <c r="L4146" s="55"/>
      <c r="M4146" s="55"/>
      <c r="N4146" s="55"/>
      <c r="O4146" s="55"/>
      <c r="P4146" s="55"/>
      <c r="Q4146" s="55"/>
      <c r="R4146" s="55"/>
      <c r="S4146" s="55"/>
      <c r="T4146" s="55"/>
      <c r="U4146" s="55"/>
      <c r="V4146" s="55"/>
      <c r="W4146" s="55"/>
      <c r="X4146" s="55"/>
      <c r="Y4146" s="55"/>
      <c r="Z4146" s="55"/>
      <c r="AA4146" s="55"/>
      <c r="AB4146" s="55"/>
      <c r="AC4146" s="55"/>
      <c r="AD4146" s="55"/>
      <c r="AE4146" s="55"/>
      <c r="AF4146" s="55"/>
      <c r="AG4146" s="55"/>
    </row>
    <row r="4149" spans="2:33">
      <c r="B4149" s="55"/>
      <c r="C4149" s="55"/>
      <c r="D4149" s="55"/>
      <c r="E4149" s="55"/>
      <c r="F4149" s="55"/>
      <c r="G4149" s="55"/>
      <c r="H4149" s="55"/>
      <c r="I4149" s="55"/>
      <c r="J4149" s="55"/>
      <c r="K4149" s="55"/>
      <c r="L4149" s="55"/>
      <c r="M4149" s="55"/>
      <c r="N4149" s="55"/>
      <c r="O4149" s="55"/>
      <c r="P4149" s="55"/>
      <c r="Q4149" s="55"/>
      <c r="R4149" s="55"/>
      <c r="S4149" s="55"/>
      <c r="T4149" s="55"/>
      <c r="U4149" s="55"/>
      <c r="V4149" s="55"/>
      <c r="W4149" s="55"/>
      <c r="X4149" s="55"/>
      <c r="Y4149" s="55"/>
      <c r="Z4149" s="55"/>
      <c r="AA4149" s="55"/>
      <c r="AB4149" s="55"/>
      <c r="AC4149" s="55"/>
      <c r="AD4149" s="55"/>
      <c r="AE4149" s="55"/>
      <c r="AF4149" s="55"/>
      <c r="AG4149" s="55"/>
    </row>
    <row r="4151" spans="2:33">
      <c r="B4151" s="55"/>
      <c r="C4151" s="55"/>
      <c r="D4151" s="55"/>
      <c r="E4151" s="55"/>
      <c r="F4151" s="55"/>
      <c r="G4151" s="55"/>
      <c r="H4151" s="55"/>
      <c r="I4151" s="55"/>
      <c r="J4151" s="55"/>
      <c r="K4151" s="55"/>
      <c r="L4151" s="55"/>
      <c r="M4151" s="55"/>
      <c r="N4151" s="55"/>
      <c r="O4151" s="55"/>
      <c r="P4151" s="55"/>
      <c r="Q4151" s="55"/>
      <c r="R4151" s="55"/>
      <c r="S4151" s="55"/>
      <c r="T4151" s="55"/>
      <c r="U4151" s="55"/>
      <c r="V4151" s="55"/>
      <c r="W4151" s="55"/>
      <c r="X4151" s="55"/>
      <c r="Y4151" s="55"/>
      <c r="Z4151" s="55"/>
      <c r="AA4151" s="55"/>
      <c r="AB4151" s="55"/>
      <c r="AC4151" s="55"/>
      <c r="AD4151" s="55"/>
      <c r="AE4151" s="55"/>
      <c r="AF4151" s="55"/>
      <c r="AG4151" s="55"/>
    </row>
    <row r="4152" spans="2:33">
      <c r="B4152" s="242"/>
      <c r="C4152" s="242"/>
      <c r="D4152" s="242"/>
      <c r="E4152" s="242"/>
      <c r="F4152" s="242"/>
      <c r="G4152" s="242"/>
      <c r="H4152" s="242"/>
      <c r="I4152" s="242"/>
      <c r="J4152" s="242"/>
      <c r="K4152" s="242"/>
      <c r="L4152" s="242"/>
      <c r="M4152" s="242"/>
      <c r="N4152" s="242"/>
      <c r="O4152" s="242"/>
      <c r="P4152" s="242"/>
      <c r="Q4152" s="242"/>
      <c r="R4152" s="242"/>
      <c r="S4152" s="242"/>
      <c r="T4152" s="242"/>
      <c r="U4152" s="242"/>
      <c r="V4152" s="242"/>
      <c r="W4152" s="242"/>
      <c r="X4152" s="242"/>
      <c r="Y4152" s="242"/>
      <c r="Z4152" s="242"/>
      <c r="AA4152" s="242"/>
      <c r="AB4152" s="242"/>
      <c r="AC4152" s="242"/>
      <c r="AD4152" s="242"/>
      <c r="AE4152" s="242"/>
      <c r="AF4152" s="242"/>
      <c r="AG4152" s="242"/>
    </row>
    <row r="4160" spans="2:33">
      <c r="B4160" s="55"/>
      <c r="C4160" s="55"/>
      <c r="D4160" s="55"/>
      <c r="E4160" s="55"/>
      <c r="F4160" s="55"/>
      <c r="G4160" s="55"/>
      <c r="H4160" s="55"/>
      <c r="I4160" s="55"/>
      <c r="J4160" s="55"/>
      <c r="K4160" s="55"/>
      <c r="L4160" s="55"/>
      <c r="M4160" s="55"/>
      <c r="N4160" s="55"/>
      <c r="O4160" s="55"/>
      <c r="P4160" s="55"/>
      <c r="Q4160" s="55"/>
      <c r="R4160" s="55"/>
      <c r="S4160" s="55"/>
      <c r="T4160" s="55"/>
      <c r="U4160" s="55"/>
      <c r="V4160" s="55"/>
      <c r="W4160" s="55"/>
      <c r="X4160" s="55"/>
      <c r="Y4160" s="55"/>
      <c r="Z4160" s="55"/>
      <c r="AA4160" s="55"/>
      <c r="AB4160" s="55"/>
      <c r="AC4160" s="55"/>
      <c r="AD4160" s="55"/>
      <c r="AE4160" s="55"/>
      <c r="AF4160" s="55"/>
      <c r="AG4160" s="55"/>
    </row>
    <row r="4274" spans="2:33">
      <c r="B4274" s="55"/>
      <c r="C4274" s="55"/>
      <c r="D4274" s="55"/>
      <c r="E4274" s="55"/>
      <c r="F4274" s="55"/>
      <c r="G4274" s="55"/>
      <c r="H4274" s="55"/>
      <c r="I4274" s="55"/>
      <c r="J4274" s="55"/>
      <c r="K4274" s="55"/>
      <c r="L4274" s="55"/>
      <c r="M4274" s="55"/>
      <c r="N4274" s="55"/>
      <c r="O4274" s="55"/>
      <c r="P4274" s="55"/>
      <c r="Q4274" s="55"/>
      <c r="R4274" s="55"/>
      <c r="S4274" s="55"/>
      <c r="T4274" s="55"/>
      <c r="U4274" s="55"/>
      <c r="V4274" s="55"/>
      <c r="W4274" s="55"/>
      <c r="X4274" s="55"/>
      <c r="Y4274" s="55"/>
      <c r="Z4274" s="55"/>
      <c r="AA4274" s="55"/>
      <c r="AB4274" s="55"/>
      <c r="AC4274" s="55"/>
      <c r="AD4274" s="55"/>
      <c r="AE4274" s="55"/>
      <c r="AF4274" s="55"/>
      <c r="AG4274" s="55"/>
    </row>
    <row r="4276" spans="2:33">
      <c r="B4276" s="55"/>
      <c r="C4276" s="55"/>
      <c r="D4276" s="55"/>
      <c r="E4276" s="55"/>
      <c r="F4276" s="55"/>
      <c r="G4276" s="55"/>
      <c r="H4276" s="55"/>
      <c r="I4276" s="55"/>
      <c r="J4276" s="55"/>
      <c r="K4276" s="55"/>
      <c r="L4276" s="55"/>
      <c r="M4276" s="55"/>
      <c r="N4276" s="55"/>
      <c r="O4276" s="55"/>
      <c r="P4276" s="55"/>
      <c r="Q4276" s="55"/>
      <c r="R4276" s="55"/>
      <c r="S4276" s="55"/>
      <c r="T4276" s="55"/>
      <c r="U4276" s="55"/>
      <c r="V4276" s="55"/>
      <c r="W4276" s="55"/>
      <c r="X4276" s="55"/>
      <c r="Y4276" s="55"/>
      <c r="Z4276" s="55"/>
      <c r="AA4276" s="55"/>
      <c r="AB4276" s="55"/>
      <c r="AC4276" s="55"/>
      <c r="AD4276" s="55"/>
      <c r="AE4276" s="55"/>
      <c r="AF4276" s="55"/>
      <c r="AG4276" s="55"/>
    </row>
    <row r="4277" spans="2:33">
      <c r="B4277" s="242"/>
      <c r="C4277" s="242"/>
      <c r="D4277" s="242"/>
      <c r="E4277" s="242"/>
      <c r="F4277" s="242"/>
      <c r="G4277" s="242"/>
      <c r="H4277" s="242"/>
      <c r="I4277" s="242"/>
      <c r="J4277" s="242"/>
      <c r="K4277" s="242"/>
      <c r="L4277" s="242"/>
      <c r="M4277" s="242"/>
      <c r="N4277" s="242"/>
      <c r="O4277" s="242"/>
      <c r="P4277" s="242"/>
      <c r="Q4277" s="242"/>
      <c r="R4277" s="242"/>
      <c r="S4277" s="242"/>
      <c r="T4277" s="242"/>
      <c r="U4277" s="242"/>
      <c r="V4277" s="242"/>
      <c r="W4277" s="242"/>
      <c r="X4277" s="242"/>
      <c r="Y4277" s="242"/>
      <c r="Z4277" s="242"/>
      <c r="AA4277" s="242"/>
      <c r="AB4277" s="242"/>
      <c r="AC4277" s="242"/>
      <c r="AD4277" s="242"/>
      <c r="AE4277" s="242"/>
      <c r="AF4277" s="242"/>
      <c r="AG4277" s="242"/>
    </row>
    <row r="4285" spans="2:33">
      <c r="B4285" s="55"/>
      <c r="C4285" s="55"/>
      <c r="D4285" s="55"/>
      <c r="E4285" s="55"/>
      <c r="F4285" s="55"/>
      <c r="G4285" s="55"/>
      <c r="H4285" s="55"/>
      <c r="I4285" s="55"/>
      <c r="J4285" s="55"/>
      <c r="K4285" s="55"/>
      <c r="L4285" s="55"/>
      <c r="M4285" s="55"/>
      <c r="N4285" s="55"/>
      <c r="O4285" s="55"/>
      <c r="P4285" s="55"/>
      <c r="Q4285" s="55"/>
      <c r="R4285" s="55"/>
      <c r="S4285" s="55"/>
      <c r="T4285" s="55"/>
      <c r="U4285" s="55"/>
      <c r="V4285" s="55"/>
      <c r="W4285" s="55"/>
      <c r="X4285" s="55"/>
      <c r="Y4285" s="55"/>
      <c r="Z4285" s="55"/>
      <c r="AA4285" s="55"/>
      <c r="AB4285" s="55"/>
      <c r="AC4285" s="55"/>
      <c r="AD4285" s="55"/>
      <c r="AE4285" s="55"/>
      <c r="AF4285" s="55"/>
      <c r="AG4285" s="55"/>
    </row>
    <row r="4286" spans="2:33">
      <c r="B4286" s="55"/>
      <c r="C4286" s="55"/>
      <c r="D4286" s="55"/>
      <c r="E4286" s="55"/>
      <c r="F4286" s="55"/>
      <c r="G4286" s="55"/>
      <c r="H4286" s="55"/>
      <c r="I4286" s="55"/>
      <c r="J4286" s="55"/>
      <c r="K4286" s="55"/>
      <c r="L4286" s="55"/>
      <c r="M4286" s="55"/>
      <c r="N4286" s="55"/>
      <c r="O4286" s="55"/>
      <c r="P4286" s="55"/>
      <c r="Q4286" s="55"/>
      <c r="R4286" s="55"/>
      <c r="S4286" s="55"/>
      <c r="T4286" s="55"/>
      <c r="U4286" s="55"/>
      <c r="V4286" s="55"/>
      <c r="W4286" s="55"/>
      <c r="X4286" s="55"/>
      <c r="Y4286" s="55"/>
      <c r="Z4286" s="55"/>
      <c r="AA4286" s="55"/>
      <c r="AB4286" s="55"/>
      <c r="AC4286" s="55"/>
      <c r="AD4286" s="55"/>
      <c r="AE4286" s="55"/>
      <c r="AF4286" s="55"/>
      <c r="AG4286" s="55"/>
    </row>
    <row r="4287" spans="2:33">
      <c r="B4287" s="55"/>
      <c r="C4287" s="55"/>
      <c r="D4287" s="55"/>
      <c r="E4287" s="55"/>
      <c r="F4287" s="55"/>
      <c r="G4287" s="55"/>
      <c r="H4287" s="55"/>
      <c r="I4287" s="55"/>
      <c r="J4287" s="55"/>
      <c r="K4287" s="55"/>
      <c r="L4287" s="55"/>
      <c r="M4287" s="55"/>
      <c r="N4287" s="55"/>
      <c r="O4287" s="55"/>
      <c r="P4287" s="55"/>
      <c r="Q4287" s="55"/>
      <c r="R4287" s="55"/>
      <c r="S4287" s="55"/>
      <c r="T4287" s="55"/>
      <c r="U4287" s="55"/>
      <c r="V4287" s="55"/>
      <c r="W4287" s="55"/>
      <c r="X4287" s="55"/>
      <c r="Y4287" s="55"/>
      <c r="Z4287" s="55"/>
      <c r="AA4287" s="55"/>
      <c r="AB4287" s="55"/>
      <c r="AC4287" s="55"/>
      <c r="AD4287" s="55"/>
      <c r="AE4287" s="55"/>
      <c r="AF4287" s="55"/>
      <c r="AG4287" s="55"/>
    </row>
    <row r="4288" spans="2:33">
      <c r="B4288" s="55"/>
      <c r="C4288" s="55"/>
      <c r="D4288" s="55"/>
      <c r="E4288" s="55"/>
      <c r="F4288" s="55"/>
      <c r="G4288" s="55"/>
      <c r="H4288" s="55"/>
      <c r="I4288" s="55"/>
      <c r="J4288" s="55"/>
      <c r="K4288" s="55"/>
      <c r="L4288" s="55"/>
      <c r="M4288" s="55"/>
      <c r="N4288" s="55"/>
      <c r="O4288" s="55"/>
      <c r="P4288" s="55"/>
      <c r="Q4288" s="55"/>
      <c r="R4288" s="55"/>
      <c r="S4288" s="55"/>
      <c r="T4288" s="55"/>
      <c r="U4288" s="55"/>
      <c r="V4288" s="55"/>
      <c r="W4288" s="55"/>
      <c r="X4288" s="55"/>
      <c r="Y4288" s="55"/>
      <c r="Z4288" s="55"/>
      <c r="AA4288" s="55"/>
      <c r="AB4288" s="55"/>
      <c r="AC4288" s="55"/>
      <c r="AD4288" s="55"/>
      <c r="AE4288" s="55"/>
      <c r="AF4288" s="55"/>
      <c r="AG4288" s="55"/>
    </row>
    <row r="4401" spans="2:33">
      <c r="B4401" s="55"/>
      <c r="C4401" s="55"/>
      <c r="D4401" s="55"/>
      <c r="E4401" s="55"/>
      <c r="F4401" s="55"/>
      <c r="G4401" s="55"/>
      <c r="H4401" s="55"/>
      <c r="I4401" s="55"/>
      <c r="J4401" s="55"/>
      <c r="K4401" s="55"/>
      <c r="L4401" s="55"/>
      <c r="M4401" s="55"/>
      <c r="N4401" s="55"/>
      <c r="O4401" s="55"/>
      <c r="P4401" s="55"/>
      <c r="Q4401" s="55"/>
      <c r="R4401" s="55"/>
      <c r="S4401" s="55"/>
      <c r="T4401" s="55"/>
      <c r="U4401" s="55"/>
      <c r="V4401" s="55"/>
      <c r="W4401" s="55"/>
      <c r="X4401" s="55"/>
      <c r="Y4401" s="55"/>
      <c r="Z4401" s="55"/>
      <c r="AA4401" s="55"/>
      <c r="AB4401" s="55"/>
      <c r="AC4401" s="55"/>
      <c r="AD4401" s="55"/>
      <c r="AE4401" s="55"/>
      <c r="AF4401" s="55"/>
      <c r="AG4401" s="55"/>
    </row>
    <row r="4402" spans="2:33">
      <c r="B4402" s="242"/>
      <c r="C4402" s="242"/>
      <c r="D4402" s="242"/>
      <c r="E4402" s="242"/>
      <c r="F4402" s="242"/>
      <c r="G4402" s="242"/>
      <c r="H4402" s="242"/>
      <c r="I4402" s="242"/>
      <c r="J4402" s="242"/>
      <c r="K4402" s="242"/>
      <c r="L4402" s="242"/>
      <c r="M4402" s="242"/>
      <c r="N4402" s="242"/>
      <c r="O4402" s="242"/>
      <c r="P4402" s="242"/>
      <c r="Q4402" s="242"/>
      <c r="R4402" s="242"/>
      <c r="S4402" s="242"/>
      <c r="T4402" s="242"/>
      <c r="U4402" s="242"/>
      <c r="V4402" s="242"/>
      <c r="W4402" s="242"/>
      <c r="X4402" s="242"/>
      <c r="Y4402" s="242"/>
      <c r="Z4402" s="242"/>
      <c r="AA4402" s="242"/>
      <c r="AB4402" s="242"/>
      <c r="AC4402" s="242"/>
      <c r="AD4402" s="242"/>
      <c r="AE4402" s="242"/>
      <c r="AF4402" s="242"/>
      <c r="AG4402" s="242"/>
    </row>
  </sheetData>
  <mergeCells count="29">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1169:AG1169"/>
    <mergeCell ref="B1269:AG1269"/>
    <mergeCell ref="B1484:AG1484"/>
    <mergeCell ref="B1713:AG1713"/>
    <mergeCell ref="B1990:AG1990"/>
    <mergeCell ref="B2325:AG2325"/>
    <mergeCell ref="B2645:AG2645"/>
    <mergeCell ref="B638:AG638"/>
    <mergeCell ref="B116:AG116"/>
    <mergeCell ref="B258:AG258"/>
    <mergeCell ref="B340:AG340"/>
    <mergeCell ref="B452:AG452"/>
    <mergeCell ref="B557:AG557"/>
    <mergeCell ref="B500:AG50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833B2-5035-4696-AB11-1D08FE171DD1}">
  <dimension ref="A1:AH4402"/>
  <sheetViews>
    <sheetView workbookViewId="0">
      <selection activeCell="G22" sqref="G22"/>
    </sheetView>
  </sheetViews>
  <sheetFormatPr defaultRowHeight="15"/>
  <sheetData>
    <row r="1" spans="1:33" ht="15.75" thickBot="1">
      <c r="A1" s="55"/>
      <c r="B1" s="82" t="s">
        <v>1332</v>
      </c>
      <c r="C1" s="86">
        <v>2021</v>
      </c>
      <c r="D1" s="86">
        <v>2022</v>
      </c>
      <c r="E1" s="86">
        <v>2023</v>
      </c>
      <c r="F1" s="86">
        <v>2024</v>
      </c>
      <c r="G1" s="86">
        <v>2025</v>
      </c>
      <c r="H1" s="86">
        <v>2026</v>
      </c>
      <c r="I1" s="86">
        <v>2027</v>
      </c>
      <c r="J1" s="86">
        <v>2028</v>
      </c>
      <c r="K1" s="86">
        <v>2029</v>
      </c>
      <c r="L1" s="86">
        <v>2030</v>
      </c>
      <c r="M1" s="86">
        <v>2031</v>
      </c>
      <c r="N1" s="86">
        <v>2032</v>
      </c>
      <c r="O1" s="86">
        <v>2033</v>
      </c>
      <c r="P1" s="86">
        <v>2034</v>
      </c>
      <c r="Q1" s="86">
        <v>2035</v>
      </c>
      <c r="R1" s="86">
        <v>2036</v>
      </c>
      <c r="S1" s="86">
        <v>2037</v>
      </c>
      <c r="T1" s="86">
        <v>2038</v>
      </c>
      <c r="U1" s="86">
        <v>2039</v>
      </c>
      <c r="V1" s="86">
        <v>2040</v>
      </c>
      <c r="W1" s="86">
        <v>2041</v>
      </c>
      <c r="X1" s="86">
        <v>2042</v>
      </c>
      <c r="Y1" s="86">
        <v>2043</v>
      </c>
      <c r="Z1" s="86">
        <v>2044</v>
      </c>
      <c r="AA1" s="86">
        <v>2045</v>
      </c>
      <c r="AB1" s="86">
        <v>2046</v>
      </c>
      <c r="AC1" s="86">
        <v>2047</v>
      </c>
      <c r="AD1" s="86">
        <v>2048</v>
      </c>
      <c r="AE1" s="86">
        <v>2049</v>
      </c>
      <c r="AF1" s="86">
        <v>2050</v>
      </c>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70" t="s">
        <v>292</v>
      </c>
      <c r="D3" s="70" t="s">
        <v>1333</v>
      </c>
      <c r="E3" s="123"/>
      <c r="F3" s="123"/>
      <c r="G3" s="123"/>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70" t="s">
        <v>293</v>
      </c>
      <c r="D4" s="70" t="s">
        <v>1334</v>
      </c>
      <c r="E4" s="123"/>
      <c r="F4" s="123"/>
      <c r="G4" s="70"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70" t="s">
        <v>295</v>
      </c>
      <c r="D5" s="70" t="s">
        <v>1335</v>
      </c>
      <c r="E5" s="123"/>
      <c r="F5" s="123"/>
      <c r="G5" s="123"/>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70" t="s">
        <v>296</v>
      </c>
      <c r="D6" s="123"/>
      <c r="E6" s="70" t="s">
        <v>1336</v>
      </c>
      <c r="F6" s="123"/>
      <c r="G6" s="123"/>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1:33" ht="15.75">
      <c r="A10" s="58" t="s">
        <v>668</v>
      </c>
      <c r="B10" s="105" t="s">
        <v>669</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124" t="s">
        <v>924</v>
      </c>
    </row>
    <row r="11" spans="1:33">
      <c r="A11" s="55"/>
      <c r="B11" s="82"/>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124" t="s">
        <v>925</v>
      </c>
    </row>
    <row r="12" spans="1:33">
      <c r="A12" s="55"/>
      <c r="B12" s="82"/>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124" t="s">
        <v>926</v>
      </c>
    </row>
    <row r="13" spans="1:33" ht="49.5" thickBot="1">
      <c r="A13" s="55"/>
      <c r="B13" s="86" t="s">
        <v>670</v>
      </c>
      <c r="C13" s="86">
        <v>2021</v>
      </c>
      <c r="D13" s="86">
        <v>2022</v>
      </c>
      <c r="E13" s="86">
        <v>2023</v>
      </c>
      <c r="F13" s="86">
        <v>2024</v>
      </c>
      <c r="G13" s="86">
        <v>2025</v>
      </c>
      <c r="H13" s="86">
        <v>2026</v>
      </c>
      <c r="I13" s="86">
        <v>2027</v>
      </c>
      <c r="J13" s="86">
        <v>2028</v>
      </c>
      <c r="K13" s="86">
        <v>2029</v>
      </c>
      <c r="L13" s="86">
        <v>2030</v>
      </c>
      <c r="M13" s="86">
        <v>2031</v>
      </c>
      <c r="N13" s="86">
        <v>2032</v>
      </c>
      <c r="O13" s="86">
        <v>2033</v>
      </c>
      <c r="P13" s="86">
        <v>2034</v>
      </c>
      <c r="Q13" s="86">
        <v>2035</v>
      </c>
      <c r="R13" s="86">
        <v>2036</v>
      </c>
      <c r="S13" s="86">
        <v>2037</v>
      </c>
      <c r="T13" s="86">
        <v>2038</v>
      </c>
      <c r="U13" s="86">
        <v>2039</v>
      </c>
      <c r="V13" s="86">
        <v>2040</v>
      </c>
      <c r="W13" s="86">
        <v>2041</v>
      </c>
      <c r="X13" s="86">
        <v>2042</v>
      </c>
      <c r="Y13" s="86">
        <v>2043</v>
      </c>
      <c r="Z13" s="86">
        <v>2044</v>
      </c>
      <c r="AA13" s="86">
        <v>2045</v>
      </c>
      <c r="AB13" s="86">
        <v>2046</v>
      </c>
      <c r="AC13" s="86">
        <v>2047</v>
      </c>
      <c r="AD13" s="86">
        <v>2048</v>
      </c>
      <c r="AE13" s="86">
        <v>2049</v>
      </c>
      <c r="AF13" s="86">
        <v>2050</v>
      </c>
      <c r="AG13" s="126" t="s">
        <v>1337</v>
      </c>
    </row>
    <row r="14" spans="1:33" ht="15.75" thickTop="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127"/>
    </row>
    <row r="15" spans="1:33" ht="48.75">
      <c r="A15" s="55"/>
      <c r="B15" s="83" t="s">
        <v>671</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row>
    <row r="17" spans="1:33" ht="60.75">
      <c r="A17" s="55"/>
      <c r="B17" s="83" t="s">
        <v>672</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row>
    <row r="18" spans="1:33" ht="24.75">
      <c r="A18" s="55"/>
      <c r="B18" s="83" t="s">
        <v>1305</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row>
    <row r="19" spans="1:33">
      <c r="A19" s="58" t="s">
        <v>674</v>
      </c>
      <c r="B19" s="73" t="s">
        <v>1306</v>
      </c>
      <c r="C19" s="122">
        <v>48.562122000000002</v>
      </c>
      <c r="D19" s="122">
        <v>49.921322000000004</v>
      </c>
      <c r="E19" s="122">
        <v>50.826698</v>
      </c>
      <c r="F19" s="122">
        <v>51.569110999999999</v>
      </c>
      <c r="G19" s="122">
        <v>52.421287999999997</v>
      </c>
      <c r="H19" s="122">
        <v>53.191727</v>
      </c>
      <c r="I19" s="122">
        <v>53.913155000000003</v>
      </c>
      <c r="J19" s="122">
        <v>54.794970999999997</v>
      </c>
      <c r="K19" s="122">
        <v>55.760941000000003</v>
      </c>
      <c r="L19" s="122">
        <v>56.699233999999997</v>
      </c>
      <c r="M19" s="122">
        <v>57.636158000000002</v>
      </c>
      <c r="N19" s="122">
        <v>58.554969999999997</v>
      </c>
      <c r="O19" s="122">
        <v>59.404952999999999</v>
      </c>
      <c r="P19" s="122">
        <v>60.190910000000002</v>
      </c>
      <c r="Q19" s="122">
        <v>60.965899999999998</v>
      </c>
      <c r="R19" s="122">
        <v>61.705547000000003</v>
      </c>
      <c r="S19" s="122">
        <v>62.421191999999998</v>
      </c>
      <c r="T19" s="122">
        <v>63.06794</v>
      </c>
      <c r="U19" s="122">
        <v>63.629024999999999</v>
      </c>
      <c r="V19" s="122">
        <v>64.134681999999998</v>
      </c>
      <c r="W19" s="122">
        <v>64.643119999999996</v>
      </c>
      <c r="X19" s="122">
        <v>65.130538999999999</v>
      </c>
      <c r="Y19" s="122">
        <v>65.546768</v>
      </c>
      <c r="Z19" s="122">
        <v>65.922859000000003</v>
      </c>
      <c r="AA19" s="122">
        <v>66.297554000000005</v>
      </c>
      <c r="AB19" s="122">
        <v>66.724739</v>
      </c>
      <c r="AC19" s="122">
        <v>67.067038999999994</v>
      </c>
      <c r="AD19" s="122">
        <v>67.358086</v>
      </c>
      <c r="AE19" s="122">
        <v>67.799842999999996</v>
      </c>
      <c r="AF19" s="122">
        <v>68.347556999999995</v>
      </c>
      <c r="AG19" s="80">
        <v>1.1854999999999999E-2</v>
      </c>
    </row>
    <row r="20" spans="1:33" ht="24.75">
      <c r="A20" s="58" t="s">
        <v>675</v>
      </c>
      <c r="B20" s="73" t="s">
        <v>1307</v>
      </c>
      <c r="C20" s="122">
        <v>13.71973</v>
      </c>
      <c r="D20" s="122">
        <v>14.509494</v>
      </c>
      <c r="E20" s="122">
        <v>15.223727999999999</v>
      </c>
      <c r="F20" s="122">
        <v>15.928431</v>
      </c>
      <c r="G20" s="122">
        <v>16.710657000000001</v>
      </c>
      <c r="H20" s="122">
        <v>17.518068</v>
      </c>
      <c r="I20" s="122">
        <v>18.350145000000001</v>
      </c>
      <c r="J20" s="122">
        <v>19.278593000000001</v>
      </c>
      <c r="K20" s="122">
        <v>20.296970000000002</v>
      </c>
      <c r="L20" s="122">
        <v>21.360088000000001</v>
      </c>
      <c r="M20" s="122">
        <v>22.462855999999999</v>
      </c>
      <c r="N20" s="122">
        <v>23.644521999999998</v>
      </c>
      <c r="O20" s="122">
        <v>24.900276000000002</v>
      </c>
      <c r="P20" s="122">
        <v>26.189910999999999</v>
      </c>
      <c r="Q20" s="122">
        <v>27.543158999999999</v>
      </c>
      <c r="R20" s="122">
        <v>28.968440999999999</v>
      </c>
      <c r="S20" s="122">
        <v>30.476702</v>
      </c>
      <c r="T20" s="122">
        <v>32.016410999999998</v>
      </c>
      <c r="U20" s="122">
        <v>33.555098999999998</v>
      </c>
      <c r="V20" s="122">
        <v>35.125709999999998</v>
      </c>
      <c r="W20" s="122">
        <v>36.803187999999999</v>
      </c>
      <c r="X20" s="122">
        <v>38.505768000000003</v>
      </c>
      <c r="Y20" s="122">
        <v>40.175334999999997</v>
      </c>
      <c r="Z20" s="122">
        <v>41.861279000000003</v>
      </c>
      <c r="AA20" s="122">
        <v>43.577869</v>
      </c>
      <c r="AB20" s="122">
        <v>45.356738999999997</v>
      </c>
      <c r="AC20" s="122">
        <v>47.100273000000001</v>
      </c>
      <c r="AD20" s="122">
        <v>48.82452</v>
      </c>
      <c r="AE20" s="122">
        <v>50.689979999999998</v>
      </c>
      <c r="AF20" s="122">
        <v>52.670997999999997</v>
      </c>
      <c r="AG20" s="80">
        <v>4.7480000000000001E-2</v>
      </c>
    </row>
    <row r="21" spans="1:33" ht="24.75">
      <c r="A21" s="58" t="s">
        <v>676</v>
      </c>
      <c r="B21" s="73" t="s">
        <v>1308</v>
      </c>
      <c r="C21" s="122">
        <v>9.9469999999999992E-3</v>
      </c>
      <c r="D21" s="122">
        <v>1.9261E-2</v>
      </c>
      <c r="E21" s="122">
        <v>2.8233999999999999E-2</v>
      </c>
      <c r="F21" s="122">
        <v>3.6831999999999997E-2</v>
      </c>
      <c r="G21" s="122">
        <v>4.5329000000000001E-2</v>
      </c>
      <c r="H21" s="122">
        <v>5.3714999999999999E-2</v>
      </c>
      <c r="I21" s="122">
        <v>6.1983999999999997E-2</v>
      </c>
      <c r="J21" s="122">
        <v>7.0388000000000006E-2</v>
      </c>
      <c r="K21" s="122">
        <v>7.9002000000000003E-2</v>
      </c>
      <c r="L21" s="122">
        <v>8.7644E-2</v>
      </c>
      <c r="M21" s="122">
        <v>9.6404000000000004E-2</v>
      </c>
      <c r="N21" s="122">
        <v>0.10538400000000001</v>
      </c>
      <c r="O21" s="122">
        <v>0.114579</v>
      </c>
      <c r="P21" s="122">
        <v>0.123893</v>
      </c>
      <c r="Q21" s="122">
        <v>0.13350899999999999</v>
      </c>
      <c r="R21" s="122">
        <v>0.14349400000000001</v>
      </c>
      <c r="S21" s="122">
        <v>0.153945</v>
      </c>
      <c r="T21" s="122">
        <v>0.164744</v>
      </c>
      <c r="U21" s="122">
        <v>0.17580599999999999</v>
      </c>
      <c r="V21" s="122">
        <v>0.187305</v>
      </c>
      <c r="W21" s="122">
        <v>0.19944799999999999</v>
      </c>
      <c r="X21" s="122">
        <v>0.21174699999999999</v>
      </c>
      <c r="Y21" s="122">
        <v>0.22403200000000001</v>
      </c>
      <c r="Z21" s="122">
        <v>0.23650499999999999</v>
      </c>
      <c r="AA21" s="122">
        <v>0.24940100000000001</v>
      </c>
      <c r="AB21" s="122">
        <v>0.26299899999999998</v>
      </c>
      <c r="AC21" s="122">
        <v>0.27670299999999998</v>
      </c>
      <c r="AD21" s="122">
        <v>0.29067199999999999</v>
      </c>
      <c r="AE21" s="122">
        <v>0.30604199999999998</v>
      </c>
      <c r="AF21" s="122">
        <v>0.32268200000000002</v>
      </c>
      <c r="AG21" s="80">
        <v>0.127475</v>
      </c>
    </row>
    <row r="22" spans="1:33" ht="72.75">
      <c r="A22" s="58" t="s">
        <v>677</v>
      </c>
      <c r="B22" s="73" t="s">
        <v>1309</v>
      </c>
      <c r="C22" s="122">
        <v>1.9008000000000001E-2</v>
      </c>
      <c r="D22" s="122">
        <v>2.1402999999999998E-2</v>
      </c>
      <c r="E22" s="122">
        <v>2.3498000000000002E-2</v>
      </c>
      <c r="F22" s="122">
        <v>2.5399999999999999E-2</v>
      </c>
      <c r="G22" s="122">
        <v>2.7261000000000001E-2</v>
      </c>
      <c r="H22" s="122">
        <v>2.9021000000000002E-2</v>
      </c>
      <c r="I22" s="122">
        <v>3.0700999999999999E-2</v>
      </c>
      <c r="J22" s="122">
        <v>3.2417000000000001E-2</v>
      </c>
      <c r="K22" s="122">
        <v>3.4158000000000001E-2</v>
      </c>
      <c r="L22" s="122">
        <v>3.5839999999999997E-2</v>
      </c>
      <c r="M22" s="122">
        <v>3.7495000000000001E-2</v>
      </c>
      <c r="N22" s="122">
        <v>3.9149999999999997E-2</v>
      </c>
      <c r="O22" s="122">
        <v>4.0766999999999998E-2</v>
      </c>
      <c r="P22" s="122">
        <v>4.231E-2</v>
      </c>
      <c r="Q22" s="122">
        <v>4.3823000000000001E-2</v>
      </c>
      <c r="R22" s="122">
        <v>4.5346999999999998E-2</v>
      </c>
      <c r="S22" s="122">
        <v>4.6872999999999998E-2</v>
      </c>
      <c r="T22" s="122">
        <v>4.845E-2</v>
      </c>
      <c r="U22" s="122">
        <v>5.0062000000000002E-2</v>
      </c>
      <c r="V22" s="122">
        <v>5.1723999999999999E-2</v>
      </c>
      <c r="W22" s="122">
        <v>5.3624999999999999E-2</v>
      </c>
      <c r="X22" s="122">
        <v>5.5605000000000002E-2</v>
      </c>
      <c r="Y22" s="122">
        <v>5.7665000000000001E-2</v>
      </c>
      <c r="Z22" s="122">
        <v>5.9881999999999998E-2</v>
      </c>
      <c r="AA22" s="122">
        <v>6.2341000000000001E-2</v>
      </c>
      <c r="AB22" s="122">
        <v>6.5117999999999995E-2</v>
      </c>
      <c r="AC22" s="122">
        <v>6.8162E-2</v>
      </c>
      <c r="AD22" s="122">
        <v>7.1476999999999999E-2</v>
      </c>
      <c r="AE22" s="122">
        <v>7.5412999999999994E-2</v>
      </c>
      <c r="AF22" s="122">
        <v>7.9833000000000001E-2</v>
      </c>
      <c r="AG22" s="80">
        <v>5.0730999999999998E-2</v>
      </c>
    </row>
    <row r="23" spans="1:33" ht="36.75">
      <c r="A23" s="58" t="s">
        <v>678</v>
      </c>
      <c r="B23" s="73" t="s">
        <v>1310</v>
      </c>
      <c r="C23" s="122">
        <v>3.4878469999999999</v>
      </c>
      <c r="D23" s="122">
        <v>3.396055</v>
      </c>
      <c r="E23" s="122">
        <v>3.2605189999999999</v>
      </c>
      <c r="F23" s="122">
        <v>3.1153339999999998</v>
      </c>
      <c r="G23" s="122">
        <v>2.9821870000000001</v>
      </c>
      <c r="H23" s="122">
        <v>2.854012</v>
      </c>
      <c r="I23" s="122">
        <v>2.7398899999999999</v>
      </c>
      <c r="J23" s="122">
        <v>2.6529919999999998</v>
      </c>
      <c r="K23" s="122">
        <v>2.585737</v>
      </c>
      <c r="L23" s="122">
        <v>2.5258759999999998</v>
      </c>
      <c r="M23" s="122">
        <v>2.4737580000000001</v>
      </c>
      <c r="N23" s="122">
        <v>2.4297300000000002</v>
      </c>
      <c r="O23" s="122">
        <v>2.3875510000000002</v>
      </c>
      <c r="P23" s="122">
        <v>2.3298100000000002</v>
      </c>
      <c r="Q23" s="122">
        <v>2.2622469999999999</v>
      </c>
      <c r="R23" s="122">
        <v>2.1853099999999999</v>
      </c>
      <c r="S23" s="122">
        <v>2.1053359999999999</v>
      </c>
      <c r="T23" s="122">
        <v>2.0097339999999999</v>
      </c>
      <c r="U23" s="122">
        <v>1.912614</v>
      </c>
      <c r="V23" s="122">
        <v>1.819682</v>
      </c>
      <c r="W23" s="122">
        <v>1.7428030000000001</v>
      </c>
      <c r="X23" s="122">
        <v>1.67967</v>
      </c>
      <c r="Y23" s="122">
        <v>1.6377820000000001</v>
      </c>
      <c r="Z23" s="122">
        <v>1.611829</v>
      </c>
      <c r="AA23" s="122">
        <v>1.600689</v>
      </c>
      <c r="AB23" s="122">
        <v>1.601464</v>
      </c>
      <c r="AC23" s="122">
        <v>1.6092500000000001</v>
      </c>
      <c r="AD23" s="122">
        <v>1.6220909999999999</v>
      </c>
      <c r="AE23" s="122">
        <v>1.63991</v>
      </c>
      <c r="AF23" s="122">
        <v>1.6583950000000001</v>
      </c>
      <c r="AG23" s="80">
        <v>-2.5309999999999999E-2</v>
      </c>
    </row>
    <row r="24" spans="1:33">
      <c r="A24" s="58" t="s">
        <v>679</v>
      </c>
      <c r="B24" s="73" t="s">
        <v>1311</v>
      </c>
      <c r="C24" s="122">
        <v>8.6799999999999996E-4</v>
      </c>
      <c r="D24" s="122">
        <v>8.4800000000000001E-4</v>
      </c>
      <c r="E24" s="122">
        <v>8.3199999999999995E-4</v>
      </c>
      <c r="F24" s="122">
        <v>8.2399999999999997E-4</v>
      </c>
      <c r="G24" s="122">
        <v>8.2799999999999996E-4</v>
      </c>
      <c r="H24" s="122">
        <v>8.4000000000000003E-4</v>
      </c>
      <c r="I24" s="122">
        <v>8.5999999999999998E-4</v>
      </c>
      <c r="J24" s="122">
        <v>8.8800000000000001E-4</v>
      </c>
      <c r="K24" s="122">
        <v>9.0499999999999999E-4</v>
      </c>
      <c r="L24" s="122">
        <v>9.1E-4</v>
      </c>
      <c r="M24" s="122">
        <v>9.1500000000000001E-4</v>
      </c>
      <c r="N24" s="122">
        <v>9.2299999999999999E-4</v>
      </c>
      <c r="O24" s="122">
        <v>9.01E-4</v>
      </c>
      <c r="P24" s="122">
        <v>8.7000000000000001E-4</v>
      </c>
      <c r="Q24" s="122">
        <v>8.5300000000000003E-4</v>
      </c>
      <c r="R24" s="122">
        <v>8.4699999999999999E-4</v>
      </c>
      <c r="S24" s="122">
        <v>8.4999999999999995E-4</v>
      </c>
      <c r="T24" s="122">
        <v>8.61E-4</v>
      </c>
      <c r="U24" s="122">
        <v>8.7600000000000004E-4</v>
      </c>
      <c r="V24" s="122">
        <v>9.0499999999999999E-4</v>
      </c>
      <c r="W24" s="122">
        <v>9.41E-4</v>
      </c>
      <c r="X24" s="122">
        <v>9.7599999999999998E-4</v>
      </c>
      <c r="Y24" s="122">
        <v>1.01E-3</v>
      </c>
      <c r="Z24" s="122">
        <v>1.029E-3</v>
      </c>
      <c r="AA24" s="122">
        <v>1.044E-3</v>
      </c>
      <c r="AB24" s="122">
        <v>1.062E-3</v>
      </c>
      <c r="AC24" s="122">
        <v>1.0820000000000001E-3</v>
      </c>
      <c r="AD24" s="122">
        <v>1.103E-3</v>
      </c>
      <c r="AE24" s="122">
        <v>1.127E-3</v>
      </c>
      <c r="AF24" s="122">
        <v>1.155E-3</v>
      </c>
      <c r="AG24" s="80">
        <v>9.9100000000000004E-3</v>
      </c>
    </row>
    <row r="25" spans="1:33" ht="36.75">
      <c r="A25" s="58" t="s">
        <v>680</v>
      </c>
      <c r="B25" s="73" t="s">
        <v>1312</v>
      </c>
      <c r="C25" s="122">
        <v>7.4359999999999999E-3</v>
      </c>
      <c r="D25" s="122">
        <v>1.5032999999999999E-2</v>
      </c>
      <c r="E25" s="122">
        <v>2.3033999999999999E-2</v>
      </c>
      <c r="F25" s="122">
        <v>3.1196999999999999E-2</v>
      </c>
      <c r="G25" s="122">
        <v>3.9605000000000001E-2</v>
      </c>
      <c r="H25" s="122">
        <v>4.8119000000000002E-2</v>
      </c>
      <c r="I25" s="122">
        <v>5.6652000000000001E-2</v>
      </c>
      <c r="J25" s="122">
        <v>6.5377000000000005E-2</v>
      </c>
      <c r="K25" s="122">
        <v>7.4314000000000005E-2</v>
      </c>
      <c r="L25" s="122">
        <v>8.3268999999999996E-2</v>
      </c>
      <c r="M25" s="122">
        <v>9.2311000000000004E-2</v>
      </c>
      <c r="N25" s="122">
        <v>0.101533</v>
      </c>
      <c r="O25" s="122">
        <v>0.110939</v>
      </c>
      <c r="P25" s="122">
        <v>0.120481</v>
      </c>
      <c r="Q25" s="122">
        <v>0.13036300000000001</v>
      </c>
      <c r="R25" s="122">
        <v>0.14065900000000001</v>
      </c>
      <c r="S25" s="122">
        <v>0.15149199999999999</v>
      </c>
      <c r="T25" s="122">
        <v>0.16278799999999999</v>
      </c>
      <c r="U25" s="122">
        <v>0.17450099999999999</v>
      </c>
      <c r="V25" s="122">
        <v>0.18662500000000001</v>
      </c>
      <c r="W25" s="122">
        <v>0.199378</v>
      </c>
      <c r="X25" s="122">
        <v>0.212593</v>
      </c>
      <c r="Y25" s="122">
        <v>0.22601299999999999</v>
      </c>
      <c r="Z25" s="122">
        <v>0.23946200000000001</v>
      </c>
      <c r="AA25" s="122">
        <v>0.25318800000000002</v>
      </c>
      <c r="AB25" s="122">
        <v>0.26748899999999998</v>
      </c>
      <c r="AC25" s="122">
        <v>0.281837</v>
      </c>
      <c r="AD25" s="122">
        <v>0.29641400000000001</v>
      </c>
      <c r="AE25" s="122">
        <v>0.31225799999999998</v>
      </c>
      <c r="AF25" s="122">
        <v>0.32926100000000003</v>
      </c>
      <c r="AG25" s="80">
        <v>0.13963600000000001</v>
      </c>
    </row>
    <row r="26" spans="1:33" ht="36.75">
      <c r="A26" s="58" t="s">
        <v>681</v>
      </c>
      <c r="B26" s="73" t="s">
        <v>1313</v>
      </c>
      <c r="C26" s="122">
        <v>7.5160000000000001E-3</v>
      </c>
      <c r="D26" s="122">
        <v>1.5197E-2</v>
      </c>
      <c r="E26" s="122">
        <v>2.3283999999999999E-2</v>
      </c>
      <c r="F26" s="122">
        <v>3.1536000000000002E-2</v>
      </c>
      <c r="G26" s="122">
        <v>4.0035000000000001E-2</v>
      </c>
      <c r="H26" s="122">
        <v>4.8641999999999998E-2</v>
      </c>
      <c r="I26" s="122">
        <v>5.7266999999999998E-2</v>
      </c>
      <c r="J26" s="122">
        <v>6.6087000000000007E-2</v>
      </c>
      <c r="K26" s="122">
        <v>7.5120999999999993E-2</v>
      </c>
      <c r="L26" s="122">
        <v>8.4172999999999998E-2</v>
      </c>
      <c r="M26" s="122">
        <v>9.3312999999999993E-2</v>
      </c>
      <c r="N26" s="122">
        <v>0.10263600000000001</v>
      </c>
      <c r="O26" s="122">
        <v>0.11214399999999999</v>
      </c>
      <c r="P26" s="122">
        <v>0.12179</v>
      </c>
      <c r="Q26" s="122">
        <v>0.13177900000000001</v>
      </c>
      <c r="R26" s="122">
        <v>0.14218700000000001</v>
      </c>
      <c r="S26" s="122">
        <v>0.153137</v>
      </c>
      <c r="T26" s="122">
        <v>0.16455600000000001</v>
      </c>
      <c r="U26" s="122">
        <v>0.176396</v>
      </c>
      <c r="V26" s="122">
        <v>0.18865199999999999</v>
      </c>
      <c r="W26" s="122">
        <v>0.201544</v>
      </c>
      <c r="X26" s="122">
        <v>0.21490300000000001</v>
      </c>
      <c r="Y26" s="122">
        <v>0.228468</v>
      </c>
      <c r="Z26" s="122">
        <v>0.242064</v>
      </c>
      <c r="AA26" s="122">
        <v>0.255938</v>
      </c>
      <c r="AB26" s="122">
        <v>0.270395</v>
      </c>
      <c r="AC26" s="122">
        <v>0.28489900000000001</v>
      </c>
      <c r="AD26" s="122">
        <v>0.29963400000000001</v>
      </c>
      <c r="AE26" s="122">
        <v>0.31564999999999999</v>
      </c>
      <c r="AF26" s="122">
        <v>0.33283699999999999</v>
      </c>
      <c r="AG26" s="80">
        <v>0.13963600000000001</v>
      </c>
    </row>
    <row r="27" spans="1:33" ht="24.75">
      <c r="A27" s="58" t="s">
        <v>682</v>
      </c>
      <c r="B27" s="73" t="s">
        <v>1314</v>
      </c>
      <c r="C27" s="122">
        <v>9.9999999999999995E-7</v>
      </c>
      <c r="D27" s="122">
        <v>1.9999999999999999E-6</v>
      </c>
      <c r="E27" s="122">
        <v>3.0000000000000001E-6</v>
      </c>
      <c r="F27" s="122">
        <v>3.0000000000000001E-6</v>
      </c>
      <c r="G27" s="122">
        <v>3.9999999999999998E-6</v>
      </c>
      <c r="H27" s="122">
        <v>5.0000000000000004E-6</v>
      </c>
      <c r="I27" s="122">
        <v>6.0000000000000002E-6</v>
      </c>
      <c r="J27" s="122">
        <v>6.9999999999999999E-6</v>
      </c>
      <c r="K27" s="122">
        <v>6.9999999999999999E-6</v>
      </c>
      <c r="L27" s="122">
        <v>7.9999999999999996E-6</v>
      </c>
      <c r="M27" s="122">
        <v>9.0000000000000002E-6</v>
      </c>
      <c r="N27" s="122">
        <v>9.0000000000000002E-6</v>
      </c>
      <c r="O27" s="122">
        <v>1.0000000000000001E-5</v>
      </c>
      <c r="P27" s="122">
        <v>1.1E-5</v>
      </c>
      <c r="Q27" s="122">
        <v>1.1E-5</v>
      </c>
      <c r="R27" s="122">
        <v>1.2E-5</v>
      </c>
      <c r="S27" s="122">
        <v>1.2E-5</v>
      </c>
      <c r="T27" s="122">
        <v>1.2E-5</v>
      </c>
      <c r="U27" s="122">
        <v>1.2999999999999999E-5</v>
      </c>
      <c r="V27" s="122">
        <v>1.2999999999999999E-5</v>
      </c>
      <c r="W27" s="122">
        <v>1.4E-5</v>
      </c>
      <c r="X27" s="122">
        <v>1.4E-5</v>
      </c>
      <c r="Y27" s="122">
        <v>1.4E-5</v>
      </c>
      <c r="Z27" s="122">
        <v>1.4E-5</v>
      </c>
      <c r="AA27" s="122">
        <v>1.4E-5</v>
      </c>
      <c r="AB27" s="122">
        <v>1.4E-5</v>
      </c>
      <c r="AC27" s="122">
        <v>1.4E-5</v>
      </c>
      <c r="AD27" s="122">
        <v>1.4E-5</v>
      </c>
      <c r="AE27" s="122">
        <v>1.4E-5</v>
      </c>
      <c r="AF27" s="122">
        <v>1.4E-5</v>
      </c>
      <c r="AG27" s="80">
        <v>0.101586</v>
      </c>
    </row>
    <row r="28" spans="1:33" ht="36.75">
      <c r="A28" s="58" t="s">
        <v>683</v>
      </c>
      <c r="B28" s="73" t="s">
        <v>1315</v>
      </c>
      <c r="C28" s="122">
        <v>65.814445000000006</v>
      </c>
      <c r="D28" s="122">
        <v>67.898544000000001</v>
      </c>
      <c r="E28" s="122">
        <v>69.409851000000003</v>
      </c>
      <c r="F28" s="122">
        <v>70.738631999999996</v>
      </c>
      <c r="G28" s="122">
        <v>72.267166000000003</v>
      </c>
      <c r="H28" s="122">
        <v>73.744240000000005</v>
      </c>
      <c r="I28" s="122">
        <v>75.210419000000002</v>
      </c>
      <c r="J28" s="122">
        <v>76.961639000000005</v>
      </c>
      <c r="K28" s="122">
        <v>78.906859999999995</v>
      </c>
      <c r="L28" s="122">
        <v>80.876907000000003</v>
      </c>
      <c r="M28" s="122">
        <v>82.893127000000007</v>
      </c>
      <c r="N28" s="122">
        <v>84.978675999999993</v>
      </c>
      <c r="O28" s="122">
        <v>87.071785000000006</v>
      </c>
      <c r="P28" s="122">
        <v>89.119759000000002</v>
      </c>
      <c r="Q28" s="122">
        <v>91.211449000000002</v>
      </c>
      <c r="R28" s="122">
        <v>93.331542999999996</v>
      </c>
      <c r="S28" s="122">
        <v>95.509140000000002</v>
      </c>
      <c r="T28" s="122">
        <v>97.635200999999995</v>
      </c>
      <c r="U28" s="122">
        <v>99.674080000000004</v>
      </c>
      <c r="V28" s="122">
        <v>101.69489299999999</v>
      </c>
      <c r="W28" s="122">
        <v>103.843605</v>
      </c>
      <c r="X28" s="122">
        <v>106.011383</v>
      </c>
      <c r="Y28" s="122">
        <v>108.09657300000001</v>
      </c>
      <c r="Z28" s="122">
        <v>110.174644</v>
      </c>
      <c r="AA28" s="122">
        <v>112.297691</v>
      </c>
      <c r="AB28" s="122">
        <v>114.54949999999999</v>
      </c>
      <c r="AC28" s="122">
        <v>116.688728</v>
      </c>
      <c r="AD28" s="122">
        <v>118.763374</v>
      </c>
      <c r="AE28" s="122">
        <v>121.139595</v>
      </c>
      <c r="AF28" s="122">
        <v>123.74237100000001</v>
      </c>
      <c r="AG28" s="80">
        <v>2.2009999999999998E-2</v>
      </c>
    </row>
    <row r="29" spans="1:33">
      <c r="A29" s="55"/>
      <c r="B29" s="83" t="s">
        <v>1316</v>
      </c>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row>
    <row r="30" spans="1:33">
      <c r="A30" s="58" t="s">
        <v>685</v>
      </c>
      <c r="B30" s="73" t="s">
        <v>1306</v>
      </c>
      <c r="C30" s="122">
        <v>37.237881000000002</v>
      </c>
      <c r="D30" s="122">
        <v>38.43412</v>
      </c>
      <c r="E30" s="122">
        <v>39.358058999999997</v>
      </c>
      <c r="F30" s="122">
        <v>40.196007000000002</v>
      </c>
      <c r="G30" s="122">
        <v>41.126548999999997</v>
      </c>
      <c r="H30" s="122">
        <v>42.029747</v>
      </c>
      <c r="I30" s="122">
        <v>42.871830000000003</v>
      </c>
      <c r="J30" s="122">
        <v>43.818928</v>
      </c>
      <c r="K30" s="122">
        <v>44.819637</v>
      </c>
      <c r="L30" s="122">
        <v>45.798141000000001</v>
      </c>
      <c r="M30" s="122">
        <v>46.756104000000001</v>
      </c>
      <c r="N30" s="122">
        <v>47.727020000000003</v>
      </c>
      <c r="O30" s="122">
        <v>48.665874000000002</v>
      </c>
      <c r="P30" s="122">
        <v>49.556148999999998</v>
      </c>
      <c r="Q30" s="122">
        <v>50.476081999999998</v>
      </c>
      <c r="R30" s="122">
        <v>51.426636000000002</v>
      </c>
      <c r="S30" s="122">
        <v>52.453533</v>
      </c>
      <c r="T30" s="122">
        <v>53.493476999999999</v>
      </c>
      <c r="U30" s="122">
        <v>54.529648000000002</v>
      </c>
      <c r="V30" s="122">
        <v>55.574630999999997</v>
      </c>
      <c r="W30" s="122">
        <v>56.677619999999997</v>
      </c>
      <c r="X30" s="122">
        <v>57.823504999999997</v>
      </c>
      <c r="Y30" s="122">
        <v>58.975079000000001</v>
      </c>
      <c r="Z30" s="122">
        <v>60.148066999999998</v>
      </c>
      <c r="AA30" s="122">
        <v>61.332638000000003</v>
      </c>
      <c r="AB30" s="122">
        <v>62.579369</v>
      </c>
      <c r="AC30" s="122">
        <v>63.740012999999998</v>
      </c>
      <c r="AD30" s="122">
        <v>64.813689999999994</v>
      </c>
      <c r="AE30" s="122">
        <v>66.095848000000004</v>
      </c>
      <c r="AF30" s="122">
        <v>67.608528000000007</v>
      </c>
      <c r="AG30" s="80">
        <v>2.0778999999999999E-2</v>
      </c>
    </row>
    <row r="31" spans="1:33" ht="24.75">
      <c r="A31" s="58" t="s">
        <v>686</v>
      </c>
      <c r="B31" s="73" t="s">
        <v>1307</v>
      </c>
      <c r="C31" s="122">
        <v>17.109421000000001</v>
      </c>
      <c r="D31" s="122">
        <v>16.913709999999998</v>
      </c>
      <c r="E31" s="122">
        <v>16.638328999999999</v>
      </c>
      <c r="F31" s="122">
        <v>16.406254000000001</v>
      </c>
      <c r="G31" s="122">
        <v>16.233056999999999</v>
      </c>
      <c r="H31" s="122">
        <v>16.101535999999999</v>
      </c>
      <c r="I31" s="122">
        <v>16.003021</v>
      </c>
      <c r="J31" s="122">
        <v>16.012713999999999</v>
      </c>
      <c r="K31" s="122">
        <v>16.091242000000001</v>
      </c>
      <c r="L31" s="122">
        <v>16.182186000000002</v>
      </c>
      <c r="M31" s="122">
        <v>16.288637000000001</v>
      </c>
      <c r="N31" s="122">
        <v>16.443489</v>
      </c>
      <c r="O31" s="122">
        <v>16.615317999999998</v>
      </c>
      <c r="P31" s="122">
        <v>16.807473999999999</v>
      </c>
      <c r="Q31" s="122">
        <v>17.031876</v>
      </c>
      <c r="R31" s="122">
        <v>17.271809000000001</v>
      </c>
      <c r="S31" s="122">
        <v>17.578026000000001</v>
      </c>
      <c r="T31" s="122">
        <v>17.862835</v>
      </c>
      <c r="U31" s="122">
        <v>18.217310000000001</v>
      </c>
      <c r="V31" s="122">
        <v>18.573433000000001</v>
      </c>
      <c r="W31" s="122">
        <v>18.967158999999999</v>
      </c>
      <c r="X31" s="122">
        <v>19.38776</v>
      </c>
      <c r="Y31" s="122">
        <v>19.820843</v>
      </c>
      <c r="Z31" s="122">
        <v>20.270530999999998</v>
      </c>
      <c r="AA31" s="122">
        <v>20.724322999999998</v>
      </c>
      <c r="AB31" s="122">
        <v>21.199541</v>
      </c>
      <c r="AC31" s="122">
        <v>21.642679000000001</v>
      </c>
      <c r="AD31" s="122">
        <v>22.050884</v>
      </c>
      <c r="AE31" s="122">
        <v>22.519908999999998</v>
      </c>
      <c r="AF31" s="122">
        <v>23.036362</v>
      </c>
      <c r="AG31" s="80">
        <v>1.0309E-2</v>
      </c>
    </row>
    <row r="32" spans="1:33" ht="24.75">
      <c r="A32" s="58" t="s">
        <v>687</v>
      </c>
      <c r="B32" s="73" t="s">
        <v>1308</v>
      </c>
      <c r="C32" s="122">
        <v>3.6449000000000002E-2</v>
      </c>
      <c r="D32" s="122">
        <v>3.9851999999999999E-2</v>
      </c>
      <c r="E32" s="122">
        <v>4.3178000000000001E-2</v>
      </c>
      <c r="F32" s="122">
        <v>4.6517000000000003E-2</v>
      </c>
      <c r="G32" s="122">
        <v>5.0055000000000002E-2</v>
      </c>
      <c r="H32" s="122">
        <v>5.3665999999999998E-2</v>
      </c>
      <c r="I32" s="122">
        <v>5.7258999999999997E-2</v>
      </c>
      <c r="J32" s="122">
        <v>6.1083999999999999E-2</v>
      </c>
      <c r="K32" s="122">
        <v>6.5128000000000005E-2</v>
      </c>
      <c r="L32" s="122">
        <v>6.9364999999999996E-2</v>
      </c>
      <c r="M32" s="122">
        <v>7.3786000000000004E-2</v>
      </c>
      <c r="N32" s="122">
        <v>7.8473000000000001E-2</v>
      </c>
      <c r="O32" s="122">
        <v>8.3512000000000003E-2</v>
      </c>
      <c r="P32" s="122">
        <v>8.8768E-2</v>
      </c>
      <c r="Q32" s="122">
        <v>9.3895000000000006E-2</v>
      </c>
      <c r="R32" s="122">
        <v>9.9166000000000004E-2</v>
      </c>
      <c r="S32" s="122">
        <v>0.104769</v>
      </c>
      <c r="T32" s="122">
        <v>0.110666</v>
      </c>
      <c r="U32" s="122">
        <v>0.116882</v>
      </c>
      <c r="V32" s="122">
        <v>0.12356399999999999</v>
      </c>
      <c r="W32" s="122">
        <v>0.13075999999999999</v>
      </c>
      <c r="X32" s="122">
        <v>0.138409</v>
      </c>
      <c r="Y32" s="122">
        <v>0.146339</v>
      </c>
      <c r="Z32" s="122">
        <v>0.15459899999999999</v>
      </c>
      <c r="AA32" s="122">
        <v>0.163239</v>
      </c>
      <c r="AB32" s="122">
        <v>0.172456</v>
      </c>
      <c r="AC32" s="122">
        <v>0.18177499999999999</v>
      </c>
      <c r="AD32" s="122">
        <v>0.19117300000000001</v>
      </c>
      <c r="AE32" s="122">
        <v>0.20118</v>
      </c>
      <c r="AF32" s="122">
        <v>0.21248400000000001</v>
      </c>
      <c r="AG32" s="80">
        <v>6.2677999999999998E-2</v>
      </c>
    </row>
    <row r="33" spans="1:33" ht="72.75">
      <c r="A33" s="58" t="s">
        <v>688</v>
      </c>
      <c r="B33" s="73" t="s">
        <v>1309</v>
      </c>
      <c r="C33" s="122">
        <v>5.1394000000000002E-2</v>
      </c>
      <c r="D33" s="122">
        <v>6.5255999999999995E-2</v>
      </c>
      <c r="E33" s="122">
        <v>7.7882000000000007E-2</v>
      </c>
      <c r="F33" s="122">
        <v>8.9340000000000003E-2</v>
      </c>
      <c r="G33" s="122">
        <v>0.100116</v>
      </c>
      <c r="H33" s="122">
        <v>0.110071</v>
      </c>
      <c r="I33" s="122">
        <v>0.11902</v>
      </c>
      <c r="J33" s="122">
        <v>0.12761</v>
      </c>
      <c r="K33" s="122">
        <v>0.13574</v>
      </c>
      <c r="L33" s="122">
        <v>0.14310400000000001</v>
      </c>
      <c r="M33" s="122">
        <v>0.14980599999999999</v>
      </c>
      <c r="N33" s="122">
        <v>0.15593599999999999</v>
      </c>
      <c r="O33" s="122">
        <v>0.161498</v>
      </c>
      <c r="P33" s="122">
        <v>0.166433</v>
      </c>
      <c r="Q33" s="122">
        <v>0.17100399999999999</v>
      </c>
      <c r="R33" s="122">
        <v>0.175319</v>
      </c>
      <c r="S33" s="122">
        <v>0.17977299999999999</v>
      </c>
      <c r="T33" s="122">
        <v>0.18437300000000001</v>
      </c>
      <c r="U33" s="122">
        <v>0.189281</v>
      </c>
      <c r="V33" s="122">
        <v>0.194716</v>
      </c>
      <c r="W33" s="122">
        <v>0.20066500000000001</v>
      </c>
      <c r="X33" s="122">
        <v>0.207012</v>
      </c>
      <c r="Y33" s="122">
        <v>0.21331900000000001</v>
      </c>
      <c r="Z33" s="122">
        <v>0.21974199999999999</v>
      </c>
      <c r="AA33" s="122">
        <v>0.22659099999999999</v>
      </c>
      <c r="AB33" s="122">
        <v>0.23407800000000001</v>
      </c>
      <c r="AC33" s="122">
        <v>0.24150199999999999</v>
      </c>
      <c r="AD33" s="122">
        <v>0.24887699999999999</v>
      </c>
      <c r="AE33" s="122">
        <v>0.25743199999999999</v>
      </c>
      <c r="AF33" s="122">
        <v>0.26734000000000002</v>
      </c>
      <c r="AG33" s="80">
        <v>5.851E-2</v>
      </c>
    </row>
    <row r="34" spans="1:33" ht="36.75">
      <c r="A34" s="58" t="s">
        <v>689</v>
      </c>
      <c r="B34" s="73" t="s">
        <v>1310</v>
      </c>
      <c r="C34" s="122">
        <v>0.62857300000000005</v>
      </c>
      <c r="D34" s="122">
        <v>0.74727399999999999</v>
      </c>
      <c r="E34" s="122">
        <v>0.85656299999999996</v>
      </c>
      <c r="F34" s="122">
        <v>0.958117</v>
      </c>
      <c r="G34" s="122">
        <v>1.0567310000000001</v>
      </c>
      <c r="H34" s="122">
        <v>1.1508670000000001</v>
      </c>
      <c r="I34" s="122">
        <v>1.239843</v>
      </c>
      <c r="J34" s="122">
        <v>1.3302309999999999</v>
      </c>
      <c r="K34" s="122">
        <v>1.422558</v>
      </c>
      <c r="L34" s="122">
        <v>1.5156069999999999</v>
      </c>
      <c r="M34" s="122">
        <v>1.6091120000000001</v>
      </c>
      <c r="N34" s="122">
        <v>1.7048080000000001</v>
      </c>
      <c r="O34" s="122">
        <v>1.8015330000000001</v>
      </c>
      <c r="P34" s="122">
        <v>1.9016919999999999</v>
      </c>
      <c r="Q34" s="122">
        <v>2.0061059999999999</v>
      </c>
      <c r="R34" s="122">
        <v>2.1131139999999999</v>
      </c>
      <c r="S34" s="122">
        <v>2.2304409999999999</v>
      </c>
      <c r="T34" s="122">
        <v>2.3544960000000001</v>
      </c>
      <c r="U34" s="122">
        <v>2.4860910000000001</v>
      </c>
      <c r="V34" s="122">
        <v>2.6211419999999999</v>
      </c>
      <c r="W34" s="122">
        <v>2.766051</v>
      </c>
      <c r="X34" s="122">
        <v>2.9194420000000001</v>
      </c>
      <c r="Y34" s="122">
        <v>3.0778699999999999</v>
      </c>
      <c r="Z34" s="122">
        <v>3.2421500000000001</v>
      </c>
      <c r="AA34" s="122">
        <v>3.4121570000000001</v>
      </c>
      <c r="AB34" s="122">
        <v>3.5934439999999999</v>
      </c>
      <c r="AC34" s="122">
        <v>3.7742789999999999</v>
      </c>
      <c r="AD34" s="122">
        <v>3.9560040000000001</v>
      </c>
      <c r="AE34" s="122">
        <v>4.1564800000000002</v>
      </c>
      <c r="AF34" s="122">
        <v>4.3809339999999999</v>
      </c>
      <c r="AG34" s="80">
        <v>6.9242999999999999E-2</v>
      </c>
    </row>
    <row r="35" spans="1:33">
      <c r="A35" s="58" t="s">
        <v>690</v>
      </c>
      <c r="B35" s="73" t="s">
        <v>1311</v>
      </c>
      <c r="C35" s="122">
        <v>2.3400000000000001E-3</v>
      </c>
      <c r="D35" s="122">
        <v>2.5140000000000002E-3</v>
      </c>
      <c r="E35" s="122">
        <v>2.6329999999999999E-3</v>
      </c>
      <c r="F35" s="122">
        <v>2.7130000000000001E-3</v>
      </c>
      <c r="G35" s="122">
        <v>2.7699999999999999E-3</v>
      </c>
      <c r="H35" s="122">
        <v>2.8E-3</v>
      </c>
      <c r="I35" s="122">
        <v>2.807E-3</v>
      </c>
      <c r="J35" s="122">
        <v>2.8080000000000002E-3</v>
      </c>
      <c r="K35" s="122">
        <v>2.8019999999999998E-3</v>
      </c>
      <c r="L35" s="122">
        <v>2.7850000000000001E-3</v>
      </c>
      <c r="M35" s="122">
        <v>2.7620000000000001E-3</v>
      </c>
      <c r="N35" s="122">
        <v>2.7360000000000002E-3</v>
      </c>
      <c r="O35" s="122">
        <v>2.712E-3</v>
      </c>
      <c r="P35" s="122">
        <v>2.673E-3</v>
      </c>
      <c r="Q35" s="122">
        <v>2.6519999999999998E-3</v>
      </c>
      <c r="R35" s="122">
        <v>2.5959999999999998E-3</v>
      </c>
      <c r="S35" s="122">
        <v>2.5240000000000002E-3</v>
      </c>
      <c r="T35" s="122">
        <v>2.5000000000000001E-3</v>
      </c>
      <c r="U35" s="122">
        <v>2.4589999999999998E-3</v>
      </c>
      <c r="V35" s="122">
        <v>2.4130000000000002E-3</v>
      </c>
      <c r="W35" s="122">
        <v>2.3700000000000001E-3</v>
      </c>
      <c r="X35" s="122">
        <v>2.3270000000000001E-3</v>
      </c>
      <c r="Y35" s="122">
        <v>2.2820000000000002E-3</v>
      </c>
      <c r="Z35" s="122">
        <v>2.235E-3</v>
      </c>
      <c r="AA35" s="122">
        <v>2.189E-3</v>
      </c>
      <c r="AB35" s="122">
        <v>2.1440000000000001E-3</v>
      </c>
      <c r="AC35" s="122">
        <v>2.0969999999999999E-3</v>
      </c>
      <c r="AD35" s="122">
        <v>2.049E-3</v>
      </c>
      <c r="AE35" s="122">
        <v>1.9989999999999999E-3</v>
      </c>
      <c r="AF35" s="122">
        <v>1.957E-3</v>
      </c>
      <c r="AG35" s="80">
        <v>-6.1520000000000004E-3</v>
      </c>
    </row>
    <row r="36" spans="1:33" ht="36.75">
      <c r="A36" s="58" t="s">
        <v>691</v>
      </c>
      <c r="B36" s="73" t="s">
        <v>1312</v>
      </c>
      <c r="C36" s="122">
        <v>6.5319999999999996E-3</v>
      </c>
      <c r="D36" s="122">
        <v>1.3037E-2</v>
      </c>
      <c r="E36" s="122">
        <v>1.9404999999999999E-2</v>
      </c>
      <c r="F36" s="122">
        <v>2.5548000000000001E-2</v>
      </c>
      <c r="G36" s="122">
        <v>3.1593000000000003E-2</v>
      </c>
      <c r="H36" s="122">
        <v>3.7533999999999998E-2</v>
      </c>
      <c r="I36" s="122">
        <v>4.3284999999999997E-2</v>
      </c>
      <c r="J36" s="122">
        <v>4.9058999999999998E-2</v>
      </c>
      <c r="K36" s="122">
        <v>5.4959000000000001E-2</v>
      </c>
      <c r="L36" s="122">
        <v>6.0918E-2</v>
      </c>
      <c r="M36" s="122">
        <v>6.6938999999999999E-2</v>
      </c>
      <c r="N36" s="122">
        <v>7.3048000000000002E-2</v>
      </c>
      <c r="O36" s="122">
        <v>7.9288999999999998E-2</v>
      </c>
      <c r="P36" s="122">
        <v>8.5641999999999996E-2</v>
      </c>
      <c r="Q36" s="122">
        <v>9.2200000000000004E-2</v>
      </c>
      <c r="R36" s="122">
        <v>9.8989999999999995E-2</v>
      </c>
      <c r="S36" s="122">
        <v>0.10619000000000001</v>
      </c>
      <c r="T36" s="122">
        <v>0.11376</v>
      </c>
      <c r="U36" s="122">
        <v>0.121713</v>
      </c>
      <c r="V36" s="122">
        <v>0.12978600000000001</v>
      </c>
      <c r="W36" s="122">
        <v>0.13836899999999999</v>
      </c>
      <c r="X36" s="122">
        <v>0.14740500000000001</v>
      </c>
      <c r="Y36" s="122">
        <v>0.156723</v>
      </c>
      <c r="Z36" s="122">
        <v>0.166379</v>
      </c>
      <c r="AA36" s="122">
        <v>0.176426</v>
      </c>
      <c r="AB36" s="122">
        <v>0.18709200000000001</v>
      </c>
      <c r="AC36" s="122">
        <v>0.19787399999999999</v>
      </c>
      <c r="AD36" s="122">
        <v>0.20875099999999999</v>
      </c>
      <c r="AE36" s="122">
        <v>0.22075600000000001</v>
      </c>
      <c r="AF36" s="122">
        <v>0.234072</v>
      </c>
      <c r="AG36" s="80">
        <v>0.131352</v>
      </c>
    </row>
    <row r="37" spans="1:33" ht="36.75">
      <c r="A37" s="58" t="s">
        <v>692</v>
      </c>
      <c r="B37" s="73" t="s">
        <v>1313</v>
      </c>
      <c r="C37" s="122">
        <v>5.9690000000000003E-3</v>
      </c>
      <c r="D37" s="122">
        <v>1.1913999999999999E-2</v>
      </c>
      <c r="E37" s="122">
        <v>1.7734E-2</v>
      </c>
      <c r="F37" s="122">
        <v>2.3348000000000001E-2</v>
      </c>
      <c r="G37" s="122">
        <v>2.8871999999999998E-2</v>
      </c>
      <c r="H37" s="122">
        <v>3.4299999999999997E-2</v>
      </c>
      <c r="I37" s="122">
        <v>3.9557000000000002E-2</v>
      </c>
      <c r="J37" s="122">
        <v>4.4832999999999998E-2</v>
      </c>
      <c r="K37" s="122">
        <v>5.0224999999999999E-2</v>
      </c>
      <c r="L37" s="122">
        <v>5.5670999999999998E-2</v>
      </c>
      <c r="M37" s="122">
        <v>6.1172999999999998E-2</v>
      </c>
      <c r="N37" s="122">
        <v>6.6755999999999996E-2</v>
      </c>
      <c r="O37" s="122">
        <v>7.2458999999999996E-2</v>
      </c>
      <c r="P37" s="122">
        <v>7.8265000000000001E-2</v>
      </c>
      <c r="Q37" s="122">
        <v>8.4258E-2</v>
      </c>
      <c r="R37" s="122">
        <v>9.0463000000000002E-2</v>
      </c>
      <c r="S37" s="122">
        <v>9.7043000000000004E-2</v>
      </c>
      <c r="T37" s="122">
        <v>0.103961</v>
      </c>
      <c r="U37" s="122">
        <v>0.11122899999999999</v>
      </c>
      <c r="V37" s="122">
        <v>0.118606</v>
      </c>
      <c r="W37" s="122">
        <v>0.12645000000000001</v>
      </c>
      <c r="X37" s="122">
        <v>0.13470799999999999</v>
      </c>
      <c r="Y37" s="122">
        <v>0.14322299999999999</v>
      </c>
      <c r="Z37" s="122">
        <v>0.15204699999999999</v>
      </c>
      <c r="AA37" s="122">
        <v>0.16122800000000001</v>
      </c>
      <c r="AB37" s="122">
        <v>0.17097599999999999</v>
      </c>
      <c r="AC37" s="122">
        <v>0.18082999999999999</v>
      </c>
      <c r="AD37" s="122">
        <v>0.19076899999999999</v>
      </c>
      <c r="AE37" s="122">
        <v>0.201741</v>
      </c>
      <c r="AF37" s="122">
        <v>0.21390899999999999</v>
      </c>
      <c r="AG37" s="80">
        <v>0.131352</v>
      </c>
    </row>
    <row r="38" spans="1:33" ht="24.75">
      <c r="A38" s="58" t="s">
        <v>693</v>
      </c>
      <c r="B38" s="73" t="s">
        <v>1314</v>
      </c>
      <c r="C38" s="122">
        <v>9.9860000000000001E-3</v>
      </c>
      <c r="D38" s="122">
        <v>1.9931000000000001E-2</v>
      </c>
      <c r="E38" s="122">
        <v>2.9668E-2</v>
      </c>
      <c r="F38" s="122">
        <v>3.9059999999999997E-2</v>
      </c>
      <c r="G38" s="122">
        <v>4.8300999999999997E-2</v>
      </c>
      <c r="H38" s="122">
        <v>5.7383000000000003E-2</v>
      </c>
      <c r="I38" s="122">
        <v>6.6177E-2</v>
      </c>
      <c r="J38" s="122">
        <v>7.5003E-2</v>
      </c>
      <c r="K38" s="122">
        <v>8.4023E-2</v>
      </c>
      <c r="L38" s="122">
        <v>9.3133999999999995E-2</v>
      </c>
      <c r="M38" s="122">
        <v>0.102339</v>
      </c>
      <c r="N38" s="122">
        <v>0.11168</v>
      </c>
      <c r="O38" s="122">
        <v>0.121221</v>
      </c>
      <c r="P38" s="122">
        <v>0.13093399999999999</v>
      </c>
      <c r="Q38" s="122">
        <v>0.14096</v>
      </c>
      <c r="R38" s="122">
        <v>0.151341</v>
      </c>
      <c r="S38" s="122">
        <v>0.16234799999999999</v>
      </c>
      <c r="T38" s="122">
        <v>0.17392199999999999</v>
      </c>
      <c r="U38" s="122">
        <v>0.186081</v>
      </c>
      <c r="V38" s="122">
        <v>0.19842199999999999</v>
      </c>
      <c r="W38" s="122">
        <v>0.21154600000000001</v>
      </c>
      <c r="X38" s="122">
        <v>0.22536</v>
      </c>
      <c r="Y38" s="122">
        <v>0.23960600000000001</v>
      </c>
      <c r="Z38" s="122">
        <v>0.25436700000000001</v>
      </c>
      <c r="AA38" s="122">
        <v>0.26972800000000002</v>
      </c>
      <c r="AB38" s="122">
        <v>0.28603600000000001</v>
      </c>
      <c r="AC38" s="122">
        <v>0.30252000000000001</v>
      </c>
      <c r="AD38" s="122">
        <v>0.31914900000000002</v>
      </c>
      <c r="AE38" s="122">
        <v>0.337503</v>
      </c>
      <c r="AF38" s="122">
        <v>0.35786000000000001</v>
      </c>
      <c r="AG38" s="80">
        <v>0.131352</v>
      </c>
    </row>
    <row r="39" spans="1:33" ht="36.75">
      <c r="A39" s="58" t="s">
        <v>694</v>
      </c>
      <c r="B39" s="73" t="s">
        <v>1317</v>
      </c>
      <c r="C39" s="122">
        <v>55.088420999999997</v>
      </c>
      <c r="D39" s="122">
        <v>56.247601000000003</v>
      </c>
      <c r="E39" s="122">
        <v>57.043368999999998</v>
      </c>
      <c r="F39" s="122">
        <v>57.786864999999999</v>
      </c>
      <c r="G39" s="122">
        <v>58.678035999999999</v>
      </c>
      <c r="H39" s="122">
        <v>59.577784999999999</v>
      </c>
      <c r="I39" s="122">
        <v>60.442822</v>
      </c>
      <c r="J39" s="122">
        <v>61.522216999999998</v>
      </c>
      <c r="K39" s="122">
        <v>62.726199999999999</v>
      </c>
      <c r="L39" s="122">
        <v>63.920932999999998</v>
      </c>
      <c r="M39" s="122">
        <v>65.110755999999995</v>
      </c>
      <c r="N39" s="122">
        <v>66.363724000000005</v>
      </c>
      <c r="O39" s="122">
        <v>67.603347999999997</v>
      </c>
      <c r="P39" s="122">
        <v>68.817954999999998</v>
      </c>
      <c r="Q39" s="122">
        <v>70.099129000000005</v>
      </c>
      <c r="R39" s="122">
        <v>71.429344</v>
      </c>
      <c r="S39" s="122">
        <v>72.914444000000003</v>
      </c>
      <c r="T39" s="122">
        <v>74.399544000000006</v>
      </c>
      <c r="U39" s="122">
        <v>75.960387999999995</v>
      </c>
      <c r="V39" s="122">
        <v>77.536079000000001</v>
      </c>
      <c r="W39" s="122">
        <v>79.220725999999999</v>
      </c>
      <c r="X39" s="122">
        <v>80.985573000000002</v>
      </c>
      <c r="Y39" s="122">
        <v>82.774817999999996</v>
      </c>
      <c r="Z39" s="122">
        <v>84.609543000000002</v>
      </c>
      <c r="AA39" s="122">
        <v>86.468001999999998</v>
      </c>
      <c r="AB39" s="122">
        <v>88.424614000000005</v>
      </c>
      <c r="AC39" s="122">
        <v>90.263062000000005</v>
      </c>
      <c r="AD39" s="122">
        <v>91.980926999999994</v>
      </c>
      <c r="AE39" s="122">
        <v>93.992226000000002</v>
      </c>
      <c r="AF39" s="122">
        <v>96.313384999999997</v>
      </c>
      <c r="AG39" s="80">
        <v>1.9451E-2</v>
      </c>
    </row>
    <row r="40" spans="1:33">
      <c r="A40" s="55"/>
      <c r="B40" s="83" t="s">
        <v>1318</v>
      </c>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row>
    <row r="41" spans="1:33">
      <c r="A41" s="58" t="s">
        <v>697</v>
      </c>
      <c r="B41" s="73" t="s">
        <v>1306</v>
      </c>
      <c r="C41" s="122">
        <v>173.83659399999999</v>
      </c>
      <c r="D41" s="122">
        <v>177.98010300000001</v>
      </c>
      <c r="E41" s="122">
        <v>180.37164300000001</v>
      </c>
      <c r="F41" s="122">
        <v>182.02027899999999</v>
      </c>
      <c r="G41" s="122">
        <v>183.78079199999999</v>
      </c>
      <c r="H41" s="122">
        <v>185.00122099999999</v>
      </c>
      <c r="I41" s="122">
        <v>185.500305</v>
      </c>
      <c r="J41" s="122">
        <v>186.05813599999999</v>
      </c>
      <c r="K41" s="122">
        <v>186.602814</v>
      </c>
      <c r="L41" s="122">
        <v>186.90387000000001</v>
      </c>
      <c r="M41" s="122">
        <v>187.109329</v>
      </c>
      <c r="N41" s="122">
        <v>187.26391599999999</v>
      </c>
      <c r="O41" s="122">
        <v>187.36665300000001</v>
      </c>
      <c r="P41" s="122">
        <v>187.32534799999999</v>
      </c>
      <c r="Q41" s="122">
        <v>187.334564</v>
      </c>
      <c r="R41" s="122">
        <v>187.320999</v>
      </c>
      <c r="S41" s="122">
        <v>187.50477599999999</v>
      </c>
      <c r="T41" s="122">
        <v>187.773651</v>
      </c>
      <c r="U41" s="122">
        <v>187.97018399999999</v>
      </c>
      <c r="V41" s="122">
        <v>188.18287699999999</v>
      </c>
      <c r="W41" s="122">
        <v>188.51306199999999</v>
      </c>
      <c r="X41" s="122">
        <v>188.98220800000001</v>
      </c>
      <c r="Y41" s="122">
        <v>189.28221099999999</v>
      </c>
      <c r="Z41" s="122">
        <v>189.49960300000001</v>
      </c>
      <c r="AA41" s="122">
        <v>189.643066</v>
      </c>
      <c r="AB41" s="122">
        <v>189.83660900000001</v>
      </c>
      <c r="AC41" s="122">
        <v>189.58616599999999</v>
      </c>
      <c r="AD41" s="122">
        <v>188.919601</v>
      </c>
      <c r="AE41" s="122">
        <v>188.65690599999999</v>
      </c>
      <c r="AF41" s="122">
        <v>188.83055100000001</v>
      </c>
      <c r="AG41" s="80">
        <v>2.8570000000000002E-3</v>
      </c>
    </row>
    <row r="42" spans="1:33" ht="24.75">
      <c r="A42" s="58" t="s">
        <v>698</v>
      </c>
      <c r="B42" s="73" t="s">
        <v>1307</v>
      </c>
      <c r="C42" s="122">
        <v>0.15156800000000001</v>
      </c>
      <c r="D42" s="122">
        <v>0.13492599999999999</v>
      </c>
      <c r="E42" s="122">
        <v>0.12077</v>
      </c>
      <c r="F42" s="122">
        <v>0.109264</v>
      </c>
      <c r="G42" s="122">
        <v>9.9791000000000005E-2</v>
      </c>
      <c r="H42" s="122">
        <v>9.2537999999999995E-2</v>
      </c>
      <c r="I42" s="122">
        <v>8.7039000000000005E-2</v>
      </c>
      <c r="J42" s="122">
        <v>8.2822000000000007E-2</v>
      </c>
      <c r="K42" s="122">
        <v>7.9440999999999998E-2</v>
      </c>
      <c r="L42" s="122">
        <v>7.7280000000000001E-2</v>
      </c>
      <c r="M42" s="122">
        <v>7.5425000000000006E-2</v>
      </c>
      <c r="N42" s="122">
        <v>7.3659000000000002E-2</v>
      </c>
      <c r="O42" s="122">
        <v>7.2262000000000007E-2</v>
      </c>
      <c r="P42" s="122">
        <v>7.1134000000000003E-2</v>
      </c>
      <c r="Q42" s="122">
        <v>7.0392999999999997E-2</v>
      </c>
      <c r="R42" s="122">
        <v>6.9635000000000002E-2</v>
      </c>
      <c r="S42" s="122">
        <v>6.9188E-2</v>
      </c>
      <c r="T42" s="122">
        <v>6.8764000000000006E-2</v>
      </c>
      <c r="U42" s="122">
        <v>6.8500000000000005E-2</v>
      </c>
      <c r="V42" s="122">
        <v>6.8234000000000003E-2</v>
      </c>
      <c r="W42" s="122">
        <v>6.8203E-2</v>
      </c>
      <c r="X42" s="122">
        <v>6.7842E-2</v>
      </c>
      <c r="Y42" s="122">
        <v>6.7527000000000004E-2</v>
      </c>
      <c r="Z42" s="122">
        <v>6.7419999999999994E-2</v>
      </c>
      <c r="AA42" s="122">
        <v>6.7460999999999993E-2</v>
      </c>
      <c r="AB42" s="122">
        <v>6.7645999999999998E-2</v>
      </c>
      <c r="AC42" s="122">
        <v>6.7769999999999997E-2</v>
      </c>
      <c r="AD42" s="122">
        <v>6.7860000000000004E-2</v>
      </c>
      <c r="AE42" s="122">
        <v>6.8109000000000003E-2</v>
      </c>
      <c r="AF42" s="122">
        <v>6.8496000000000001E-2</v>
      </c>
      <c r="AG42" s="80">
        <v>-2.7016999999999999E-2</v>
      </c>
    </row>
    <row r="43" spans="1:33" ht="24.75">
      <c r="A43" s="58" t="s">
        <v>699</v>
      </c>
      <c r="B43" s="73" t="s">
        <v>1308</v>
      </c>
      <c r="C43" s="122">
        <v>2.5617000000000001E-2</v>
      </c>
      <c r="D43" s="122">
        <v>2.8062E-2</v>
      </c>
      <c r="E43" s="122">
        <v>3.0199E-2</v>
      </c>
      <c r="F43" s="122">
        <v>3.2079999999999997E-2</v>
      </c>
      <c r="G43" s="122">
        <v>3.3820999999999997E-2</v>
      </c>
      <c r="H43" s="122">
        <v>3.5365000000000001E-2</v>
      </c>
      <c r="I43" s="122">
        <v>3.6632999999999999E-2</v>
      </c>
      <c r="J43" s="122">
        <v>3.7760000000000002E-2</v>
      </c>
      <c r="K43" s="122">
        <v>3.8713999999999998E-2</v>
      </c>
      <c r="L43" s="122">
        <v>3.9543000000000002E-2</v>
      </c>
      <c r="M43" s="122">
        <v>4.0274999999999998E-2</v>
      </c>
      <c r="N43" s="122">
        <v>4.0953000000000003E-2</v>
      </c>
      <c r="O43" s="122">
        <v>4.1718999999999999E-2</v>
      </c>
      <c r="P43" s="122">
        <v>4.2613999999999999E-2</v>
      </c>
      <c r="Q43" s="122">
        <v>4.3621E-2</v>
      </c>
      <c r="R43" s="122">
        <v>4.4618999999999999E-2</v>
      </c>
      <c r="S43" s="122">
        <v>4.5692999999999998E-2</v>
      </c>
      <c r="T43" s="122">
        <v>4.6716000000000001E-2</v>
      </c>
      <c r="U43" s="122">
        <v>4.7791E-2</v>
      </c>
      <c r="V43" s="122">
        <v>4.8980999999999997E-2</v>
      </c>
      <c r="W43" s="122">
        <v>5.0285999999999997E-2</v>
      </c>
      <c r="X43" s="122">
        <v>5.1671000000000002E-2</v>
      </c>
      <c r="Y43" s="122">
        <v>5.3059000000000002E-2</v>
      </c>
      <c r="Z43" s="122">
        <v>5.4467000000000002E-2</v>
      </c>
      <c r="AA43" s="122">
        <v>5.5905999999999997E-2</v>
      </c>
      <c r="AB43" s="122">
        <v>5.7433999999999999E-2</v>
      </c>
      <c r="AC43" s="122">
        <v>5.8887000000000002E-2</v>
      </c>
      <c r="AD43" s="122">
        <v>6.0256999999999998E-2</v>
      </c>
      <c r="AE43" s="122">
        <v>6.1796999999999998E-2</v>
      </c>
      <c r="AF43" s="122">
        <v>6.3538999999999998E-2</v>
      </c>
      <c r="AG43" s="80">
        <v>3.1820000000000001E-2</v>
      </c>
    </row>
    <row r="44" spans="1:33" ht="72.75">
      <c r="A44" s="58" t="s">
        <v>700</v>
      </c>
      <c r="B44" s="73" t="s">
        <v>1309</v>
      </c>
      <c r="C44" s="122">
        <v>1.8913329999999999</v>
      </c>
      <c r="D44" s="122">
        <v>1.946968</v>
      </c>
      <c r="E44" s="122">
        <v>1.9728079999999999</v>
      </c>
      <c r="F44" s="122">
        <v>1.9809890000000001</v>
      </c>
      <c r="G44" s="122">
        <v>1.9838119999999999</v>
      </c>
      <c r="H44" s="122">
        <v>1.979039</v>
      </c>
      <c r="I44" s="122">
        <v>1.9688870000000001</v>
      </c>
      <c r="J44" s="122">
        <v>1.9630270000000001</v>
      </c>
      <c r="K44" s="122">
        <v>1.960828</v>
      </c>
      <c r="L44" s="122">
        <v>1.9604900000000001</v>
      </c>
      <c r="M44" s="122">
        <v>1.9655910000000001</v>
      </c>
      <c r="N44" s="122">
        <v>1.978761</v>
      </c>
      <c r="O44" s="122">
        <v>2.003317</v>
      </c>
      <c r="P44" s="122">
        <v>2.0378430000000001</v>
      </c>
      <c r="Q44" s="122">
        <v>2.0829520000000001</v>
      </c>
      <c r="R44" s="122">
        <v>2.1383480000000001</v>
      </c>
      <c r="S44" s="122">
        <v>2.209403</v>
      </c>
      <c r="T44" s="122">
        <v>2.2961800000000001</v>
      </c>
      <c r="U44" s="122">
        <v>2.3992930000000001</v>
      </c>
      <c r="V44" s="122">
        <v>2.5227789999999999</v>
      </c>
      <c r="W44" s="122">
        <v>2.6675580000000001</v>
      </c>
      <c r="X44" s="122">
        <v>2.8314759999999999</v>
      </c>
      <c r="Y44" s="122">
        <v>3.0116350000000001</v>
      </c>
      <c r="Z44" s="122">
        <v>3.212745</v>
      </c>
      <c r="AA44" s="122">
        <v>3.436026</v>
      </c>
      <c r="AB44" s="122">
        <v>3.6889180000000001</v>
      </c>
      <c r="AC44" s="122">
        <v>3.9616199999999999</v>
      </c>
      <c r="AD44" s="122">
        <v>4.2543639999999998</v>
      </c>
      <c r="AE44" s="122">
        <v>4.5927020000000001</v>
      </c>
      <c r="AF44" s="122">
        <v>4.9826160000000002</v>
      </c>
      <c r="AG44" s="80">
        <v>3.3966999999999997E-2</v>
      </c>
    </row>
    <row r="45" spans="1:33" ht="36.75">
      <c r="A45" s="58" t="s">
        <v>701</v>
      </c>
      <c r="B45" s="73" t="s">
        <v>1310</v>
      </c>
      <c r="C45" s="122">
        <v>0</v>
      </c>
      <c r="D45" s="122">
        <v>0</v>
      </c>
      <c r="E45" s="122">
        <v>0</v>
      </c>
      <c r="F45" s="122">
        <v>0</v>
      </c>
      <c r="G45" s="122">
        <v>0</v>
      </c>
      <c r="H45" s="122">
        <v>0</v>
      </c>
      <c r="I45" s="122">
        <v>0</v>
      </c>
      <c r="J45" s="122">
        <v>0</v>
      </c>
      <c r="K45" s="122">
        <v>0</v>
      </c>
      <c r="L45" s="122">
        <v>0</v>
      </c>
      <c r="M45" s="122">
        <v>0</v>
      </c>
      <c r="N45" s="122">
        <v>0</v>
      </c>
      <c r="O45" s="122">
        <v>0</v>
      </c>
      <c r="P45" s="122">
        <v>0</v>
      </c>
      <c r="Q45" s="122">
        <v>0</v>
      </c>
      <c r="R45" s="122">
        <v>0</v>
      </c>
      <c r="S45" s="122">
        <v>0</v>
      </c>
      <c r="T45" s="122">
        <v>0</v>
      </c>
      <c r="U45" s="122">
        <v>0</v>
      </c>
      <c r="V45" s="122">
        <v>0</v>
      </c>
      <c r="W45" s="122">
        <v>0</v>
      </c>
      <c r="X45" s="122">
        <v>0</v>
      </c>
      <c r="Y45" s="122">
        <v>0</v>
      </c>
      <c r="Z45" s="122">
        <v>0</v>
      </c>
      <c r="AA45" s="122">
        <v>0</v>
      </c>
      <c r="AB45" s="122">
        <v>0</v>
      </c>
      <c r="AC45" s="122">
        <v>0</v>
      </c>
      <c r="AD45" s="122">
        <v>0</v>
      </c>
      <c r="AE45" s="122">
        <v>0</v>
      </c>
      <c r="AF45" s="122">
        <v>0</v>
      </c>
      <c r="AG45" s="80" t="s">
        <v>560</v>
      </c>
    </row>
    <row r="46" spans="1:33">
      <c r="A46" s="58" t="s">
        <v>702</v>
      </c>
      <c r="B46" s="73" t="s">
        <v>1311</v>
      </c>
      <c r="C46" s="122">
        <v>2.3019999999999998E-3</v>
      </c>
      <c r="D46" s="122">
        <v>2.2850000000000001E-3</v>
      </c>
      <c r="E46" s="122">
        <v>2.2629999999999998E-3</v>
      </c>
      <c r="F46" s="122">
        <v>2.238E-3</v>
      </c>
      <c r="G46" s="122">
        <v>2.2079999999999999E-3</v>
      </c>
      <c r="H46" s="122">
        <v>2.1580000000000002E-3</v>
      </c>
      <c r="I46" s="122">
        <v>2.0869999999999999E-3</v>
      </c>
      <c r="J46" s="122">
        <v>2.0010000000000002E-3</v>
      </c>
      <c r="K46" s="122">
        <v>1.895E-3</v>
      </c>
      <c r="L46" s="122">
        <v>1.7650000000000001E-3</v>
      </c>
      <c r="M46" s="122">
        <v>1.6180000000000001E-3</v>
      </c>
      <c r="N46" s="122">
        <v>1.459E-3</v>
      </c>
      <c r="O46" s="122">
        <v>1.2960000000000001E-3</v>
      </c>
      <c r="P46" s="122">
        <v>1.14E-3</v>
      </c>
      <c r="Q46" s="122">
        <v>1.0020000000000001E-3</v>
      </c>
      <c r="R46" s="122">
        <v>8.8800000000000001E-4</v>
      </c>
      <c r="S46" s="122">
        <v>8.12E-4</v>
      </c>
      <c r="T46" s="122">
        <v>7.5699999999999997E-4</v>
      </c>
      <c r="U46" s="122">
        <v>6.6200000000000005E-4</v>
      </c>
      <c r="V46" s="122">
        <v>5.6099999999999998E-4</v>
      </c>
      <c r="W46" s="122">
        <v>5.2499999999999997E-4</v>
      </c>
      <c r="X46" s="122">
        <v>5.4299999999999997E-4</v>
      </c>
      <c r="Y46" s="122">
        <v>5.2599999999999999E-4</v>
      </c>
      <c r="Z46" s="122">
        <v>5.0799999999999999E-4</v>
      </c>
      <c r="AA46" s="122">
        <v>4.8999999999999998E-4</v>
      </c>
      <c r="AB46" s="122">
        <v>4.7199999999999998E-4</v>
      </c>
      <c r="AC46" s="122">
        <v>4.5399999999999998E-4</v>
      </c>
      <c r="AD46" s="122">
        <v>4.35E-4</v>
      </c>
      <c r="AE46" s="122">
        <v>4.1800000000000002E-4</v>
      </c>
      <c r="AF46" s="122">
        <v>4.0200000000000001E-4</v>
      </c>
      <c r="AG46" s="80">
        <v>-5.8444999999999997E-2</v>
      </c>
    </row>
    <row r="47" spans="1:33" ht="36.75">
      <c r="A47" s="58" t="s">
        <v>703</v>
      </c>
      <c r="B47" s="73" t="s">
        <v>1312</v>
      </c>
      <c r="C47" s="122">
        <v>2.3770000000000002E-3</v>
      </c>
      <c r="D47" s="122">
        <v>4.7660000000000003E-3</v>
      </c>
      <c r="E47" s="122">
        <v>7.1510000000000002E-3</v>
      </c>
      <c r="F47" s="122">
        <v>9.5139999999999999E-3</v>
      </c>
      <c r="G47" s="122">
        <v>1.1901E-2</v>
      </c>
      <c r="H47" s="122">
        <v>1.4296E-2</v>
      </c>
      <c r="I47" s="122">
        <v>1.6656000000000001E-2</v>
      </c>
      <c r="J47" s="122">
        <v>1.9040999999999999E-2</v>
      </c>
      <c r="K47" s="122">
        <v>2.1454000000000001E-2</v>
      </c>
      <c r="L47" s="122">
        <v>2.383E-2</v>
      </c>
      <c r="M47" s="122">
        <v>2.6145000000000002E-2</v>
      </c>
      <c r="N47" s="122">
        <v>2.8382000000000001E-2</v>
      </c>
      <c r="O47" s="122">
        <v>3.0523000000000002E-2</v>
      </c>
      <c r="P47" s="122">
        <v>3.2538999999999998E-2</v>
      </c>
      <c r="Q47" s="122">
        <v>3.4459999999999998E-2</v>
      </c>
      <c r="R47" s="122">
        <v>3.6290000000000003E-2</v>
      </c>
      <c r="S47" s="122">
        <v>3.8084E-2</v>
      </c>
      <c r="T47" s="122">
        <v>3.9847E-2</v>
      </c>
      <c r="U47" s="122">
        <v>4.1611000000000002E-2</v>
      </c>
      <c r="V47" s="122">
        <v>4.3341999999999999E-2</v>
      </c>
      <c r="W47" s="122">
        <v>4.5058000000000001E-2</v>
      </c>
      <c r="X47" s="122">
        <v>4.6785E-2</v>
      </c>
      <c r="Y47" s="122">
        <v>4.8558999999999998E-2</v>
      </c>
      <c r="Z47" s="122">
        <v>5.0354999999999997E-2</v>
      </c>
      <c r="AA47" s="122">
        <v>5.2184000000000001E-2</v>
      </c>
      <c r="AB47" s="122">
        <v>5.4099000000000001E-2</v>
      </c>
      <c r="AC47" s="122">
        <v>5.5964E-2</v>
      </c>
      <c r="AD47" s="122">
        <v>5.7780999999999999E-2</v>
      </c>
      <c r="AE47" s="122">
        <v>5.9791999999999998E-2</v>
      </c>
      <c r="AF47" s="122">
        <v>6.2004999999999998E-2</v>
      </c>
      <c r="AG47" s="80">
        <v>0.119034</v>
      </c>
    </row>
    <row r="48" spans="1:33" ht="36.75">
      <c r="A48" s="58" t="s">
        <v>704</v>
      </c>
      <c r="B48" s="73" t="s">
        <v>1313</v>
      </c>
      <c r="C48" s="122">
        <v>2.653E-3</v>
      </c>
      <c r="D48" s="122">
        <v>5.3200000000000001E-3</v>
      </c>
      <c r="E48" s="122">
        <v>7.9819999999999995E-3</v>
      </c>
      <c r="F48" s="122">
        <v>1.0619E-2</v>
      </c>
      <c r="G48" s="122">
        <v>1.3284000000000001E-2</v>
      </c>
      <c r="H48" s="122">
        <v>1.5956000000000001E-2</v>
      </c>
      <c r="I48" s="122">
        <v>1.8591E-2</v>
      </c>
      <c r="J48" s="122">
        <v>2.1253000000000001E-2</v>
      </c>
      <c r="K48" s="122">
        <v>2.3945999999999999E-2</v>
      </c>
      <c r="L48" s="122">
        <v>2.6599000000000001E-2</v>
      </c>
      <c r="M48" s="122">
        <v>2.9183000000000001E-2</v>
      </c>
      <c r="N48" s="122">
        <v>3.1678999999999999E-2</v>
      </c>
      <c r="O48" s="122">
        <v>3.4069000000000002E-2</v>
      </c>
      <c r="P48" s="122">
        <v>3.6318999999999997E-2</v>
      </c>
      <c r="Q48" s="122">
        <v>3.8462999999999997E-2</v>
      </c>
      <c r="R48" s="122">
        <v>4.0504999999999999E-2</v>
      </c>
      <c r="S48" s="122">
        <v>4.2507999999999997E-2</v>
      </c>
      <c r="T48" s="122">
        <v>4.4476000000000002E-2</v>
      </c>
      <c r="U48" s="122">
        <v>4.6446000000000001E-2</v>
      </c>
      <c r="V48" s="122">
        <v>4.8377000000000003E-2</v>
      </c>
      <c r="W48" s="122">
        <v>5.0292999999999997E-2</v>
      </c>
      <c r="X48" s="122">
        <v>5.2220000000000003E-2</v>
      </c>
      <c r="Y48" s="122">
        <v>5.4199999999999998E-2</v>
      </c>
      <c r="Z48" s="122">
        <v>5.6204999999999998E-2</v>
      </c>
      <c r="AA48" s="122">
        <v>5.8245999999999999E-2</v>
      </c>
      <c r="AB48" s="122">
        <v>6.0384E-2</v>
      </c>
      <c r="AC48" s="122">
        <v>6.2465E-2</v>
      </c>
      <c r="AD48" s="122">
        <v>6.4492999999999995E-2</v>
      </c>
      <c r="AE48" s="122">
        <v>6.6739000000000007E-2</v>
      </c>
      <c r="AF48" s="122">
        <v>6.9209000000000007E-2</v>
      </c>
      <c r="AG48" s="80">
        <v>0.119034</v>
      </c>
    </row>
    <row r="49" spans="1:33" ht="24.75">
      <c r="A49" s="58" t="s">
        <v>705</v>
      </c>
      <c r="B49" s="73" t="s">
        <v>1314</v>
      </c>
      <c r="C49" s="122">
        <v>2.9740000000000001E-3</v>
      </c>
      <c r="D49" s="122">
        <v>5.9639999999999997E-3</v>
      </c>
      <c r="E49" s="122">
        <v>8.9479999999999994E-3</v>
      </c>
      <c r="F49" s="122">
        <v>1.1905000000000001E-2</v>
      </c>
      <c r="G49" s="122">
        <v>1.4892000000000001E-2</v>
      </c>
      <c r="H49" s="122">
        <v>1.7888999999999999E-2</v>
      </c>
      <c r="I49" s="122">
        <v>2.0841999999999999E-2</v>
      </c>
      <c r="J49" s="122">
        <v>2.3827000000000001E-2</v>
      </c>
      <c r="K49" s="122">
        <v>2.6845999999999998E-2</v>
      </c>
      <c r="L49" s="122">
        <v>2.9819999999999999E-2</v>
      </c>
      <c r="M49" s="122">
        <v>3.2717000000000003E-2</v>
      </c>
      <c r="N49" s="122">
        <v>3.5515999999999999E-2</v>
      </c>
      <c r="O49" s="122">
        <v>3.8195E-2</v>
      </c>
      <c r="P49" s="122">
        <v>4.0717999999999997E-2</v>
      </c>
      <c r="Q49" s="122">
        <v>4.3122000000000001E-2</v>
      </c>
      <c r="R49" s="122">
        <v>4.5411E-2</v>
      </c>
      <c r="S49" s="122">
        <v>4.7655999999999997E-2</v>
      </c>
      <c r="T49" s="122">
        <v>4.9862999999999998E-2</v>
      </c>
      <c r="U49" s="122">
        <v>5.2070999999999999E-2</v>
      </c>
      <c r="V49" s="122">
        <v>5.4235999999999999E-2</v>
      </c>
      <c r="W49" s="122">
        <v>5.6383999999999997E-2</v>
      </c>
      <c r="X49" s="122">
        <v>5.8545E-2</v>
      </c>
      <c r="Y49" s="122">
        <v>6.0763999999999999E-2</v>
      </c>
      <c r="Z49" s="122">
        <v>6.3011999999999999E-2</v>
      </c>
      <c r="AA49" s="122">
        <v>6.5300999999999998E-2</v>
      </c>
      <c r="AB49" s="122">
        <v>6.7696999999999993E-2</v>
      </c>
      <c r="AC49" s="122">
        <v>7.0029999999999995E-2</v>
      </c>
      <c r="AD49" s="122">
        <v>7.2303999999999993E-2</v>
      </c>
      <c r="AE49" s="122">
        <v>7.4820999999999999E-2</v>
      </c>
      <c r="AF49" s="122">
        <v>7.7590999999999993E-2</v>
      </c>
      <c r="AG49" s="80">
        <v>0.119034</v>
      </c>
    </row>
    <row r="50" spans="1:33" ht="24.75">
      <c r="A50" s="58" t="s">
        <v>706</v>
      </c>
      <c r="B50" s="73" t="s">
        <v>1319</v>
      </c>
      <c r="C50" s="122">
        <v>175.915085</v>
      </c>
      <c r="D50" s="122">
        <v>180.10803200000001</v>
      </c>
      <c r="E50" s="122">
        <v>182.52186599999999</v>
      </c>
      <c r="F50" s="122">
        <v>184.177109</v>
      </c>
      <c r="G50" s="122">
        <v>185.94032300000001</v>
      </c>
      <c r="H50" s="122">
        <v>187.158432</v>
      </c>
      <c r="I50" s="122">
        <v>187.65074200000001</v>
      </c>
      <c r="J50" s="122">
        <v>188.207291</v>
      </c>
      <c r="K50" s="122">
        <v>188.75538599999999</v>
      </c>
      <c r="L50" s="122">
        <v>189.06243900000001</v>
      </c>
      <c r="M50" s="122">
        <v>189.28005999999999</v>
      </c>
      <c r="N50" s="122">
        <v>189.45387299999999</v>
      </c>
      <c r="O50" s="122">
        <v>189.58772300000001</v>
      </c>
      <c r="P50" s="122">
        <v>189.58715799999999</v>
      </c>
      <c r="Q50" s="122">
        <v>189.64804100000001</v>
      </c>
      <c r="R50" s="122">
        <v>189.696167</v>
      </c>
      <c r="S50" s="122">
        <v>189.95800800000001</v>
      </c>
      <c r="T50" s="122">
        <v>190.319748</v>
      </c>
      <c r="U50" s="122">
        <v>190.62647999999999</v>
      </c>
      <c r="V50" s="122">
        <v>190.96940599999999</v>
      </c>
      <c r="W50" s="122">
        <v>191.45114100000001</v>
      </c>
      <c r="X50" s="122">
        <v>192.09098800000001</v>
      </c>
      <c r="Y50" s="122">
        <v>192.577744</v>
      </c>
      <c r="Z50" s="122">
        <v>193.00375399999999</v>
      </c>
      <c r="AA50" s="122">
        <v>193.37829600000001</v>
      </c>
      <c r="AB50" s="122">
        <v>193.83253500000001</v>
      </c>
      <c r="AC50" s="122">
        <v>193.863022</v>
      </c>
      <c r="AD50" s="122">
        <v>193.496307</v>
      </c>
      <c r="AE50" s="122">
        <v>193.580444</v>
      </c>
      <c r="AF50" s="122">
        <v>194.15348800000001</v>
      </c>
      <c r="AG50" s="80">
        <v>3.4069999999999999E-3</v>
      </c>
    </row>
    <row r="51" spans="1:33" ht="48.75">
      <c r="A51" s="58" t="s">
        <v>708</v>
      </c>
      <c r="B51" s="83" t="s">
        <v>709</v>
      </c>
      <c r="C51" s="129">
        <v>296.81726099999997</v>
      </c>
      <c r="D51" s="129">
        <v>304.25347900000003</v>
      </c>
      <c r="E51" s="129">
        <v>308.97363300000001</v>
      </c>
      <c r="F51" s="129">
        <v>312.70074499999998</v>
      </c>
      <c r="G51" s="129">
        <v>316.884613</v>
      </c>
      <c r="H51" s="129">
        <v>320.47943099999998</v>
      </c>
      <c r="I51" s="129">
        <v>323.30337500000002</v>
      </c>
      <c r="J51" s="129">
        <v>326.69061299999998</v>
      </c>
      <c r="K51" s="129">
        <v>330.38815299999999</v>
      </c>
      <c r="L51" s="129">
        <v>333.859894</v>
      </c>
      <c r="M51" s="129">
        <v>337.28289799999999</v>
      </c>
      <c r="N51" s="129">
        <v>340.79522700000001</v>
      </c>
      <c r="O51" s="129">
        <v>344.26132200000001</v>
      </c>
      <c r="P51" s="129">
        <v>347.523438</v>
      </c>
      <c r="Q51" s="129">
        <v>350.95770299999998</v>
      </c>
      <c r="R51" s="129">
        <v>354.45703099999997</v>
      </c>
      <c r="S51" s="129">
        <v>358.38028000000003</v>
      </c>
      <c r="T51" s="129">
        <v>362.35275300000001</v>
      </c>
      <c r="U51" s="129">
        <v>366.259613</v>
      </c>
      <c r="V51" s="129">
        <v>370.19918799999999</v>
      </c>
      <c r="W51" s="129">
        <v>374.51406900000001</v>
      </c>
      <c r="X51" s="129">
        <v>379.08630399999998</v>
      </c>
      <c r="Y51" s="129">
        <v>383.44845600000002</v>
      </c>
      <c r="Z51" s="129">
        <v>387.786224</v>
      </c>
      <c r="AA51" s="129">
        <v>392.14288299999998</v>
      </c>
      <c r="AB51" s="129">
        <v>396.80523699999998</v>
      </c>
      <c r="AC51" s="129">
        <v>400.81310999999999</v>
      </c>
      <c r="AD51" s="129">
        <v>404.23880000000003</v>
      </c>
      <c r="AE51" s="129">
        <v>408.71148699999998</v>
      </c>
      <c r="AF51" s="129">
        <v>414.20663500000001</v>
      </c>
      <c r="AG51" s="121">
        <v>1.1558000000000001E-2</v>
      </c>
    </row>
    <row r="53" spans="1:33" ht="48.75">
      <c r="A53" s="55"/>
      <c r="B53" s="83" t="s">
        <v>710</v>
      </c>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row>
    <row r="54" spans="1:33" ht="24.75">
      <c r="A54" s="55"/>
      <c r="B54" s="83" t="s">
        <v>1305</v>
      </c>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row>
    <row r="55" spans="1:33">
      <c r="A55" s="58" t="s">
        <v>711</v>
      </c>
      <c r="B55" s="73" t="s">
        <v>1306</v>
      </c>
      <c r="C55" s="122">
        <v>456.91986100000003</v>
      </c>
      <c r="D55" s="122">
        <v>463.10232500000001</v>
      </c>
      <c r="E55" s="122">
        <v>464.97076399999997</v>
      </c>
      <c r="F55" s="122">
        <v>464.868652</v>
      </c>
      <c r="G55" s="122">
        <v>465.11013800000001</v>
      </c>
      <c r="H55" s="122">
        <v>464.11712599999998</v>
      </c>
      <c r="I55" s="122">
        <v>462.62808200000001</v>
      </c>
      <c r="J55" s="122">
        <v>463.17523199999999</v>
      </c>
      <c r="K55" s="122">
        <v>464.90741000000003</v>
      </c>
      <c r="L55" s="122">
        <v>467.016052</v>
      </c>
      <c r="M55" s="122">
        <v>469.70562699999999</v>
      </c>
      <c r="N55" s="122">
        <v>472.69992100000002</v>
      </c>
      <c r="O55" s="122">
        <v>475.527649</v>
      </c>
      <c r="P55" s="122">
        <v>478.29046599999998</v>
      </c>
      <c r="Q55" s="122">
        <v>481.332581</v>
      </c>
      <c r="R55" s="122">
        <v>484.346069</v>
      </c>
      <c r="S55" s="122">
        <v>487.39358499999997</v>
      </c>
      <c r="T55" s="122">
        <v>490.12643400000002</v>
      </c>
      <c r="U55" s="122">
        <v>492.494843</v>
      </c>
      <c r="V55" s="122">
        <v>494.68206800000002</v>
      </c>
      <c r="W55" s="122">
        <v>497.10333300000002</v>
      </c>
      <c r="X55" s="122">
        <v>499.57702599999999</v>
      </c>
      <c r="Y55" s="122">
        <v>501.76385499999998</v>
      </c>
      <c r="Z55" s="122">
        <v>503.85412600000001</v>
      </c>
      <c r="AA55" s="122">
        <v>506.08340500000003</v>
      </c>
      <c r="AB55" s="122">
        <v>508.82132000000001</v>
      </c>
      <c r="AC55" s="122">
        <v>511.05328400000002</v>
      </c>
      <c r="AD55" s="122">
        <v>513.019226</v>
      </c>
      <c r="AE55" s="122">
        <v>516.18249500000002</v>
      </c>
      <c r="AF55" s="122">
        <v>520.20050000000003</v>
      </c>
      <c r="AG55" s="80">
        <v>4.483E-3</v>
      </c>
    </row>
    <row r="56" spans="1:33" ht="24.75">
      <c r="A56" s="58" t="s">
        <v>712</v>
      </c>
      <c r="B56" s="73" t="s">
        <v>1307</v>
      </c>
      <c r="C56" s="122">
        <v>165.148056</v>
      </c>
      <c r="D56" s="122">
        <v>169.99955700000001</v>
      </c>
      <c r="E56" s="122">
        <v>173.61050399999999</v>
      </c>
      <c r="F56" s="122">
        <v>176.91296399999999</v>
      </c>
      <c r="G56" s="122">
        <v>180.87541200000001</v>
      </c>
      <c r="H56" s="122">
        <v>184.90600599999999</v>
      </c>
      <c r="I56" s="122">
        <v>189.05583200000001</v>
      </c>
      <c r="J56" s="122">
        <v>194.288422</v>
      </c>
      <c r="K56" s="122">
        <v>200.472702</v>
      </c>
      <c r="L56" s="122">
        <v>207.20541399999999</v>
      </c>
      <c r="M56" s="122">
        <v>214.40728799999999</v>
      </c>
      <c r="N56" s="122">
        <v>222.57652300000001</v>
      </c>
      <c r="O56" s="122">
        <v>231.611389</v>
      </c>
      <c r="P56" s="122">
        <v>241.07273900000001</v>
      </c>
      <c r="Q56" s="122">
        <v>251.19101000000001</v>
      </c>
      <c r="R56" s="122">
        <v>262.055115</v>
      </c>
      <c r="S56" s="122">
        <v>273.72036700000001</v>
      </c>
      <c r="T56" s="122">
        <v>285.65914900000001</v>
      </c>
      <c r="U56" s="122">
        <v>297.53619400000002</v>
      </c>
      <c r="V56" s="122">
        <v>309.70120200000002</v>
      </c>
      <c r="W56" s="122">
        <v>322.91802999999999</v>
      </c>
      <c r="X56" s="122">
        <v>336.74401899999998</v>
      </c>
      <c r="Y56" s="122">
        <v>350.29104599999999</v>
      </c>
      <c r="Z56" s="122">
        <v>364.13320900000002</v>
      </c>
      <c r="AA56" s="122">
        <v>378.32482900000002</v>
      </c>
      <c r="AB56" s="122">
        <v>393.07421900000003</v>
      </c>
      <c r="AC56" s="122">
        <v>407.47857699999997</v>
      </c>
      <c r="AD56" s="122">
        <v>421.59210200000001</v>
      </c>
      <c r="AE56" s="122">
        <v>436.74655200000001</v>
      </c>
      <c r="AF56" s="122">
        <v>452.70437600000002</v>
      </c>
      <c r="AG56" s="80">
        <v>3.5383999999999999E-2</v>
      </c>
    </row>
    <row r="57" spans="1:33" ht="24.75">
      <c r="A57" s="58" t="s">
        <v>713</v>
      </c>
      <c r="B57" s="73" t="s">
        <v>1308</v>
      </c>
      <c r="C57" s="122">
        <v>0.102088</v>
      </c>
      <c r="D57" s="122">
        <v>0.192909</v>
      </c>
      <c r="E57" s="122">
        <v>0.27970299999999998</v>
      </c>
      <c r="F57" s="122">
        <v>0.36233599999999999</v>
      </c>
      <c r="G57" s="122">
        <v>0.44318000000000002</v>
      </c>
      <c r="H57" s="122">
        <v>0.52168700000000001</v>
      </c>
      <c r="I57" s="122">
        <v>0.59732099999999999</v>
      </c>
      <c r="J57" s="122">
        <v>0.67378899999999997</v>
      </c>
      <c r="K57" s="122">
        <v>0.75105</v>
      </c>
      <c r="L57" s="122">
        <v>0.82713700000000001</v>
      </c>
      <c r="M57" s="122">
        <v>0.90316099999999999</v>
      </c>
      <c r="N57" s="122">
        <v>0.98045000000000004</v>
      </c>
      <c r="O57" s="122">
        <v>1.059329</v>
      </c>
      <c r="P57" s="122">
        <v>1.1391070000000001</v>
      </c>
      <c r="Q57" s="122">
        <v>1.2223759999999999</v>
      </c>
      <c r="R57" s="122">
        <v>1.309132</v>
      </c>
      <c r="S57" s="122">
        <v>1.400099</v>
      </c>
      <c r="T57" s="122">
        <v>1.494092</v>
      </c>
      <c r="U57" s="122">
        <v>1.5902179999999999</v>
      </c>
      <c r="V57" s="122">
        <v>1.6898569999999999</v>
      </c>
      <c r="W57" s="122">
        <v>1.7947310000000001</v>
      </c>
      <c r="X57" s="122">
        <v>1.9000170000000001</v>
      </c>
      <c r="Y57" s="122">
        <v>2.0042070000000001</v>
      </c>
      <c r="Z57" s="122">
        <v>2.1092520000000001</v>
      </c>
      <c r="AA57" s="122">
        <v>2.2173880000000001</v>
      </c>
      <c r="AB57" s="122">
        <v>2.3312780000000002</v>
      </c>
      <c r="AC57" s="122">
        <v>2.4458570000000002</v>
      </c>
      <c r="AD57" s="122">
        <v>2.5629249999999999</v>
      </c>
      <c r="AE57" s="122">
        <v>2.6926410000000001</v>
      </c>
      <c r="AF57" s="122">
        <v>2.8338160000000001</v>
      </c>
      <c r="AG57" s="80">
        <v>0.12143</v>
      </c>
    </row>
    <row r="58" spans="1:33" ht="72.75">
      <c r="A58" s="58" t="s">
        <v>714</v>
      </c>
      <c r="B58" s="73" t="s">
        <v>1309</v>
      </c>
      <c r="C58" s="122">
        <v>0.24266499999999999</v>
      </c>
      <c r="D58" s="122">
        <v>0.263102</v>
      </c>
      <c r="E58" s="122">
        <v>0.278918</v>
      </c>
      <c r="F58" s="122">
        <v>0.29257300000000003</v>
      </c>
      <c r="G58" s="122">
        <v>0.30566199999999999</v>
      </c>
      <c r="H58" s="122">
        <v>0.31730399999999997</v>
      </c>
      <c r="I58" s="122">
        <v>0.327818</v>
      </c>
      <c r="J58" s="122">
        <v>0.33906900000000001</v>
      </c>
      <c r="K58" s="122">
        <v>0.35061199999999998</v>
      </c>
      <c r="L58" s="122">
        <v>0.36166900000000002</v>
      </c>
      <c r="M58" s="122">
        <v>0.37262699999999999</v>
      </c>
      <c r="N58" s="122">
        <v>0.38381100000000001</v>
      </c>
      <c r="O58" s="122">
        <v>0.39474900000000002</v>
      </c>
      <c r="P58" s="122">
        <v>0.40498499999999998</v>
      </c>
      <c r="Q58" s="122">
        <v>0.41488700000000001</v>
      </c>
      <c r="R58" s="122">
        <v>0.42499700000000001</v>
      </c>
      <c r="S58" s="122">
        <v>0.43510399999999999</v>
      </c>
      <c r="T58" s="122">
        <v>0.44597500000000001</v>
      </c>
      <c r="U58" s="122">
        <v>0.457511</v>
      </c>
      <c r="V58" s="122">
        <v>0.469667</v>
      </c>
      <c r="W58" s="122">
        <v>0.48451</v>
      </c>
      <c r="X58" s="122">
        <v>0.49998500000000001</v>
      </c>
      <c r="Y58" s="122">
        <v>0.51661199999999996</v>
      </c>
      <c r="Z58" s="122">
        <v>0.53507700000000002</v>
      </c>
      <c r="AA58" s="122">
        <v>0.55600700000000003</v>
      </c>
      <c r="AB58" s="122">
        <v>0.57999199999999995</v>
      </c>
      <c r="AC58" s="122">
        <v>0.60657700000000003</v>
      </c>
      <c r="AD58" s="122">
        <v>0.63569100000000001</v>
      </c>
      <c r="AE58" s="122">
        <v>0.67063899999999999</v>
      </c>
      <c r="AF58" s="122">
        <v>0.70997900000000003</v>
      </c>
      <c r="AG58" s="80">
        <v>3.7713000000000003E-2</v>
      </c>
    </row>
    <row r="59" spans="1:33" ht="36.75">
      <c r="A59" s="58" t="s">
        <v>715</v>
      </c>
      <c r="B59" s="73" t="s">
        <v>1310</v>
      </c>
      <c r="C59" s="122">
        <v>43.016640000000002</v>
      </c>
      <c r="D59" s="122">
        <v>41.986148999999997</v>
      </c>
      <c r="E59" s="122">
        <v>40.407336999999998</v>
      </c>
      <c r="F59" s="122">
        <v>38.692397999999997</v>
      </c>
      <c r="G59" s="122">
        <v>37.105041999999997</v>
      </c>
      <c r="H59" s="122">
        <v>35.555092000000002</v>
      </c>
      <c r="I59" s="122">
        <v>34.152222000000002</v>
      </c>
      <c r="J59" s="122">
        <v>33.076262999999997</v>
      </c>
      <c r="K59" s="122">
        <v>32.219425000000001</v>
      </c>
      <c r="L59" s="122">
        <v>31.430304</v>
      </c>
      <c r="M59" s="122">
        <v>30.714413</v>
      </c>
      <c r="N59" s="122">
        <v>30.081057000000001</v>
      </c>
      <c r="O59" s="122">
        <v>29.458186999999999</v>
      </c>
      <c r="P59" s="122">
        <v>28.633583000000002</v>
      </c>
      <c r="Q59" s="122">
        <v>27.685670999999999</v>
      </c>
      <c r="R59" s="122">
        <v>26.621905999999999</v>
      </c>
      <c r="S59" s="122">
        <v>25.526619</v>
      </c>
      <c r="T59" s="122">
        <v>24.252303999999999</v>
      </c>
      <c r="U59" s="122">
        <v>22.971513999999999</v>
      </c>
      <c r="V59" s="122">
        <v>21.746134000000001</v>
      </c>
      <c r="W59" s="122">
        <v>20.727114</v>
      </c>
      <c r="X59" s="122">
        <v>19.889403999999999</v>
      </c>
      <c r="Y59" s="122">
        <v>19.313172999999999</v>
      </c>
      <c r="Z59" s="122">
        <v>18.921444000000001</v>
      </c>
      <c r="AA59" s="122">
        <v>18.701471000000002</v>
      </c>
      <c r="AB59" s="122">
        <v>18.620113</v>
      </c>
      <c r="AC59" s="122">
        <v>18.622719</v>
      </c>
      <c r="AD59" s="122">
        <v>18.688068000000001</v>
      </c>
      <c r="AE59" s="122">
        <v>18.810171</v>
      </c>
      <c r="AF59" s="122">
        <v>18.944447</v>
      </c>
      <c r="AG59" s="80">
        <v>-2.7882000000000001E-2</v>
      </c>
    </row>
    <row r="60" spans="1:33">
      <c r="A60" s="58" t="s">
        <v>716</v>
      </c>
      <c r="B60" s="73" t="s">
        <v>1311</v>
      </c>
      <c r="C60" s="122">
        <v>4.9569999999999996E-3</v>
      </c>
      <c r="D60" s="122">
        <v>4.8120000000000003E-3</v>
      </c>
      <c r="E60" s="122">
        <v>4.6849999999999999E-3</v>
      </c>
      <c r="F60" s="122">
        <v>4.607E-3</v>
      </c>
      <c r="G60" s="122">
        <v>4.5970000000000004E-3</v>
      </c>
      <c r="H60" s="122">
        <v>4.6290000000000003E-3</v>
      </c>
      <c r="I60" s="122">
        <v>4.7029999999999997E-3</v>
      </c>
      <c r="J60" s="122">
        <v>4.829E-3</v>
      </c>
      <c r="K60" s="122">
        <v>4.888E-3</v>
      </c>
      <c r="L60" s="122">
        <v>4.8789999999999997E-3</v>
      </c>
      <c r="M60" s="122">
        <v>4.8669999999999998E-3</v>
      </c>
      <c r="N60" s="122">
        <v>4.8659999999999997E-3</v>
      </c>
      <c r="O60" s="122">
        <v>4.7029999999999997E-3</v>
      </c>
      <c r="P60" s="122">
        <v>4.4840000000000001E-3</v>
      </c>
      <c r="Q60" s="122">
        <v>4.3449999999999999E-3</v>
      </c>
      <c r="R60" s="122">
        <v>4.2709999999999996E-3</v>
      </c>
      <c r="S60" s="122">
        <v>4.2509999999999996E-3</v>
      </c>
      <c r="T60" s="122">
        <v>4.2709999999999996E-3</v>
      </c>
      <c r="U60" s="122">
        <v>4.3239999999999997E-3</v>
      </c>
      <c r="V60" s="122">
        <v>4.4479999999999997E-3</v>
      </c>
      <c r="W60" s="122">
        <v>4.6150000000000002E-3</v>
      </c>
      <c r="X60" s="122">
        <v>4.7800000000000004E-3</v>
      </c>
      <c r="Y60" s="122">
        <v>4.9379999999999997E-3</v>
      </c>
      <c r="Z60" s="122">
        <v>5.0169999999999998E-3</v>
      </c>
      <c r="AA60" s="122">
        <v>5.0670000000000003E-3</v>
      </c>
      <c r="AB60" s="122">
        <v>5.1409999999999997E-3</v>
      </c>
      <c r="AC60" s="122">
        <v>5.2240000000000003E-3</v>
      </c>
      <c r="AD60" s="122">
        <v>5.313E-3</v>
      </c>
      <c r="AE60" s="122">
        <v>5.4229999999999999E-3</v>
      </c>
      <c r="AF60" s="122">
        <v>5.548E-3</v>
      </c>
      <c r="AG60" s="80">
        <v>3.8890000000000001E-3</v>
      </c>
    </row>
    <row r="61" spans="1:33" ht="36.75">
      <c r="A61" s="58" t="s">
        <v>717</v>
      </c>
      <c r="B61" s="73" t="s">
        <v>1312</v>
      </c>
      <c r="C61" s="122">
        <v>4.4829000000000001E-2</v>
      </c>
      <c r="D61" s="122">
        <v>8.9858999999999994E-2</v>
      </c>
      <c r="E61" s="122">
        <v>0.13657900000000001</v>
      </c>
      <c r="F61" s="122">
        <v>0.18345500000000001</v>
      </c>
      <c r="G61" s="122">
        <v>0.23066300000000001</v>
      </c>
      <c r="H61" s="122">
        <v>0.27702700000000002</v>
      </c>
      <c r="I61" s="122">
        <v>0.32177499999999998</v>
      </c>
      <c r="J61" s="122">
        <v>0.36658099999999999</v>
      </c>
      <c r="K61" s="122">
        <v>0.41085899999999997</v>
      </c>
      <c r="L61" s="122">
        <v>0.45362599999999997</v>
      </c>
      <c r="M61" s="122">
        <v>0.49564799999999998</v>
      </c>
      <c r="N61" s="122">
        <v>0.53781400000000001</v>
      </c>
      <c r="O61" s="122">
        <v>0.58051900000000001</v>
      </c>
      <c r="P61" s="122">
        <v>0.623722</v>
      </c>
      <c r="Q61" s="122">
        <v>0.668605</v>
      </c>
      <c r="R61" s="122">
        <v>0.71560699999999999</v>
      </c>
      <c r="S61" s="122">
        <v>0.76540799999999998</v>
      </c>
      <c r="T61" s="122">
        <v>0.81769099999999995</v>
      </c>
      <c r="U61" s="122">
        <v>0.87224599999999997</v>
      </c>
      <c r="V61" s="122">
        <v>0.92884599999999995</v>
      </c>
      <c r="W61" s="122">
        <v>0.98855300000000002</v>
      </c>
      <c r="X61" s="122">
        <v>1.0505070000000001</v>
      </c>
      <c r="Y61" s="122">
        <v>1.1134139999999999</v>
      </c>
      <c r="Z61" s="122">
        <v>1.176051</v>
      </c>
      <c r="AA61" s="122">
        <v>1.239741</v>
      </c>
      <c r="AB61" s="122">
        <v>1.306049</v>
      </c>
      <c r="AC61" s="122">
        <v>1.3724799999999999</v>
      </c>
      <c r="AD61" s="122">
        <v>1.440021</v>
      </c>
      <c r="AE61" s="122">
        <v>1.513803</v>
      </c>
      <c r="AF61" s="122">
        <v>1.593364</v>
      </c>
      <c r="AG61" s="80">
        <v>0.13103000000000001</v>
      </c>
    </row>
    <row r="62" spans="1:33" ht="36.75">
      <c r="A62" s="58" t="s">
        <v>718</v>
      </c>
      <c r="B62" s="73" t="s">
        <v>1313</v>
      </c>
      <c r="C62" s="122">
        <v>4.9017999999999999E-2</v>
      </c>
      <c r="D62" s="122">
        <v>9.8768999999999996E-2</v>
      </c>
      <c r="E62" s="122">
        <v>0.15087800000000001</v>
      </c>
      <c r="F62" s="122">
        <v>0.20374100000000001</v>
      </c>
      <c r="G62" s="122">
        <v>0.25774799999999998</v>
      </c>
      <c r="H62" s="122">
        <v>0.311832</v>
      </c>
      <c r="I62" s="122">
        <v>0.36523600000000001</v>
      </c>
      <c r="J62" s="122">
        <v>0.41947099999999998</v>
      </c>
      <c r="K62" s="122">
        <v>0.474466</v>
      </c>
      <c r="L62" s="122">
        <v>0.52879200000000004</v>
      </c>
      <c r="M62" s="122">
        <v>0.58311800000000003</v>
      </c>
      <c r="N62" s="122">
        <v>0.63812899999999995</v>
      </c>
      <c r="O62" s="122">
        <v>0.69388899999999998</v>
      </c>
      <c r="P62" s="122">
        <v>0.750193</v>
      </c>
      <c r="Q62" s="122">
        <v>0.80843100000000001</v>
      </c>
      <c r="R62" s="122">
        <v>0.86911099999999997</v>
      </c>
      <c r="S62" s="122">
        <v>0.93301199999999995</v>
      </c>
      <c r="T62" s="122">
        <v>0.99972499999999997</v>
      </c>
      <c r="U62" s="122">
        <v>1.069035</v>
      </c>
      <c r="V62" s="122">
        <v>1.140846</v>
      </c>
      <c r="W62" s="122">
        <v>1.216494</v>
      </c>
      <c r="X62" s="122">
        <v>1.2949489999999999</v>
      </c>
      <c r="Y62" s="122">
        <v>1.3746609999999999</v>
      </c>
      <c r="Z62" s="122">
        <v>1.4543710000000001</v>
      </c>
      <c r="AA62" s="122">
        <v>1.5356190000000001</v>
      </c>
      <c r="AB62" s="122">
        <v>1.620255</v>
      </c>
      <c r="AC62" s="122">
        <v>1.705104</v>
      </c>
      <c r="AD62" s="122">
        <v>1.7912939999999999</v>
      </c>
      <c r="AE62" s="122">
        <v>1.8851869999999999</v>
      </c>
      <c r="AF62" s="122">
        <v>1.9860549999999999</v>
      </c>
      <c r="AG62" s="80">
        <v>0.13614999999999999</v>
      </c>
    </row>
    <row r="63" spans="1:33" ht="24.75">
      <c r="A63" s="58" t="s">
        <v>719</v>
      </c>
      <c r="B63" s="73" t="s">
        <v>1314</v>
      </c>
      <c r="C63" s="122">
        <v>6.0000000000000002E-6</v>
      </c>
      <c r="D63" s="122">
        <v>1.4E-5</v>
      </c>
      <c r="E63" s="122">
        <v>2.0999999999999999E-5</v>
      </c>
      <c r="F63" s="122">
        <v>2.9E-5</v>
      </c>
      <c r="G63" s="122">
        <v>3.6000000000000001E-5</v>
      </c>
      <c r="H63" s="122">
        <v>4.3000000000000002E-5</v>
      </c>
      <c r="I63" s="122">
        <v>5.0000000000000002E-5</v>
      </c>
      <c r="J63" s="122">
        <v>5.7000000000000003E-5</v>
      </c>
      <c r="K63" s="122">
        <v>6.3E-5</v>
      </c>
      <c r="L63" s="122">
        <v>6.8999999999999997E-5</v>
      </c>
      <c r="M63" s="122">
        <v>7.4999999999999993E-5</v>
      </c>
      <c r="N63" s="122">
        <v>8.0000000000000007E-5</v>
      </c>
      <c r="O63" s="122">
        <v>8.5000000000000006E-5</v>
      </c>
      <c r="P63" s="122">
        <v>9.0000000000000006E-5</v>
      </c>
      <c r="Q63" s="122">
        <v>9.3999999999999994E-5</v>
      </c>
      <c r="R63" s="122">
        <v>9.7999999999999997E-5</v>
      </c>
      <c r="S63" s="122">
        <v>1.02E-4</v>
      </c>
      <c r="T63" s="122">
        <v>1.06E-4</v>
      </c>
      <c r="U63" s="122">
        <v>1.0900000000000001E-4</v>
      </c>
      <c r="V63" s="122">
        <v>1.12E-4</v>
      </c>
      <c r="W63" s="122">
        <v>1.15E-4</v>
      </c>
      <c r="X63" s="122">
        <v>1.18E-4</v>
      </c>
      <c r="Y63" s="122">
        <v>1.2E-4</v>
      </c>
      <c r="Z63" s="122">
        <v>1.21E-4</v>
      </c>
      <c r="AA63" s="122">
        <v>1.22E-4</v>
      </c>
      <c r="AB63" s="122">
        <v>1.2300000000000001E-4</v>
      </c>
      <c r="AC63" s="122">
        <v>1.2300000000000001E-4</v>
      </c>
      <c r="AD63" s="122">
        <v>1.2300000000000001E-4</v>
      </c>
      <c r="AE63" s="122">
        <v>1.2300000000000001E-4</v>
      </c>
      <c r="AF63" s="122">
        <v>1.2300000000000001E-4</v>
      </c>
      <c r="AG63" s="80">
        <v>0.106933</v>
      </c>
    </row>
    <row r="64" spans="1:33" ht="36.75">
      <c r="A64" s="58" t="s">
        <v>720</v>
      </c>
      <c r="B64" s="73" t="s">
        <v>1315</v>
      </c>
      <c r="C64" s="122">
        <v>665.52819799999997</v>
      </c>
      <c r="D64" s="122">
        <v>675.73748799999998</v>
      </c>
      <c r="E64" s="122">
        <v>679.83935499999995</v>
      </c>
      <c r="F64" s="122">
        <v>681.52087400000005</v>
      </c>
      <c r="G64" s="122">
        <v>684.33233600000005</v>
      </c>
      <c r="H64" s="122">
        <v>686.01074200000005</v>
      </c>
      <c r="I64" s="122">
        <v>687.45300299999997</v>
      </c>
      <c r="J64" s="122">
        <v>692.34350600000005</v>
      </c>
      <c r="K64" s="122">
        <v>699.59155299999998</v>
      </c>
      <c r="L64" s="122">
        <v>707.82794200000001</v>
      </c>
      <c r="M64" s="122">
        <v>717.18713400000001</v>
      </c>
      <c r="N64" s="122">
        <v>727.90234399999997</v>
      </c>
      <c r="O64" s="122">
        <v>739.33056599999998</v>
      </c>
      <c r="P64" s="122">
        <v>750.91876200000002</v>
      </c>
      <c r="Q64" s="122">
        <v>763.32794200000001</v>
      </c>
      <c r="R64" s="122">
        <v>776.34637499999997</v>
      </c>
      <c r="S64" s="122">
        <v>790.17846699999996</v>
      </c>
      <c r="T64" s="122">
        <v>803.799622</v>
      </c>
      <c r="U64" s="122">
        <v>816.99585000000002</v>
      </c>
      <c r="V64" s="122">
        <v>830.363159</v>
      </c>
      <c r="W64" s="122">
        <v>845.23754899999994</v>
      </c>
      <c r="X64" s="122">
        <v>860.96057099999996</v>
      </c>
      <c r="Y64" s="122">
        <v>876.38159199999996</v>
      </c>
      <c r="Z64" s="122">
        <v>892.188354</v>
      </c>
      <c r="AA64" s="122">
        <v>908.66351299999997</v>
      </c>
      <c r="AB64" s="122">
        <v>926.35809300000005</v>
      </c>
      <c r="AC64" s="122">
        <v>943.28961200000003</v>
      </c>
      <c r="AD64" s="122">
        <v>959.73443599999996</v>
      </c>
      <c r="AE64" s="122">
        <v>978.50677499999995</v>
      </c>
      <c r="AF64" s="122">
        <v>998.97820999999999</v>
      </c>
      <c r="AG64" s="80">
        <v>1.4104E-2</v>
      </c>
    </row>
    <row r="65" spans="1:33">
      <c r="A65" s="55"/>
      <c r="B65" s="83" t="s">
        <v>1316</v>
      </c>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row>
    <row r="66" spans="1:33">
      <c r="A66" s="58" t="s">
        <v>721</v>
      </c>
      <c r="B66" s="73" t="s">
        <v>1306</v>
      </c>
      <c r="C66" s="122">
        <v>568.89025900000001</v>
      </c>
      <c r="D66" s="122">
        <v>579.57739300000003</v>
      </c>
      <c r="E66" s="122">
        <v>585.22717299999999</v>
      </c>
      <c r="F66" s="122">
        <v>588.73272699999995</v>
      </c>
      <c r="G66" s="122">
        <v>592.66320800000005</v>
      </c>
      <c r="H66" s="122">
        <v>595.35363800000005</v>
      </c>
      <c r="I66" s="122">
        <v>596.54931599999998</v>
      </c>
      <c r="J66" s="122">
        <v>599.46722399999999</v>
      </c>
      <c r="K66" s="122">
        <v>602.43841599999996</v>
      </c>
      <c r="L66" s="122">
        <v>604.57220500000005</v>
      </c>
      <c r="M66" s="122">
        <v>606.09027100000003</v>
      </c>
      <c r="N66" s="122">
        <v>607.99951199999998</v>
      </c>
      <c r="O66" s="122">
        <v>610.11730999999997</v>
      </c>
      <c r="P66" s="122">
        <v>612.22357199999999</v>
      </c>
      <c r="Q66" s="122">
        <v>615.37982199999999</v>
      </c>
      <c r="R66" s="122">
        <v>619.57867399999998</v>
      </c>
      <c r="S66" s="122">
        <v>625.22375499999998</v>
      </c>
      <c r="T66" s="122">
        <v>631.62316899999996</v>
      </c>
      <c r="U66" s="122">
        <v>638.31817599999999</v>
      </c>
      <c r="V66" s="122">
        <v>645.41326900000001</v>
      </c>
      <c r="W66" s="122">
        <v>653.50787400000002</v>
      </c>
      <c r="X66" s="122">
        <v>662.43859899999995</v>
      </c>
      <c r="Y66" s="122">
        <v>671.93048099999999</v>
      </c>
      <c r="Z66" s="122">
        <v>682.10638400000005</v>
      </c>
      <c r="AA66" s="122">
        <v>692.68890399999998</v>
      </c>
      <c r="AB66" s="122">
        <v>704.11120600000004</v>
      </c>
      <c r="AC66" s="122">
        <v>714.76983600000005</v>
      </c>
      <c r="AD66" s="122">
        <v>724.66265899999996</v>
      </c>
      <c r="AE66" s="122">
        <v>736.97906499999999</v>
      </c>
      <c r="AF66" s="122">
        <v>751.88995399999999</v>
      </c>
      <c r="AG66" s="80">
        <v>9.6640000000000007E-3</v>
      </c>
    </row>
    <row r="67" spans="1:33" ht="24.75">
      <c r="A67" s="58" t="s">
        <v>722</v>
      </c>
      <c r="B67" s="73" t="s">
        <v>1307</v>
      </c>
      <c r="C67" s="122">
        <v>320.72167999999999</v>
      </c>
      <c r="D67" s="122">
        <v>314.95507800000001</v>
      </c>
      <c r="E67" s="122">
        <v>307.45318600000002</v>
      </c>
      <c r="F67" s="122">
        <v>300.55505399999998</v>
      </c>
      <c r="G67" s="122">
        <v>294.440765</v>
      </c>
      <c r="H67" s="122">
        <v>288.86175500000002</v>
      </c>
      <c r="I67" s="122">
        <v>283.66091899999998</v>
      </c>
      <c r="J67" s="122">
        <v>280.52041600000001</v>
      </c>
      <c r="K67" s="122">
        <v>278.356964</v>
      </c>
      <c r="L67" s="122">
        <v>276.15365600000001</v>
      </c>
      <c r="M67" s="122">
        <v>274.01269500000001</v>
      </c>
      <c r="N67" s="122">
        <v>272.66101099999997</v>
      </c>
      <c r="O67" s="122">
        <v>271.57708700000001</v>
      </c>
      <c r="P67" s="122">
        <v>270.957581</v>
      </c>
      <c r="Q67" s="122">
        <v>270.99331699999999</v>
      </c>
      <c r="R67" s="122">
        <v>271.39770499999997</v>
      </c>
      <c r="S67" s="122">
        <v>273.00701900000001</v>
      </c>
      <c r="T67" s="122">
        <v>274.298767</v>
      </c>
      <c r="U67" s="122">
        <v>276.88211100000001</v>
      </c>
      <c r="V67" s="122">
        <v>279.53668199999998</v>
      </c>
      <c r="W67" s="122">
        <v>282.88052399999998</v>
      </c>
      <c r="X67" s="122">
        <v>286.75518799999998</v>
      </c>
      <c r="Y67" s="122">
        <v>290.99670400000002</v>
      </c>
      <c r="Z67" s="122">
        <v>295.640106</v>
      </c>
      <c r="AA67" s="122">
        <v>300.402039</v>
      </c>
      <c r="AB67" s="122">
        <v>305.51791400000002</v>
      </c>
      <c r="AC67" s="122">
        <v>310.22747800000002</v>
      </c>
      <c r="AD67" s="122">
        <v>314.55523699999998</v>
      </c>
      <c r="AE67" s="122">
        <v>319.836365</v>
      </c>
      <c r="AF67" s="122">
        <v>325.80426</v>
      </c>
      <c r="AG67" s="80">
        <v>5.4199999999999995E-4</v>
      </c>
    </row>
    <row r="68" spans="1:33" ht="24.75">
      <c r="A68" s="58" t="s">
        <v>723</v>
      </c>
      <c r="B68" s="73" t="s">
        <v>1308</v>
      </c>
      <c r="C68" s="122">
        <v>0.68447000000000002</v>
      </c>
      <c r="D68" s="122">
        <v>0.74141000000000001</v>
      </c>
      <c r="E68" s="122">
        <v>0.79445399999999999</v>
      </c>
      <c r="F68" s="122">
        <v>0.84536299999999998</v>
      </c>
      <c r="G68" s="122">
        <v>0.89685099999999995</v>
      </c>
      <c r="H68" s="122">
        <v>0.94649399999999995</v>
      </c>
      <c r="I68" s="122">
        <v>0.99259200000000003</v>
      </c>
      <c r="J68" s="122">
        <v>1.0415350000000001</v>
      </c>
      <c r="K68" s="122">
        <v>1.0906830000000001</v>
      </c>
      <c r="L68" s="122">
        <v>1.1397299999999999</v>
      </c>
      <c r="M68" s="122">
        <v>1.1889430000000001</v>
      </c>
      <c r="N68" s="122">
        <v>1.24041</v>
      </c>
      <c r="O68" s="122">
        <v>1.2967120000000001</v>
      </c>
      <c r="P68" s="122">
        <v>1.3562890000000001</v>
      </c>
      <c r="Q68" s="122">
        <v>1.4127369999999999</v>
      </c>
      <c r="R68" s="122">
        <v>1.4713369999999999</v>
      </c>
      <c r="S68" s="122">
        <v>1.5350079999999999</v>
      </c>
      <c r="T68" s="122">
        <v>1.6035189999999999</v>
      </c>
      <c r="U68" s="122">
        <v>1.6775610000000001</v>
      </c>
      <c r="V68" s="122">
        <v>1.759444</v>
      </c>
      <c r="W68" s="122">
        <v>1.8496790000000001</v>
      </c>
      <c r="X68" s="122">
        <v>1.9472100000000001</v>
      </c>
      <c r="Y68" s="122">
        <v>2.0494669999999999</v>
      </c>
      <c r="Z68" s="122">
        <v>2.1570070000000001</v>
      </c>
      <c r="AA68" s="122">
        <v>2.270375</v>
      </c>
      <c r="AB68" s="122">
        <v>2.392128</v>
      </c>
      <c r="AC68" s="122">
        <v>2.5155880000000002</v>
      </c>
      <c r="AD68" s="122">
        <v>2.6403699999999999</v>
      </c>
      <c r="AE68" s="122">
        <v>2.7713839999999998</v>
      </c>
      <c r="AF68" s="122">
        <v>2.920671</v>
      </c>
      <c r="AG68" s="80">
        <v>5.1305000000000003E-2</v>
      </c>
    </row>
    <row r="69" spans="1:33" ht="72.75">
      <c r="A69" s="58" t="s">
        <v>724</v>
      </c>
      <c r="B69" s="73" t="s">
        <v>1309</v>
      </c>
      <c r="C69" s="122">
        <v>0.94072900000000004</v>
      </c>
      <c r="D69" s="122">
        <v>1.1685490000000001</v>
      </c>
      <c r="E69" s="122">
        <v>1.3683369999999999</v>
      </c>
      <c r="F69" s="122">
        <v>1.541569</v>
      </c>
      <c r="G69" s="122">
        <v>1.696861</v>
      </c>
      <c r="H69" s="122">
        <v>1.832311</v>
      </c>
      <c r="I69" s="122">
        <v>1.9464269999999999</v>
      </c>
      <c r="J69" s="122">
        <v>2.0549729999999999</v>
      </c>
      <c r="K69" s="122">
        <v>2.1518410000000001</v>
      </c>
      <c r="L69" s="122">
        <v>2.2327499999999998</v>
      </c>
      <c r="M69" s="122">
        <v>2.3005399999999998</v>
      </c>
      <c r="N69" s="122">
        <v>2.358444</v>
      </c>
      <c r="O69" s="122">
        <v>2.4081030000000001</v>
      </c>
      <c r="P69" s="122">
        <v>2.4486370000000002</v>
      </c>
      <c r="Q69" s="122">
        <v>2.48468</v>
      </c>
      <c r="R69" s="122">
        <v>2.5185279999999999</v>
      </c>
      <c r="S69" s="122">
        <v>2.5561929999999999</v>
      </c>
      <c r="T69" s="122">
        <v>2.597966</v>
      </c>
      <c r="U69" s="122">
        <v>2.6466319999999999</v>
      </c>
      <c r="V69" s="122">
        <v>2.7052390000000002</v>
      </c>
      <c r="W69" s="122">
        <v>2.7726120000000001</v>
      </c>
      <c r="X69" s="122">
        <v>2.8472409999999999</v>
      </c>
      <c r="Y69" s="122">
        <v>2.9217369999999998</v>
      </c>
      <c r="Z69" s="122">
        <v>2.9985019999999998</v>
      </c>
      <c r="AA69" s="122">
        <v>3.0824029999999998</v>
      </c>
      <c r="AB69" s="122">
        <v>3.175751</v>
      </c>
      <c r="AC69" s="122">
        <v>3.2683270000000002</v>
      </c>
      <c r="AD69" s="122">
        <v>3.3602880000000002</v>
      </c>
      <c r="AE69" s="122">
        <v>3.468235</v>
      </c>
      <c r="AF69" s="122">
        <v>3.5944729999999998</v>
      </c>
      <c r="AG69" s="80">
        <v>4.7308999999999997E-2</v>
      </c>
    </row>
    <row r="70" spans="1:33" ht="36.75">
      <c r="A70" s="58" t="s">
        <v>725</v>
      </c>
      <c r="B70" s="73" t="s">
        <v>1310</v>
      </c>
      <c r="C70" s="122">
        <v>11.282235999999999</v>
      </c>
      <c r="D70" s="122">
        <v>13.271775999999999</v>
      </c>
      <c r="E70" s="122">
        <v>15.047262</v>
      </c>
      <c r="F70" s="122">
        <v>16.63843</v>
      </c>
      <c r="G70" s="122">
        <v>18.125401</v>
      </c>
      <c r="H70" s="122">
        <v>19.480726000000001</v>
      </c>
      <c r="I70" s="122">
        <v>20.697507999999999</v>
      </c>
      <c r="J70" s="122">
        <v>21.933653</v>
      </c>
      <c r="K70" s="122">
        <v>23.151209000000001</v>
      </c>
      <c r="L70" s="122">
        <v>24.338318000000001</v>
      </c>
      <c r="M70" s="122">
        <v>25.489737999999999</v>
      </c>
      <c r="N70" s="122">
        <v>26.650703</v>
      </c>
      <c r="O70" s="122">
        <v>27.809587000000001</v>
      </c>
      <c r="P70" s="122">
        <v>29.030532999999998</v>
      </c>
      <c r="Q70" s="122">
        <v>30.321918</v>
      </c>
      <c r="R70" s="122">
        <v>31.653576000000001</v>
      </c>
      <c r="S70" s="122">
        <v>33.145325</v>
      </c>
      <c r="T70" s="122">
        <v>34.742001000000002</v>
      </c>
      <c r="U70" s="122">
        <v>36.454002000000003</v>
      </c>
      <c r="V70" s="122">
        <v>38.215904000000002</v>
      </c>
      <c r="W70" s="122">
        <v>40.120894999999997</v>
      </c>
      <c r="X70" s="122">
        <v>42.153053</v>
      </c>
      <c r="Y70" s="122">
        <v>44.261654</v>
      </c>
      <c r="Z70" s="122">
        <v>46.456093000000003</v>
      </c>
      <c r="AA70" s="122">
        <v>48.734737000000003</v>
      </c>
      <c r="AB70" s="122">
        <v>51.173690999999998</v>
      </c>
      <c r="AC70" s="122">
        <v>53.603611000000001</v>
      </c>
      <c r="AD70" s="122">
        <v>56.045887</v>
      </c>
      <c r="AE70" s="122">
        <v>58.756335999999997</v>
      </c>
      <c r="AF70" s="122">
        <v>61.809753000000001</v>
      </c>
      <c r="AG70" s="80">
        <v>6.0402999999999998E-2</v>
      </c>
    </row>
    <row r="71" spans="1:33">
      <c r="A71" s="58" t="s">
        <v>726</v>
      </c>
      <c r="B71" s="73" t="s">
        <v>1311</v>
      </c>
      <c r="C71" s="122">
        <v>1.796E-2</v>
      </c>
      <c r="D71" s="122">
        <v>1.9487000000000001E-2</v>
      </c>
      <c r="E71" s="122">
        <v>2.0534E-2</v>
      </c>
      <c r="F71" s="122">
        <v>2.1219999999999999E-2</v>
      </c>
      <c r="G71" s="122">
        <v>2.1679E-2</v>
      </c>
      <c r="H71" s="122">
        <v>2.1874999999999999E-2</v>
      </c>
      <c r="I71" s="122">
        <v>2.1853999999999998E-2</v>
      </c>
      <c r="J71" s="122">
        <v>2.1767000000000002E-2</v>
      </c>
      <c r="K71" s="122">
        <v>2.1600999999999999E-2</v>
      </c>
      <c r="L71" s="122">
        <v>2.1333999999999999E-2</v>
      </c>
      <c r="M71" s="122">
        <v>2.1003999999999998E-2</v>
      </c>
      <c r="N71" s="122">
        <v>2.0655E-2</v>
      </c>
      <c r="O71" s="122">
        <v>2.0315E-2</v>
      </c>
      <c r="P71" s="122">
        <v>2.0003E-2</v>
      </c>
      <c r="Q71" s="122">
        <v>1.9762999999999999E-2</v>
      </c>
      <c r="R71" s="122">
        <v>1.9203999999999999E-2</v>
      </c>
      <c r="S71" s="122">
        <v>1.8551000000000002E-2</v>
      </c>
      <c r="T71" s="122">
        <v>1.8301999999999999E-2</v>
      </c>
      <c r="U71" s="122">
        <v>1.7930000000000001E-2</v>
      </c>
      <c r="V71" s="122">
        <v>1.753E-2</v>
      </c>
      <c r="W71" s="122">
        <v>1.7156000000000001E-2</v>
      </c>
      <c r="X71" s="122">
        <v>1.6791E-2</v>
      </c>
      <c r="Y71" s="122">
        <v>1.6413000000000001E-2</v>
      </c>
      <c r="Z71" s="122">
        <v>1.6034E-2</v>
      </c>
      <c r="AA71" s="122">
        <v>1.5657999999999998E-2</v>
      </c>
      <c r="AB71" s="122">
        <v>1.5299E-2</v>
      </c>
      <c r="AC71" s="122">
        <v>1.4929E-2</v>
      </c>
      <c r="AD71" s="122">
        <v>1.4552000000000001E-2</v>
      </c>
      <c r="AE71" s="122">
        <v>1.4220999999999999E-2</v>
      </c>
      <c r="AF71" s="122">
        <v>1.388E-2</v>
      </c>
      <c r="AG71" s="80">
        <v>-8.8459999999999997E-3</v>
      </c>
    </row>
    <row r="72" spans="1:33" ht="36.75">
      <c r="A72" s="58" t="s">
        <v>727</v>
      </c>
      <c r="B72" s="73" t="s">
        <v>1312</v>
      </c>
      <c r="C72" s="122">
        <v>6.4519000000000007E-2</v>
      </c>
      <c r="D72" s="122">
        <v>0.12682599999999999</v>
      </c>
      <c r="E72" s="122">
        <v>0.18656</v>
      </c>
      <c r="F72" s="122">
        <v>0.24288399999999999</v>
      </c>
      <c r="G72" s="122">
        <v>0.29658699999999999</v>
      </c>
      <c r="H72" s="122">
        <v>0.34734100000000001</v>
      </c>
      <c r="I72" s="122">
        <v>0.39480300000000002</v>
      </c>
      <c r="J72" s="122">
        <v>0.44191900000000001</v>
      </c>
      <c r="K72" s="122">
        <v>0.48867899999999997</v>
      </c>
      <c r="L72" s="122">
        <v>0.53446499999999997</v>
      </c>
      <c r="M72" s="122">
        <v>0.57945199999999997</v>
      </c>
      <c r="N72" s="122">
        <v>0.62412400000000001</v>
      </c>
      <c r="O72" s="122">
        <v>0.66911100000000001</v>
      </c>
      <c r="P72" s="122">
        <v>0.714696</v>
      </c>
      <c r="Q72" s="122">
        <v>0.76184499999999999</v>
      </c>
      <c r="R72" s="122">
        <v>0.81092699999999995</v>
      </c>
      <c r="S72" s="122">
        <v>0.86338999999999999</v>
      </c>
      <c r="T72" s="122">
        <v>0.91896299999999997</v>
      </c>
      <c r="U72" s="122">
        <v>0.97778900000000002</v>
      </c>
      <c r="V72" s="122">
        <v>1.0373460000000001</v>
      </c>
      <c r="W72" s="122">
        <v>1.101138</v>
      </c>
      <c r="X72" s="122">
        <v>1.168593</v>
      </c>
      <c r="Y72" s="122">
        <v>1.238307</v>
      </c>
      <c r="Z72" s="122">
        <v>1.3107</v>
      </c>
      <c r="AA72" s="122">
        <v>1.3861570000000001</v>
      </c>
      <c r="AB72" s="122">
        <v>1.4663999999999999</v>
      </c>
      <c r="AC72" s="122">
        <v>1.547401</v>
      </c>
      <c r="AD72" s="122">
        <v>1.6290340000000001</v>
      </c>
      <c r="AE72" s="122">
        <v>1.71929</v>
      </c>
      <c r="AF72" s="122">
        <v>1.8195220000000001</v>
      </c>
      <c r="AG72" s="80">
        <v>0.122043</v>
      </c>
    </row>
    <row r="73" spans="1:33" ht="36.75">
      <c r="A73" s="58" t="s">
        <v>728</v>
      </c>
      <c r="B73" s="73" t="s">
        <v>1313</v>
      </c>
      <c r="C73" s="122">
        <v>7.3130000000000001E-2</v>
      </c>
      <c r="D73" s="122">
        <v>0.14374899999999999</v>
      </c>
      <c r="E73" s="122">
        <v>0.211451</v>
      </c>
      <c r="F73" s="122">
        <v>0.27531499999999998</v>
      </c>
      <c r="G73" s="122">
        <v>0.33644099999999999</v>
      </c>
      <c r="H73" s="122">
        <v>0.39456200000000002</v>
      </c>
      <c r="I73" s="122">
        <v>0.44861200000000001</v>
      </c>
      <c r="J73" s="122">
        <v>0.50212699999999999</v>
      </c>
      <c r="K73" s="122">
        <v>0.55527000000000004</v>
      </c>
      <c r="L73" s="122">
        <v>0.60721000000000003</v>
      </c>
      <c r="M73" s="122">
        <v>0.65827500000000005</v>
      </c>
      <c r="N73" s="122">
        <v>0.70877800000000002</v>
      </c>
      <c r="O73" s="122">
        <v>0.75964299999999996</v>
      </c>
      <c r="P73" s="122">
        <v>0.81145699999999998</v>
      </c>
      <c r="Q73" s="122">
        <v>0.86517900000000003</v>
      </c>
      <c r="R73" s="122">
        <v>0.92107499999999998</v>
      </c>
      <c r="S73" s="122">
        <v>0.98079300000000003</v>
      </c>
      <c r="T73" s="122">
        <v>1.0440659999999999</v>
      </c>
      <c r="U73" s="122">
        <v>1.111076</v>
      </c>
      <c r="V73" s="122">
        <v>1.17872</v>
      </c>
      <c r="W73" s="122">
        <v>1.251277</v>
      </c>
      <c r="X73" s="122">
        <v>1.3280959999999999</v>
      </c>
      <c r="Y73" s="122">
        <v>1.4079159999999999</v>
      </c>
      <c r="Z73" s="122">
        <v>1.490758</v>
      </c>
      <c r="AA73" s="122">
        <v>1.577021</v>
      </c>
      <c r="AB73" s="122">
        <v>1.6686559999999999</v>
      </c>
      <c r="AC73" s="122">
        <v>1.76101</v>
      </c>
      <c r="AD73" s="122">
        <v>1.8535710000000001</v>
      </c>
      <c r="AE73" s="122">
        <v>1.9553210000000001</v>
      </c>
      <c r="AF73" s="122">
        <v>2.0675650000000001</v>
      </c>
      <c r="AG73" s="80">
        <v>0.12214</v>
      </c>
    </row>
    <row r="74" spans="1:33" ht="24.75">
      <c r="A74" s="58" t="s">
        <v>729</v>
      </c>
      <c r="B74" s="73" t="s">
        <v>1314</v>
      </c>
      <c r="C74" s="122">
        <v>0.121499</v>
      </c>
      <c r="D74" s="122">
        <v>0.24251200000000001</v>
      </c>
      <c r="E74" s="122">
        <v>0.36097600000000002</v>
      </c>
      <c r="F74" s="122">
        <v>0.47524899999999998</v>
      </c>
      <c r="G74" s="122">
        <v>0.58769199999999999</v>
      </c>
      <c r="H74" s="122">
        <v>0.69819500000000001</v>
      </c>
      <c r="I74" s="122">
        <v>0.80518800000000001</v>
      </c>
      <c r="J74" s="122">
        <v>0.91258600000000001</v>
      </c>
      <c r="K74" s="122">
        <v>1.022335</v>
      </c>
      <c r="L74" s="122">
        <v>1.1331929999999999</v>
      </c>
      <c r="M74" s="122">
        <v>1.245187</v>
      </c>
      <c r="N74" s="122">
        <v>1.358841</v>
      </c>
      <c r="O74" s="122">
        <v>1.474928</v>
      </c>
      <c r="P74" s="122">
        <v>1.5931059999999999</v>
      </c>
      <c r="Q74" s="122">
        <v>1.7150989999999999</v>
      </c>
      <c r="R74" s="122">
        <v>1.841402</v>
      </c>
      <c r="S74" s="122">
        <v>1.975333</v>
      </c>
      <c r="T74" s="122">
        <v>2.1161590000000001</v>
      </c>
      <c r="U74" s="122">
        <v>2.2640959999999999</v>
      </c>
      <c r="V74" s="122">
        <v>2.4142589999999999</v>
      </c>
      <c r="W74" s="122">
        <v>2.5739339999999999</v>
      </c>
      <c r="X74" s="122">
        <v>2.7420200000000001</v>
      </c>
      <c r="Y74" s="122">
        <v>2.9153549999999999</v>
      </c>
      <c r="Z74" s="122">
        <v>3.094957</v>
      </c>
      <c r="AA74" s="122">
        <v>3.2818499999999999</v>
      </c>
      <c r="AB74" s="122">
        <v>3.4802729999999999</v>
      </c>
      <c r="AC74" s="122">
        <v>3.6808399999999999</v>
      </c>
      <c r="AD74" s="122">
        <v>3.8831709999999999</v>
      </c>
      <c r="AE74" s="122">
        <v>4.1064879999999997</v>
      </c>
      <c r="AF74" s="122">
        <v>4.3541860000000003</v>
      </c>
      <c r="AG74" s="80">
        <v>0.131352</v>
      </c>
    </row>
    <row r="75" spans="1:33" ht="36.75">
      <c r="A75" s="58" t="s">
        <v>730</v>
      </c>
      <c r="B75" s="73" t="s">
        <v>1317</v>
      </c>
      <c r="C75" s="122">
        <v>902.79644800000005</v>
      </c>
      <c r="D75" s="122">
        <v>910.24707000000001</v>
      </c>
      <c r="E75" s="122">
        <v>910.66967799999998</v>
      </c>
      <c r="F75" s="122">
        <v>909.32800299999997</v>
      </c>
      <c r="G75" s="122">
        <v>909.06549099999995</v>
      </c>
      <c r="H75" s="122">
        <v>907.93676800000003</v>
      </c>
      <c r="I75" s="122">
        <v>905.51702899999998</v>
      </c>
      <c r="J75" s="122">
        <v>906.89617899999996</v>
      </c>
      <c r="K75" s="122">
        <v>909.276794</v>
      </c>
      <c r="L75" s="122">
        <v>910.73230000000001</v>
      </c>
      <c r="M75" s="122">
        <v>911.58624299999997</v>
      </c>
      <c r="N75" s="122">
        <v>913.62280299999998</v>
      </c>
      <c r="O75" s="122">
        <v>916.13305700000001</v>
      </c>
      <c r="P75" s="122">
        <v>919.15588400000001</v>
      </c>
      <c r="Q75" s="122">
        <v>923.95477300000005</v>
      </c>
      <c r="R75" s="122">
        <v>930.21252400000003</v>
      </c>
      <c r="S75" s="122">
        <v>939.305115</v>
      </c>
      <c r="T75" s="122">
        <v>948.96270800000002</v>
      </c>
      <c r="U75" s="122">
        <v>960.34942599999999</v>
      </c>
      <c r="V75" s="122">
        <v>972.27856399999996</v>
      </c>
      <c r="W75" s="122">
        <v>986.075378</v>
      </c>
      <c r="X75" s="122">
        <v>1001.3967290000001</v>
      </c>
      <c r="Y75" s="122">
        <v>1017.7377320000001</v>
      </c>
      <c r="Z75" s="122">
        <v>1035.2711179999999</v>
      </c>
      <c r="AA75" s="122">
        <v>1053.439453</v>
      </c>
      <c r="AB75" s="122">
        <v>1073.0008539999999</v>
      </c>
      <c r="AC75" s="122">
        <v>1091.389404</v>
      </c>
      <c r="AD75" s="122">
        <v>1108.6445309999999</v>
      </c>
      <c r="AE75" s="122">
        <v>1129.606812</v>
      </c>
      <c r="AF75" s="122">
        <v>1154.273682</v>
      </c>
      <c r="AG75" s="80">
        <v>8.5089999999999992E-3</v>
      </c>
    </row>
    <row r="76" spans="1:33">
      <c r="A76" s="55"/>
      <c r="B76" s="83" t="s">
        <v>1318</v>
      </c>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row>
    <row r="77" spans="1:33">
      <c r="A77" s="58" t="s">
        <v>731</v>
      </c>
      <c r="B77" s="73" t="s">
        <v>1306</v>
      </c>
      <c r="C77" s="122">
        <v>3950.5573730000001</v>
      </c>
      <c r="D77" s="122">
        <v>4012.251221</v>
      </c>
      <c r="E77" s="122">
        <v>4029.0981449999999</v>
      </c>
      <c r="F77" s="122">
        <v>4023.7851559999999</v>
      </c>
      <c r="G77" s="122">
        <v>4014.836182</v>
      </c>
      <c r="H77" s="122">
        <v>3987.9213869999999</v>
      </c>
      <c r="I77" s="122">
        <v>3941.1826169999999</v>
      </c>
      <c r="J77" s="122">
        <v>3897.0195309999999</v>
      </c>
      <c r="K77" s="122">
        <v>3851.5578609999998</v>
      </c>
      <c r="L77" s="122">
        <v>3801.44751</v>
      </c>
      <c r="M77" s="122">
        <v>3751.0285640000002</v>
      </c>
      <c r="N77" s="122">
        <v>3703.085693</v>
      </c>
      <c r="O77" s="122">
        <v>3659.5502929999998</v>
      </c>
      <c r="P77" s="122">
        <v>3618.5161130000001</v>
      </c>
      <c r="Q77" s="122">
        <v>3583.5153810000002</v>
      </c>
      <c r="R77" s="122">
        <v>3552.1865229999999</v>
      </c>
      <c r="S77" s="122">
        <v>3527.9440920000002</v>
      </c>
      <c r="T77" s="122">
        <v>3508.5141600000002</v>
      </c>
      <c r="U77" s="122">
        <v>3490.351318</v>
      </c>
      <c r="V77" s="122">
        <v>3474.8920899999998</v>
      </c>
      <c r="W77" s="122">
        <v>3463.648682</v>
      </c>
      <c r="X77" s="122">
        <v>3457.751953</v>
      </c>
      <c r="Y77" s="122">
        <v>3450.9023440000001</v>
      </c>
      <c r="Z77" s="122">
        <v>3444.4392090000001</v>
      </c>
      <c r="AA77" s="122">
        <v>3437.98999</v>
      </c>
      <c r="AB77" s="122">
        <v>3433.1264649999998</v>
      </c>
      <c r="AC77" s="122">
        <v>3420.8149410000001</v>
      </c>
      <c r="AD77" s="122">
        <v>3401.469482</v>
      </c>
      <c r="AE77" s="122">
        <v>3389.4160160000001</v>
      </c>
      <c r="AF77" s="122">
        <v>3384.9841310000002</v>
      </c>
      <c r="AG77" s="80">
        <v>-5.3140000000000001E-3</v>
      </c>
    </row>
    <row r="78" spans="1:33" ht="24.75">
      <c r="A78" s="58" t="s">
        <v>732</v>
      </c>
      <c r="B78" s="73" t="s">
        <v>1307</v>
      </c>
      <c r="C78" s="122">
        <v>3.4957349999999998</v>
      </c>
      <c r="D78" s="122">
        <v>3.0883389999999999</v>
      </c>
      <c r="E78" s="122">
        <v>2.7400790000000002</v>
      </c>
      <c r="F78" s="122">
        <v>2.4542860000000002</v>
      </c>
      <c r="G78" s="122">
        <v>2.2155420000000001</v>
      </c>
      <c r="H78" s="122">
        <v>2.0287959999999998</v>
      </c>
      <c r="I78" s="122">
        <v>1.883494</v>
      </c>
      <c r="J78" s="122">
        <v>1.7683850000000001</v>
      </c>
      <c r="K78" s="122">
        <v>1.6719740000000001</v>
      </c>
      <c r="L78" s="122">
        <v>1.603782</v>
      </c>
      <c r="M78" s="122">
        <v>1.5425249999999999</v>
      </c>
      <c r="N78" s="122">
        <v>1.4836069999999999</v>
      </c>
      <c r="O78" s="122">
        <v>1.4336260000000001</v>
      </c>
      <c r="P78" s="122">
        <v>1.390787</v>
      </c>
      <c r="Q78" s="122">
        <v>1.3573550000000001</v>
      </c>
      <c r="R78" s="122">
        <v>1.324716</v>
      </c>
      <c r="S78" s="122">
        <v>1.3000100000000001</v>
      </c>
      <c r="T78" s="122">
        <v>1.277353</v>
      </c>
      <c r="U78" s="122">
        <v>1.259196</v>
      </c>
      <c r="V78" s="122">
        <v>1.2416389999999999</v>
      </c>
      <c r="W78" s="122">
        <v>1.2297199999999999</v>
      </c>
      <c r="X78" s="122">
        <v>1.211938</v>
      </c>
      <c r="Y78" s="122">
        <v>1.1964349999999999</v>
      </c>
      <c r="Z78" s="122">
        <v>1.186647</v>
      </c>
      <c r="AA78" s="122">
        <v>1.18109</v>
      </c>
      <c r="AB78" s="122">
        <v>1.1792039999999999</v>
      </c>
      <c r="AC78" s="122">
        <v>1.1769890000000001</v>
      </c>
      <c r="AD78" s="122">
        <v>1.1749240000000001</v>
      </c>
      <c r="AE78" s="122">
        <v>1.1758200000000001</v>
      </c>
      <c r="AF78" s="122">
        <v>1.1794370000000001</v>
      </c>
      <c r="AG78" s="80">
        <v>-3.6773E-2</v>
      </c>
    </row>
    <row r="79" spans="1:33" ht="24.75">
      <c r="A79" s="58" t="s">
        <v>733</v>
      </c>
      <c r="B79" s="73" t="s">
        <v>1308</v>
      </c>
      <c r="C79" s="122">
        <v>0.53775099999999998</v>
      </c>
      <c r="D79" s="122">
        <v>0.58176600000000001</v>
      </c>
      <c r="E79" s="122">
        <v>0.61915600000000004</v>
      </c>
      <c r="F79" s="122">
        <v>0.65091900000000003</v>
      </c>
      <c r="G79" s="122">
        <v>0.67917799999999995</v>
      </c>
      <c r="H79" s="122">
        <v>0.70277299999999998</v>
      </c>
      <c r="I79" s="122">
        <v>0.72002200000000005</v>
      </c>
      <c r="J79" s="122">
        <v>0.73449500000000001</v>
      </c>
      <c r="K79" s="122">
        <v>0.74460700000000002</v>
      </c>
      <c r="L79" s="122">
        <v>0.75145899999999999</v>
      </c>
      <c r="M79" s="122">
        <v>0.75566900000000004</v>
      </c>
      <c r="N79" s="122">
        <v>0.75866</v>
      </c>
      <c r="O79" s="122">
        <v>0.76411300000000004</v>
      </c>
      <c r="P79" s="122">
        <v>0.77332500000000004</v>
      </c>
      <c r="Q79" s="122">
        <v>0.78577799999999998</v>
      </c>
      <c r="R79" s="122">
        <v>0.798485</v>
      </c>
      <c r="S79" s="122">
        <v>0.81280300000000005</v>
      </c>
      <c r="T79" s="122">
        <v>0.82625499999999996</v>
      </c>
      <c r="U79" s="122">
        <v>0.84082100000000004</v>
      </c>
      <c r="V79" s="122">
        <v>0.85763500000000004</v>
      </c>
      <c r="W79" s="122">
        <v>0.87695500000000004</v>
      </c>
      <c r="X79" s="122">
        <v>0.89809499999999998</v>
      </c>
      <c r="Y79" s="122">
        <v>0.91974800000000001</v>
      </c>
      <c r="Z79" s="122">
        <v>0.94214600000000004</v>
      </c>
      <c r="AA79" s="122">
        <v>0.96538400000000002</v>
      </c>
      <c r="AB79" s="122">
        <v>0.99036299999999999</v>
      </c>
      <c r="AC79" s="122">
        <v>1.014229</v>
      </c>
      <c r="AD79" s="122">
        <v>1.0367249999999999</v>
      </c>
      <c r="AE79" s="122">
        <v>1.0619959999999999</v>
      </c>
      <c r="AF79" s="122">
        <v>1.0903609999999999</v>
      </c>
      <c r="AG79" s="80">
        <v>2.4674000000000001E-2</v>
      </c>
    </row>
    <row r="80" spans="1:33" ht="72.75">
      <c r="A80" s="58" t="s">
        <v>734</v>
      </c>
      <c r="B80" s="73" t="s">
        <v>1309</v>
      </c>
      <c r="C80" s="122">
        <v>45.813994999999998</v>
      </c>
      <c r="D80" s="122">
        <v>46.935550999999997</v>
      </c>
      <c r="E80" s="122">
        <v>47.193629999999999</v>
      </c>
      <c r="F80" s="122">
        <v>46.907412999999998</v>
      </c>
      <c r="G80" s="122">
        <v>46.392074999999998</v>
      </c>
      <c r="H80" s="122">
        <v>45.619911000000002</v>
      </c>
      <c r="I80" s="122">
        <v>44.671126999999998</v>
      </c>
      <c r="J80" s="122">
        <v>43.843254000000002</v>
      </c>
      <c r="K80" s="122">
        <v>43.084850000000003</v>
      </c>
      <c r="L80" s="122">
        <v>42.366802</v>
      </c>
      <c r="M80" s="122">
        <v>41.776935999999999</v>
      </c>
      <c r="N80" s="122">
        <v>41.392746000000002</v>
      </c>
      <c r="O80" s="122">
        <v>41.290604000000002</v>
      </c>
      <c r="P80" s="122">
        <v>41.429412999999997</v>
      </c>
      <c r="Q80" s="122">
        <v>41.831139</v>
      </c>
      <c r="R80" s="122">
        <v>42.470725999999999</v>
      </c>
      <c r="S80" s="122">
        <v>43.443531</v>
      </c>
      <c r="T80" s="122">
        <v>44.742764000000001</v>
      </c>
      <c r="U80" s="122">
        <v>46.374198999999997</v>
      </c>
      <c r="V80" s="122">
        <v>48.410941999999999</v>
      </c>
      <c r="W80" s="122">
        <v>50.870842000000003</v>
      </c>
      <c r="X80" s="122">
        <v>53.709933999999997</v>
      </c>
      <c r="Y80" s="122">
        <v>56.865242000000002</v>
      </c>
      <c r="Z80" s="122">
        <v>60.425812000000001</v>
      </c>
      <c r="AA80" s="122">
        <v>64.414062000000001</v>
      </c>
      <c r="AB80" s="122">
        <v>68.958365999999998</v>
      </c>
      <c r="AC80" s="122">
        <v>73.874190999999996</v>
      </c>
      <c r="AD80" s="122">
        <v>79.160788999999994</v>
      </c>
      <c r="AE80" s="122">
        <v>85.288414000000003</v>
      </c>
      <c r="AF80" s="122">
        <v>92.364493999999993</v>
      </c>
      <c r="AG80" s="80">
        <v>2.4472000000000001E-2</v>
      </c>
    </row>
    <row r="81" spans="1:33" ht="36.75">
      <c r="A81" s="58" t="s">
        <v>735</v>
      </c>
      <c r="B81" s="73" t="s">
        <v>1310</v>
      </c>
      <c r="C81" s="122">
        <v>0</v>
      </c>
      <c r="D81" s="122">
        <v>0</v>
      </c>
      <c r="E81" s="122">
        <v>0</v>
      </c>
      <c r="F81" s="122">
        <v>0</v>
      </c>
      <c r="G81" s="122">
        <v>0</v>
      </c>
      <c r="H81" s="122">
        <v>0</v>
      </c>
      <c r="I81" s="122">
        <v>0</v>
      </c>
      <c r="J81" s="122">
        <v>0</v>
      </c>
      <c r="K81" s="122">
        <v>0</v>
      </c>
      <c r="L81" s="122">
        <v>0</v>
      </c>
      <c r="M81" s="122">
        <v>0</v>
      </c>
      <c r="N81" s="122">
        <v>0</v>
      </c>
      <c r="O81" s="122">
        <v>0</v>
      </c>
      <c r="P81" s="122">
        <v>0</v>
      </c>
      <c r="Q81" s="122">
        <v>0</v>
      </c>
      <c r="R81" s="122">
        <v>0</v>
      </c>
      <c r="S81" s="122">
        <v>0</v>
      </c>
      <c r="T81" s="122">
        <v>0</v>
      </c>
      <c r="U81" s="122">
        <v>0</v>
      </c>
      <c r="V81" s="122">
        <v>0</v>
      </c>
      <c r="W81" s="122">
        <v>0</v>
      </c>
      <c r="X81" s="122">
        <v>0</v>
      </c>
      <c r="Y81" s="122">
        <v>0</v>
      </c>
      <c r="Z81" s="122">
        <v>0</v>
      </c>
      <c r="AA81" s="122">
        <v>0</v>
      </c>
      <c r="AB81" s="122">
        <v>0</v>
      </c>
      <c r="AC81" s="122">
        <v>0</v>
      </c>
      <c r="AD81" s="122">
        <v>0</v>
      </c>
      <c r="AE81" s="122">
        <v>0</v>
      </c>
      <c r="AF81" s="122">
        <v>0</v>
      </c>
      <c r="AG81" s="80" t="s">
        <v>560</v>
      </c>
    </row>
    <row r="82" spans="1:33">
      <c r="A82" s="58" t="s">
        <v>736</v>
      </c>
      <c r="B82" s="73" t="s">
        <v>1311</v>
      </c>
      <c r="C82" s="122">
        <v>2.4160999999999998E-2</v>
      </c>
      <c r="D82" s="122">
        <v>2.3997999999999998E-2</v>
      </c>
      <c r="E82" s="122">
        <v>2.3813000000000001E-2</v>
      </c>
      <c r="F82" s="122">
        <v>2.3598999999999998E-2</v>
      </c>
      <c r="G82" s="122">
        <v>2.3351E-2</v>
      </c>
      <c r="H82" s="122">
        <v>2.2889E-2</v>
      </c>
      <c r="I82" s="122">
        <v>2.2204000000000002E-2</v>
      </c>
      <c r="J82" s="122">
        <v>2.1359E-2</v>
      </c>
      <c r="K82" s="122">
        <v>2.0292000000000001E-2</v>
      </c>
      <c r="L82" s="122">
        <v>1.8962E-2</v>
      </c>
      <c r="M82" s="122">
        <v>1.7427000000000002E-2</v>
      </c>
      <c r="N82" s="122">
        <v>1.5758000000000001E-2</v>
      </c>
      <c r="O82" s="122">
        <v>1.4031E-2</v>
      </c>
      <c r="P82" s="122">
        <v>1.2344000000000001E-2</v>
      </c>
      <c r="Q82" s="122">
        <v>1.0833000000000001E-2</v>
      </c>
      <c r="R82" s="122">
        <v>9.6179999999999998E-3</v>
      </c>
      <c r="S82" s="122">
        <v>8.8339999999999998E-3</v>
      </c>
      <c r="T82" s="122">
        <v>8.2629999999999995E-3</v>
      </c>
      <c r="U82" s="122">
        <v>7.1720000000000004E-3</v>
      </c>
      <c r="V82" s="122">
        <v>6.0639999999999999E-3</v>
      </c>
      <c r="W82" s="122">
        <v>5.6610000000000002E-3</v>
      </c>
      <c r="X82" s="122">
        <v>5.8650000000000004E-3</v>
      </c>
      <c r="Y82" s="122">
        <v>5.6800000000000002E-3</v>
      </c>
      <c r="Z82" s="122">
        <v>5.489E-3</v>
      </c>
      <c r="AA82" s="122">
        <v>5.2960000000000004E-3</v>
      </c>
      <c r="AB82" s="122">
        <v>5.1070000000000004E-3</v>
      </c>
      <c r="AC82" s="122">
        <v>4.9129999999999998E-3</v>
      </c>
      <c r="AD82" s="122">
        <v>4.7169999999999998E-3</v>
      </c>
      <c r="AE82" s="122">
        <v>4.535E-3</v>
      </c>
      <c r="AF82" s="122">
        <v>4.3629999999999997E-3</v>
      </c>
      <c r="AG82" s="80">
        <v>-5.731E-2</v>
      </c>
    </row>
    <row r="83" spans="1:33" ht="36.75">
      <c r="A83" s="58" t="s">
        <v>737</v>
      </c>
      <c r="B83" s="73" t="s">
        <v>1312</v>
      </c>
      <c r="C83" s="122">
        <v>0.22734299999999999</v>
      </c>
      <c r="D83" s="122">
        <v>0.26053799999999999</v>
      </c>
      <c r="E83" s="122">
        <v>0.29461599999999999</v>
      </c>
      <c r="F83" s="122">
        <v>0.32922200000000001</v>
      </c>
      <c r="G83" s="122">
        <v>0.36416999999999999</v>
      </c>
      <c r="H83" s="122">
        <v>0.39749000000000001</v>
      </c>
      <c r="I83" s="122">
        <v>0.42812299999999998</v>
      </c>
      <c r="J83" s="122">
        <v>0.45778999999999997</v>
      </c>
      <c r="K83" s="122">
        <v>0.48538799999999999</v>
      </c>
      <c r="L83" s="122">
        <v>0.50936599999999999</v>
      </c>
      <c r="M83" s="122">
        <v>0.52965099999999998</v>
      </c>
      <c r="N83" s="122">
        <v>0.54644999999999999</v>
      </c>
      <c r="O83" s="122">
        <v>0.56006699999999998</v>
      </c>
      <c r="P83" s="122">
        <v>0.57091099999999995</v>
      </c>
      <c r="Q83" s="122">
        <v>0.58039700000000005</v>
      </c>
      <c r="R83" s="122">
        <v>0.58945700000000001</v>
      </c>
      <c r="S83" s="122">
        <v>0.59989000000000003</v>
      </c>
      <c r="T83" s="122">
        <v>0.61283699999999997</v>
      </c>
      <c r="U83" s="122">
        <v>0.63002499999999995</v>
      </c>
      <c r="V83" s="122">
        <v>0.64190400000000003</v>
      </c>
      <c r="W83" s="122">
        <v>0.651868</v>
      </c>
      <c r="X83" s="122">
        <v>0.66671000000000002</v>
      </c>
      <c r="Y83" s="122">
        <v>0.69058799999999998</v>
      </c>
      <c r="Z83" s="122">
        <v>0.71104000000000001</v>
      </c>
      <c r="AA83" s="122">
        <v>0.73224900000000004</v>
      </c>
      <c r="AB83" s="122">
        <v>0.75486200000000003</v>
      </c>
      <c r="AC83" s="122">
        <v>0.776918</v>
      </c>
      <c r="AD83" s="122">
        <v>0.79841499999999999</v>
      </c>
      <c r="AE83" s="122">
        <v>0.82259700000000002</v>
      </c>
      <c r="AF83" s="122">
        <v>0.84945599999999999</v>
      </c>
      <c r="AG83" s="80">
        <v>4.6502000000000002E-2</v>
      </c>
    </row>
    <row r="84" spans="1:33" ht="36.75">
      <c r="A84" s="58" t="s">
        <v>738</v>
      </c>
      <c r="B84" s="73" t="s">
        <v>1313</v>
      </c>
      <c r="C84" s="122">
        <v>0.233484</v>
      </c>
      <c r="D84" s="122">
        <v>0.26497399999999999</v>
      </c>
      <c r="E84" s="122">
        <v>0.29768</v>
      </c>
      <c r="F84" s="122">
        <v>0.33125700000000002</v>
      </c>
      <c r="G84" s="122">
        <v>0.36546200000000001</v>
      </c>
      <c r="H84" s="122">
        <v>0.39819100000000002</v>
      </c>
      <c r="I84" s="122">
        <v>0.42836099999999999</v>
      </c>
      <c r="J84" s="122">
        <v>0.45760600000000001</v>
      </c>
      <c r="K84" s="122">
        <v>0.48475600000000002</v>
      </c>
      <c r="L84" s="122">
        <v>0.50825900000000002</v>
      </c>
      <c r="M84" s="122">
        <v>0.528003</v>
      </c>
      <c r="N84" s="122">
        <v>0.54418900000000003</v>
      </c>
      <c r="O84" s="122">
        <v>0.55706800000000001</v>
      </c>
      <c r="P84" s="122">
        <v>0.56710099999999997</v>
      </c>
      <c r="Q84" s="122">
        <v>0.57579999999999998</v>
      </c>
      <c r="R84" s="122">
        <v>0.58411199999999996</v>
      </c>
      <c r="S84" s="122">
        <v>0.59384300000000001</v>
      </c>
      <c r="T84" s="122">
        <v>0.60615399999999997</v>
      </c>
      <c r="U84" s="122">
        <v>0.62265899999999996</v>
      </c>
      <c r="V84" s="122">
        <v>0.63369799999999998</v>
      </c>
      <c r="W84" s="122">
        <v>0.64274900000000001</v>
      </c>
      <c r="X84" s="122">
        <v>0.65684799999999999</v>
      </c>
      <c r="Y84" s="122">
        <v>0.680253</v>
      </c>
      <c r="Z84" s="122">
        <v>0.70005300000000004</v>
      </c>
      <c r="AA84" s="122">
        <v>0.72061900000000001</v>
      </c>
      <c r="AB84" s="122">
        <v>0.74260000000000004</v>
      </c>
      <c r="AC84" s="122">
        <v>0.76407400000000003</v>
      </c>
      <c r="AD84" s="122">
        <v>0.78505999999999998</v>
      </c>
      <c r="AE84" s="122">
        <v>0.80870299999999995</v>
      </c>
      <c r="AF84" s="122">
        <v>0.83497399999999999</v>
      </c>
      <c r="AG84" s="80">
        <v>4.4921000000000003E-2</v>
      </c>
    </row>
    <row r="85" spans="1:33" ht="24.75">
      <c r="A85" s="58" t="s">
        <v>739</v>
      </c>
      <c r="B85" s="73" t="s">
        <v>1314</v>
      </c>
      <c r="C85" s="122">
        <v>5.8018E-2</v>
      </c>
      <c r="D85" s="122">
        <v>0.11960999999999999</v>
      </c>
      <c r="E85" s="122">
        <v>0.18107000000000001</v>
      </c>
      <c r="F85" s="122">
        <v>0.241927</v>
      </c>
      <c r="G85" s="122">
        <v>0.30337599999999998</v>
      </c>
      <c r="H85" s="122">
        <v>0.36502800000000002</v>
      </c>
      <c r="I85" s="122">
        <v>0.425819</v>
      </c>
      <c r="J85" s="122">
        <v>0.48726799999999998</v>
      </c>
      <c r="K85" s="122">
        <v>0.54942800000000003</v>
      </c>
      <c r="L85" s="122">
        <v>0.61071299999999995</v>
      </c>
      <c r="M85" s="122">
        <v>0.67042500000000005</v>
      </c>
      <c r="N85" s="122">
        <v>0.72812600000000005</v>
      </c>
      <c r="O85" s="122">
        <v>0.78335600000000005</v>
      </c>
      <c r="P85" s="122">
        <v>0.835345</v>
      </c>
      <c r="Q85" s="122">
        <v>0.88478199999999996</v>
      </c>
      <c r="R85" s="122">
        <v>0.93170699999999995</v>
      </c>
      <c r="S85" s="122">
        <v>0.97748800000000002</v>
      </c>
      <c r="T85" s="122">
        <v>1.022173</v>
      </c>
      <c r="U85" s="122">
        <v>1.0665500000000001</v>
      </c>
      <c r="V85" s="122">
        <v>1.109904</v>
      </c>
      <c r="W85" s="122">
        <v>1.152806</v>
      </c>
      <c r="X85" s="122">
        <v>1.1959329999999999</v>
      </c>
      <c r="Y85" s="122">
        <v>1.2402690000000001</v>
      </c>
      <c r="Z85" s="122">
        <v>1.2854319999999999</v>
      </c>
      <c r="AA85" s="122">
        <v>1.331645</v>
      </c>
      <c r="AB85" s="122">
        <v>1.3801920000000001</v>
      </c>
      <c r="AC85" s="122">
        <v>1.427556</v>
      </c>
      <c r="AD85" s="122">
        <v>1.473778</v>
      </c>
      <c r="AE85" s="122">
        <v>1.524996</v>
      </c>
      <c r="AF85" s="122">
        <v>1.5813010000000001</v>
      </c>
      <c r="AG85" s="80">
        <v>0.120723</v>
      </c>
    </row>
    <row r="86" spans="1:33" ht="24.75">
      <c r="A86" s="58" t="s">
        <v>740</v>
      </c>
      <c r="B86" s="73" t="s">
        <v>1319</v>
      </c>
      <c r="C86" s="122">
        <v>4000.9472660000001</v>
      </c>
      <c r="D86" s="122">
        <v>4063.5261230000001</v>
      </c>
      <c r="E86" s="122">
        <v>4080.44751</v>
      </c>
      <c r="F86" s="122">
        <v>4074.7229000000002</v>
      </c>
      <c r="G86" s="122">
        <v>4065.178711</v>
      </c>
      <c r="H86" s="122">
        <v>4037.4558109999998</v>
      </c>
      <c r="I86" s="122">
        <v>3989.7617190000001</v>
      </c>
      <c r="J86" s="122">
        <v>3944.7890619999998</v>
      </c>
      <c r="K86" s="122">
        <v>3898.5981449999999</v>
      </c>
      <c r="L86" s="122">
        <v>3847.8149410000001</v>
      </c>
      <c r="M86" s="122">
        <v>3796.8479000000002</v>
      </c>
      <c r="N86" s="122">
        <v>3748.554443</v>
      </c>
      <c r="O86" s="122">
        <v>3704.9541020000001</v>
      </c>
      <c r="P86" s="122">
        <v>3664.0969239999999</v>
      </c>
      <c r="Q86" s="122">
        <v>3629.5410160000001</v>
      </c>
      <c r="R86" s="122">
        <v>3598.8950199999999</v>
      </c>
      <c r="S86" s="122">
        <v>3575.6791990000002</v>
      </c>
      <c r="T86" s="122">
        <v>3557.610107</v>
      </c>
      <c r="U86" s="122">
        <v>3541.1518550000001</v>
      </c>
      <c r="V86" s="122">
        <v>3527.7939449999999</v>
      </c>
      <c r="W86" s="122">
        <v>3519.0791020000001</v>
      </c>
      <c r="X86" s="122">
        <v>3516.0983890000002</v>
      </c>
      <c r="Y86" s="122">
        <v>3512.4990229999999</v>
      </c>
      <c r="Z86" s="122">
        <v>3509.696289</v>
      </c>
      <c r="AA86" s="122">
        <v>3507.3400879999999</v>
      </c>
      <c r="AB86" s="122">
        <v>3507.1369629999999</v>
      </c>
      <c r="AC86" s="122">
        <v>3499.8535160000001</v>
      </c>
      <c r="AD86" s="122">
        <v>3485.9040530000002</v>
      </c>
      <c r="AE86" s="122">
        <v>3480.1047359999998</v>
      </c>
      <c r="AF86" s="122">
        <v>3482.8884280000002</v>
      </c>
      <c r="AG86" s="80">
        <v>-4.7699999999999999E-3</v>
      </c>
    </row>
    <row r="87" spans="1:33" ht="60.75">
      <c r="A87" s="55"/>
      <c r="B87" s="83" t="s">
        <v>1320</v>
      </c>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row>
    <row r="88" spans="1:33">
      <c r="A88" s="58" t="s">
        <v>742</v>
      </c>
      <c r="B88" s="73" t="s">
        <v>1306</v>
      </c>
      <c r="C88" s="122">
        <v>4976.3671880000002</v>
      </c>
      <c r="D88" s="122">
        <v>5054.9306640000004</v>
      </c>
      <c r="E88" s="122">
        <v>5079.2958980000003</v>
      </c>
      <c r="F88" s="122">
        <v>5077.3867190000001</v>
      </c>
      <c r="G88" s="122">
        <v>5072.609375</v>
      </c>
      <c r="H88" s="122">
        <v>5047.3920900000003</v>
      </c>
      <c r="I88" s="122">
        <v>5000.3598629999997</v>
      </c>
      <c r="J88" s="122">
        <v>4959.6621089999999</v>
      </c>
      <c r="K88" s="122">
        <v>4918.9038090000004</v>
      </c>
      <c r="L88" s="122">
        <v>4873.0356449999999</v>
      </c>
      <c r="M88" s="122">
        <v>4826.8242190000001</v>
      </c>
      <c r="N88" s="122">
        <v>4783.7851559999999</v>
      </c>
      <c r="O88" s="122">
        <v>4745.1953119999998</v>
      </c>
      <c r="P88" s="122">
        <v>4709.0302730000003</v>
      </c>
      <c r="Q88" s="122">
        <v>4680.2275390000004</v>
      </c>
      <c r="R88" s="122">
        <v>4656.111328</v>
      </c>
      <c r="S88" s="122">
        <v>4640.5615230000003</v>
      </c>
      <c r="T88" s="122">
        <v>4630.263672</v>
      </c>
      <c r="U88" s="122">
        <v>4621.1640619999998</v>
      </c>
      <c r="V88" s="122">
        <v>4614.9873049999997</v>
      </c>
      <c r="W88" s="122">
        <v>4614.2597660000001</v>
      </c>
      <c r="X88" s="122">
        <v>4619.767578</v>
      </c>
      <c r="Y88" s="122">
        <v>4624.5966799999997</v>
      </c>
      <c r="Z88" s="122">
        <v>4630.3994140000004</v>
      </c>
      <c r="AA88" s="122">
        <v>4636.7622069999998</v>
      </c>
      <c r="AB88" s="122">
        <v>4646.0590819999998</v>
      </c>
      <c r="AC88" s="122">
        <v>4646.6381840000004</v>
      </c>
      <c r="AD88" s="122">
        <v>4639.1513670000004</v>
      </c>
      <c r="AE88" s="122">
        <v>4642.5776370000003</v>
      </c>
      <c r="AF88" s="122">
        <v>4657.0747069999998</v>
      </c>
      <c r="AG88" s="80">
        <v>-2.284E-3</v>
      </c>
    </row>
    <row r="89" spans="1:33" ht="24.75">
      <c r="A89" s="58" t="s">
        <v>743</v>
      </c>
      <c r="B89" s="73" t="s">
        <v>1307</v>
      </c>
      <c r="C89" s="122">
        <v>489.36547899999999</v>
      </c>
      <c r="D89" s="122">
        <v>488.04299900000001</v>
      </c>
      <c r="E89" s="122">
        <v>483.80377199999998</v>
      </c>
      <c r="F89" s="122">
        <v>479.922302</v>
      </c>
      <c r="G89" s="122">
        <v>477.53170799999998</v>
      </c>
      <c r="H89" s="122">
        <v>475.79656999999997</v>
      </c>
      <c r="I89" s="122">
        <v>474.60021999999998</v>
      </c>
      <c r="J89" s="122">
        <v>476.57720899999998</v>
      </c>
      <c r="K89" s="122">
        <v>480.50161700000001</v>
      </c>
      <c r="L89" s="122">
        <v>484.96285999999998</v>
      </c>
      <c r="M89" s="122">
        <v>489.96249399999999</v>
      </c>
      <c r="N89" s="122">
        <v>496.721161</v>
      </c>
      <c r="O89" s="122">
        <v>504.62210099999999</v>
      </c>
      <c r="P89" s="122">
        <v>513.42114300000003</v>
      </c>
      <c r="Q89" s="122">
        <v>523.54168700000002</v>
      </c>
      <c r="R89" s="122">
        <v>534.77752699999996</v>
      </c>
      <c r="S89" s="122">
        <v>548.02740500000004</v>
      </c>
      <c r="T89" s="122">
        <v>561.235229</v>
      </c>
      <c r="U89" s="122">
        <v>575.67755099999999</v>
      </c>
      <c r="V89" s="122">
        <v>590.47955300000001</v>
      </c>
      <c r="W89" s="122">
        <v>607.02832000000001</v>
      </c>
      <c r="X89" s="122">
        <v>624.71112100000005</v>
      </c>
      <c r="Y89" s="122">
        <v>642.48413100000005</v>
      </c>
      <c r="Z89" s="122">
        <v>660.95996100000002</v>
      </c>
      <c r="AA89" s="122">
        <v>679.90795900000001</v>
      </c>
      <c r="AB89" s="122">
        <v>699.77136199999995</v>
      </c>
      <c r="AC89" s="122">
        <v>718.88305700000001</v>
      </c>
      <c r="AD89" s="122">
        <v>737.32226600000001</v>
      </c>
      <c r="AE89" s="122">
        <v>757.75872800000002</v>
      </c>
      <c r="AF89" s="122">
        <v>779.68811000000005</v>
      </c>
      <c r="AG89" s="80">
        <v>1.6191000000000001E-2</v>
      </c>
    </row>
    <row r="90" spans="1:33" ht="24.75">
      <c r="A90" s="58" t="s">
        <v>744</v>
      </c>
      <c r="B90" s="73" t="s">
        <v>1308</v>
      </c>
      <c r="C90" s="122">
        <v>1.3243100000000001</v>
      </c>
      <c r="D90" s="122">
        <v>1.516086</v>
      </c>
      <c r="E90" s="122">
        <v>1.6933130000000001</v>
      </c>
      <c r="F90" s="122">
        <v>1.8586180000000001</v>
      </c>
      <c r="G90" s="122">
        <v>2.019209</v>
      </c>
      <c r="H90" s="122">
        <v>2.1709540000000001</v>
      </c>
      <c r="I90" s="122">
        <v>2.309936</v>
      </c>
      <c r="J90" s="122">
        <v>2.4498190000000002</v>
      </c>
      <c r="K90" s="122">
        <v>2.5863390000000002</v>
      </c>
      <c r="L90" s="122">
        <v>2.7183259999999998</v>
      </c>
      <c r="M90" s="122">
        <v>2.8477730000000001</v>
      </c>
      <c r="N90" s="122">
        <v>2.9795199999999999</v>
      </c>
      <c r="O90" s="122">
        <v>3.1201539999999999</v>
      </c>
      <c r="P90" s="122">
        <v>3.2687210000000002</v>
      </c>
      <c r="Q90" s="122">
        <v>3.4208910000000001</v>
      </c>
      <c r="R90" s="122">
        <v>3.578954</v>
      </c>
      <c r="S90" s="122">
        <v>3.7479100000000001</v>
      </c>
      <c r="T90" s="122">
        <v>3.9238650000000002</v>
      </c>
      <c r="U90" s="122">
        <v>4.1085989999999999</v>
      </c>
      <c r="V90" s="122">
        <v>4.3069369999999996</v>
      </c>
      <c r="W90" s="122">
        <v>4.5213640000000002</v>
      </c>
      <c r="X90" s="122">
        <v>4.7453219999999998</v>
      </c>
      <c r="Y90" s="122">
        <v>4.9734220000000002</v>
      </c>
      <c r="Z90" s="122">
        <v>5.208405</v>
      </c>
      <c r="AA90" s="122">
        <v>5.4531470000000004</v>
      </c>
      <c r="AB90" s="122">
        <v>5.7137690000000001</v>
      </c>
      <c r="AC90" s="122">
        <v>5.9756749999999998</v>
      </c>
      <c r="AD90" s="122">
        <v>6.2400190000000002</v>
      </c>
      <c r="AE90" s="122">
        <v>6.5260210000000001</v>
      </c>
      <c r="AF90" s="122">
        <v>6.844849</v>
      </c>
      <c r="AG90" s="80">
        <v>5.8276000000000001E-2</v>
      </c>
    </row>
    <row r="91" spans="1:33" ht="72.75">
      <c r="A91" s="58" t="s">
        <v>745</v>
      </c>
      <c r="B91" s="73" t="s">
        <v>1309</v>
      </c>
      <c r="C91" s="122">
        <v>46.997391</v>
      </c>
      <c r="D91" s="122">
        <v>48.367203000000003</v>
      </c>
      <c r="E91" s="122">
        <v>48.840885</v>
      </c>
      <c r="F91" s="122">
        <v>48.741554000000001</v>
      </c>
      <c r="G91" s="122">
        <v>48.394596</v>
      </c>
      <c r="H91" s="122">
        <v>47.769526999999997</v>
      </c>
      <c r="I91" s="122">
        <v>46.945374000000001</v>
      </c>
      <c r="J91" s="122">
        <v>46.237296999999998</v>
      </c>
      <c r="K91" s="122">
        <v>45.587302999999999</v>
      </c>
      <c r="L91" s="122">
        <v>44.961219999999997</v>
      </c>
      <c r="M91" s="122">
        <v>44.450104000000003</v>
      </c>
      <c r="N91" s="122">
        <v>44.135002</v>
      </c>
      <c r="O91" s="122">
        <v>44.093456000000003</v>
      </c>
      <c r="P91" s="122">
        <v>44.283034999999998</v>
      </c>
      <c r="Q91" s="122">
        <v>44.730705</v>
      </c>
      <c r="R91" s="122">
        <v>45.414253000000002</v>
      </c>
      <c r="S91" s="122">
        <v>46.434829999999998</v>
      </c>
      <c r="T91" s="122">
        <v>47.786704999999998</v>
      </c>
      <c r="U91" s="122">
        <v>49.478344</v>
      </c>
      <c r="V91" s="122">
        <v>51.585845999999997</v>
      </c>
      <c r="W91" s="122">
        <v>54.127963999999999</v>
      </c>
      <c r="X91" s="122">
        <v>57.057158999999999</v>
      </c>
      <c r="Y91" s="122">
        <v>60.303589000000002</v>
      </c>
      <c r="Z91" s="122">
        <v>63.959389000000002</v>
      </c>
      <c r="AA91" s="122">
        <v>68.052475000000001</v>
      </c>
      <c r="AB91" s="122">
        <v>72.714111000000003</v>
      </c>
      <c r="AC91" s="122">
        <v>77.749099999999999</v>
      </c>
      <c r="AD91" s="122">
        <v>83.156768999999997</v>
      </c>
      <c r="AE91" s="122">
        <v>89.427291999999994</v>
      </c>
      <c r="AF91" s="122">
        <v>96.668944999999994</v>
      </c>
      <c r="AG91" s="80">
        <v>2.5180999999999999E-2</v>
      </c>
    </row>
    <row r="92" spans="1:33" ht="36.75">
      <c r="A92" s="58" t="s">
        <v>746</v>
      </c>
      <c r="B92" s="73" t="s">
        <v>1310</v>
      </c>
      <c r="C92" s="122">
        <v>54.298873999999998</v>
      </c>
      <c r="D92" s="122">
        <v>55.257927000000002</v>
      </c>
      <c r="E92" s="122">
        <v>55.454597</v>
      </c>
      <c r="F92" s="122">
        <v>55.330826000000002</v>
      </c>
      <c r="G92" s="122">
        <v>55.230441999999996</v>
      </c>
      <c r="H92" s="122">
        <v>55.035820000000001</v>
      </c>
      <c r="I92" s="122">
        <v>54.849730999999998</v>
      </c>
      <c r="J92" s="122">
        <v>55.009917999999999</v>
      </c>
      <c r="K92" s="122">
        <v>55.370635999999998</v>
      </c>
      <c r="L92" s="122">
        <v>55.768622999999998</v>
      </c>
      <c r="M92" s="122">
        <v>56.204151000000003</v>
      </c>
      <c r="N92" s="122">
        <v>56.731757999999999</v>
      </c>
      <c r="O92" s="122">
        <v>57.267775999999998</v>
      </c>
      <c r="P92" s="122">
        <v>57.664116</v>
      </c>
      <c r="Q92" s="122">
        <v>58.007590999999998</v>
      </c>
      <c r="R92" s="122">
        <v>58.275481999999997</v>
      </c>
      <c r="S92" s="122">
        <v>58.671944000000003</v>
      </c>
      <c r="T92" s="122">
        <v>58.994304999999997</v>
      </c>
      <c r="U92" s="122">
        <v>59.425514</v>
      </c>
      <c r="V92" s="122">
        <v>59.962035999999998</v>
      </c>
      <c r="W92" s="122">
        <v>60.848007000000003</v>
      </c>
      <c r="X92" s="122">
        <v>62.042458000000003</v>
      </c>
      <c r="Y92" s="122">
        <v>63.574829000000001</v>
      </c>
      <c r="Z92" s="122">
        <v>65.377533</v>
      </c>
      <c r="AA92" s="122">
        <v>67.436211</v>
      </c>
      <c r="AB92" s="122">
        <v>69.793807999999999</v>
      </c>
      <c r="AC92" s="122">
        <v>72.226333999999994</v>
      </c>
      <c r="AD92" s="122">
        <v>74.733954999999995</v>
      </c>
      <c r="AE92" s="122">
        <v>77.566505000000006</v>
      </c>
      <c r="AF92" s="122">
        <v>80.754195999999993</v>
      </c>
      <c r="AG92" s="80">
        <v>1.3780000000000001E-2</v>
      </c>
    </row>
    <row r="93" spans="1:33">
      <c r="A93" s="58" t="s">
        <v>747</v>
      </c>
      <c r="B93" s="73" t="s">
        <v>1311</v>
      </c>
      <c r="C93" s="122">
        <v>4.7078000000000002E-2</v>
      </c>
      <c r="D93" s="122">
        <v>4.8298000000000001E-2</v>
      </c>
      <c r="E93" s="122">
        <v>4.9033E-2</v>
      </c>
      <c r="F93" s="122">
        <v>4.9425999999999998E-2</v>
      </c>
      <c r="G93" s="122">
        <v>4.9626000000000003E-2</v>
      </c>
      <c r="H93" s="122">
        <v>4.9394E-2</v>
      </c>
      <c r="I93" s="122">
        <v>4.8760999999999999E-2</v>
      </c>
      <c r="J93" s="122">
        <v>4.7953999999999997E-2</v>
      </c>
      <c r="K93" s="122">
        <v>4.6781999999999997E-2</v>
      </c>
      <c r="L93" s="122">
        <v>4.5175E-2</v>
      </c>
      <c r="M93" s="122">
        <v>4.3297000000000002E-2</v>
      </c>
      <c r="N93" s="122">
        <v>4.1279000000000003E-2</v>
      </c>
      <c r="O93" s="122">
        <v>3.9049E-2</v>
      </c>
      <c r="P93" s="122">
        <v>3.6830000000000002E-2</v>
      </c>
      <c r="Q93" s="122">
        <v>3.4941E-2</v>
      </c>
      <c r="R93" s="122">
        <v>3.3093999999999998E-2</v>
      </c>
      <c r="S93" s="122">
        <v>3.1635000000000003E-2</v>
      </c>
      <c r="T93" s="122">
        <v>3.0835999999999999E-2</v>
      </c>
      <c r="U93" s="122">
        <v>2.9425E-2</v>
      </c>
      <c r="V93" s="122">
        <v>2.8042000000000001E-2</v>
      </c>
      <c r="W93" s="122">
        <v>2.7432000000000002E-2</v>
      </c>
      <c r="X93" s="122">
        <v>2.7437E-2</v>
      </c>
      <c r="Y93" s="122">
        <v>2.7030999999999999E-2</v>
      </c>
      <c r="Z93" s="122">
        <v>2.6540999999999999E-2</v>
      </c>
      <c r="AA93" s="122">
        <v>2.6020999999999999E-2</v>
      </c>
      <c r="AB93" s="122">
        <v>2.5548000000000001E-2</v>
      </c>
      <c r="AC93" s="122">
        <v>2.5065E-2</v>
      </c>
      <c r="AD93" s="122">
        <v>2.4582E-2</v>
      </c>
      <c r="AE93" s="122">
        <v>2.4178000000000002E-2</v>
      </c>
      <c r="AF93" s="122">
        <v>2.3791E-2</v>
      </c>
      <c r="AG93" s="80">
        <v>-2.3258999999999998E-2</v>
      </c>
    </row>
    <row r="94" spans="1:33" ht="36.75">
      <c r="A94" s="58" t="s">
        <v>748</v>
      </c>
      <c r="B94" s="73" t="s">
        <v>1312</v>
      </c>
      <c r="C94" s="122">
        <v>0.33669100000000002</v>
      </c>
      <c r="D94" s="122">
        <v>0.47722399999999998</v>
      </c>
      <c r="E94" s="122">
        <v>0.61775500000000005</v>
      </c>
      <c r="F94" s="122">
        <v>0.75556100000000004</v>
      </c>
      <c r="G94" s="122">
        <v>0.89141999999999999</v>
      </c>
      <c r="H94" s="122">
        <v>1.0218579999999999</v>
      </c>
      <c r="I94" s="122">
        <v>1.144701</v>
      </c>
      <c r="J94" s="122">
        <v>1.2662910000000001</v>
      </c>
      <c r="K94" s="122">
        <v>1.384927</v>
      </c>
      <c r="L94" s="122">
        <v>1.497458</v>
      </c>
      <c r="M94" s="122">
        <v>1.604751</v>
      </c>
      <c r="N94" s="122">
        <v>1.708388</v>
      </c>
      <c r="O94" s="122">
        <v>1.809696</v>
      </c>
      <c r="P94" s="122">
        <v>1.9093290000000001</v>
      </c>
      <c r="Q94" s="122">
        <v>2.0108470000000001</v>
      </c>
      <c r="R94" s="122">
        <v>2.1159910000000002</v>
      </c>
      <c r="S94" s="122">
        <v>2.228688</v>
      </c>
      <c r="T94" s="122">
        <v>2.349491</v>
      </c>
      <c r="U94" s="122">
        <v>2.4800589999999998</v>
      </c>
      <c r="V94" s="122">
        <v>2.6080960000000002</v>
      </c>
      <c r="W94" s="122">
        <v>2.7415590000000001</v>
      </c>
      <c r="X94" s="122">
        <v>2.8858100000000002</v>
      </c>
      <c r="Y94" s="122">
        <v>3.0423089999999999</v>
      </c>
      <c r="Z94" s="122">
        <v>3.1977920000000002</v>
      </c>
      <c r="AA94" s="122">
        <v>3.3581470000000002</v>
      </c>
      <c r="AB94" s="122">
        <v>3.5273110000000001</v>
      </c>
      <c r="AC94" s="122">
        <v>3.6967989999999999</v>
      </c>
      <c r="AD94" s="122">
        <v>3.86747</v>
      </c>
      <c r="AE94" s="122">
        <v>4.0556900000000002</v>
      </c>
      <c r="AF94" s="122">
        <v>4.2623410000000002</v>
      </c>
      <c r="AG94" s="80">
        <v>9.1476000000000002E-2</v>
      </c>
    </row>
    <row r="95" spans="1:33" ht="36.75">
      <c r="A95" s="58" t="s">
        <v>749</v>
      </c>
      <c r="B95" s="73" t="s">
        <v>1313</v>
      </c>
      <c r="C95" s="122">
        <v>0.355632</v>
      </c>
      <c r="D95" s="122">
        <v>0.50749200000000005</v>
      </c>
      <c r="E95" s="122">
        <v>0.66000899999999996</v>
      </c>
      <c r="F95" s="122">
        <v>0.81031299999999995</v>
      </c>
      <c r="G95" s="122">
        <v>0.95965100000000003</v>
      </c>
      <c r="H95" s="122">
        <v>1.1045860000000001</v>
      </c>
      <c r="I95" s="122">
        <v>1.2422089999999999</v>
      </c>
      <c r="J95" s="122">
        <v>1.3792040000000001</v>
      </c>
      <c r="K95" s="122">
        <v>1.514491</v>
      </c>
      <c r="L95" s="122">
        <v>1.644261</v>
      </c>
      <c r="M95" s="122">
        <v>1.769396</v>
      </c>
      <c r="N95" s="122">
        <v>1.891097</v>
      </c>
      <c r="O95" s="122">
        <v>2.010599</v>
      </c>
      <c r="P95" s="122">
        <v>2.1287509999999998</v>
      </c>
      <c r="Q95" s="122">
        <v>2.2494109999999998</v>
      </c>
      <c r="R95" s="122">
        <v>2.3742990000000002</v>
      </c>
      <c r="S95" s="122">
        <v>2.5076480000000001</v>
      </c>
      <c r="T95" s="122">
        <v>2.6499450000000002</v>
      </c>
      <c r="U95" s="122">
        <v>2.8027690000000001</v>
      </c>
      <c r="V95" s="122">
        <v>2.9532639999999999</v>
      </c>
      <c r="W95" s="122">
        <v>3.1105200000000002</v>
      </c>
      <c r="X95" s="122">
        <v>3.2798929999999999</v>
      </c>
      <c r="Y95" s="122">
        <v>3.4628299999999999</v>
      </c>
      <c r="Z95" s="122">
        <v>3.6451820000000001</v>
      </c>
      <c r="AA95" s="122">
        <v>3.8332579999999998</v>
      </c>
      <c r="AB95" s="122">
        <v>4.0315099999999999</v>
      </c>
      <c r="AC95" s="122">
        <v>4.2301880000000001</v>
      </c>
      <c r="AD95" s="122">
        <v>4.429926</v>
      </c>
      <c r="AE95" s="122">
        <v>4.6492110000000002</v>
      </c>
      <c r="AF95" s="122">
        <v>4.8885949999999996</v>
      </c>
      <c r="AG95" s="80">
        <v>9.4580999999999998E-2</v>
      </c>
    </row>
    <row r="96" spans="1:33" ht="24.75">
      <c r="A96" s="58" t="s">
        <v>750</v>
      </c>
      <c r="B96" s="73" t="s">
        <v>1314</v>
      </c>
      <c r="C96" s="122">
        <v>0.17952299999999999</v>
      </c>
      <c r="D96" s="122">
        <v>0.36213600000000001</v>
      </c>
      <c r="E96" s="122">
        <v>0.54206699999999997</v>
      </c>
      <c r="F96" s="122">
        <v>0.71720499999999998</v>
      </c>
      <c r="G96" s="122">
        <v>0.89110400000000001</v>
      </c>
      <c r="H96" s="122">
        <v>1.063267</v>
      </c>
      <c r="I96" s="122">
        <v>1.2310570000000001</v>
      </c>
      <c r="J96" s="122">
        <v>1.39991</v>
      </c>
      <c r="K96" s="122">
        <v>1.5718259999999999</v>
      </c>
      <c r="L96" s="122">
        <v>1.7439750000000001</v>
      </c>
      <c r="M96" s="122">
        <v>1.9156880000000001</v>
      </c>
      <c r="N96" s="122">
        <v>2.0870470000000001</v>
      </c>
      <c r="O96" s="122">
        <v>2.2583700000000002</v>
      </c>
      <c r="P96" s="122">
        <v>2.4285399999999999</v>
      </c>
      <c r="Q96" s="122">
        <v>2.5999759999999998</v>
      </c>
      <c r="R96" s="122">
        <v>2.7732070000000002</v>
      </c>
      <c r="S96" s="122">
        <v>2.952922</v>
      </c>
      <c r="T96" s="122">
        <v>3.1384370000000001</v>
      </c>
      <c r="U96" s="122">
        <v>3.3307549999999999</v>
      </c>
      <c r="V96" s="122">
        <v>3.5242740000000001</v>
      </c>
      <c r="W96" s="122">
        <v>3.726855</v>
      </c>
      <c r="X96" s="122">
        <v>3.9380700000000002</v>
      </c>
      <c r="Y96" s="122">
        <v>4.1557440000000003</v>
      </c>
      <c r="Z96" s="122">
        <v>4.3805100000000001</v>
      </c>
      <c r="AA96" s="122">
        <v>4.6136169999999996</v>
      </c>
      <c r="AB96" s="122">
        <v>4.8605879999999999</v>
      </c>
      <c r="AC96" s="122">
        <v>5.1085190000000003</v>
      </c>
      <c r="AD96" s="122">
        <v>5.3570719999999996</v>
      </c>
      <c r="AE96" s="122">
        <v>5.6316069999999998</v>
      </c>
      <c r="AF96" s="122">
        <v>5.9356099999999996</v>
      </c>
      <c r="AG96" s="80">
        <v>0.12821299999999999</v>
      </c>
    </row>
    <row r="97" spans="1:33" ht="36.75">
      <c r="A97" s="58" t="s">
        <v>751</v>
      </c>
      <c r="B97" s="83" t="s">
        <v>1321</v>
      </c>
      <c r="C97" s="129">
        <v>5569.2744140000004</v>
      </c>
      <c r="D97" s="129">
        <v>5649.5102539999998</v>
      </c>
      <c r="E97" s="129">
        <v>5670.9555659999996</v>
      </c>
      <c r="F97" s="129">
        <v>5665.5727539999998</v>
      </c>
      <c r="G97" s="129">
        <v>5658.5771480000003</v>
      </c>
      <c r="H97" s="129">
        <v>5631.404297</v>
      </c>
      <c r="I97" s="129">
        <v>5582.7319340000004</v>
      </c>
      <c r="J97" s="129">
        <v>5544.0268550000001</v>
      </c>
      <c r="K97" s="129">
        <v>5507.4721680000002</v>
      </c>
      <c r="L97" s="129">
        <v>5466.3754879999997</v>
      </c>
      <c r="M97" s="129">
        <v>5425.623047</v>
      </c>
      <c r="N97" s="129">
        <v>5390.0776370000003</v>
      </c>
      <c r="O97" s="129">
        <v>5360.4155270000001</v>
      </c>
      <c r="P97" s="129">
        <v>5334.1694340000004</v>
      </c>
      <c r="Q97" s="129">
        <v>5316.8256840000004</v>
      </c>
      <c r="R97" s="129">
        <v>5305.4516599999997</v>
      </c>
      <c r="S97" s="129">
        <v>5305.1650390000004</v>
      </c>
      <c r="T97" s="129">
        <v>5310.3720700000003</v>
      </c>
      <c r="U97" s="129">
        <v>5318.4960940000001</v>
      </c>
      <c r="V97" s="129">
        <v>5330.4331050000001</v>
      </c>
      <c r="W97" s="129">
        <v>5350.3930659999996</v>
      </c>
      <c r="X97" s="129">
        <v>5378.451172</v>
      </c>
      <c r="Y97" s="129">
        <v>5406.6191410000001</v>
      </c>
      <c r="Z97" s="129">
        <v>5437.15625</v>
      </c>
      <c r="AA97" s="129">
        <v>5469.4423829999996</v>
      </c>
      <c r="AB97" s="129">
        <v>5506.4960940000001</v>
      </c>
      <c r="AC97" s="129">
        <v>5534.5317379999997</v>
      </c>
      <c r="AD97" s="129">
        <v>5554.283203</v>
      </c>
      <c r="AE97" s="129">
        <v>5588.2158200000003</v>
      </c>
      <c r="AF97" s="129">
        <v>5636.1401370000003</v>
      </c>
      <c r="AG97" s="121">
        <v>4.1199999999999999E-4</v>
      </c>
    </row>
    <row r="99" spans="1:33" ht="48.75">
      <c r="A99" s="55"/>
      <c r="B99" s="83" t="s">
        <v>753</v>
      </c>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row>
    <row r="100" spans="1:33" ht="24.75">
      <c r="A100" s="55"/>
      <c r="B100" s="83" t="s">
        <v>1305</v>
      </c>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row>
    <row r="101" spans="1:33">
      <c r="A101" s="58" t="s">
        <v>754</v>
      </c>
      <c r="B101" s="73" t="s">
        <v>1306</v>
      </c>
      <c r="C101" s="122">
        <v>14.741242</v>
      </c>
      <c r="D101" s="122">
        <v>14.951530999999999</v>
      </c>
      <c r="E101" s="122">
        <v>15.161509000000001</v>
      </c>
      <c r="F101" s="122">
        <v>15.386362</v>
      </c>
      <c r="G101" s="122">
        <v>15.632488</v>
      </c>
      <c r="H101" s="122">
        <v>15.896188</v>
      </c>
      <c r="I101" s="122">
        <v>16.163651000000002</v>
      </c>
      <c r="J101" s="122">
        <v>16.408617</v>
      </c>
      <c r="K101" s="122">
        <v>16.635663999999998</v>
      </c>
      <c r="L101" s="122">
        <v>16.839227999999999</v>
      </c>
      <c r="M101" s="122">
        <v>17.019463999999999</v>
      </c>
      <c r="N101" s="122">
        <v>17.181234</v>
      </c>
      <c r="O101" s="122">
        <v>17.326998</v>
      </c>
      <c r="P101" s="122">
        <v>17.454832</v>
      </c>
      <c r="Q101" s="122">
        <v>17.567833</v>
      </c>
      <c r="R101" s="122">
        <v>17.670349000000002</v>
      </c>
      <c r="S101" s="122">
        <v>17.763517</v>
      </c>
      <c r="T101" s="122">
        <v>17.847486</v>
      </c>
      <c r="U101" s="122">
        <v>17.919661999999999</v>
      </c>
      <c r="V101" s="122">
        <v>17.982220000000002</v>
      </c>
      <c r="W101" s="122">
        <v>18.036486</v>
      </c>
      <c r="X101" s="122">
        <v>18.082512000000001</v>
      </c>
      <c r="Y101" s="122">
        <v>18.118765</v>
      </c>
      <c r="Z101" s="122">
        <v>18.147117999999999</v>
      </c>
      <c r="AA101" s="122">
        <v>18.169867</v>
      </c>
      <c r="AB101" s="122">
        <v>18.188534000000001</v>
      </c>
      <c r="AC101" s="122">
        <v>18.202003000000001</v>
      </c>
      <c r="AD101" s="122">
        <v>18.210948999999999</v>
      </c>
      <c r="AE101" s="122">
        <v>18.218048</v>
      </c>
      <c r="AF101" s="122">
        <v>18.223372000000001</v>
      </c>
      <c r="AG101" s="80">
        <v>7.339E-3</v>
      </c>
    </row>
    <row r="102" spans="1:33" ht="24.75">
      <c r="A102" s="58" t="s">
        <v>755</v>
      </c>
      <c r="B102" s="73" t="s">
        <v>1307</v>
      </c>
      <c r="C102" s="122">
        <v>10.390314999999999</v>
      </c>
      <c r="D102" s="122">
        <v>10.674834000000001</v>
      </c>
      <c r="E102" s="122">
        <v>10.96735</v>
      </c>
      <c r="F102" s="122">
        <v>11.260821999999999</v>
      </c>
      <c r="G102" s="122">
        <v>11.555008000000001</v>
      </c>
      <c r="H102" s="122">
        <v>11.849296000000001</v>
      </c>
      <c r="I102" s="122">
        <v>12.139647999999999</v>
      </c>
      <c r="J102" s="122">
        <v>12.410375999999999</v>
      </c>
      <c r="K102" s="122">
        <v>12.662889</v>
      </c>
      <c r="L102" s="122">
        <v>12.893139</v>
      </c>
      <c r="M102" s="122">
        <v>13.103339</v>
      </c>
      <c r="N102" s="122">
        <v>13.28642</v>
      </c>
      <c r="O102" s="122">
        <v>13.446237</v>
      </c>
      <c r="P102" s="122">
        <v>13.587602</v>
      </c>
      <c r="Q102" s="122">
        <v>13.714064</v>
      </c>
      <c r="R102" s="122">
        <v>13.825761999999999</v>
      </c>
      <c r="S102" s="122">
        <v>13.925711</v>
      </c>
      <c r="T102" s="122">
        <v>14.017848000000001</v>
      </c>
      <c r="U102" s="122">
        <v>14.105067</v>
      </c>
      <c r="V102" s="122">
        <v>14.185307</v>
      </c>
      <c r="W102" s="122">
        <v>14.254428000000001</v>
      </c>
      <c r="X102" s="122">
        <v>14.301534999999999</v>
      </c>
      <c r="Y102" s="122">
        <v>14.344564</v>
      </c>
      <c r="Z102" s="122">
        <v>14.378339</v>
      </c>
      <c r="AA102" s="122">
        <v>14.406469</v>
      </c>
      <c r="AB102" s="122">
        <v>14.431910999999999</v>
      </c>
      <c r="AC102" s="122">
        <v>14.456903000000001</v>
      </c>
      <c r="AD102" s="122">
        <v>14.484449</v>
      </c>
      <c r="AE102" s="122">
        <v>14.516076999999999</v>
      </c>
      <c r="AF102" s="122">
        <v>14.551701</v>
      </c>
      <c r="AG102" s="80">
        <v>1.1683000000000001E-2</v>
      </c>
    </row>
    <row r="103" spans="1:33" ht="24.75">
      <c r="A103" s="58" t="s">
        <v>756</v>
      </c>
      <c r="B103" s="73" t="s">
        <v>1308</v>
      </c>
      <c r="C103" s="122">
        <v>12.185915</v>
      </c>
      <c r="D103" s="122">
        <v>12.487855</v>
      </c>
      <c r="E103" s="122">
        <v>12.625069</v>
      </c>
      <c r="F103" s="122">
        <v>12.713694</v>
      </c>
      <c r="G103" s="122">
        <v>12.792335</v>
      </c>
      <c r="H103" s="122">
        <v>12.877725</v>
      </c>
      <c r="I103" s="122">
        <v>12.978521000000001</v>
      </c>
      <c r="J103" s="122">
        <v>13.065668000000001</v>
      </c>
      <c r="K103" s="122">
        <v>13.156062</v>
      </c>
      <c r="L103" s="122">
        <v>13.252663</v>
      </c>
      <c r="M103" s="122">
        <v>13.350149</v>
      </c>
      <c r="N103" s="122">
        <v>13.443341</v>
      </c>
      <c r="O103" s="122">
        <v>13.527936</v>
      </c>
      <c r="P103" s="122">
        <v>13.603182</v>
      </c>
      <c r="Q103" s="122">
        <v>13.660323</v>
      </c>
      <c r="R103" s="122">
        <v>13.709006</v>
      </c>
      <c r="S103" s="122">
        <v>13.751954</v>
      </c>
      <c r="T103" s="122">
        <v>13.790781000000001</v>
      </c>
      <c r="U103" s="122">
        <v>13.827192999999999</v>
      </c>
      <c r="V103" s="122">
        <v>13.862925000000001</v>
      </c>
      <c r="W103" s="122">
        <v>13.89911</v>
      </c>
      <c r="X103" s="122">
        <v>13.938523999999999</v>
      </c>
      <c r="Y103" s="122">
        <v>13.980521</v>
      </c>
      <c r="Z103" s="122">
        <v>14.023870000000001</v>
      </c>
      <c r="AA103" s="122">
        <v>14.067394</v>
      </c>
      <c r="AB103" s="122">
        <v>14.109660999999999</v>
      </c>
      <c r="AC103" s="122">
        <v>14.149428</v>
      </c>
      <c r="AD103" s="122">
        <v>14.184824000000001</v>
      </c>
      <c r="AE103" s="122">
        <v>14.215391</v>
      </c>
      <c r="AF103" s="122">
        <v>14.241604000000001</v>
      </c>
      <c r="AG103" s="80">
        <v>5.3899999999999998E-3</v>
      </c>
    </row>
    <row r="104" spans="1:33" ht="72.75">
      <c r="A104" s="58" t="s">
        <v>757</v>
      </c>
      <c r="B104" s="73" t="s">
        <v>1309</v>
      </c>
      <c r="C104" s="122">
        <v>9.7966899999999999</v>
      </c>
      <c r="D104" s="122">
        <v>10.174303</v>
      </c>
      <c r="E104" s="122">
        <v>10.53698</v>
      </c>
      <c r="F104" s="122">
        <v>10.858103</v>
      </c>
      <c r="G104" s="122">
        <v>11.154567</v>
      </c>
      <c r="H104" s="122">
        <v>11.439088999999999</v>
      </c>
      <c r="I104" s="122">
        <v>11.713171000000001</v>
      </c>
      <c r="J104" s="122">
        <v>11.957592</v>
      </c>
      <c r="K104" s="122">
        <v>12.184929</v>
      </c>
      <c r="L104" s="122">
        <v>12.394175000000001</v>
      </c>
      <c r="M104" s="122">
        <v>12.584989</v>
      </c>
      <c r="N104" s="122">
        <v>12.757762</v>
      </c>
      <c r="O104" s="122">
        <v>12.916641</v>
      </c>
      <c r="P104" s="122">
        <v>13.066545</v>
      </c>
      <c r="Q104" s="122">
        <v>13.210839999999999</v>
      </c>
      <c r="R104" s="122">
        <v>13.345126</v>
      </c>
      <c r="S104" s="122">
        <v>13.473734</v>
      </c>
      <c r="T104" s="122">
        <v>13.587592000000001</v>
      </c>
      <c r="U104" s="122">
        <v>13.685665</v>
      </c>
      <c r="V104" s="122">
        <v>13.773910000000001</v>
      </c>
      <c r="W104" s="122">
        <v>13.842840000000001</v>
      </c>
      <c r="X104" s="122">
        <v>13.909667000000001</v>
      </c>
      <c r="Y104" s="122">
        <v>13.960609</v>
      </c>
      <c r="Z104" s="122">
        <v>13.997017</v>
      </c>
      <c r="AA104" s="122">
        <v>14.023192</v>
      </c>
      <c r="AB104" s="122">
        <v>14.042210000000001</v>
      </c>
      <c r="AC104" s="122">
        <v>14.05434</v>
      </c>
      <c r="AD104" s="122">
        <v>14.063055</v>
      </c>
      <c r="AE104" s="122">
        <v>14.064207</v>
      </c>
      <c r="AF104" s="122">
        <v>14.063475</v>
      </c>
      <c r="AG104" s="80">
        <v>1.2545000000000001E-2</v>
      </c>
    </row>
    <row r="105" spans="1:33" ht="36.75">
      <c r="A105" s="58" t="s">
        <v>758</v>
      </c>
      <c r="B105" s="73" t="s">
        <v>1310</v>
      </c>
      <c r="C105" s="122">
        <v>10.140929</v>
      </c>
      <c r="D105" s="122">
        <v>10.116384</v>
      </c>
      <c r="E105" s="122">
        <v>10.092138</v>
      </c>
      <c r="F105" s="122">
        <v>10.070149000000001</v>
      </c>
      <c r="G105" s="122">
        <v>10.052142</v>
      </c>
      <c r="H105" s="122">
        <v>10.039464000000001</v>
      </c>
      <c r="I105" s="122">
        <v>10.033923</v>
      </c>
      <c r="J105" s="122">
        <v>10.031737</v>
      </c>
      <c r="K105" s="122">
        <v>10.037443</v>
      </c>
      <c r="L105" s="122">
        <v>10.051247999999999</v>
      </c>
      <c r="M105" s="122">
        <v>10.073295999999999</v>
      </c>
      <c r="N105" s="122">
        <v>10.102342</v>
      </c>
      <c r="O105" s="122">
        <v>10.136854</v>
      </c>
      <c r="P105" s="122">
        <v>10.176567</v>
      </c>
      <c r="Q105" s="122">
        <v>10.219785999999999</v>
      </c>
      <c r="R105" s="122">
        <v>10.266689</v>
      </c>
      <c r="S105" s="122">
        <v>10.315367999999999</v>
      </c>
      <c r="T105" s="122">
        <v>10.364359</v>
      </c>
      <c r="U105" s="122">
        <v>10.413451</v>
      </c>
      <c r="V105" s="122">
        <v>10.465744000000001</v>
      </c>
      <c r="W105" s="122">
        <v>10.516384</v>
      </c>
      <c r="X105" s="122">
        <v>10.562306</v>
      </c>
      <c r="Y105" s="122">
        <v>10.606185999999999</v>
      </c>
      <c r="Z105" s="122">
        <v>10.654209</v>
      </c>
      <c r="AA105" s="122">
        <v>10.705019999999999</v>
      </c>
      <c r="AB105" s="122">
        <v>10.757008000000001</v>
      </c>
      <c r="AC105" s="122">
        <v>10.807786999999999</v>
      </c>
      <c r="AD105" s="122">
        <v>10.85594</v>
      </c>
      <c r="AE105" s="122">
        <v>10.903950999999999</v>
      </c>
      <c r="AF105" s="122">
        <v>10.948708999999999</v>
      </c>
      <c r="AG105" s="80">
        <v>2.6459999999999999E-3</v>
      </c>
    </row>
    <row r="106" spans="1:33">
      <c r="A106" s="58" t="s">
        <v>759</v>
      </c>
      <c r="B106" s="73" t="s">
        <v>1311</v>
      </c>
      <c r="C106" s="122">
        <v>24.274516999999999</v>
      </c>
      <c r="D106" s="122">
        <v>24.439905</v>
      </c>
      <c r="E106" s="122">
        <v>24.622322</v>
      </c>
      <c r="F106" s="122">
        <v>24.809366000000001</v>
      </c>
      <c r="G106" s="122">
        <v>24.995131000000001</v>
      </c>
      <c r="H106" s="122">
        <v>25.175851999999999</v>
      </c>
      <c r="I106" s="122">
        <v>25.347486</v>
      </c>
      <c r="J106" s="122">
        <v>25.50386</v>
      </c>
      <c r="K106" s="122">
        <v>25.680548000000002</v>
      </c>
      <c r="L106" s="122">
        <v>25.882508999999999</v>
      </c>
      <c r="M106" s="122">
        <v>26.090042</v>
      </c>
      <c r="N106" s="122">
        <v>26.295131999999999</v>
      </c>
      <c r="O106" s="122">
        <v>26.578651000000001</v>
      </c>
      <c r="P106" s="122">
        <v>26.914223</v>
      </c>
      <c r="Q106" s="122">
        <v>27.223593000000001</v>
      </c>
      <c r="R106" s="122">
        <v>27.500336000000001</v>
      </c>
      <c r="S106" s="122">
        <v>27.741413000000001</v>
      </c>
      <c r="T106" s="122">
        <v>27.946299</v>
      </c>
      <c r="U106" s="122">
        <v>28.116987000000002</v>
      </c>
      <c r="V106" s="122">
        <v>28.213069999999998</v>
      </c>
      <c r="W106" s="122">
        <v>28.2654</v>
      </c>
      <c r="X106" s="122">
        <v>28.313631000000001</v>
      </c>
      <c r="Y106" s="122">
        <v>28.358612000000001</v>
      </c>
      <c r="Z106" s="122">
        <v>28.455539999999999</v>
      </c>
      <c r="AA106" s="122">
        <v>28.569361000000001</v>
      </c>
      <c r="AB106" s="122">
        <v>28.658187999999999</v>
      </c>
      <c r="AC106" s="122">
        <v>28.72851</v>
      </c>
      <c r="AD106" s="122">
        <v>28.785208000000001</v>
      </c>
      <c r="AE106" s="122">
        <v>28.831748999999999</v>
      </c>
      <c r="AF106" s="122">
        <v>28.870522000000001</v>
      </c>
      <c r="AG106" s="80">
        <v>5.9969999999999997E-3</v>
      </c>
    </row>
    <row r="107" spans="1:33" ht="36.75">
      <c r="A107" s="58" t="s">
        <v>760</v>
      </c>
      <c r="B107" s="73" t="s">
        <v>1312</v>
      </c>
      <c r="C107" s="122">
        <v>23.005604000000002</v>
      </c>
      <c r="D107" s="122">
        <v>23.204235000000001</v>
      </c>
      <c r="E107" s="122">
        <v>23.391836000000001</v>
      </c>
      <c r="F107" s="122">
        <v>23.586351000000001</v>
      </c>
      <c r="G107" s="122">
        <v>23.814762000000002</v>
      </c>
      <c r="H107" s="122">
        <v>24.091971999999998</v>
      </c>
      <c r="I107" s="122">
        <v>24.419637999999999</v>
      </c>
      <c r="J107" s="122">
        <v>24.736073999999999</v>
      </c>
      <c r="K107" s="122">
        <v>25.087199999999999</v>
      </c>
      <c r="L107" s="122">
        <v>25.460100000000001</v>
      </c>
      <c r="M107" s="122">
        <v>25.831806</v>
      </c>
      <c r="N107" s="122">
        <v>26.185054999999998</v>
      </c>
      <c r="O107" s="122">
        <v>26.506086</v>
      </c>
      <c r="P107" s="122">
        <v>26.792036</v>
      </c>
      <c r="Q107" s="122">
        <v>27.043317999999999</v>
      </c>
      <c r="R107" s="122">
        <v>27.262815</v>
      </c>
      <c r="S107" s="122">
        <v>27.451902</v>
      </c>
      <c r="T107" s="122">
        <v>27.612703</v>
      </c>
      <c r="U107" s="122">
        <v>27.748183999999998</v>
      </c>
      <c r="V107" s="122">
        <v>27.867764000000001</v>
      </c>
      <c r="W107" s="122">
        <v>27.974018000000001</v>
      </c>
      <c r="X107" s="122">
        <v>28.069004</v>
      </c>
      <c r="Y107" s="122">
        <v>28.154802</v>
      </c>
      <c r="Z107" s="122">
        <v>28.241461000000001</v>
      </c>
      <c r="AA107" s="122">
        <v>28.326194999999998</v>
      </c>
      <c r="AB107" s="122">
        <v>28.406856999999999</v>
      </c>
      <c r="AC107" s="122">
        <v>28.481885999999999</v>
      </c>
      <c r="AD107" s="122">
        <v>28.55002</v>
      </c>
      <c r="AE107" s="122">
        <v>28.610227999999999</v>
      </c>
      <c r="AF107" s="122">
        <v>28.661667000000001</v>
      </c>
      <c r="AG107" s="80">
        <v>7.6090000000000003E-3</v>
      </c>
    </row>
    <row r="108" spans="1:33" ht="36.75">
      <c r="A108" s="58" t="s">
        <v>761</v>
      </c>
      <c r="B108" s="73" t="s">
        <v>1313</v>
      </c>
      <c r="C108" s="122">
        <v>19.178469</v>
      </c>
      <c r="D108" s="122">
        <v>19.243442999999999</v>
      </c>
      <c r="E108" s="122">
        <v>19.301663999999999</v>
      </c>
      <c r="F108" s="122">
        <v>19.359065999999999</v>
      </c>
      <c r="G108" s="122">
        <v>19.426774999999999</v>
      </c>
      <c r="H108" s="122">
        <v>19.509516000000001</v>
      </c>
      <c r="I108" s="122">
        <v>19.610593999999999</v>
      </c>
      <c r="J108" s="122">
        <v>19.704809000000001</v>
      </c>
      <c r="K108" s="122">
        <v>19.802177</v>
      </c>
      <c r="L108" s="122">
        <v>19.908857000000001</v>
      </c>
      <c r="M108" s="122">
        <v>20.014483999999999</v>
      </c>
      <c r="N108" s="122">
        <v>20.116381000000001</v>
      </c>
      <c r="O108" s="122">
        <v>20.213640000000002</v>
      </c>
      <c r="P108" s="122">
        <v>20.304697000000001</v>
      </c>
      <c r="Q108" s="122">
        <v>20.387267999999999</v>
      </c>
      <c r="R108" s="122">
        <v>20.461725000000001</v>
      </c>
      <c r="S108" s="122">
        <v>20.528193000000002</v>
      </c>
      <c r="T108" s="122">
        <v>20.586856999999998</v>
      </c>
      <c r="U108" s="122">
        <v>20.637371000000002</v>
      </c>
      <c r="V108" s="122">
        <v>20.681947999999998</v>
      </c>
      <c r="W108" s="122">
        <v>20.721305999999998</v>
      </c>
      <c r="X108" s="122">
        <v>20.756105000000002</v>
      </c>
      <c r="Y108" s="122">
        <v>20.786726000000002</v>
      </c>
      <c r="Z108" s="122">
        <v>20.816647</v>
      </c>
      <c r="AA108" s="122">
        <v>20.845317999999999</v>
      </c>
      <c r="AB108" s="122">
        <v>20.872368000000002</v>
      </c>
      <c r="AC108" s="122">
        <v>20.897590999999998</v>
      </c>
      <c r="AD108" s="122">
        <v>20.920922999999998</v>
      </c>
      <c r="AE108" s="122">
        <v>20.941541999999998</v>
      </c>
      <c r="AF108" s="122">
        <v>20.9603</v>
      </c>
      <c r="AG108" s="80">
        <v>3.068E-3</v>
      </c>
    </row>
    <row r="109" spans="1:33" ht="24.75">
      <c r="A109" s="58" t="s">
        <v>762</v>
      </c>
      <c r="B109" s="73" t="s">
        <v>1314</v>
      </c>
      <c r="C109" s="122">
        <v>18.70326</v>
      </c>
      <c r="D109" s="122">
        <v>17.388221999999999</v>
      </c>
      <c r="E109" s="122">
        <v>16.997875000000001</v>
      </c>
      <c r="F109" s="122">
        <v>16.798576000000001</v>
      </c>
      <c r="G109" s="122">
        <v>16.675059999999998</v>
      </c>
      <c r="H109" s="122">
        <v>16.589523</v>
      </c>
      <c r="I109" s="122">
        <v>16.527170000000002</v>
      </c>
      <c r="J109" s="122">
        <v>16.480001000000001</v>
      </c>
      <c r="K109" s="122">
        <v>16.443012</v>
      </c>
      <c r="L109" s="122">
        <v>16.413557000000001</v>
      </c>
      <c r="M109" s="122">
        <v>16.389862000000001</v>
      </c>
      <c r="N109" s="122">
        <v>16.370719999999999</v>
      </c>
      <c r="O109" s="122">
        <v>16.355284000000001</v>
      </c>
      <c r="P109" s="122">
        <v>16.342943000000002</v>
      </c>
      <c r="Q109" s="122">
        <v>16.333178</v>
      </c>
      <c r="R109" s="122">
        <v>16.325538999999999</v>
      </c>
      <c r="S109" s="122">
        <v>16.319638999999999</v>
      </c>
      <c r="T109" s="122">
        <v>16.315156999999999</v>
      </c>
      <c r="U109" s="122">
        <v>16.311762000000002</v>
      </c>
      <c r="V109" s="122">
        <v>16.305613999999998</v>
      </c>
      <c r="W109" s="122">
        <v>16.299686000000001</v>
      </c>
      <c r="X109" s="122">
        <v>16.294436999999999</v>
      </c>
      <c r="Y109" s="122">
        <v>16.289766</v>
      </c>
      <c r="Z109" s="122">
        <v>16.279919</v>
      </c>
      <c r="AA109" s="122">
        <v>16.272307999999999</v>
      </c>
      <c r="AB109" s="122">
        <v>16.266399</v>
      </c>
      <c r="AC109" s="122">
        <v>16.261799</v>
      </c>
      <c r="AD109" s="122">
        <v>16.258198</v>
      </c>
      <c r="AE109" s="122">
        <v>16.255372999999999</v>
      </c>
      <c r="AF109" s="122">
        <v>16.253149000000001</v>
      </c>
      <c r="AG109" s="80">
        <v>-4.8300000000000001E-3</v>
      </c>
    </row>
    <row r="110" spans="1:33" ht="36.75">
      <c r="A110" s="58" t="s">
        <v>763</v>
      </c>
      <c r="B110" s="73" t="s">
        <v>1322</v>
      </c>
      <c r="C110" s="122">
        <v>13.494507</v>
      </c>
      <c r="D110" s="122">
        <v>13.712237</v>
      </c>
      <c r="E110" s="122">
        <v>13.931165999999999</v>
      </c>
      <c r="F110" s="122">
        <v>14.159473999999999</v>
      </c>
      <c r="G110" s="122">
        <v>14.401031</v>
      </c>
      <c r="H110" s="122">
        <v>14.65287</v>
      </c>
      <c r="I110" s="122">
        <v>14.905108</v>
      </c>
      <c r="J110" s="122">
        <v>15.135176</v>
      </c>
      <c r="K110" s="122">
        <v>15.346024999999999</v>
      </c>
      <c r="L110" s="122">
        <v>15.533116</v>
      </c>
      <c r="M110" s="122">
        <v>15.698176</v>
      </c>
      <c r="N110" s="122">
        <v>15.839700000000001</v>
      </c>
      <c r="O110" s="122">
        <v>15.960264</v>
      </c>
      <c r="P110" s="122">
        <v>16.062287999999999</v>
      </c>
      <c r="Q110" s="122">
        <v>16.148895</v>
      </c>
      <c r="R110" s="122">
        <v>16.222159999999999</v>
      </c>
      <c r="S110" s="122">
        <v>16.283957999999998</v>
      </c>
      <c r="T110" s="122">
        <v>16.337091000000001</v>
      </c>
      <c r="U110" s="122">
        <v>16.382151</v>
      </c>
      <c r="V110" s="122">
        <v>16.418962000000001</v>
      </c>
      <c r="W110" s="122">
        <v>16.445246000000001</v>
      </c>
      <c r="X110" s="122">
        <v>16.457474000000001</v>
      </c>
      <c r="Y110" s="122">
        <v>16.464029</v>
      </c>
      <c r="Z110" s="122">
        <v>16.462526</v>
      </c>
      <c r="AA110" s="122">
        <v>16.456112000000001</v>
      </c>
      <c r="AB110" s="122">
        <v>16.447157000000001</v>
      </c>
      <c r="AC110" s="122">
        <v>16.436415</v>
      </c>
      <c r="AD110" s="122">
        <v>16.425937999999999</v>
      </c>
      <c r="AE110" s="122">
        <v>16.417653999999999</v>
      </c>
      <c r="AF110" s="122">
        <v>16.411677999999998</v>
      </c>
      <c r="AG110" s="80">
        <v>6.7710000000000001E-3</v>
      </c>
    </row>
    <row r="111" spans="1:33">
      <c r="A111" s="55"/>
      <c r="B111" s="83" t="s">
        <v>1316</v>
      </c>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row>
    <row r="112" spans="1:33">
      <c r="A112" s="58" t="s">
        <v>765</v>
      </c>
      <c r="B112" s="73" t="s">
        <v>1306</v>
      </c>
      <c r="C112" s="122">
        <v>9.078894</v>
      </c>
      <c r="D112" s="122">
        <v>9.1977600000000006</v>
      </c>
      <c r="E112" s="122">
        <v>9.3279359999999993</v>
      </c>
      <c r="F112" s="122">
        <v>9.4698100000000007</v>
      </c>
      <c r="G112" s="122">
        <v>9.6247790000000002</v>
      </c>
      <c r="H112" s="122">
        <v>9.7917170000000002</v>
      </c>
      <c r="I112" s="122">
        <v>9.9678620000000002</v>
      </c>
      <c r="J112" s="122">
        <v>10.138481000000001</v>
      </c>
      <c r="K112" s="122">
        <v>10.31887</v>
      </c>
      <c r="L112" s="122">
        <v>10.506945999999999</v>
      </c>
      <c r="M112" s="122">
        <v>10.699835999999999</v>
      </c>
      <c r="N112" s="122">
        <v>10.887740000000001</v>
      </c>
      <c r="O112" s="122">
        <v>11.063381</v>
      </c>
      <c r="P112" s="122">
        <v>11.227012999999999</v>
      </c>
      <c r="Q112" s="122">
        <v>11.376763</v>
      </c>
      <c r="R112" s="122">
        <v>11.512468</v>
      </c>
      <c r="S112" s="122">
        <v>11.636329</v>
      </c>
      <c r="T112" s="122">
        <v>11.746781</v>
      </c>
      <c r="U112" s="122">
        <v>11.848732999999999</v>
      </c>
      <c r="V112" s="122">
        <v>11.943057</v>
      </c>
      <c r="W112" s="122">
        <v>12.029215000000001</v>
      </c>
      <c r="X112" s="122">
        <v>12.106961</v>
      </c>
      <c r="Y112" s="122">
        <v>12.17365</v>
      </c>
      <c r="Z112" s="122">
        <v>12.230542</v>
      </c>
      <c r="AA112" s="122">
        <v>12.280894999999999</v>
      </c>
      <c r="AB112" s="122">
        <v>12.327258</v>
      </c>
      <c r="AC112" s="122">
        <v>12.368651</v>
      </c>
      <c r="AD112" s="122">
        <v>12.405301</v>
      </c>
      <c r="AE112" s="122">
        <v>12.439280999999999</v>
      </c>
      <c r="AF112" s="122">
        <v>12.471648999999999</v>
      </c>
      <c r="AG112" s="80">
        <v>1.1009E-2</v>
      </c>
    </row>
    <row r="113" spans="1:33" ht="24.75">
      <c r="A113" s="58" t="s">
        <v>766</v>
      </c>
      <c r="B113" s="73" t="s">
        <v>1307</v>
      </c>
      <c r="C113" s="122">
        <v>6.6721139999999997</v>
      </c>
      <c r="D113" s="122">
        <v>6.7165660000000003</v>
      </c>
      <c r="E113" s="122">
        <v>6.7684199999999999</v>
      </c>
      <c r="F113" s="122">
        <v>6.8271930000000003</v>
      </c>
      <c r="G113" s="122">
        <v>6.8953920000000002</v>
      </c>
      <c r="H113" s="122">
        <v>6.9716199999999997</v>
      </c>
      <c r="I113" s="122">
        <v>7.056012</v>
      </c>
      <c r="J113" s="122">
        <v>7.1393240000000002</v>
      </c>
      <c r="K113" s="122">
        <v>7.2300959999999996</v>
      </c>
      <c r="L113" s="122">
        <v>7.3289689999999998</v>
      </c>
      <c r="M113" s="122">
        <v>7.4348260000000002</v>
      </c>
      <c r="N113" s="122">
        <v>7.5427109999999997</v>
      </c>
      <c r="O113" s="122">
        <v>7.651948</v>
      </c>
      <c r="P113" s="122">
        <v>7.75814</v>
      </c>
      <c r="Q113" s="122">
        <v>7.8606829999999999</v>
      </c>
      <c r="R113" s="122">
        <v>7.9595409999999998</v>
      </c>
      <c r="S113" s="122">
        <v>8.0529139999999995</v>
      </c>
      <c r="T113" s="122">
        <v>8.1448490000000007</v>
      </c>
      <c r="U113" s="122">
        <v>8.2289729999999999</v>
      </c>
      <c r="V113" s="122">
        <v>8.3101690000000001</v>
      </c>
      <c r="W113" s="122">
        <v>8.3860220000000005</v>
      </c>
      <c r="X113" s="122">
        <v>8.4561589999999995</v>
      </c>
      <c r="Y113" s="122">
        <v>8.5190420000000007</v>
      </c>
      <c r="Z113" s="122">
        <v>8.5754789999999996</v>
      </c>
      <c r="AA113" s="122">
        <v>8.6284690000000008</v>
      </c>
      <c r="AB113" s="122">
        <v>8.6785379999999996</v>
      </c>
      <c r="AC113" s="122">
        <v>8.7254439999999995</v>
      </c>
      <c r="AD113" s="122">
        <v>8.7677069999999997</v>
      </c>
      <c r="AE113" s="122">
        <v>8.806343</v>
      </c>
      <c r="AF113" s="122">
        <v>8.8432820000000003</v>
      </c>
      <c r="AG113" s="80">
        <v>9.7619999999999998E-3</v>
      </c>
    </row>
    <row r="114" spans="1:33" ht="24.75">
      <c r="A114" s="58" t="s">
        <v>767</v>
      </c>
      <c r="B114" s="73" t="s">
        <v>1308</v>
      </c>
      <c r="C114" s="122">
        <v>6.6601160000000004</v>
      </c>
      <c r="D114" s="122">
        <v>6.722696</v>
      </c>
      <c r="E114" s="122">
        <v>6.797542</v>
      </c>
      <c r="F114" s="122">
        <v>6.882117</v>
      </c>
      <c r="G114" s="122">
        <v>6.9805120000000001</v>
      </c>
      <c r="H114" s="122">
        <v>7.0915429999999997</v>
      </c>
      <c r="I114" s="122">
        <v>7.214842</v>
      </c>
      <c r="J114" s="122">
        <v>7.3351959999999998</v>
      </c>
      <c r="K114" s="122">
        <v>7.4683390000000003</v>
      </c>
      <c r="L114" s="122">
        <v>7.6118940000000004</v>
      </c>
      <c r="M114" s="122">
        <v>7.7619040000000004</v>
      </c>
      <c r="N114" s="122">
        <v>7.9124889999999999</v>
      </c>
      <c r="O114" s="122">
        <v>8.0548950000000001</v>
      </c>
      <c r="P114" s="122">
        <v>8.1858129999999996</v>
      </c>
      <c r="Q114" s="122">
        <v>8.3126119999999997</v>
      </c>
      <c r="R114" s="122">
        <v>8.4295810000000007</v>
      </c>
      <c r="S114" s="122">
        <v>8.5365070000000003</v>
      </c>
      <c r="T114" s="122">
        <v>8.6316889999999997</v>
      </c>
      <c r="U114" s="122">
        <v>8.7141870000000008</v>
      </c>
      <c r="V114" s="122">
        <v>8.7835929999999998</v>
      </c>
      <c r="W114" s="122">
        <v>8.8416730000000001</v>
      </c>
      <c r="X114" s="122">
        <v>8.8900989999999993</v>
      </c>
      <c r="Y114" s="122">
        <v>8.9305029999999999</v>
      </c>
      <c r="Z114" s="122">
        <v>8.9642110000000006</v>
      </c>
      <c r="AA114" s="122">
        <v>8.9925759999999997</v>
      </c>
      <c r="AB114" s="122">
        <v>9.0167859999999997</v>
      </c>
      <c r="AC114" s="122">
        <v>9.0375390000000007</v>
      </c>
      <c r="AD114" s="122">
        <v>9.0556280000000005</v>
      </c>
      <c r="AE114" s="122">
        <v>9.0791400000000007</v>
      </c>
      <c r="AF114" s="122">
        <v>9.0991440000000008</v>
      </c>
      <c r="AG114" s="80">
        <v>1.0817999999999999E-2</v>
      </c>
    </row>
    <row r="115" spans="1:33" ht="72.75">
      <c r="A115" s="58" t="s">
        <v>768</v>
      </c>
      <c r="B115" s="73" t="s">
        <v>1309</v>
      </c>
      <c r="C115" s="122">
        <v>6.8329149999999998</v>
      </c>
      <c r="D115" s="122">
        <v>6.9844080000000002</v>
      </c>
      <c r="E115" s="122">
        <v>7.1186930000000004</v>
      </c>
      <c r="F115" s="122">
        <v>7.2483680000000001</v>
      </c>
      <c r="G115" s="122">
        <v>7.379283</v>
      </c>
      <c r="H115" s="122">
        <v>7.5132950000000003</v>
      </c>
      <c r="I115" s="122">
        <v>7.647831</v>
      </c>
      <c r="J115" s="122">
        <v>7.766705</v>
      </c>
      <c r="K115" s="122">
        <v>7.8895939999999998</v>
      </c>
      <c r="L115" s="122">
        <v>8.0162040000000001</v>
      </c>
      <c r="M115" s="122">
        <v>8.1443589999999997</v>
      </c>
      <c r="N115" s="122">
        <v>8.2694700000000001</v>
      </c>
      <c r="O115" s="122">
        <v>8.3878210000000006</v>
      </c>
      <c r="P115" s="122">
        <v>8.5010490000000001</v>
      </c>
      <c r="Q115" s="122">
        <v>8.6078119999999991</v>
      </c>
      <c r="R115" s="122">
        <v>8.7064129999999995</v>
      </c>
      <c r="S115" s="122">
        <v>8.7960379999999994</v>
      </c>
      <c r="T115" s="122">
        <v>8.8760860000000008</v>
      </c>
      <c r="U115" s="122">
        <v>8.9447899999999994</v>
      </c>
      <c r="V115" s="122">
        <v>9.0022669999999998</v>
      </c>
      <c r="W115" s="122">
        <v>9.0518839999999994</v>
      </c>
      <c r="X115" s="122">
        <v>9.0934080000000002</v>
      </c>
      <c r="Y115" s="122">
        <v>9.1315589999999993</v>
      </c>
      <c r="Z115" s="122">
        <v>9.1657119999999992</v>
      </c>
      <c r="AA115" s="122">
        <v>9.1941089999999992</v>
      </c>
      <c r="AB115" s="122">
        <v>9.2187160000000006</v>
      </c>
      <c r="AC115" s="122">
        <v>9.2416839999999993</v>
      </c>
      <c r="AD115" s="122">
        <v>9.2632890000000003</v>
      </c>
      <c r="AE115" s="122">
        <v>9.2834629999999994</v>
      </c>
      <c r="AF115" s="122">
        <v>9.3021969999999996</v>
      </c>
      <c r="AG115" s="80">
        <v>1.0695E-2</v>
      </c>
    </row>
    <row r="116" spans="1:33">
      <c r="A116" s="58" t="s">
        <v>769</v>
      </c>
      <c r="B116" s="255" t="s">
        <v>1310</v>
      </c>
      <c r="C116" s="258">
        <v>6.9681470000000001</v>
      </c>
      <c r="D116" s="258">
        <v>7.0421810000000002</v>
      </c>
      <c r="E116" s="258">
        <v>7.1196450000000002</v>
      </c>
      <c r="F116" s="258">
        <v>7.2021600000000001</v>
      </c>
      <c r="G116" s="258">
        <v>7.2917740000000002</v>
      </c>
      <c r="H116" s="258">
        <v>7.3888480000000003</v>
      </c>
      <c r="I116" s="258">
        <v>7.4921329999999999</v>
      </c>
      <c r="J116" s="258">
        <v>7.5853029999999997</v>
      </c>
      <c r="K116" s="258">
        <v>7.6851609999999999</v>
      </c>
      <c r="L116" s="258">
        <v>7.7884789999999997</v>
      </c>
      <c r="M116" s="258">
        <v>7.8954630000000003</v>
      </c>
      <c r="N116" s="258">
        <v>8.0006140000000006</v>
      </c>
      <c r="O116" s="258">
        <v>8.1022210000000001</v>
      </c>
      <c r="P116" s="258">
        <v>8.1929800000000004</v>
      </c>
      <c r="Q116" s="258">
        <v>8.2747329999999994</v>
      </c>
      <c r="R116" s="258">
        <v>8.3494309999999992</v>
      </c>
      <c r="S116" s="258">
        <v>8.4163779999999999</v>
      </c>
      <c r="T116" s="258">
        <v>8.4761710000000008</v>
      </c>
      <c r="U116" s="258">
        <v>8.5295939999999995</v>
      </c>
      <c r="V116" s="258">
        <v>8.578341</v>
      </c>
      <c r="W116" s="258">
        <v>8.6227579999999993</v>
      </c>
      <c r="X116" s="258">
        <v>8.6621839999999999</v>
      </c>
      <c r="Y116" s="258">
        <v>8.6971950000000007</v>
      </c>
      <c r="Z116" s="258">
        <v>8.7286429999999999</v>
      </c>
      <c r="AA116" s="258">
        <v>8.7568280000000005</v>
      </c>
      <c r="AB116" s="258">
        <v>8.7825509999999998</v>
      </c>
      <c r="AC116" s="258">
        <v>8.8063579999999995</v>
      </c>
      <c r="AD116" s="258">
        <v>8.8281449999999992</v>
      </c>
      <c r="AE116" s="258">
        <v>8.8476470000000003</v>
      </c>
      <c r="AF116" s="258">
        <v>8.8647480000000005</v>
      </c>
      <c r="AG116" s="257">
        <v>8.3359999999999997E-3</v>
      </c>
    </row>
    <row r="117" spans="1:33">
      <c r="A117" s="58" t="s">
        <v>770</v>
      </c>
      <c r="B117" s="73" t="s">
        <v>1311</v>
      </c>
      <c r="C117" s="122">
        <v>18.072340000000001</v>
      </c>
      <c r="D117" s="122">
        <v>17.891162999999999</v>
      </c>
      <c r="E117" s="122">
        <v>17.782854</v>
      </c>
      <c r="F117" s="122">
        <v>17.729752000000001</v>
      </c>
      <c r="G117" s="122">
        <v>17.721176</v>
      </c>
      <c r="H117" s="122">
        <v>17.751650000000001</v>
      </c>
      <c r="I117" s="122">
        <v>17.816144999999999</v>
      </c>
      <c r="J117" s="122">
        <v>17.891226</v>
      </c>
      <c r="K117" s="122">
        <v>17.988551999999999</v>
      </c>
      <c r="L117" s="122">
        <v>18.105124</v>
      </c>
      <c r="M117" s="122">
        <v>18.237534</v>
      </c>
      <c r="N117" s="122">
        <v>18.375668000000001</v>
      </c>
      <c r="O117" s="122">
        <v>18.513895000000002</v>
      </c>
      <c r="P117" s="122">
        <v>18.533255</v>
      </c>
      <c r="Q117" s="122">
        <v>18.609991000000001</v>
      </c>
      <c r="R117" s="122">
        <v>18.752209000000001</v>
      </c>
      <c r="S117" s="122">
        <v>18.874018</v>
      </c>
      <c r="T117" s="122">
        <v>18.944939000000002</v>
      </c>
      <c r="U117" s="122">
        <v>19.020524999999999</v>
      </c>
      <c r="V117" s="122">
        <v>19.094595000000002</v>
      </c>
      <c r="W117" s="122">
        <v>19.162227999999999</v>
      </c>
      <c r="X117" s="122">
        <v>19.224630000000001</v>
      </c>
      <c r="Y117" s="122">
        <v>19.282596999999999</v>
      </c>
      <c r="Z117" s="122">
        <v>19.336252000000002</v>
      </c>
      <c r="AA117" s="122">
        <v>19.386538000000002</v>
      </c>
      <c r="AB117" s="122">
        <v>19.434111000000001</v>
      </c>
      <c r="AC117" s="122">
        <v>19.481213</v>
      </c>
      <c r="AD117" s="122">
        <v>19.527187000000001</v>
      </c>
      <c r="AE117" s="122">
        <v>19.499960000000002</v>
      </c>
      <c r="AF117" s="122">
        <v>19.552289999999999</v>
      </c>
      <c r="AG117" s="80">
        <v>2.7179999999999999E-3</v>
      </c>
    </row>
    <row r="118" spans="1:33" ht="36.75">
      <c r="A118" s="58" t="s">
        <v>771</v>
      </c>
      <c r="B118" s="73" t="s">
        <v>1312</v>
      </c>
      <c r="C118" s="122">
        <v>14.041238999999999</v>
      </c>
      <c r="D118" s="122">
        <v>14.257498</v>
      </c>
      <c r="E118" s="122">
        <v>14.427130999999999</v>
      </c>
      <c r="F118" s="122">
        <v>14.589508</v>
      </c>
      <c r="G118" s="122">
        <v>14.77463</v>
      </c>
      <c r="H118" s="122">
        <v>14.987867</v>
      </c>
      <c r="I118" s="122">
        <v>15.206716999999999</v>
      </c>
      <c r="J118" s="122">
        <v>15.397482</v>
      </c>
      <c r="K118" s="122">
        <v>15.598692</v>
      </c>
      <c r="L118" s="122">
        <v>15.808954999999999</v>
      </c>
      <c r="M118" s="122">
        <v>16.022728000000001</v>
      </c>
      <c r="N118" s="122">
        <v>16.233677</v>
      </c>
      <c r="O118" s="122">
        <v>16.435832999999999</v>
      </c>
      <c r="P118" s="122">
        <v>16.620419999999999</v>
      </c>
      <c r="Q118" s="122">
        <v>16.785784</v>
      </c>
      <c r="R118" s="122">
        <v>16.931121999999998</v>
      </c>
      <c r="S118" s="122">
        <v>17.058935000000002</v>
      </c>
      <c r="T118" s="122">
        <v>17.169954000000001</v>
      </c>
      <c r="U118" s="122">
        <v>17.265091000000002</v>
      </c>
      <c r="V118" s="122">
        <v>17.353189</v>
      </c>
      <c r="W118" s="122">
        <v>17.429076999999999</v>
      </c>
      <c r="X118" s="122">
        <v>17.495494999999998</v>
      </c>
      <c r="Y118" s="122">
        <v>17.554234999999998</v>
      </c>
      <c r="Z118" s="122">
        <v>17.606387999999999</v>
      </c>
      <c r="AA118" s="122">
        <v>17.653275000000001</v>
      </c>
      <c r="AB118" s="122">
        <v>17.696196</v>
      </c>
      <c r="AC118" s="122">
        <v>17.73629</v>
      </c>
      <c r="AD118" s="122">
        <v>17.773584</v>
      </c>
      <c r="AE118" s="122">
        <v>17.809034</v>
      </c>
      <c r="AF118" s="122">
        <v>17.843031</v>
      </c>
      <c r="AG118" s="80">
        <v>8.2970000000000006E-3</v>
      </c>
    </row>
    <row r="119" spans="1:33" ht="36.75">
      <c r="A119" s="58" t="s">
        <v>772</v>
      </c>
      <c r="B119" s="73" t="s">
        <v>1313</v>
      </c>
      <c r="C119" s="122">
        <v>10.208394999999999</v>
      </c>
      <c r="D119" s="122">
        <v>10.365933999999999</v>
      </c>
      <c r="E119" s="122">
        <v>10.489335000000001</v>
      </c>
      <c r="F119" s="122">
        <v>10.606438000000001</v>
      </c>
      <c r="G119" s="122">
        <v>10.732967</v>
      </c>
      <c r="H119" s="122">
        <v>10.872787000000001</v>
      </c>
      <c r="I119" s="122">
        <v>11.028231</v>
      </c>
      <c r="J119" s="122">
        <v>11.167083</v>
      </c>
      <c r="K119" s="122">
        <v>11.312757</v>
      </c>
      <c r="L119" s="122">
        <v>11.466844</v>
      </c>
      <c r="M119" s="122">
        <v>11.622685000000001</v>
      </c>
      <c r="N119" s="122">
        <v>11.779792</v>
      </c>
      <c r="O119" s="122">
        <v>11.930005</v>
      </c>
      <c r="P119" s="122">
        <v>12.063083000000001</v>
      </c>
      <c r="Q119" s="122">
        <v>12.180432</v>
      </c>
      <c r="R119" s="122">
        <v>12.283804999999999</v>
      </c>
      <c r="S119" s="122">
        <v>12.374909000000001</v>
      </c>
      <c r="T119" s="122">
        <v>12.45374</v>
      </c>
      <c r="U119" s="122">
        <v>12.520756</v>
      </c>
      <c r="V119" s="122">
        <v>12.584975999999999</v>
      </c>
      <c r="W119" s="122">
        <v>12.63931</v>
      </c>
      <c r="X119" s="122">
        <v>12.685874999999999</v>
      </c>
      <c r="Y119" s="122">
        <v>12.723126000000001</v>
      </c>
      <c r="Z119" s="122">
        <v>12.756363</v>
      </c>
      <c r="AA119" s="122">
        <v>12.786766999999999</v>
      </c>
      <c r="AB119" s="122">
        <v>12.815213</v>
      </c>
      <c r="AC119" s="122">
        <v>12.842938999999999</v>
      </c>
      <c r="AD119" s="122">
        <v>12.872318</v>
      </c>
      <c r="AE119" s="122">
        <v>12.904227000000001</v>
      </c>
      <c r="AF119" s="122">
        <v>12.939783</v>
      </c>
      <c r="AG119" s="80">
        <v>8.2089999999999993E-3</v>
      </c>
    </row>
    <row r="120" spans="1:33" ht="24.75">
      <c r="A120" s="58" t="s">
        <v>773</v>
      </c>
      <c r="B120" s="73" t="s">
        <v>1314</v>
      </c>
      <c r="C120" s="122">
        <v>11.399428</v>
      </c>
      <c r="D120" s="122">
        <v>11.399426999999999</v>
      </c>
      <c r="E120" s="122">
        <v>11.399426999999999</v>
      </c>
      <c r="F120" s="122">
        <v>11.399428</v>
      </c>
      <c r="G120" s="122">
        <v>11.399428</v>
      </c>
      <c r="H120" s="122">
        <v>11.399428</v>
      </c>
      <c r="I120" s="122">
        <v>11.399428</v>
      </c>
      <c r="J120" s="122">
        <v>11.399428</v>
      </c>
      <c r="K120" s="122">
        <v>11.399428</v>
      </c>
      <c r="L120" s="122">
        <v>11.399428</v>
      </c>
      <c r="M120" s="122">
        <v>11.399426999999999</v>
      </c>
      <c r="N120" s="122">
        <v>11.399426999999999</v>
      </c>
      <c r="O120" s="122">
        <v>11.399426</v>
      </c>
      <c r="P120" s="122">
        <v>11.399428</v>
      </c>
      <c r="Q120" s="122">
        <v>11.399426</v>
      </c>
      <c r="R120" s="122">
        <v>11.399426</v>
      </c>
      <c r="S120" s="122">
        <v>11.399426</v>
      </c>
      <c r="T120" s="122">
        <v>11.399426</v>
      </c>
      <c r="U120" s="122">
        <v>11.399430000000001</v>
      </c>
      <c r="V120" s="122">
        <v>11.399428</v>
      </c>
      <c r="W120" s="122">
        <v>11.399429</v>
      </c>
      <c r="X120" s="122">
        <v>11.399426999999999</v>
      </c>
      <c r="Y120" s="122">
        <v>11.399426</v>
      </c>
      <c r="Z120" s="122">
        <v>11.399425000000001</v>
      </c>
      <c r="AA120" s="122">
        <v>11.399428</v>
      </c>
      <c r="AB120" s="122">
        <v>11.399430000000001</v>
      </c>
      <c r="AC120" s="122">
        <v>11.399424</v>
      </c>
      <c r="AD120" s="122">
        <v>11.399428</v>
      </c>
      <c r="AE120" s="122">
        <v>11.399429</v>
      </c>
      <c r="AF120" s="122">
        <v>11.399429</v>
      </c>
      <c r="AG120" s="80">
        <v>0</v>
      </c>
    </row>
    <row r="121" spans="1:33" ht="36.75">
      <c r="A121" s="58" t="s">
        <v>774</v>
      </c>
      <c r="B121" s="73" t="s">
        <v>1323</v>
      </c>
      <c r="C121" s="122">
        <v>8.1503160000000001</v>
      </c>
      <c r="D121" s="122">
        <v>8.2616150000000008</v>
      </c>
      <c r="E121" s="122">
        <v>8.382123</v>
      </c>
      <c r="F121" s="122">
        <v>8.5105380000000004</v>
      </c>
      <c r="G121" s="122">
        <v>8.6508020000000005</v>
      </c>
      <c r="H121" s="122">
        <v>8.800338</v>
      </c>
      <c r="I121" s="122">
        <v>8.9573149999999995</v>
      </c>
      <c r="J121" s="122">
        <v>9.1082210000000003</v>
      </c>
      <c r="K121" s="122">
        <v>9.2664030000000004</v>
      </c>
      <c r="L121" s="122">
        <v>9.4320339999999998</v>
      </c>
      <c r="M121" s="122">
        <v>9.6027649999999998</v>
      </c>
      <c r="N121" s="122">
        <v>9.7696000000000005</v>
      </c>
      <c r="O121" s="122">
        <v>9.9284680000000005</v>
      </c>
      <c r="P121" s="122">
        <v>10.077175</v>
      </c>
      <c r="Q121" s="122">
        <v>10.214988999999999</v>
      </c>
      <c r="R121" s="122">
        <v>10.34249</v>
      </c>
      <c r="S121" s="122">
        <v>10.458622</v>
      </c>
      <c r="T121" s="122">
        <v>10.567076999999999</v>
      </c>
      <c r="U121" s="122">
        <v>10.663871</v>
      </c>
      <c r="V121" s="122">
        <v>10.754782000000001</v>
      </c>
      <c r="W121" s="122">
        <v>10.837672</v>
      </c>
      <c r="X121" s="122">
        <v>10.912521999999999</v>
      </c>
      <c r="Y121" s="122">
        <v>10.977235</v>
      </c>
      <c r="Z121" s="122">
        <v>11.03298</v>
      </c>
      <c r="AA121" s="122">
        <v>11.083342</v>
      </c>
      <c r="AB121" s="122">
        <v>11.130081000000001</v>
      </c>
      <c r="AC121" s="122">
        <v>11.172642</v>
      </c>
      <c r="AD121" s="122">
        <v>11.210627000000001</v>
      </c>
      <c r="AE121" s="122">
        <v>11.245906</v>
      </c>
      <c r="AF121" s="122">
        <v>11.280567</v>
      </c>
      <c r="AG121" s="80">
        <v>1.1271E-2</v>
      </c>
    </row>
    <row r="122" spans="1:33">
      <c r="A122" s="55"/>
      <c r="B122" s="83" t="s">
        <v>1318</v>
      </c>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row>
    <row r="123" spans="1:33">
      <c r="A123" s="58" t="s">
        <v>776</v>
      </c>
      <c r="B123" s="73" t="s">
        <v>1306</v>
      </c>
      <c r="C123" s="122">
        <v>6.1032229999999998</v>
      </c>
      <c r="D123" s="122">
        <v>6.1526110000000003</v>
      </c>
      <c r="E123" s="122">
        <v>6.2092179999999999</v>
      </c>
      <c r="F123" s="122">
        <v>6.2742420000000001</v>
      </c>
      <c r="G123" s="122">
        <v>6.3489190000000004</v>
      </c>
      <c r="H123" s="122">
        <v>6.4340830000000002</v>
      </c>
      <c r="I123" s="122">
        <v>6.5278229999999997</v>
      </c>
      <c r="J123" s="122">
        <v>6.6215310000000001</v>
      </c>
      <c r="K123" s="122">
        <v>6.7191910000000004</v>
      </c>
      <c r="L123" s="122">
        <v>6.8186289999999996</v>
      </c>
      <c r="M123" s="122">
        <v>6.9177270000000002</v>
      </c>
      <c r="N123" s="122">
        <v>7.0128839999999997</v>
      </c>
      <c r="O123" s="122">
        <v>7.0999160000000003</v>
      </c>
      <c r="P123" s="122">
        <v>7.1784030000000003</v>
      </c>
      <c r="Q123" s="122">
        <v>7.2481640000000001</v>
      </c>
      <c r="R123" s="122">
        <v>7.3104750000000003</v>
      </c>
      <c r="S123" s="122">
        <v>7.3663030000000003</v>
      </c>
      <c r="T123" s="122">
        <v>7.415457</v>
      </c>
      <c r="U123" s="122">
        <v>7.4589610000000004</v>
      </c>
      <c r="V123" s="122">
        <v>7.4973080000000003</v>
      </c>
      <c r="W123" s="122">
        <v>7.5314579999999998</v>
      </c>
      <c r="X123" s="122">
        <v>7.5600639999999997</v>
      </c>
      <c r="Y123" s="122">
        <v>7.5846720000000003</v>
      </c>
      <c r="Z123" s="122">
        <v>7.6058349999999999</v>
      </c>
      <c r="AA123" s="122">
        <v>7.6246299999999998</v>
      </c>
      <c r="AB123" s="122">
        <v>7.6423829999999997</v>
      </c>
      <c r="AC123" s="122">
        <v>7.6592269999999996</v>
      </c>
      <c r="AD123" s="122">
        <v>7.6753660000000004</v>
      </c>
      <c r="AE123" s="122">
        <v>7.6917340000000003</v>
      </c>
      <c r="AF123" s="122">
        <v>7.7085520000000001</v>
      </c>
      <c r="AG123" s="80">
        <v>8.0850000000000002E-3</v>
      </c>
    </row>
    <row r="124" spans="1:33" ht="24.75">
      <c r="A124" s="58" t="s">
        <v>777</v>
      </c>
      <c r="B124" s="73" t="s">
        <v>1307</v>
      </c>
      <c r="C124" s="122">
        <v>5.4228310000000004</v>
      </c>
      <c r="D124" s="122">
        <v>5.464213</v>
      </c>
      <c r="E124" s="122">
        <v>5.5125330000000003</v>
      </c>
      <c r="F124" s="122">
        <v>5.5681159999999998</v>
      </c>
      <c r="G124" s="122">
        <v>5.6333130000000002</v>
      </c>
      <c r="H124" s="122">
        <v>5.7046919999999997</v>
      </c>
      <c r="I124" s="122">
        <v>5.7795629999999996</v>
      </c>
      <c r="J124" s="122">
        <v>5.8574310000000001</v>
      </c>
      <c r="K124" s="122">
        <v>5.9422449999999998</v>
      </c>
      <c r="L124" s="122">
        <v>6.0263419999999996</v>
      </c>
      <c r="M124" s="122">
        <v>6.1150919999999998</v>
      </c>
      <c r="N124" s="122">
        <v>6.2089249999999998</v>
      </c>
      <c r="O124" s="122">
        <v>6.3033599999999996</v>
      </c>
      <c r="P124" s="122">
        <v>6.3957269999999999</v>
      </c>
      <c r="Q124" s="122">
        <v>6.4844790000000003</v>
      </c>
      <c r="R124" s="122">
        <v>6.5719180000000001</v>
      </c>
      <c r="S124" s="122">
        <v>6.6524960000000002</v>
      </c>
      <c r="T124" s="122">
        <v>6.7272920000000003</v>
      </c>
      <c r="U124" s="122">
        <v>6.7957539999999996</v>
      </c>
      <c r="V124" s="122">
        <v>6.8623019999999997</v>
      </c>
      <c r="W124" s="122">
        <v>6.922917</v>
      </c>
      <c r="X124" s="122">
        <v>6.9845499999999996</v>
      </c>
      <c r="Y124" s="122">
        <v>7.0398550000000002</v>
      </c>
      <c r="Z124" s="122">
        <v>7.0848880000000003</v>
      </c>
      <c r="AA124" s="122">
        <v>7.1213240000000004</v>
      </c>
      <c r="AB124" s="122">
        <v>7.1514350000000002</v>
      </c>
      <c r="AC124" s="122">
        <v>7.1774050000000003</v>
      </c>
      <c r="AD124" s="122">
        <v>7.1992139999999996</v>
      </c>
      <c r="AE124" s="122">
        <v>7.2198529999999996</v>
      </c>
      <c r="AF124" s="122">
        <v>7.2382119999999999</v>
      </c>
      <c r="AG124" s="80">
        <v>1.0007E-2</v>
      </c>
    </row>
    <row r="125" spans="1:33" ht="24.75">
      <c r="A125" s="58" t="s">
        <v>778</v>
      </c>
      <c r="B125" s="73" t="s">
        <v>1308</v>
      </c>
      <c r="C125" s="122">
        <v>5.958081</v>
      </c>
      <c r="D125" s="122">
        <v>6.0329930000000003</v>
      </c>
      <c r="E125" s="122">
        <v>6.1003629999999998</v>
      </c>
      <c r="F125" s="122">
        <v>6.1640870000000003</v>
      </c>
      <c r="G125" s="122">
        <v>6.2278010000000004</v>
      </c>
      <c r="H125" s="122">
        <v>6.2930669999999997</v>
      </c>
      <c r="I125" s="122">
        <v>6.3621249999999998</v>
      </c>
      <c r="J125" s="122">
        <v>6.4282870000000001</v>
      </c>
      <c r="K125" s="122">
        <v>6.5007900000000003</v>
      </c>
      <c r="L125" s="122">
        <v>6.5790360000000003</v>
      </c>
      <c r="M125" s="122">
        <v>6.6630789999999998</v>
      </c>
      <c r="N125" s="122">
        <v>6.7478239999999996</v>
      </c>
      <c r="O125" s="122">
        <v>6.8240119999999997</v>
      </c>
      <c r="P125" s="122">
        <v>6.8858750000000004</v>
      </c>
      <c r="Q125" s="122">
        <v>6.9345239999999997</v>
      </c>
      <c r="R125" s="122">
        <v>6.9765290000000002</v>
      </c>
      <c r="S125" s="122">
        <v>7.0132250000000003</v>
      </c>
      <c r="T125" s="122">
        <v>7.045795</v>
      </c>
      <c r="U125" s="122">
        <v>7.0730719999999998</v>
      </c>
      <c r="V125" s="122">
        <v>7.0955690000000002</v>
      </c>
      <c r="W125" s="122">
        <v>7.1124720000000003</v>
      </c>
      <c r="X125" s="122">
        <v>7.1255699999999997</v>
      </c>
      <c r="Y125" s="122">
        <v>7.1359700000000004</v>
      </c>
      <c r="Z125" s="122">
        <v>7.1443849999999998</v>
      </c>
      <c r="AA125" s="122">
        <v>7.1515890000000004</v>
      </c>
      <c r="AB125" s="122">
        <v>7.1580130000000004</v>
      </c>
      <c r="AC125" s="122">
        <v>7.1637810000000002</v>
      </c>
      <c r="AD125" s="122">
        <v>7.1693239999999996</v>
      </c>
      <c r="AE125" s="122">
        <v>7.1760390000000003</v>
      </c>
      <c r="AF125" s="122">
        <v>7.184215</v>
      </c>
      <c r="AG125" s="80">
        <v>6.4739999999999997E-3</v>
      </c>
    </row>
    <row r="126" spans="1:33" ht="72.75">
      <c r="A126" s="58" t="s">
        <v>779</v>
      </c>
      <c r="B126" s="73" t="s">
        <v>1309</v>
      </c>
      <c r="C126" s="122">
        <v>5.7259320000000002</v>
      </c>
      <c r="D126" s="122">
        <v>5.7535160000000003</v>
      </c>
      <c r="E126" s="122">
        <v>5.7979960000000004</v>
      </c>
      <c r="F126" s="122">
        <v>5.857564</v>
      </c>
      <c r="G126" s="122">
        <v>5.9309380000000003</v>
      </c>
      <c r="H126" s="122">
        <v>6.0166659999999998</v>
      </c>
      <c r="I126" s="122">
        <v>6.1127849999999997</v>
      </c>
      <c r="J126" s="122">
        <v>6.209511</v>
      </c>
      <c r="K126" s="122">
        <v>6.3115519999999998</v>
      </c>
      <c r="L126" s="122">
        <v>6.4172060000000002</v>
      </c>
      <c r="M126" s="122">
        <v>6.5244710000000001</v>
      </c>
      <c r="N126" s="122">
        <v>6.628781</v>
      </c>
      <c r="O126" s="122">
        <v>6.7270940000000001</v>
      </c>
      <c r="P126" s="122">
        <v>6.819242</v>
      </c>
      <c r="Q126" s="122">
        <v>6.9018860000000002</v>
      </c>
      <c r="R126" s="122">
        <v>6.9765810000000004</v>
      </c>
      <c r="S126" s="122">
        <v>7.0437060000000002</v>
      </c>
      <c r="T126" s="122">
        <v>7.1030819999999997</v>
      </c>
      <c r="U126" s="122">
        <v>7.1547260000000001</v>
      </c>
      <c r="V126" s="122">
        <v>7.1990990000000004</v>
      </c>
      <c r="W126" s="122">
        <v>7.2363939999999998</v>
      </c>
      <c r="X126" s="122">
        <v>7.2676850000000002</v>
      </c>
      <c r="Y126" s="122">
        <v>7.2947649999999999</v>
      </c>
      <c r="Z126" s="122">
        <v>7.3181339999999997</v>
      </c>
      <c r="AA126" s="122">
        <v>7.3380910000000004</v>
      </c>
      <c r="AB126" s="122">
        <v>7.3559520000000003</v>
      </c>
      <c r="AC126" s="122">
        <v>7.3717579999999998</v>
      </c>
      <c r="AD126" s="122">
        <v>7.3860640000000002</v>
      </c>
      <c r="AE126" s="122">
        <v>7.3992380000000004</v>
      </c>
      <c r="AF126" s="122">
        <v>7.4108669999999996</v>
      </c>
      <c r="AG126" s="80">
        <v>8.9339999999999992E-3</v>
      </c>
    </row>
    <row r="127" spans="1:33" ht="36.75">
      <c r="A127" s="58" t="s">
        <v>780</v>
      </c>
      <c r="B127" s="73" t="s">
        <v>1310</v>
      </c>
      <c r="C127" s="122">
        <v>0</v>
      </c>
      <c r="D127" s="122">
        <v>0</v>
      </c>
      <c r="E127" s="122">
        <v>0</v>
      </c>
      <c r="F127" s="122">
        <v>0</v>
      </c>
      <c r="G127" s="122">
        <v>0</v>
      </c>
      <c r="H127" s="122">
        <v>0</v>
      </c>
      <c r="I127" s="122">
        <v>0</v>
      </c>
      <c r="J127" s="122">
        <v>0</v>
      </c>
      <c r="K127" s="122">
        <v>0</v>
      </c>
      <c r="L127" s="122">
        <v>0</v>
      </c>
      <c r="M127" s="122">
        <v>0</v>
      </c>
      <c r="N127" s="122">
        <v>0</v>
      </c>
      <c r="O127" s="122">
        <v>0</v>
      </c>
      <c r="P127" s="122">
        <v>0</v>
      </c>
      <c r="Q127" s="122">
        <v>0</v>
      </c>
      <c r="R127" s="122">
        <v>0</v>
      </c>
      <c r="S127" s="122">
        <v>0</v>
      </c>
      <c r="T127" s="122">
        <v>0</v>
      </c>
      <c r="U127" s="122">
        <v>0</v>
      </c>
      <c r="V127" s="122">
        <v>0</v>
      </c>
      <c r="W127" s="122">
        <v>0</v>
      </c>
      <c r="X127" s="122">
        <v>0</v>
      </c>
      <c r="Y127" s="122">
        <v>0</v>
      </c>
      <c r="Z127" s="122">
        <v>0</v>
      </c>
      <c r="AA127" s="122">
        <v>0</v>
      </c>
      <c r="AB127" s="122">
        <v>0</v>
      </c>
      <c r="AC127" s="122">
        <v>0</v>
      </c>
      <c r="AD127" s="122">
        <v>0</v>
      </c>
      <c r="AE127" s="122">
        <v>0</v>
      </c>
      <c r="AF127" s="122">
        <v>0</v>
      </c>
      <c r="AG127" s="80" t="s">
        <v>560</v>
      </c>
    </row>
    <row r="128" spans="1:33">
      <c r="A128" s="58" t="s">
        <v>781</v>
      </c>
      <c r="B128" s="73" t="s">
        <v>1311</v>
      </c>
      <c r="C128" s="122">
        <v>13.217801</v>
      </c>
      <c r="D128" s="122">
        <v>13.204950999999999</v>
      </c>
      <c r="E128" s="122">
        <v>13.181350999999999</v>
      </c>
      <c r="F128" s="122">
        <v>13.150936</v>
      </c>
      <c r="G128" s="122">
        <v>13.115928</v>
      </c>
      <c r="H128" s="122">
        <v>13.077852999999999</v>
      </c>
      <c r="I128" s="122">
        <v>13.038121</v>
      </c>
      <c r="J128" s="122">
        <v>12.9968</v>
      </c>
      <c r="K128" s="122">
        <v>12.954967</v>
      </c>
      <c r="L128" s="122">
        <v>12.913586</v>
      </c>
      <c r="M128" s="122">
        <v>12.874293</v>
      </c>
      <c r="N128" s="122">
        <v>12.839858</v>
      </c>
      <c r="O128" s="122">
        <v>12.814945</v>
      </c>
      <c r="P128" s="122">
        <v>12.807727999999999</v>
      </c>
      <c r="Q128" s="122">
        <v>12.831485000000001</v>
      </c>
      <c r="R128" s="122">
        <v>12.805519</v>
      </c>
      <c r="S128" s="122">
        <v>12.739898</v>
      </c>
      <c r="T128" s="122">
        <v>12.71034</v>
      </c>
      <c r="U128" s="122">
        <v>12.788708</v>
      </c>
      <c r="V128" s="122">
        <v>12.832647</v>
      </c>
      <c r="W128" s="122">
        <v>12.849584</v>
      </c>
      <c r="X128" s="122">
        <v>12.831887999999999</v>
      </c>
      <c r="Y128" s="122">
        <v>12.823598</v>
      </c>
      <c r="Z128" s="122">
        <v>12.816858999999999</v>
      </c>
      <c r="AA128" s="122">
        <v>12.808187</v>
      </c>
      <c r="AB128" s="122">
        <v>12.797667000000001</v>
      </c>
      <c r="AC128" s="122">
        <v>12.785625</v>
      </c>
      <c r="AD128" s="122">
        <v>12.772387999999999</v>
      </c>
      <c r="AE128" s="122">
        <v>12.758027</v>
      </c>
      <c r="AF128" s="122">
        <v>12.742485</v>
      </c>
      <c r="AG128" s="80">
        <v>-1.2620000000000001E-3</v>
      </c>
    </row>
    <row r="129" spans="1:33" ht="36.75">
      <c r="A129" s="58" t="s">
        <v>782</v>
      </c>
      <c r="B129" s="73" t="s">
        <v>1312</v>
      </c>
      <c r="C129" s="122">
        <v>1.4500029999999999</v>
      </c>
      <c r="D129" s="122">
        <v>2.5371549999999998</v>
      </c>
      <c r="E129" s="122">
        <v>3.3665440000000002</v>
      </c>
      <c r="F129" s="122">
        <v>4.0080929999999997</v>
      </c>
      <c r="G129" s="122">
        <v>4.5324350000000004</v>
      </c>
      <c r="H129" s="122">
        <v>4.9878140000000002</v>
      </c>
      <c r="I129" s="122">
        <v>5.3953660000000001</v>
      </c>
      <c r="J129" s="122">
        <v>5.7681560000000003</v>
      </c>
      <c r="K129" s="122">
        <v>6.1291359999999999</v>
      </c>
      <c r="L129" s="122">
        <v>6.4874470000000004</v>
      </c>
      <c r="M129" s="122">
        <v>6.8446949999999998</v>
      </c>
      <c r="N129" s="122">
        <v>7.201219</v>
      </c>
      <c r="O129" s="122">
        <v>7.5552859999999997</v>
      </c>
      <c r="P129" s="122">
        <v>7.9000700000000004</v>
      </c>
      <c r="Q129" s="122">
        <v>8.2274740000000008</v>
      </c>
      <c r="R129" s="122">
        <v>8.5274429999999999</v>
      </c>
      <c r="S129" s="122">
        <v>8.787782</v>
      </c>
      <c r="T129" s="122">
        <v>8.992464</v>
      </c>
      <c r="U129" s="122">
        <v>9.1243079999999992</v>
      </c>
      <c r="V129" s="122">
        <v>9.3154719999999998</v>
      </c>
      <c r="W129" s="122">
        <v>9.5228570000000001</v>
      </c>
      <c r="X129" s="122">
        <v>9.6553640000000005</v>
      </c>
      <c r="Y129" s="122">
        <v>9.665578</v>
      </c>
      <c r="Z129" s="122">
        <v>9.7272960000000008</v>
      </c>
      <c r="AA129" s="122">
        <v>9.7834780000000006</v>
      </c>
      <c r="AB129" s="122">
        <v>9.8350519999999992</v>
      </c>
      <c r="AC129" s="122">
        <v>9.8826389999999993</v>
      </c>
      <c r="AD129" s="122">
        <v>9.9269560000000006</v>
      </c>
      <c r="AE129" s="122">
        <v>9.9691200000000002</v>
      </c>
      <c r="AF129" s="122">
        <v>10.009435</v>
      </c>
      <c r="AG129" s="80">
        <v>6.8889000000000006E-2</v>
      </c>
    </row>
    <row r="130" spans="1:33" ht="36.75">
      <c r="A130" s="58" t="s">
        <v>783</v>
      </c>
      <c r="B130" s="73" t="s">
        <v>1313</v>
      </c>
      <c r="C130" s="122">
        <v>1.4210320000000001</v>
      </c>
      <c r="D130" s="122">
        <v>2.5108830000000002</v>
      </c>
      <c r="E130" s="122">
        <v>3.3535300000000001</v>
      </c>
      <c r="F130" s="122">
        <v>4.0093430000000003</v>
      </c>
      <c r="G130" s="122">
        <v>4.5457470000000004</v>
      </c>
      <c r="H130" s="122">
        <v>5.0113649999999996</v>
      </c>
      <c r="I130" s="122">
        <v>5.4273850000000001</v>
      </c>
      <c r="J130" s="122">
        <v>5.8079539999999996</v>
      </c>
      <c r="K130" s="122">
        <v>6.1769910000000001</v>
      </c>
      <c r="L130" s="122">
        <v>6.5438039999999997</v>
      </c>
      <c r="M130" s="122">
        <v>6.9106459999999998</v>
      </c>
      <c r="N130" s="122">
        <v>7.2780880000000003</v>
      </c>
      <c r="O130" s="122">
        <v>7.6452669999999996</v>
      </c>
      <c r="P130" s="122">
        <v>8.0047650000000008</v>
      </c>
      <c r="Q130" s="122">
        <v>8.3469499999999996</v>
      </c>
      <c r="R130" s="122">
        <v>8.6612530000000003</v>
      </c>
      <c r="S130" s="122">
        <v>8.9347549999999991</v>
      </c>
      <c r="T130" s="122">
        <v>9.1503929999999993</v>
      </c>
      <c r="U130" s="122">
        <v>9.2918409999999998</v>
      </c>
      <c r="V130" s="122">
        <v>9.4968579999999996</v>
      </c>
      <c r="W130" s="122">
        <v>9.719951</v>
      </c>
      <c r="X130" s="122">
        <v>9.8630709999999997</v>
      </c>
      <c r="Y130" s="122">
        <v>9.8751739999999995</v>
      </c>
      <c r="Z130" s="122">
        <v>9.9430390000000006</v>
      </c>
      <c r="AA130" s="122">
        <v>10.004772000000001</v>
      </c>
      <c r="AB130" s="122">
        <v>10.061154</v>
      </c>
      <c r="AC130" s="122">
        <v>10.112731999999999</v>
      </c>
      <c r="AD130" s="122">
        <v>10.160055</v>
      </c>
      <c r="AE130" s="122">
        <v>10.204886999999999</v>
      </c>
      <c r="AF130" s="122">
        <v>10.247757</v>
      </c>
      <c r="AG130" s="80">
        <v>7.0500999999999994E-2</v>
      </c>
    </row>
    <row r="131" spans="1:33" ht="24.75">
      <c r="A131" s="58" t="s">
        <v>784</v>
      </c>
      <c r="B131" s="73" t="s">
        <v>1314</v>
      </c>
      <c r="C131" s="122">
        <v>7.1099579999999998</v>
      </c>
      <c r="D131" s="122">
        <v>6.9156149999999998</v>
      </c>
      <c r="E131" s="122">
        <v>6.8544809999999998</v>
      </c>
      <c r="F131" s="122">
        <v>6.8253019999999998</v>
      </c>
      <c r="G131" s="122">
        <v>6.8080309999999997</v>
      </c>
      <c r="H131" s="122">
        <v>6.7962990000000003</v>
      </c>
      <c r="I131" s="122">
        <v>6.7877419999999997</v>
      </c>
      <c r="J131" s="122">
        <v>6.7810579999999998</v>
      </c>
      <c r="K131" s="122">
        <v>6.7754849999999998</v>
      </c>
      <c r="L131" s="122">
        <v>6.7706770000000001</v>
      </c>
      <c r="M131" s="122">
        <v>6.7664650000000002</v>
      </c>
      <c r="N131" s="122">
        <v>6.7627410000000001</v>
      </c>
      <c r="O131" s="122">
        <v>6.7594329999999996</v>
      </c>
      <c r="P131" s="122">
        <v>6.7565210000000002</v>
      </c>
      <c r="Q131" s="122">
        <v>6.7540170000000002</v>
      </c>
      <c r="R131" s="122">
        <v>6.7519309999999999</v>
      </c>
      <c r="S131" s="122">
        <v>6.750292</v>
      </c>
      <c r="T131" s="122">
        <v>6.7491399999999997</v>
      </c>
      <c r="U131" s="122">
        <v>6.7485109999999997</v>
      </c>
      <c r="V131" s="122">
        <v>6.747452</v>
      </c>
      <c r="W131" s="122">
        <v>6.7463090000000001</v>
      </c>
      <c r="X131" s="122">
        <v>6.7456740000000002</v>
      </c>
      <c r="Y131" s="122">
        <v>6.7457969999999996</v>
      </c>
      <c r="Z131" s="122">
        <v>6.7455530000000001</v>
      </c>
      <c r="AA131" s="122">
        <v>6.7453209999999997</v>
      </c>
      <c r="AB131" s="122">
        <v>6.7450999999999999</v>
      </c>
      <c r="AC131" s="122">
        <v>6.7448940000000004</v>
      </c>
      <c r="AD131" s="122">
        <v>6.7447020000000002</v>
      </c>
      <c r="AE131" s="122">
        <v>6.744523</v>
      </c>
      <c r="AF131" s="122">
        <v>6.7443530000000003</v>
      </c>
      <c r="AG131" s="80">
        <v>-1.8190000000000001E-3</v>
      </c>
    </row>
    <row r="132" spans="1:33" ht="24.75">
      <c r="A132" s="58" t="s">
        <v>785</v>
      </c>
      <c r="B132" s="73" t="s">
        <v>1324</v>
      </c>
      <c r="C132" s="122">
        <v>6.0982209999999997</v>
      </c>
      <c r="D132" s="122">
        <v>6.1474019999999996</v>
      </c>
      <c r="E132" s="122">
        <v>6.2039249999999999</v>
      </c>
      <c r="F132" s="122">
        <v>6.2689529999999998</v>
      </c>
      <c r="G132" s="122">
        <v>6.3436940000000002</v>
      </c>
      <c r="H132" s="122">
        <v>6.4289319999999996</v>
      </c>
      <c r="I132" s="122">
        <v>6.5227490000000001</v>
      </c>
      <c r="J132" s="122">
        <v>6.6165310000000002</v>
      </c>
      <c r="K132" s="122">
        <v>6.7142679999999997</v>
      </c>
      <c r="L132" s="122">
        <v>6.8137889999999999</v>
      </c>
      <c r="M132" s="122">
        <v>6.9129800000000001</v>
      </c>
      <c r="N132" s="122">
        <v>7.0082269999999998</v>
      </c>
      <c r="O132" s="122">
        <v>7.0953540000000004</v>
      </c>
      <c r="P132" s="122">
        <v>7.1739410000000001</v>
      </c>
      <c r="Q132" s="122">
        <v>7.2437779999999998</v>
      </c>
      <c r="R132" s="122">
        <v>7.3061480000000003</v>
      </c>
      <c r="S132" s="122">
        <v>7.3620010000000002</v>
      </c>
      <c r="T132" s="122">
        <v>7.4111539999999998</v>
      </c>
      <c r="U132" s="122">
        <v>7.4546039999999998</v>
      </c>
      <c r="V132" s="122">
        <v>7.4928489999999996</v>
      </c>
      <c r="W132" s="122">
        <v>7.5268269999999999</v>
      </c>
      <c r="X132" s="122">
        <v>7.5552349999999997</v>
      </c>
      <c r="Y132" s="122">
        <v>7.5796200000000002</v>
      </c>
      <c r="Z132" s="122">
        <v>7.6005229999999999</v>
      </c>
      <c r="AA132" s="122">
        <v>7.6190049999999996</v>
      </c>
      <c r="AB132" s="122">
        <v>7.6363820000000002</v>
      </c>
      <c r="AC132" s="122">
        <v>7.6527820000000002</v>
      </c>
      <c r="AD132" s="122">
        <v>7.6684080000000003</v>
      </c>
      <c r="AE132" s="122">
        <v>7.6841670000000004</v>
      </c>
      <c r="AF132" s="122">
        <v>7.7002439999999996</v>
      </c>
      <c r="AG132" s="80">
        <v>8.0759999999999998E-3</v>
      </c>
    </row>
    <row r="133" spans="1:33" ht="36.75">
      <c r="A133" s="58" t="s">
        <v>787</v>
      </c>
      <c r="B133" s="83" t="s">
        <v>788</v>
      </c>
      <c r="C133" s="129">
        <v>7.3318919999999999</v>
      </c>
      <c r="D133" s="129">
        <v>7.4103120000000002</v>
      </c>
      <c r="E133" s="129">
        <v>7.4979230000000001</v>
      </c>
      <c r="F133" s="129">
        <v>7.596298</v>
      </c>
      <c r="G133" s="129">
        <v>7.707821</v>
      </c>
      <c r="H133" s="129">
        <v>7.8329139999999997</v>
      </c>
      <c r="I133" s="129">
        <v>7.9705190000000004</v>
      </c>
      <c r="J133" s="129">
        <v>8.109591</v>
      </c>
      <c r="K133" s="129">
        <v>8.2548340000000007</v>
      </c>
      <c r="L133" s="129">
        <v>8.4030649999999998</v>
      </c>
      <c r="M133" s="129">
        <v>8.5515570000000007</v>
      </c>
      <c r="N133" s="129">
        <v>8.6958079999999995</v>
      </c>
      <c r="O133" s="129">
        <v>8.8307500000000001</v>
      </c>
      <c r="P133" s="129">
        <v>8.9557490000000008</v>
      </c>
      <c r="Q133" s="129">
        <v>9.0707240000000002</v>
      </c>
      <c r="R133" s="129">
        <v>9.1772050000000007</v>
      </c>
      <c r="S133" s="129">
        <v>9.2750219999999999</v>
      </c>
      <c r="T133" s="129">
        <v>9.3638530000000006</v>
      </c>
      <c r="U133" s="129">
        <v>9.4448000000000008</v>
      </c>
      <c r="V133" s="129">
        <v>9.519145</v>
      </c>
      <c r="W133" s="129">
        <v>9.5881860000000003</v>
      </c>
      <c r="X133" s="129">
        <v>9.6490089999999995</v>
      </c>
      <c r="Y133" s="129">
        <v>9.7042520000000003</v>
      </c>
      <c r="Z133" s="129">
        <v>9.7545149999999996</v>
      </c>
      <c r="AA133" s="129">
        <v>9.8019490000000005</v>
      </c>
      <c r="AB133" s="129">
        <v>9.8482439999999993</v>
      </c>
      <c r="AC133" s="129">
        <v>9.89405</v>
      </c>
      <c r="AD133" s="129">
        <v>9.9400300000000001</v>
      </c>
      <c r="AE133" s="129">
        <v>9.9859720000000003</v>
      </c>
      <c r="AF133" s="129">
        <v>10.031264</v>
      </c>
      <c r="AG133" s="121">
        <v>1.0867999999999999E-2</v>
      </c>
    </row>
    <row r="134" spans="1:33">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row>
    <row r="135" spans="1:33" ht="24.75">
      <c r="A135" s="55"/>
      <c r="B135" s="83" t="s">
        <v>789</v>
      </c>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row>
    <row r="136" spans="1:33" ht="24.75">
      <c r="A136" s="55"/>
      <c r="B136" s="83" t="s">
        <v>1305</v>
      </c>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row>
    <row r="137" spans="1:33">
      <c r="A137" s="58" t="s">
        <v>790</v>
      </c>
      <c r="B137" s="73" t="s">
        <v>1306</v>
      </c>
      <c r="C137" s="81">
        <v>2.8777210000000002</v>
      </c>
      <c r="D137" s="81">
        <v>3.0126249999999999</v>
      </c>
      <c r="E137" s="81">
        <v>3.146868</v>
      </c>
      <c r="F137" s="81">
        <v>3.2772139999999998</v>
      </c>
      <c r="G137" s="81">
        <v>3.4051499999999999</v>
      </c>
      <c r="H137" s="81">
        <v>3.5318689999999999</v>
      </c>
      <c r="I137" s="81">
        <v>3.6540180000000002</v>
      </c>
      <c r="J137" s="81">
        <v>3.7694359999999998</v>
      </c>
      <c r="K137" s="81">
        <v>3.879407</v>
      </c>
      <c r="L137" s="81">
        <v>3.983555</v>
      </c>
      <c r="M137" s="81">
        <v>4.0810240000000002</v>
      </c>
      <c r="N137" s="81">
        <v>4.1741989999999998</v>
      </c>
      <c r="O137" s="81">
        <v>4.2536360000000002</v>
      </c>
      <c r="P137" s="81">
        <v>4.3255319999999999</v>
      </c>
      <c r="Q137" s="81">
        <v>4.387785</v>
      </c>
      <c r="R137" s="81">
        <v>4.4455169999999997</v>
      </c>
      <c r="S137" s="81">
        <v>4.4990209999999999</v>
      </c>
      <c r="T137" s="81">
        <v>4.5493350000000001</v>
      </c>
      <c r="U137" s="81">
        <v>4.5910500000000001</v>
      </c>
      <c r="V137" s="81">
        <v>4.6225610000000001</v>
      </c>
      <c r="W137" s="81">
        <v>4.6514350000000002</v>
      </c>
      <c r="X137" s="81">
        <v>4.6756180000000001</v>
      </c>
      <c r="Y137" s="81">
        <v>4.708755</v>
      </c>
      <c r="Z137" s="81">
        <v>4.7471300000000003</v>
      </c>
      <c r="AA137" s="81">
        <v>4.7798119999999997</v>
      </c>
      <c r="AB137" s="81">
        <v>4.8054410000000001</v>
      </c>
      <c r="AC137" s="81">
        <v>4.8321680000000002</v>
      </c>
      <c r="AD137" s="81">
        <v>4.8579660000000002</v>
      </c>
      <c r="AE137" s="81">
        <v>4.874295</v>
      </c>
      <c r="AF137" s="81">
        <v>4.8857629999999999</v>
      </c>
      <c r="AG137" s="80">
        <v>1.8419999999999999E-2</v>
      </c>
    </row>
    <row r="138" spans="1:33" ht="24.75">
      <c r="A138" s="58" t="s">
        <v>791</v>
      </c>
      <c r="B138" s="73" t="s">
        <v>1307</v>
      </c>
      <c r="C138" s="81">
        <v>1.1983200000000001</v>
      </c>
      <c r="D138" s="81">
        <v>1.2546299999999999</v>
      </c>
      <c r="E138" s="81">
        <v>1.317677</v>
      </c>
      <c r="F138" s="81">
        <v>1.38541</v>
      </c>
      <c r="G138" s="81">
        <v>1.4581980000000001</v>
      </c>
      <c r="H138" s="81">
        <v>1.53627</v>
      </c>
      <c r="I138" s="81">
        <v>1.617496</v>
      </c>
      <c r="J138" s="81">
        <v>1.6995169999999999</v>
      </c>
      <c r="K138" s="81">
        <v>1.7825390000000001</v>
      </c>
      <c r="L138" s="81">
        <v>1.8677410000000001</v>
      </c>
      <c r="M138" s="81">
        <v>1.95373</v>
      </c>
      <c r="N138" s="81">
        <v>2.0426579999999999</v>
      </c>
      <c r="O138" s="81">
        <v>2.131672</v>
      </c>
      <c r="P138" s="81">
        <v>2.221902</v>
      </c>
      <c r="Q138" s="81">
        <v>2.3123200000000002</v>
      </c>
      <c r="R138" s="81">
        <v>2.4061089999999998</v>
      </c>
      <c r="S138" s="81">
        <v>2.5038</v>
      </c>
      <c r="T138" s="81">
        <v>2.6036519999999999</v>
      </c>
      <c r="U138" s="81">
        <v>2.705768</v>
      </c>
      <c r="V138" s="81">
        <v>2.8113320000000002</v>
      </c>
      <c r="W138" s="81">
        <v>2.9231950000000002</v>
      </c>
      <c r="X138" s="81">
        <v>3.035355</v>
      </c>
      <c r="Y138" s="81">
        <v>3.153381</v>
      </c>
      <c r="Z138" s="81">
        <v>3.2789990000000002</v>
      </c>
      <c r="AA138" s="81">
        <v>3.4087730000000001</v>
      </c>
      <c r="AB138" s="81">
        <v>3.5412759999999999</v>
      </c>
      <c r="AC138" s="81">
        <v>3.6772269999999998</v>
      </c>
      <c r="AD138" s="81">
        <v>3.8149039999999999</v>
      </c>
      <c r="AE138" s="81">
        <v>3.9516140000000002</v>
      </c>
      <c r="AF138" s="81">
        <v>4.0883250000000002</v>
      </c>
      <c r="AG138" s="80">
        <v>4.3226000000000001E-2</v>
      </c>
    </row>
    <row r="139" spans="1:33" ht="24.75">
      <c r="A139" s="58" t="s">
        <v>792</v>
      </c>
      <c r="B139" s="73" t="s">
        <v>1308</v>
      </c>
      <c r="C139" s="81">
        <v>4.9600000000000002E-4</v>
      </c>
      <c r="D139" s="81">
        <v>8.83E-4</v>
      </c>
      <c r="E139" s="81">
        <v>1.292E-3</v>
      </c>
      <c r="F139" s="81">
        <v>1.7179999999999999E-3</v>
      </c>
      <c r="G139" s="81">
        <v>2.1640000000000001E-3</v>
      </c>
      <c r="H139" s="81">
        <v>2.6340000000000001E-3</v>
      </c>
      <c r="I139" s="81">
        <v>3.1210000000000001E-3</v>
      </c>
      <c r="J139" s="81">
        <v>3.6219999999999998E-3</v>
      </c>
      <c r="K139" s="81">
        <v>4.1409999999999997E-3</v>
      </c>
      <c r="L139" s="81">
        <v>4.6759999999999996E-3</v>
      </c>
      <c r="M139" s="81">
        <v>5.2300000000000003E-3</v>
      </c>
      <c r="N139" s="81">
        <v>5.8019999999999999E-3</v>
      </c>
      <c r="O139" s="81">
        <v>6.3940000000000004E-3</v>
      </c>
      <c r="P139" s="81">
        <v>6.992E-3</v>
      </c>
      <c r="Q139" s="81">
        <v>7.6039999999999996E-3</v>
      </c>
      <c r="R139" s="81">
        <v>8.2450000000000006E-3</v>
      </c>
      <c r="S139" s="81">
        <v>8.9160000000000003E-3</v>
      </c>
      <c r="T139" s="81">
        <v>9.6179999999999998E-3</v>
      </c>
      <c r="U139" s="81">
        <v>1.035E-2</v>
      </c>
      <c r="V139" s="81">
        <v>1.1115999999999999E-2</v>
      </c>
      <c r="W139" s="81">
        <v>1.1912000000000001E-2</v>
      </c>
      <c r="X139" s="81">
        <v>1.2735E-2</v>
      </c>
      <c r="Y139" s="81">
        <v>1.3589E-2</v>
      </c>
      <c r="Z139" s="81">
        <v>1.4473E-2</v>
      </c>
      <c r="AA139" s="81">
        <v>1.5391999999999999E-2</v>
      </c>
      <c r="AB139" s="81">
        <v>1.6348000000000001E-2</v>
      </c>
      <c r="AC139" s="81">
        <v>1.7335E-2</v>
      </c>
      <c r="AD139" s="81">
        <v>1.8353999999999999E-2</v>
      </c>
      <c r="AE139" s="81">
        <v>1.9411000000000001E-2</v>
      </c>
      <c r="AF139" s="81">
        <v>2.0507999999999998E-2</v>
      </c>
      <c r="AG139" s="80">
        <v>0.136907</v>
      </c>
    </row>
    <row r="140" spans="1:33" ht="72.75">
      <c r="A140" s="58" t="s">
        <v>793</v>
      </c>
      <c r="B140" s="73" t="s">
        <v>1309</v>
      </c>
      <c r="C140" s="81">
        <v>9.6900000000000003E-4</v>
      </c>
      <c r="D140" s="81">
        <v>1.1130000000000001E-3</v>
      </c>
      <c r="E140" s="81">
        <v>1.2589999999999999E-3</v>
      </c>
      <c r="F140" s="81">
        <v>1.405E-3</v>
      </c>
      <c r="G140" s="81">
        <v>1.552E-3</v>
      </c>
      <c r="H140" s="81">
        <v>1.701E-3</v>
      </c>
      <c r="I140" s="81">
        <v>1.8500000000000001E-3</v>
      </c>
      <c r="J140" s="81">
        <v>1.9970000000000001E-3</v>
      </c>
      <c r="K140" s="81">
        <v>2.1440000000000001E-3</v>
      </c>
      <c r="L140" s="81">
        <v>2.2899999999999999E-3</v>
      </c>
      <c r="M140" s="81">
        <v>2.4359999999999998E-3</v>
      </c>
      <c r="N140" s="81">
        <v>2.581E-3</v>
      </c>
      <c r="O140" s="81">
        <v>2.7269999999999998E-3</v>
      </c>
      <c r="P140" s="81">
        <v>2.872E-3</v>
      </c>
      <c r="Q140" s="81">
        <v>3.0179999999999998E-3</v>
      </c>
      <c r="R140" s="81">
        <v>3.1649999999999998E-3</v>
      </c>
      <c r="S140" s="81">
        <v>3.3149999999999998E-3</v>
      </c>
      <c r="T140" s="81">
        <v>3.4659999999999999E-3</v>
      </c>
      <c r="U140" s="81">
        <v>3.6210000000000001E-3</v>
      </c>
      <c r="V140" s="81">
        <v>3.7789999999999998E-3</v>
      </c>
      <c r="W140" s="81">
        <v>3.9420000000000002E-3</v>
      </c>
      <c r="X140" s="81">
        <v>4.1079999999999997E-3</v>
      </c>
      <c r="Y140" s="81">
        <v>4.2810000000000001E-3</v>
      </c>
      <c r="Z140" s="81">
        <v>4.4609999999999997E-3</v>
      </c>
      <c r="AA140" s="81">
        <v>4.6519999999999999E-3</v>
      </c>
      <c r="AB140" s="81">
        <v>4.8469999999999997E-3</v>
      </c>
      <c r="AC140" s="81">
        <v>5.0439999999999999E-3</v>
      </c>
      <c r="AD140" s="81">
        <v>5.2420000000000001E-3</v>
      </c>
      <c r="AE140" s="81">
        <v>5.45E-3</v>
      </c>
      <c r="AF140" s="81">
        <v>5.6600000000000001E-3</v>
      </c>
      <c r="AG140" s="80">
        <v>6.2745999999999996E-2</v>
      </c>
    </row>
    <row r="141" spans="1:33" ht="36.75">
      <c r="A141" s="58" t="s">
        <v>794</v>
      </c>
      <c r="B141" s="73" t="s">
        <v>1310</v>
      </c>
      <c r="C141" s="81">
        <v>0.21989800000000001</v>
      </c>
      <c r="D141" s="81">
        <v>0.22378100000000001</v>
      </c>
      <c r="E141" s="81">
        <v>0.227462</v>
      </c>
      <c r="F141" s="81">
        <v>0.230855</v>
      </c>
      <c r="G141" s="81">
        <v>0.23397599999999999</v>
      </c>
      <c r="H141" s="81">
        <v>0.23685999999999999</v>
      </c>
      <c r="I141" s="81">
        <v>0.239453</v>
      </c>
      <c r="J141" s="81">
        <v>0.24172099999999999</v>
      </c>
      <c r="K141" s="81">
        <v>0.24371999999999999</v>
      </c>
      <c r="L141" s="81">
        <v>0.24546299999999999</v>
      </c>
      <c r="M141" s="81">
        <v>0.24696599999999999</v>
      </c>
      <c r="N141" s="81">
        <v>0.24826000000000001</v>
      </c>
      <c r="O141" s="81">
        <v>0.249363</v>
      </c>
      <c r="P141" s="81">
        <v>0.250276</v>
      </c>
      <c r="Q141" s="81">
        <v>0.251002</v>
      </c>
      <c r="R141" s="81">
        <v>0.25156600000000001</v>
      </c>
      <c r="S141" s="81">
        <v>0.251996</v>
      </c>
      <c r="T141" s="81">
        <v>0.25230200000000003</v>
      </c>
      <c r="U141" s="81">
        <v>0.25254900000000002</v>
      </c>
      <c r="V141" s="81">
        <v>0.25276700000000002</v>
      </c>
      <c r="W141" s="81">
        <v>0.252913</v>
      </c>
      <c r="X141" s="81">
        <v>0.25299899999999997</v>
      </c>
      <c r="Y141" s="81">
        <v>0.25311800000000001</v>
      </c>
      <c r="Z141" s="81">
        <v>0.25204599999999999</v>
      </c>
      <c r="AA141" s="81">
        <v>0.24804599999999999</v>
      </c>
      <c r="AB141" s="81">
        <v>0.24195</v>
      </c>
      <c r="AC141" s="81">
        <v>0.23443600000000001</v>
      </c>
      <c r="AD141" s="81">
        <v>0.226552</v>
      </c>
      <c r="AE141" s="81">
        <v>0.215672</v>
      </c>
      <c r="AF141" s="81">
        <v>0.203957</v>
      </c>
      <c r="AG141" s="80">
        <v>-2.5920000000000001E-3</v>
      </c>
    </row>
    <row r="142" spans="1:33">
      <c r="A142" s="58" t="s">
        <v>795</v>
      </c>
      <c r="B142" s="73" t="s">
        <v>1311</v>
      </c>
      <c r="C142" s="81">
        <v>7.1000000000000005E-5</v>
      </c>
      <c r="D142" s="81">
        <v>7.2999999999999999E-5</v>
      </c>
      <c r="E142" s="81">
        <v>7.6000000000000004E-5</v>
      </c>
      <c r="F142" s="81">
        <v>7.7999999999999999E-5</v>
      </c>
      <c r="G142" s="81">
        <v>8.0000000000000007E-5</v>
      </c>
      <c r="H142" s="81">
        <v>8.2000000000000001E-5</v>
      </c>
      <c r="I142" s="81">
        <v>8.3999999999999995E-5</v>
      </c>
      <c r="J142" s="81">
        <v>8.7000000000000001E-5</v>
      </c>
      <c r="K142" s="81">
        <v>8.8999999999999995E-5</v>
      </c>
      <c r="L142" s="81">
        <v>9.1000000000000003E-5</v>
      </c>
      <c r="M142" s="81">
        <v>9.2999999999999997E-5</v>
      </c>
      <c r="N142" s="81">
        <v>9.3999999999999994E-5</v>
      </c>
      <c r="O142" s="81">
        <v>9.6000000000000002E-5</v>
      </c>
      <c r="P142" s="81">
        <v>9.7999999999999997E-5</v>
      </c>
      <c r="Q142" s="81">
        <v>1E-4</v>
      </c>
      <c r="R142" s="81">
        <v>1.02E-4</v>
      </c>
      <c r="S142" s="81">
        <v>1.0399999999999999E-4</v>
      </c>
      <c r="T142" s="81">
        <v>1.05E-4</v>
      </c>
      <c r="U142" s="81">
        <v>1.07E-4</v>
      </c>
      <c r="V142" s="81">
        <v>1.0900000000000001E-4</v>
      </c>
      <c r="W142" s="81">
        <v>1.11E-4</v>
      </c>
      <c r="X142" s="81">
        <v>1.12E-4</v>
      </c>
      <c r="Y142" s="81">
        <v>1.1400000000000001E-4</v>
      </c>
      <c r="Z142" s="81">
        <v>1.0900000000000001E-4</v>
      </c>
      <c r="AA142" s="81">
        <v>1.01E-4</v>
      </c>
      <c r="AB142" s="81">
        <v>9.6000000000000002E-5</v>
      </c>
      <c r="AC142" s="81">
        <v>9.3999999999999994E-5</v>
      </c>
      <c r="AD142" s="81">
        <v>9.2999999999999997E-5</v>
      </c>
      <c r="AE142" s="81">
        <v>9.2999999999999997E-5</v>
      </c>
      <c r="AF142" s="81">
        <v>9.5000000000000005E-5</v>
      </c>
      <c r="AG142" s="80">
        <v>9.8309999999999995E-3</v>
      </c>
    </row>
    <row r="143" spans="1:33" ht="36.75">
      <c r="A143" s="58" t="s">
        <v>796</v>
      </c>
      <c r="B143" s="73" t="s">
        <v>1312</v>
      </c>
      <c r="C143" s="81">
        <v>4.2999999999999999E-4</v>
      </c>
      <c r="D143" s="81">
        <v>8.7299999999999997E-4</v>
      </c>
      <c r="E143" s="81">
        <v>1.343E-3</v>
      </c>
      <c r="F143" s="81">
        <v>1.8320000000000001E-3</v>
      </c>
      <c r="G143" s="81">
        <v>2.3440000000000002E-3</v>
      </c>
      <c r="H143" s="81">
        <v>2.882E-3</v>
      </c>
      <c r="I143" s="81">
        <v>3.4420000000000002E-3</v>
      </c>
      <c r="J143" s="81">
        <v>4.0159999999999996E-3</v>
      </c>
      <c r="K143" s="81">
        <v>4.6109999999999996E-3</v>
      </c>
      <c r="L143" s="81">
        <v>5.2259999999999997E-3</v>
      </c>
      <c r="M143" s="81">
        <v>5.8609999999999999E-3</v>
      </c>
      <c r="N143" s="81">
        <v>6.5170000000000002E-3</v>
      </c>
      <c r="O143" s="81">
        <v>7.1960000000000001E-3</v>
      </c>
      <c r="P143" s="81">
        <v>7.8980000000000005E-3</v>
      </c>
      <c r="Q143" s="81">
        <v>8.6210000000000002E-3</v>
      </c>
      <c r="R143" s="81">
        <v>9.3710000000000009E-3</v>
      </c>
      <c r="S143" s="81">
        <v>1.0149999999999999E-2</v>
      </c>
      <c r="T143" s="81">
        <v>1.0959E-2</v>
      </c>
      <c r="U143" s="81">
        <v>1.1801000000000001E-2</v>
      </c>
      <c r="V143" s="81">
        <v>1.268E-2</v>
      </c>
      <c r="W143" s="81">
        <v>1.3592E-2</v>
      </c>
      <c r="X143" s="81">
        <v>1.4534E-2</v>
      </c>
      <c r="Y143" s="81">
        <v>1.5509999999999999E-2</v>
      </c>
      <c r="Z143" s="81">
        <v>1.652E-2</v>
      </c>
      <c r="AA143" s="81">
        <v>1.7569999999999999E-2</v>
      </c>
      <c r="AB143" s="81">
        <v>1.8662000000000002E-2</v>
      </c>
      <c r="AC143" s="81">
        <v>1.9789000000000001E-2</v>
      </c>
      <c r="AD143" s="81">
        <v>2.0951999999999998E-2</v>
      </c>
      <c r="AE143" s="81">
        <v>2.2159000000000002E-2</v>
      </c>
      <c r="AF143" s="81">
        <v>2.3411999999999999E-2</v>
      </c>
      <c r="AG143" s="80">
        <v>0.14780399999999999</v>
      </c>
    </row>
    <row r="144" spans="1:33" ht="36.75">
      <c r="A144" s="58" t="s">
        <v>797</v>
      </c>
      <c r="B144" s="73" t="s">
        <v>1313</v>
      </c>
      <c r="C144" s="81">
        <v>4.3399999999999998E-4</v>
      </c>
      <c r="D144" s="81">
        <v>8.83E-4</v>
      </c>
      <c r="E144" s="81">
        <v>1.3569999999999999E-3</v>
      </c>
      <c r="F144" s="81">
        <v>1.8519999999999999E-3</v>
      </c>
      <c r="G144" s="81">
        <v>2.369E-3</v>
      </c>
      <c r="H144" s="81">
        <v>2.9139999999999999E-3</v>
      </c>
      <c r="I144" s="81">
        <v>3.4789999999999999E-3</v>
      </c>
      <c r="J144" s="81">
        <v>4.0600000000000002E-3</v>
      </c>
      <c r="K144" s="81">
        <v>4.6610000000000002E-3</v>
      </c>
      <c r="L144" s="81">
        <v>5.2830000000000004E-3</v>
      </c>
      <c r="M144" s="81">
        <v>5.9239999999999996E-3</v>
      </c>
      <c r="N144" s="81">
        <v>6.5880000000000001E-3</v>
      </c>
      <c r="O144" s="81">
        <v>7.2740000000000001E-3</v>
      </c>
      <c r="P144" s="81">
        <v>7.9830000000000005E-3</v>
      </c>
      <c r="Q144" s="81">
        <v>8.7150000000000005E-3</v>
      </c>
      <c r="R144" s="81">
        <v>9.4719999999999995E-3</v>
      </c>
      <c r="S144" s="81">
        <v>1.026E-2</v>
      </c>
      <c r="T144" s="81">
        <v>1.1077999999999999E-2</v>
      </c>
      <c r="U144" s="81">
        <v>1.1929E-2</v>
      </c>
      <c r="V144" s="81">
        <v>1.2818E-2</v>
      </c>
      <c r="W144" s="81">
        <v>1.3738999999999999E-2</v>
      </c>
      <c r="X144" s="81">
        <v>1.4690999999999999E-2</v>
      </c>
      <c r="Y144" s="81">
        <v>1.5678000000000001E-2</v>
      </c>
      <c r="Z144" s="81">
        <v>1.6698999999999999E-2</v>
      </c>
      <c r="AA144" s="81">
        <v>1.7760999999999999E-2</v>
      </c>
      <c r="AB144" s="81">
        <v>1.8863999999999999E-2</v>
      </c>
      <c r="AC144" s="81">
        <v>2.0004000000000001E-2</v>
      </c>
      <c r="AD144" s="81">
        <v>2.1180000000000001E-2</v>
      </c>
      <c r="AE144" s="81">
        <v>2.24E-2</v>
      </c>
      <c r="AF144" s="81">
        <v>2.3666E-2</v>
      </c>
      <c r="AG144" s="80">
        <v>0.14780399999999999</v>
      </c>
    </row>
    <row r="145" spans="1:33" ht="24.75">
      <c r="A145" s="58" t="s">
        <v>798</v>
      </c>
      <c r="B145" s="73" t="s">
        <v>1314</v>
      </c>
      <c r="C145" s="81">
        <v>0</v>
      </c>
      <c r="D145" s="81">
        <v>0</v>
      </c>
      <c r="E145" s="81">
        <v>0</v>
      </c>
      <c r="F145" s="81">
        <v>0</v>
      </c>
      <c r="G145" s="81">
        <v>0</v>
      </c>
      <c r="H145" s="81">
        <v>0</v>
      </c>
      <c r="I145" s="81">
        <v>0</v>
      </c>
      <c r="J145" s="81">
        <v>0</v>
      </c>
      <c r="K145" s="81">
        <v>0</v>
      </c>
      <c r="L145" s="81">
        <v>9.9999999999999995E-7</v>
      </c>
      <c r="M145" s="81">
        <v>9.9999999999999995E-7</v>
      </c>
      <c r="N145" s="81">
        <v>9.9999999999999995E-7</v>
      </c>
      <c r="O145" s="81">
        <v>9.9999999999999995E-7</v>
      </c>
      <c r="P145" s="81">
        <v>9.9999999999999995E-7</v>
      </c>
      <c r="Q145" s="81">
        <v>9.9999999999999995E-7</v>
      </c>
      <c r="R145" s="81">
        <v>9.9999999999999995E-7</v>
      </c>
      <c r="S145" s="81">
        <v>9.9999999999999995E-7</v>
      </c>
      <c r="T145" s="81">
        <v>9.9999999999999995E-7</v>
      </c>
      <c r="U145" s="81">
        <v>9.9999999999999995E-7</v>
      </c>
      <c r="V145" s="81">
        <v>9.9999999999999995E-7</v>
      </c>
      <c r="W145" s="81">
        <v>9.9999999999999995E-7</v>
      </c>
      <c r="X145" s="81">
        <v>9.9999999999999995E-7</v>
      </c>
      <c r="Y145" s="81">
        <v>9.9999999999999995E-7</v>
      </c>
      <c r="Z145" s="81">
        <v>9.9999999999999995E-7</v>
      </c>
      <c r="AA145" s="81">
        <v>9.9999999999999995E-7</v>
      </c>
      <c r="AB145" s="81">
        <v>9.9999999999999995E-7</v>
      </c>
      <c r="AC145" s="81">
        <v>9.9999999999999995E-7</v>
      </c>
      <c r="AD145" s="81">
        <v>9.9999999999999995E-7</v>
      </c>
      <c r="AE145" s="81">
        <v>9.9999999999999995E-7</v>
      </c>
      <c r="AF145" s="81">
        <v>9.9999999999999995E-7</v>
      </c>
      <c r="AG145" s="80">
        <v>0.11742900000000001</v>
      </c>
    </row>
    <row r="146" spans="1:33" ht="36.75">
      <c r="A146" s="58" t="s">
        <v>799</v>
      </c>
      <c r="B146" s="73" t="s">
        <v>1315</v>
      </c>
      <c r="C146" s="81">
        <v>4.2983370000000001</v>
      </c>
      <c r="D146" s="81">
        <v>4.4948620000000004</v>
      </c>
      <c r="E146" s="81">
        <v>4.6973339999999997</v>
      </c>
      <c r="F146" s="81">
        <v>4.9003639999999997</v>
      </c>
      <c r="G146" s="81">
        <v>5.1058329999999996</v>
      </c>
      <c r="H146" s="81">
        <v>5.3152160000000004</v>
      </c>
      <c r="I146" s="81">
        <v>5.5229429999999997</v>
      </c>
      <c r="J146" s="81">
        <v>5.7244549999999998</v>
      </c>
      <c r="K146" s="81">
        <v>5.9213100000000001</v>
      </c>
      <c r="L146" s="81">
        <v>6.1143260000000001</v>
      </c>
      <c r="M146" s="81">
        <v>6.3012620000000004</v>
      </c>
      <c r="N146" s="81">
        <v>6.4866950000000001</v>
      </c>
      <c r="O146" s="81">
        <v>6.6583600000000001</v>
      </c>
      <c r="P146" s="81">
        <v>6.8235539999999997</v>
      </c>
      <c r="Q146" s="81">
        <v>6.9791679999999996</v>
      </c>
      <c r="R146" s="81">
        <v>7.1335490000000004</v>
      </c>
      <c r="S146" s="81">
        <v>7.2875620000000003</v>
      </c>
      <c r="T146" s="81">
        <v>7.4405190000000001</v>
      </c>
      <c r="U146" s="81">
        <v>7.5871740000000001</v>
      </c>
      <c r="V146" s="81">
        <v>7.7271609999999997</v>
      </c>
      <c r="W146" s="81">
        <v>7.8708410000000004</v>
      </c>
      <c r="X146" s="81">
        <v>8.010154</v>
      </c>
      <c r="Y146" s="81">
        <v>8.1644210000000008</v>
      </c>
      <c r="Z146" s="81">
        <v>8.3304410000000004</v>
      </c>
      <c r="AA146" s="81">
        <v>8.4921039999999994</v>
      </c>
      <c r="AB146" s="81">
        <v>8.6474810000000009</v>
      </c>
      <c r="AC146" s="81">
        <v>8.8061000000000007</v>
      </c>
      <c r="AD146" s="81">
        <v>8.9652519999999996</v>
      </c>
      <c r="AE146" s="81">
        <v>9.111103</v>
      </c>
      <c r="AF146" s="81">
        <v>9.2513930000000002</v>
      </c>
      <c r="AG146" s="80">
        <v>2.6785E-2</v>
      </c>
    </row>
    <row r="147" spans="1:33">
      <c r="A147" s="55"/>
      <c r="B147" s="83" t="s">
        <v>1316</v>
      </c>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row>
    <row r="148" spans="1:33">
      <c r="A148" s="58" t="s">
        <v>800</v>
      </c>
      <c r="B148" s="73" t="s">
        <v>1306</v>
      </c>
      <c r="C148" s="81">
        <v>2.2274069999999999</v>
      </c>
      <c r="D148" s="81">
        <v>2.2843460000000002</v>
      </c>
      <c r="E148" s="81">
        <v>2.3441909999999999</v>
      </c>
      <c r="F148" s="81">
        <v>2.4046150000000002</v>
      </c>
      <c r="G148" s="81">
        <v>2.4657200000000001</v>
      </c>
      <c r="H148" s="81">
        <v>2.5285570000000002</v>
      </c>
      <c r="I148" s="81">
        <v>2.5885829999999999</v>
      </c>
      <c r="J148" s="81">
        <v>2.645149</v>
      </c>
      <c r="K148" s="81">
        <v>2.6981280000000001</v>
      </c>
      <c r="L148" s="81">
        <v>2.7508780000000002</v>
      </c>
      <c r="M148" s="81">
        <v>2.8006799999999998</v>
      </c>
      <c r="N148" s="81">
        <v>2.8489770000000001</v>
      </c>
      <c r="O148" s="81">
        <v>2.89167</v>
      </c>
      <c r="P148" s="81">
        <v>2.930186</v>
      </c>
      <c r="Q148" s="81">
        <v>2.9675660000000001</v>
      </c>
      <c r="R148" s="81">
        <v>3.0053390000000002</v>
      </c>
      <c r="S148" s="81">
        <v>3.044292</v>
      </c>
      <c r="T148" s="81">
        <v>3.0827659999999999</v>
      </c>
      <c r="U148" s="81">
        <v>3.1200450000000002</v>
      </c>
      <c r="V148" s="81">
        <v>3.1561110000000001</v>
      </c>
      <c r="W148" s="81">
        <v>3.1896580000000001</v>
      </c>
      <c r="X148" s="81">
        <v>3.2239089999999999</v>
      </c>
      <c r="Y148" s="81">
        <v>3.264138</v>
      </c>
      <c r="Z148" s="81">
        <v>3.3088220000000002</v>
      </c>
      <c r="AA148" s="81">
        <v>3.3548119999999999</v>
      </c>
      <c r="AB148" s="81">
        <v>3.4002940000000001</v>
      </c>
      <c r="AC148" s="81">
        <v>3.4458950000000002</v>
      </c>
      <c r="AD148" s="81">
        <v>3.4903149999999998</v>
      </c>
      <c r="AE148" s="81">
        <v>3.5349059999999999</v>
      </c>
      <c r="AF148" s="81">
        <v>3.581366</v>
      </c>
      <c r="AG148" s="80">
        <v>1.6511000000000001E-2</v>
      </c>
    </row>
    <row r="149" spans="1:33" ht="24.75">
      <c r="A149" s="58" t="s">
        <v>801</v>
      </c>
      <c r="B149" s="73" t="s">
        <v>1307</v>
      </c>
      <c r="C149" s="81">
        <v>1.4461360000000001</v>
      </c>
      <c r="D149" s="81">
        <v>1.4388989999999999</v>
      </c>
      <c r="E149" s="81">
        <v>1.435327</v>
      </c>
      <c r="F149" s="81">
        <v>1.4343570000000001</v>
      </c>
      <c r="G149" s="81">
        <v>1.4358979999999999</v>
      </c>
      <c r="H149" s="81">
        <v>1.439346</v>
      </c>
      <c r="I149" s="81">
        <v>1.4433469999999999</v>
      </c>
      <c r="J149" s="81">
        <v>1.446372</v>
      </c>
      <c r="K149" s="81">
        <v>1.4490700000000001</v>
      </c>
      <c r="L149" s="81">
        <v>1.4530369999999999</v>
      </c>
      <c r="M149" s="81">
        <v>1.45556</v>
      </c>
      <c r="N149" s="81">
        <v>1.4594419999999999</v>
      </c>
      <c r="O149" s="81">
        <v>1.461322</v>
      </c>
      <c r="P149" s="81">
        <v>1.463244</v>
      </c>
      <c r="Q149" s="81">
        <v>1.467605</v>
      </c>
      <c r="R149" s="81">
        <v>1.473187</v>
      </c>
      <c r="S149" s="81">
        <v>1.4806079999999999</v>
      </c>
      <c r="T149" s="81">
        <v>1.4891049999999999</v>
      </c>
      <c r="U149" s="81">
        <v>1.4999499999999999</v>
      </c>
      <c r="V149" s="81">
        <v>1.5107809999999999</v>
      </c>
      <c r="W149" s="81">
        <v>1.5231669999999999</v>
      </c>
      <c r="X149" s="81">
        <v>1.537552</v>
      </c>
      <c r="Y149" s="81">
        <v>1.555407</v>
      </c>
      <c r="Z149" s="81">
        <v>1.575663</v>
      </c>
      <c r="AA149" s="81">
        <v>1.5961270000000001</v>
      </c>
      <c r="AB149" s="81">
        <v>1.616611</v>
      </c>
      <c r="AC149" s="81">
        <v>1.6366860000000001</v>
      </c>
      <c r="AD149" s="81">
        <v>1.6558299999999999</v>
      </c>
      <c r="AE149" s="81">
        <v>1.675278</v>
      </c>
      <c r="AF149" s="81">
        <v>1.6942790000000001</v>
      </c>
      <c r="AG149" s="80">
        <v>5.476E-3</v>
      </c>
    </row>
    <row r="150" spans="1:33" ht="24.75">
      <c r="A150" s="58" t="s">
        <v>802</v>
      </c>
      <c r="B150" s="73" t="s">
        <v>1308</v>
      </c>
      <c r="C150" s="81">
        <v>2.666E-3</v>
      </c>
      <c r="D150" s="81">
        <v>2.7330000000000002E-3</v>
      </c>
      <c r="E150" s="81">
        <v>2.8479999999999998E-3</v>
      </c>
      <c r="F150" s="81">
        <v>2.9970000000000001E-3</v>
      </c>
      <c r="G150" s="81">
        <v>3.1749999999999999E-3</v>
      </c>
      <c r="H150" s="81">
        <v>3.3809999999999999E-3</v>
      </c>
      <c r="I150" s="81">
        <v>3.5969999999999999E-3</v>
      </c>
      <c r="J150" s="81">
        <v>3.8219999999999999E-3</v>
      </c>
      <c r="K150" s="81">
        <v>4.0470000000000002E-3</v>
      </c>
      <c r="L150" s="81">
        <v>4.2880000000000001E-3</v>
      </c>
      <c r="M150" s="81">
        <v>4.535E-3</v>
      </c>
      <c r="N150" s="81">
        <v>4.7930000000000004E-3</v>
      </c>
      <c r="O150" s="81">
        <v>5.071E-3</v>
      </c>
      <c r="P150" s="81">
        <v>5.3470000000000002E-3</v>
      </c>
      <c r="Q150" s="81">
        <v>5.6259999999999999E-3</v>
      </c>
      <c r="R150" s="81">
        <v>5.9280000000000001E-3</v>
      </c>
      <c r="S150" s="81">
        <v>6.2550000000000001E-3</v>
      </c>
      <c r="T150" s="81">
        <v>6.6030000000000004E-3</v>
      </c>
      <c r="U150" s="81">
        <v>6.9719999999999999E-3</v>
      </c>
      <c r="V150" s="81">
        <v>7.3619999999999996E-3</v>
      </c>
      <c r="W150" s="81">
        <v>7.7669999999999996E-3</v>
      </c>
      <c r="X150" s="81">
        <v>8.1880000000000008E-3</v>
      </c>
      <c r="Y150" s="81">
        <v>8.6269999999999993E-3</v>
      </c>
      <c r="Z150" s="81">
        <v>9.0810000000000005E-3</v>
      </c>
      <c r="AA150" s="81">
        <v>9.5510000000000005E-3</v>
      </c>
      <c r="AB150" s="81">
        <v>1.004E-2</v>
      </c>
      <c r="AC150" s="81">
        <v>1.0543E-2</v>
      </c>
      <c r="AD150" s="81">
        <v>1.1055000000000001E-2</v>
      </c>
      <c r="AE150" s="81">
        <v>1.1527000000000001E-2</v>
      </c>
      <c r="AF150" s="81">
        <v>1.2047E-2</v>
      </c>
      <c r="AG150" s="80">
        <v>5.3386999999999997E-2</v>
      </c>
    </row>
    <row r="151" spans="1:33" ht="72.75">
      <c r="A151" s="58" t="s">
        <v>803</v>
      </c>
      <c r="B151" s="73" t="s">
        <v>1309</v>
      </c>
      <c r="C151" s="81">
        <v>2.8779999999999999E-3</v>
      </c>
      <c r="D151" s="81">
        <v>3.522E-3</v>
      </c>
      <c r="E151" s="81">
        <v>4.1619999999999999E-3</v>
      </c>
      <c r="F151" s="81">
        <v>4.7850000000000002E-3</v>
      </c>
      <c r="G151" s="81">
        <v>5.391E-3</v>
      </c>
      <c r="H151" s="81">
        <v>5.9849999999999999E-3</v>
      </c>
      <c r="I151" s="81">
        <v>6.5550000000000001E-3</v>
      </c>
      <c r="J151" s="81">
        <v>7.1000000000000004E-3</v>
      </c>
      <c r="K151" s="81">
        <v>7.6309999999999998E-3</v>
      </c>
      <c r="L151" s="81">
        <v>8.1499999999999993E-3</v>
      </c>
      <c r="M151" s="81">
        <v>8.6540000000000002E-3</v>
      </c>
      <c r="N151" s="81">
        <v>9.1400000000000006E-3</v>
      </c>
      <c r="O151" s="81">
        <v>9.6139999999999993E-3</v>
      </c>
      <c r="P151" s="81">
        <v>1.0073E-2</v>
      </c>
      <c r="Q151" s="81">
        <v>1.0515E-2</v>
      </c>
      <c r="R151" s="81">
        <v>1.0939000000000001E-2</v>
      </c>
      <c r="S151" s="81">
        <v>1.1358E-2</v>
      </c>
      <c r="T151" s="81">
        <v>1.1773E-2</v>
      </c>
      <c r="U151" s="81">
        <v>1.2194999999999999E-2</v>
      </c>
      <c r="V151" s="81">
        <v>1.2623000000000001E-2</v>
      </c>
      <c r="W151" s="81">
        <v>1.3037999999999999E-2</v>
      </c>
      <c r="X151" s="81">
        <v>1.3455999999999999E-2</v>
      </c>
      <c r="Y151" s="81">
        <v>1.3852E-2</v>
      </c>
      <c r="Z151" s="81">
        <v>1.4239E-2</v>
      </c>
      <c r="AA151" s="81">
        <v>1.4644000000000001E-2</v>
      </c>
      <c r="AB151" s="81">
        <v>1.5065E-2</v>
      </c>
      <c r="AC151" s="81">
        <v>1.5481E-2</v>
      </c>
      <c r="AD151" s="81">
        <v>1.5892E-2</v>
      </c>
      <c r="AE151" s="81">
        <v>1.6320000000000001E-2</v>
      </c>
      <c r="AF151" s="81">
        <v>1.6781999999999998E-2</v>
      </c>
      <c r="AG151" s="80">
        <v>6.2687000000000007E-2</v>
      </c>
    </row>
    <row r="152" spans="1:33" ht="36.75">
      <c r="A152" s="58" t="s">
        <v>804</v>
      </c>
      <c r="B152" s="73" t="s">
        <v>1310</v>
      </c>
      <c r="C152" s="81">
        <v>3.7470999999999997E-2</v>
      </c>
      <c r="D152" s="81">
        <v>4.5025999999999997E-2</v>
      </c>
      <c r="E152" s="81">
        <v>5.2795000000000002E-2</v>
      </c>
      <c r="F152" s="81">
        <v>6.0603999999999998E-2</v>
      </c>
      <c r="G152" s="81">
        <v>6.8415000000000004E-2</v>
      </c>
      <c r="H152" s="81">
        <v>7.6297000000000004E-2</v>
      </c>
      <c r="I152" s="81">
        <v>8.4062999999999999E-2</v>
      </c>
      <c r="J152" s="81">
        <v>9.1698000000000002E-2</v>
      </c>
      <c r="K152" s="81">
        <v>9.9329000000000001E-2</v>
      </c>
      <c r="L152" s="81">
        <v>0.107013</v>
      </c>
      <c r="M152" s="81">
        <v>0.114716</v>
      </c>
      <c r="N152" s="81">
        <v>0.122432</v>
      </c>
      <c r="O152" s="81">
        <v>0.130221</v>
      </c>
      <c r="P152" s="81">
        <v>0.138096</v>
      </c>
      <c r="Q152" s="81">
        <v>0.14602999999999999</v>
      </c>
      <c r="R152" s="81">
        <v>0.15409100000000001</v>
      </c>
      <c r="S152" s="81">
        <v>0.162409</v>
      </c>
      <c r="T152" s="81">
        <v>0.17099400000000001</v>
      </c>
      <c r="U152" s="81">
        <v>0.179899</v>
      </c>
      <c r="V152" s="81">
        <v>0.18915999999999999</v>
      </c>
      <c r="W152" s="81">
        <v>0.19868</v>
      </c>
      <c r="X152" s="81">
        <v>0.20850299999999999</v>
      </c>
      <c r="Y152" s="81">
        <v>0.21867900000000001</v>
      </c>
      <c r="Z152" s="81">
        <v>0.22912099999999999</v>
      </c>
      <c r="AA152" s="81">
        <v>0.23982300000000001</v>
      </c>
      <c r="AB152" s="81">
        <v>0.25086799999999998</v>
      </c>
      <c r="AC152" s="81">
        <v>0.26204300000000003</v>
      </c>
      <c r="AD152" s="81">
        <v>0.27329599999999998</v>
      </c>
      <c r="AE152" s="81">
        <v>0.28498899999999999</v>
      </c>
      <c r="AF152" s="81">
        <v>0.29744399999999999</v>
      </c>
      <c r="AG152" s="80">
        <v>7.4050000000000005E-2</v>
      </c>
    </row>
    <row r="153" spans="1:33">
      <c r="A153" s="58" t="s">
        <v>805</v>
      </c>
      <c r="B153" s="73" t="s">
        <v>1311</v>
      </c>
      <c r="C153" s="81">
        <v>1.34E-4</v>
      </c>
      <c r="D153" s="81">
        <v>1.4999999999999999E-4</v>
      </c>
      <c r="E153" s="81">
        <v>1.63E-4</v>
      </c>
      <c r="F153" s="81">
        <v>1.76E-4</v>
      </c>
      <c r="G153" s="81">
        <v>1.8699999999999999E-4</v>
      </c>
      <c r="H153" s="81">
        <v>1.9699999999999999E-4</v>
      </c>
      <c r="I153" s="81">
        <v>2.05E-4</v>
      </c>
      <c r="J153" s="81">
        <v>2.12E-4</v>
      </c>
      <c r="K153" s="81">
        <v>2.1800000000000001E-4</v>
      </c>
      <c r="L153" s="81">
        <v>2.22E-4</v>
      </c>
      <c r="M153" s="81">
        <v>2.2599999999999999E-4</v>
      </c>
      <c r="N153" s="81">
        <v>2.2900000000000001E-4</v>
      </c>
      <c r="O153" s="81">
        <v>2.3000000000000001E-4</v>
      </c>
      <c r="P153" s="81">
        <v>2.31E-4</v>
      </c>
      <c r="Q153" s="81">
        <v>2.32E-4</v>
      </c>
      <c r="R153" s="81">
        <v>2.31E-4</v>
      </c>
      <c r="S153" s="81">
        <v>2.3000000000000001E-4</v>
      </c>
      <c r="T153" s="81">
        <v>2.2800000000000001E-4</v>
      </c>
      <c r="U153" s="81">
        <v>2.2599999999999999E-4</v>
      </c>
      <c r="V153" s="81">
        <v>2.23E-4</v>
      </c>
      <c r="W153" s="81">
        <v>2.2000000000000001E-4</v>
      </c>
      <c r="X153" s="81">
        <v>2.1699999999999999E-4</v>
      </c>
      <c r="Y153" s="81">
        <v>2.13E-4</v>
      </c>
      <c r="Z153" s="81">
        <v>2.0900000000000001E-4</v>
      </c>
      <c r="AA153" s="81">
        <v>2.04E-4</v>
      </c>
      <c r="AB153" s="81">
        <v>2.0000000000000001E-4</v>
      </c>
      <c r="AC153" s="81">
        <v>1.95E-4</v>
      </c>
      <c r="AD153" s="81">
        <v>1.9000000000000001E-4</v>
      </c>
      <c r="AE153" s="81">
        <v>1.84E-4</v>
      </c>
      <c r="AF153" s="81">
        <v>1.7799999999999999E-4</v>
      </c>
      <c r="AG153" s="80">
        <v>9.8340000000000007E-3</v>
      </c>
    </row>
    <row r="154" spans="1:33" ht="36.75">
      <c r="A154" s="58" t="s">
        <v>806</v>
      </c>
      <c r="B154" s="73" t="s">
        <v>1312</v>
      </c>
      <c r="C154" s="81">
        <v>3.1599999999999998E-4</v>
      </c>
      <c r="D154" s="81">
        <v>6.5300000000000004E-4</v>
      </c>
      <c r="E154" s="81">
        <v>1.011E-3</v>
      </c>
      <c r="F154" s="81">
        <v>1.3829999999999999E-3</v>
      </c>
      <c r="G154" s="81">
        <v>1.768E-3</v>
      </c>
      <c r="H154" s="81">
        <v>2.1689999999999999E-3</v>
      </c>
      <c r="I154" s="81">
        <v>2.5760000000000002E-3</v>
      </c>
      <c r="J154" s="81">
        <v>2.9870000000000001E-3</v>
      </c>
      <c r="K154" s="81">
        <v>3.4090000000000001E-3</v>
      </c>
      <c r="L154" s="81">
        <v>3.8440000000000002E-3</v>
      </c>
      <c r="M154" s="81">
        <v>4.2880000000000001E-3</v>
      </c>
      <c r="N154" s="81">
        <v>4.7410000000000004E-3</v>
      </c>
      <c r="O154" s="81">
        <v>5.2050000000000004E-3</v>
      </c>
      <c r="P154" s="81">
        <v>5.6810000000000003E-3</v>
      </c>
      <c r="Q154" s="81">
        <v>6.1659999999999996E-3</v>
      </c>
      <c r="R154" s="81">
        <v>6.6620000000000004E-3</v>
      </c>
      <c r="S154" s="81">
        <v>7.1739999999999998E-3</v>
      </c>
      <c r="T154" s="81">
        <v>7.7029999999999998E-3</v>
      </c>
      <c r="U154" s="81">
        <v>8.2520000000000007E-3</v>
      </c>
      <c r="V154" s="81">
        <v>8.822E-3</v>
      </c>
      <c r="W154" s="81">
        <v>9.4079999999999997E-3</v>
      </c>
      <c r="X154" s="81">
        <v>1.0011000000000001E-2</v>
      </c>
      <c r="Y154" s="81">
        <v>1.0635E-2</v>
      </c>
      <c r="Z154" s="81">
        <v>1.1276E-2</v>
      </c>
      <c r="AA154" s="81">
        <v>1.1937E-2</v>
      </c>
      <c r="AB154" s="81">
        <v>1.2619999999999999E-2</v>
      </c>
      <c r="AC154" s="81">
        <v>1.3318999999999999E-2</v>
      </c>
      <c r="AD154" s="81">
        <v>1.4029E-2</v>
      </c>
      <c r="AE154" s="81">
        <v>1.4767000000000001E-2</v>
      </c>
      <c r="AF154" s="81">
        <v>1.5547E-2</v>
      </c>
      <c r="AG154" s="80">
        <v>0.143729</v>
      </c>
    </row>
    <row r="155" spans="1:33" ht="36.75">
      <c r="A155" s="58" t="s">
        <v>807</v>
      </c>
      <c r="B155" s="73" t="s">
        <v>1313</v>
      </c>
      <c r="C155" s="81">
        <v>2.8899999999999998E-4</v>
      </c>
      <c r="D155" s="81">
        <v>5.9699999999999998E-4</v>
      </c>
      <c r="E155" s="81">
        <v>9.2400000000000002E-4</v>
      </c>
      <c r="F155" s="81">
        <v>1.2639999999999999E-3</v>
      </c>
      <c r="G155" s="81">
        <v>1.616E-3</v>
      </c>
      <c r="H155" s="81">
        <v>1.9819999999999998E-3</v>
      </c>
      <c r="I155" s="81">
        <v>2.3540000000000002E-3</v>
      </c>
      <c r="J155" s="81">
        <v>2.7299999999999998E-3</v>
      </c>
      <c r="K155" s="81">
        <v>3.1159999999999998E-3</v>
      </c>
      <c r="L155" s="81">
        <v>3.5130000000000001E-3</v>
      </c>
      <c r="M155" s="81">
        <v>3.9189999999999997E-3</v>
      </c>
      <c r="N155" s="81">
        <v>4.333E-3</v>
      </c>
      <c r="O155" s="81">
        <v>4.7569999999999999E-3</v>
      </c>
      <c r="P155" s="81">
        <v>5.1919999999999996E-3</v>
      </c>
      <c r="Q155" s="81">
        <v>5.6350000000000003E-3</v>
      </c>
      <c r="R155" s="81">
        <v>6.0879999999999997E-3</v>
      </c>
      <c r="S155" s="81">
        <v>6.5560000000000002E-3</v>
      </c>
      <c r="T155" s="81">
        <v>7.0400000000000003E-3</v>
      </c>
      <c r="U155" s="81">
        <v>7.541E-3</v>
      </c>
      <c r="V155" s="81">
        <v>8.0619999999999997E-3</v>
      </c>
      <c r="W155" s="81">
        <v>8.5970000000000005E-3</v>
      </c>
      <c r="X155" s="81">
        <v>9.1489999999999991E-3</v>
      </c>
      <c r="Y155" s="81">
        <v>9.7190000000000002E-3</v>
      </c>
      <c r="Z155" s="81">
        <v>1.0305E-2</v>
      </c>
      <c r="AA155" s="81">
        <v>1.0909E-2</v>
      </c>
      <c r="AB155" s="81">
        <v>1.1533E-2</v>
      </c>
      <c r="AC155" s="81">
        <v>1.2172000000000001E-2</v>
      </c>
      <c r="AD155" s="81">
        <v>1.282E-2</v>
      </c>
      <c r="AE155" s="81">
        <v>1.3495E-2</v>
      </c>
      <c r="AF155" s="81">
        <v>1.4208E-2</v>
      </c>
      <c r="AG155" s="80">
        <v>0.143729</v>
      </c>
    </row>
    <row r="156" spans="1:33" ht="24.75">
      <c r="A156" s="58" t="s">
        <v>808</v>
      </c>
      <c r="B156" s="73" t="s">
        <v>1314</v>
      </c>
      <c r="C156" s="81">
        <v>4.84E-4</v>
      </c>
      <c r="D156" s="81">
        <v>9.990000000000001E-4</v>
      </c>
      <c r="E156" s="81">
        <v>1.5460000000000001E-3</v>
      </c>
      <c r="F156" s="81">
        <v>2.1150000000000001E-3</v>
      </c>
      <c r="G156" s="81">
        <v>2.7030000000000001E-3</v>
      </c>
      <c r="H156" s="81">
        <v>3.3149999999999998E-3</v>
      </c>
      <c r="I156" s="81">
        <v>3.9379999999999997E-3</v>
      </c>
      <c r="J156" s="81">
        <v>4.5669999999999999E-3</v>
      </c>
      <c r="K156" s="81">
        <v>5.2119999999999996E-3</v>
      </c>
      <c r="L156" s="81">
        <v>5.8770000000000003E-3</v>
      </c>
      <c r="M156" s="81">
        <v>6.5560000000000002E-3</v>
      </c>
      <c r="N156" s="81">
        <v>7.2490000000000002E-3</v>
      </c>
      <c r="O156" s="81">
        <v>7.9579999999999998E-3</v>
      </c>
      <c r="P156" s="81">
        <v>8.6859999999999993E-3</v>
      </c>
      <c r="Q156" s="81">
        <v>9.4269999999999996E-3</v>
      </c>
      <c r="R156" s="81">
        <v>1.0185E-2</v>
      </c>
      <c r="S156" s="81">
        <v>1.0968E-2</v>
      </c>
      <c r="T156" s="81">
        <v>1.1776999999999999E-2</v>
      </c>
      <c r="U156" s="81">
        <v>1.2616E-2</v>
      </c>
      <c r="V156" s="81">
        <v>1.3488E-2</v>
      </c>
      <c r="W156" s="81">
        <v>1.4383E-2</v>
      </c>
      <c r="X156" s="81">
        <v>1.5306E-2</v>
      </c>
      <c r="Y156" s="81">
        <v>1.6258999999999999E-2</v>
      </c>
      <c r="Z156" s="81">
        <v>1.7239999999999998E-2</v>
      </c>
      <c r="AA156" s="81">
        <v>1.8249999999999999E-2</v>
      </c>
      <c r="AB156" s="81">
        <v>1.9295E-2</v>
      </c>
      <c r="AC156" s="81">
        <v>2.0362000000000002E-2</v>
      </c>
      <c r="AD156" s="81">
        <v>2.1447000000000001E-2</v>
      </c>
      <c r="AE156" s="81">
        <v>2.2575999999999999E-2</v>
      </c>
      <c r="AF156" s="81">
        <v>2.3768999999999998E-2</v>
      </c>
      <c r="AG156" s="80">
        <v>0.143729</v>
      </c>
    </row>
    <row r="157" spans="1:33" ht="36.75">
      <c r="A157" s="58" t="s">
        <v>809</v>
      </c>
      <c r="B157" s="73" t="s">
        <v>1317</v>
      </c>
      <c r="C157" s="81">
        <v>3.7177790000000002</v>
      </c>
      <c r="D157" s="81">
        <v>3.7769240000000002</v>
      </c>
      <c r="E157" s="81">
        <v>3.8429690000000001</v>
      </c>
      <c r="F157" s="81">
        <v>3.9122970000000001</v>
      </c>
      <c r="G157" s="81">
        <v>3.9848729999999999</v>
      </c>
      <c r="H157" s="81">
        <v>4.0612279999999998</v>
      </c>
      <c r="I157" s="81">
        <v>4.1352180000000001</v>
      </c>
      <c r="J157" s="81">
        <v>4.204637</v>
      </c>
      <c r="K157" s="81">
        <v>4.2701630000000002</v>
      </c>
      <c r="L157" s="81">
        <v>4.3368180000000001</v>
      </c>
      <c r="M157" s="81">
        <v>4.3991350000000002</v>
      </c>
      <c r="N157" s="81">
        <v>4.4613339999999999</v>
      </c>
      <c r="O157" s="81">
        <v>4.5160479999999996</v>
      </c>
      <c r="P157" s="81">
        <v>4.5667340000000003</v>
      </c>
      <c r="Q157" s="81">
        <v>4.6188019999999996</v>
      </c>
      <c r="R157" s="81">
        <v>4.6726479999999997</v>
      </c>
      <c r="S157" s="81">
        <v>4.729851</v>
      </c>
      <c r="T157" s="81">
        <v>4.7879880000000004</v>
      </c>
      <c r="U157" s="81">
        <v>4.8476990000000004</v>
      </c>
      <c r="V157" s="81">
        <v>4.9066280000000004</v>
      </c>
      <c r="W157" s="81">
        <v>4.9649210000000004</v>
      </c>
      <c r="X157" s="81">
        <v>5.0262869999999999</v>
      </c>
      <c r="Y157" s="81">
        <v>5.0975279999999996</v>
      </c>
      <c r="Z157" s="81">
        <v>5.1759529999999998</v>
      </c>
      <c r="AA157" s="81">
        <v>5.2562610000000003</v>
      </c>
      <c r="AB157" s="81">
        <v>5.3365280000000004</v>
      </c>
      <c r="AC157" s="81">
        <v>5.4166980000000002</v>
      </c>
      <c r="AD157" s="81">
        <v>5.494872</v>
      </c>
      <c r="AE157" s="81">
        <v>5.5740460000000001</v>
      </c>
      <c r="AF157" s="81">
        <v>5.6556189999999997</v>
      </c>
      <c r="AG157" s="80">
        <v>1.4571000000000001E-2</v>
      </c>
    </row>
    <row r="158" spans="1:33">
      <c r="A158" s="55"/>
      <c r="B158" s="83" t="s">
        <v>1318</v>
      </c>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row>
    <row r="159" spans="1:33">
      <c r="A159" s="58" t="s">
        <v>810</v>
      </c>
      <c r="B159" s="73" t="s">
        <v>1306</v>
      </c>
      <c r="C159" s="81">
        <v>5.1645880000000002</v>
      </c>
      <c r="D159" s="81">
        <v>5.2510469999999998</v>
      </c>
      <c r="E159" s="81">
        <v>5.3408040000000003</v>
      </c>
      <c r="F159" s="81">
        <v>5.4267649999999996</v>
      </c>
      <c r="G159" s="81">
        <v>5.5102960000000003</v>
      </c>
      <c r="H159" s="81">
        <v>5.5932170000000001</v>
      </c>
      <c r="I159" s="81">
        <v>5.6667329999999998</v>
      </c>
      <c r="J159" s="81">
        <v>5.7276150000000001</v>
      </c>
      <c r="K159" s="81">
        <v>5.7770710000000003</v>
      </c>
      <c r="L159" s="81">
        <v>5.8212469999999996</v>
      </c>
      <c r="M159" s="81">
        <v>5.8598720000000002</v>
      </c>
      <c r="N159" s="81">
        <v>5.8899990000000004</v>
      </c>
      <c r="O159" s="81">
        <v>5.9105999999999996</v>
      </c>
      <c r="P159" s="81">
        <v>5.9200840000000001</v>
      </c>
      <c r="Q159" s="81">
        <v>5.9262309999999996</v>
      </c>
      <c r="R159" s="81">
        <v>5.9324110000000001</v>
      </c>
      <c r="S159" s="81">
        <v>5.9373620000000003</v>
      </c>
      <c r="T159" s="81">
        <v>5.9396589999999998</v>
      </c>
      <c r="U159" s="81">
        <v>5.9344789999999996</v>
      </c>
      <c r="V159" s="81">
        <v>5.9235069999999999</v>
      </c>
      <c r="W159" s="81">
        <v>5.9001760000000001</v>
      </c>
      <c r="X159" s="81">
        <v>5.8832069999999996</v>
      </c>
      <c r="Y159" s="81">
        <v>5.8693350000000004</v>
      </c>
      <c r="Z159" s="81">
        <v>5.8584240000000003</v>
      </c>
      <c r="AA159" s="81">
        <v>5.8472119999999999</v>
      </c>
      <c r="AB159" s="81">
        <v>5.8302630000000004</v>
      </c>
      <c r="AC159" s="81">
        <v>5.8064609999999997</v>
      </c>
      <c r="AD159" s="81">
        <v>5.7759</v>
      </c>
      <c r="AE159" s="81">
        <v>5.7390930000000004</v>
      </c>
      <c r="AF159" s="81">
        <v>5.697692</v>
      </c>
      <c r="AG159" s="80">
        <v>3.3930000000000002E-3</v>
      </c>
    </row>
    <row r="160" spans="1:33" ht="24.75">
      <c r="A160" s="58" t="s">
        <v>811</v>
      </c>
      <c r="B160" s="73" t="s">
        <v>1307</v>
      </c>
      <c r="C160" s="81">
        <v>4.4518000000000002E-2</v>
      </c>
      <c r="D160" s="81">
        <v>3.8718000000000002E-2</v>
      </c>
      <c r="E160" s="81">
        <v>3.3901000000000001E-2</v>
      </c>
      <c r="F160" s="81">
        <v>2.9756999999999999E-2</v>
      </c>
      <c r="G160" s="81">
        <v>2.6207000000000001E-2</v>
      </c>
      <c r="H160" s="81">
        <v>2.3344E-2</v>
      </c>
      <c r="I160" s="81">
        <v>2.1041000000000001E-2</v>
      </c>
      <c r="J160" s="81">
        <v>1.9141999999999999E-2</v>
      </c>
      <c r="K160" s="81">
        <v>1.7506000000000001E-2</v>
      </c>
      <c r="L160" s="81">
        <v>1.6154999999999999E-2</v>
      </c>
      <c r="M160" s="81">
        <v>1.4954E-2</v>
      </c>
      <c r="N160" s="81">
        <v>1.3946999999999999E-2</v>
      </c>
      <c r="O160" s="81">
        <v>1.3133000000000001E-2</v>
      </c>
      <c r="P160" s="81">
        <v>1.2479000000000001E-2</v>
      </c>
      <c r="Q160" s="81">
        <v>1.1989E-2</v>
      </c>
      <c r="R160" s="81">
        <v>1.1573E-2</v>
      </c>
      <c r="S160" s="81">
        <v>1.1283E-2</v>
      </c>
      <c r="T160" s="81">
        <v>1.1077999999999999E-2</v>
      </c>
      <c r="U160" s="81">
        <v>1.0898E-2</v>
      </c>
      <c r="V160" s="81">
        <v>1.0711999999999999E-2</v>
      </c>
      <c r="W160" s="81">
        <v>1.0573000000000001E-2</v>
      </c>
      <c r="X160" s="81">
        <v>1.0397E-2</v>
      </c>
      <c r="Y160" s="81">
        <v>1.0226000000000001E-2</v>
      </c>
      <c r="Z160" s="81">
        <v>1.0132E-2</v>
      </c>
      <c r="AA160" s="81">
        <v>1.0088E-2</v>
      </c>
      <c r="AB160" s="81">
        <v>1.0071E-2</v>
      </c>
      <c r="AC160" s="81">
        <v>1.0063000000000001E-2</v>
      </c>
      <c r="AD160" s="81">
        <v>1.0064999999999999E-2</v>
      </c>
      <c r="AE160" s="81">
        <v>1.0061E-2</v>
      </c>
      <c r="AF160" s="81">
        <v>1.0056000000000001E-2</v>
      </c>
      <c r="AG160" s="80">
        <v>-5.0006000000000002E-2</v>
      </c>
    </row>
    <row r="161" spans="1:33" ht="24.75">
      <c r="A161" s="58" t="s">
        <v>812</v>
      </c>
      <c r="B161" s="73" t="s">
        <v>1308</v>
      </c>
      <c r="C161" s="81">
        <v>3.287E-3</v>
      </c>
      <c r="D161" s="81">
        <v>3.228E-3</v>
      </c>
      <c r="E161" s="81">
        <v>3.179E-3</v>
      </c>
      <c r="F161" s="81">
        <v>3.1470000000000001E-3</v>
      </c>
      <c r="G161" s="81">
        <v>3.1340000000000001E-3</v>
      </c>
      <c r="H161" s="81">
        <v>3.156E-3</v>
      </c>
      <c r="I161" s="81">
        <v>3.186E-3</v>
      </c>
      <c r="J161" s="81">
        <v>3.2100000000000002E-3</v>
      </c>
      <c r="K161" s="81">
        <v>3.2100000000000002E-3</v>
      </c>
      <c r="L161" s="81">
        <v>3.2239999999999999E-3</v>
      </c>
      <c r="M161" s="81">
        <v>3.2439999999999999E-3</v>
      </c>
      <c r="N161" s="81">
        <v>3.2629999999999998E-3</v>
      </c>
      <c r="O161" s="81">
        <v>3.3080000000000002E-3</v>
      </c>
      <c r="P161" s="81">
        <v>3.3700000000000002E-3</v>
      </c>
      <c r="Q161" s="81">
        <v>3.4420000000000002E-3</v>
      </c>
      <c r="R161" s="81">
        <v>3.5200000000000001E-3</v>
      </c>
      <c r="S161" s="81">
        <v>3.6029999999999999E-3</v>
      </c>
      <c r="T161" s="81">
        <v>3.6879999999999999E-3</v>
      </c>
      <c r="U161" s="81">
        <v>3.7750000000000001E-3</v>
      </c>
      <c r="V161" s="81">
        <v>3.862E-3</v>
      </c>
      <c r="W161" s="81">
        <v>3.9490000000000003E-3</v>
      </c>
      <c r="X161" s="81">
        <v>4.0340000000000003E-3</v>
      </c>
      <c r="Y161" s="81">
        <v>4.1190000000000003E-3</v>
      </c>
      <c r="Z161" s="81">
        <v>4.2009999999999999E-3</v>
      </c>
      <c r="AA161" s="81">
        <v>4.2830000000000003E-3</v>
      </c>
      <c r="AB161" s="81">
        <v>4.3639999999999998E-3</v>
      </c>
      <c r="AC161" s="81">
        <v>4.4419999999999998E-3</v>
      </c>
      <c r="AD161" s="81">
        <v>4.5149999999999999E-3</v>
      </c>
      <c r="AE161" s="81">
        <v>4.5760000000000002E-3</v>
      </c>
      <c r="AF161" s="81">
        <v>4.6259999999999999E-3</v>
      </c>
      <c r="AG161" s="80">
        <v>1.1849999999999999E-2</v>
      </c>
    </row>
    <row r="162" spans="1:33" ht="72.75">
      <c r="A162" s="58" t="s">
        <v>813</v>
      </c>
      <c r="B162" s="73" t="s">
        <v>1309</v>
      </c>
      <c r="C162" s="81">
        <v>4.6627000000000002E-2</v>
      </c>
      <c r="D162" s="81">
        <v>5.0178E-2</v>
      </c>
      <c r="E162" s="81">
        <v>5.3428999999999997E-2</v>
      </c>
      <c r="F162" s="81">
        <v>5.6334000000000002E-2</v>
      </c>
      <c r="G162" s="81">
        <v>5.8936000000000002E-2</v>
      </c>
      <c r="H162" s="81">
        <v>6.1317999999999998E-2</v>
      </c>
      <c r="I162" s="81">
        <v>6.3455999999999999E-2</v>
      </c>
      <c r="J162" s="81">
        <v>6.5366999999999995E-2</v>
      </c>
      <c r="K162" s="81">
        <v>6.7119999999999999E-2</v>
      </c>
      <c r="L162" s="81">
        <v>6.8755999999999998E-2</v>
      </c>
      <c r="M162" s="81">
        <v>7.0286000000000001E-2</v>
      </c>
      <c r="N162" s="81">
        <v>7.1708999999999995E-2</v>
      </c>
      <c r="O162" s="81">
        <v>7.3071999999999998E-2</v>
      </c>
      <c r="P162" s="81">
        <v>7.4393000000000001E-2</v>
      </c>
      <c r="Q162" s="81">
        <v>7.5683E-2</v>
      </c>
      <c r="R162" s="81">
        <v>7.6974000000000001E-2</v>
      </c>
      <c r="S162" s="81">
        <v>7.8353000000000006E-2</v>
      </c>
      <c r="T162" s="81">
        <v>7.9864000000000004E-2</v>
      </c>
      <c r="U162" s="81">
        <v>8.1556000000000003E-2</v>
      </c>
      <c r="V162" s="81">
        <v>8.3488999999999994E-2</v>
      </c>
      <c r="W162" s="81">
        <v>8.5633000000000001E-2</v>
      </c>
      <c r="X162" s="81">
        <v>8.7994000000000003E-2</v>
      </c>
      <c r="Y162" s="81">
        <v>9.0582999999999997E-2</v>
      </c>
      <c r="Z162" s="81">
        <v>9.3496999999999997E-2</v>
      </c>
      <c r="AA162" s="81">
        <v>9.6724000000000004E-2</v>
      </c>
      <c r="AB162" s="81">
        <v>0.100282</v>
      </c>
      <c r="AC162" s="81">
        <v>0.104184</v>
      </c>
      <c r="AD162" s="81">
        <v>0.108322</v>
      </c>
      <c r="AE162" s="81">
        <v>0.112952</v>
      </c>
      <c r="AF162" s="81">
        <v>0.118239</v>
      </c>
      <c r="AG162" s="80">
        <v>3.2607999999999998E-2</v>
      </c>
    </row>
    <row r="163" spans="1:33" ht="36.75">
      <c r="A163" s="58" t="s">
        <v>814</v>
      </c>
      <c r="B163" s="73" t="s">
        <v>1310</v>
      </c>
      <c r="C163" s="81">
        <v>0</v>
      </c>
      <c r="D163" s="81">
        <v>0</v>
      </c>
      <c r="E163" s="81">
        <v>0</v>
      </c>
      <c r="F163" s="81">
        <v>0</v>
      </c>
      <c r="G163" s="81">
        <v>0</v>
      </c>
      <c r="H163" s="81">
        <v>0</v>
      </c>
      <c r="I163" s="81">
        <v>0</v>
      </c>
      <c r="J163" s="81">
        <v>0</v>
      </c>
      <c r="K163" s="81">
        <v>0</v>
      </c>
      <c r="L163" s="81">
        <v>0</v>
      </c>
      <c r="M163" s="81">
        <v>0</v>
      </c>
      <c r="N163" s="81">
        <v>0</v>
      </c>
      <c r="O163" s="81">
        <v>0</v>
      </c>
      <c r="P163" s="81">
        <v>0</v>
      </c>
      <c r="Q163" s="81">
        <v>0</v>
      </c>
      <c r="R163" s="81">
        <v>0</v>
      </c>
      <c r="S163" s="81">
        <v>0</v>
      </c>
      <c r="T163" s="81">
        <v>0</v>
      </c>
      <c r="U163" s="81">
        <v>0</v>
      </c>
      <c r="V163" s="81">
        <v>0</v>
      </c>
      <c r="W163" s="81">
        <v>0</v>
      </c>
      <c r="X163" s="81">
        <v>0</v>
      </c>
      <c r="Y163" s="81">
        <v>0</v>
      </c>
      <c r="Z163" s="81">
        <v>0</v>
      </c>
      <c r="AA163" s="81">
        <v>0</v>
      </c>
      <c r="AB163" s="81">
        <v>0</v>
      </c>
      <c r="AC163" s="81">
        <v>0</v>
      </c>
      <c r="AD163" s="81">
        <v>0</v>
      </c>
      <c r="AE163" s="81">
        <v>0</v>
      </c>
      <c r="AF163" s="81">
        <v>0</v>
      </c>
      <c r="AG163" s="80" t="s">
        <v>560</v>
      </c>
    </row>
    <row r="164" spans="1:33">
      <c r="A164" s="58" t="s">
        <v>815</v>
      </c>
      <c r="B164" s="73" t="s">
        <v>1311</v>
      </c>
      <c r="C164" s="81">
        <v>1.2400000000000001E-4</v>
      </c>
      <c r="D164" s="81">
        <v>1.25E-4</v>
      </c>
      <c r="E164" s="81">
        <v>1.26E-4</v>
      </c>
      <c r="F164" s="81">
        <v>1.26E-4</v>
      </c>
      <c r="G164" s="81">
        <v>1.26E-4</v>
      </c>
      <c r="H164" s="81">
        <v>1.26E-4</v>
      </c>
      <c r="I164" s="81">
        <v>1.26E-4</v>
      </c>
      <c r="J164" s="81">
        <v>1.25E-4</v>
      </c>
      <c r="K164" s="81">
        <v>1.2400000000000001E-4</v>
      </c>
      <c r="L164" s="81">
        <v>1.22E-4</v>
      </c>
      <c r="M164" s="81">
        <v>1.21E-4</v>
      </c>
      <c r="N164" s="81">
        <v>1.1900000000000001E-4</v>
      </c>
      <c r="O164" s="81">
        <v>1.17E-4</v>
      </c>
      <c r="P164" s="81">
        <v>1.1400000000000001E-4</v>
      </c>
      <c r="Q164" s="81">
        <v>1.12E-4</v>
      </c>
      <c r="R164" s="81">
        <v>1.0900000000000001E-4</v>
      </c>
      <c r="S164" s="81">
        <v>1.06E-4</v>
      </c>
      <c r="T164" s="81">
        <v>1.03E-4</v>
      </c>
      <c r="U164" s="81">
        <v>9.8999999999999994E-5</v>
      </c>
      <c r="V164" s="81">
        <v>9.6000000000000002E-5</v>
      </c>
      <c r="W164" s="81">
        <v>9.2999999999999997E-5</v>
      </c>
      <c r="X164" s="81">
        <v>8.8999999999999995E-5</v>
      </c>
      <c r="Y164" s="81">
        <v>8.6000000000000003E-5</v>
      </c>
      <c r="Z164" s="81">
        <v>8.2000000000000001E-5</v>
      </c>
      <c r="AA164" s="81">
        <v>7.8999999999999996E-5</v>
      </c>
      <c r="AB164" s="81">
        <v>7.6000000000000004E-5</v>
      </c>
      <c r="AC164" s="81">
        <v>7.2000000000000002E-5</v>
      </c>
      <c r="AD164" s="81">
        <v>6.8999999999999997E-5</v>
      </c>
      <c r="AE164" s="81">
        <v>6.6000000000000005E-5</v>
      </c>
      <c r="AF164" s="81">
        <v>6.3E-5</v>
      </c>
      <c r="AG164" s="80">
        <v>-2.3269000000000001E-2</v>
      </c>
    </row>
    <row r="165" spans="1:33" ht="36.75">
      <c r="A165" s="58" t="s">
        <v>816</v>
      </c>
      <c r="B165" s="73" t="s">
        <v>1312</v>
      </c>
      <c r="C165" s="81">
        <v>2.4600000000000002E-4</v>
      </c>
      <c r="D165" s="81">
        <v>5.0199999999999995E-4</v>
      </c>
      <c r="E165" s="81">
        <v>7.6800000000000002E-4</v>
      </c>
      <c r="F165" s="81">
        <v>1.0380000000000001E-3</v>
      </c>
      <c r="G165" s="81">
        <v>1.31E-3</v>
      </c>
      <c r="H165" s="81">
        <v>1.588E-3</v>
      </c>
      <c r="I165" s="81">
        <v>1.8630000000000001E-3</v>
      </c>
      <c r="J165" s="81">
        <v>2.1350000000000002E-3</v>
      </c>
      <c r="K165" s="81">
        <v>2.4069999999999999E-3</v>
      </c>
      <c r="L165" s="81">
        <v>2.6800000000000001E-3</v>
      </c>
      <c r="M165" s="81">
        <v>2.9520000000000002E-3</v>
      </c>
      <c r="N165" s="81">
        <v>3.222E-3</v>
      </c>
      <c r="O165" s="81">
        <v>3.4910000000000002E-3</v>
      </c>
      <c r="P165" s="81">
        <v>3.7599999999999999E-3</v>
      </c>
      <c r="Q165" s="81">
        <v>4.0260000000000001E-3</v>
      </c>
      <c r="R165" s="81">
        <v>4.2890000000000003E-3</v>
      </c>
      <c r="S165" s="81">
        <v>4.5529999999999998E-3</v>
      </c>
      <c r="T165" s="81">
        <v>4.8180000000000002E-3</v>
      </c>
      <c r="U165" s="81">
        <v>5.084E-3</v>
      </c>
      <c r="V165" s="81">
        <v>5.3509999999999999E-3</v>
      </c>
      <c r="W165" s="81">
        <v>5.6160000000000003E-3</v>
      </c>
      <c r="X165" s="81">
        <v>5.8809999999999999E-3</v>
      </c>
      <c r="Y165" s="81">
        <v>6.1450000000000003E-3</v>
      </c>
      <c r="Z165" s="81">
        <v>6.4070000000000004E-3</v>
      </c>
      <c r="AA165" s="81">
        <v>6.6680000000000003E-3</v>
      </c>
      <c r="AB165" s="81">
        <v>6.927E-3</v>
      </c>
      <c r="AC165" s="81">
        <v>7.1830000000000001E-3</v>
      </c>
      <c r="AD165" s="81">
        <v>7.4320000000000002E-3</v>
      </c>
      <c r="AE165" s="81">
        <v>7.6829999999999997E-3</v>
      </c>
      <c r="AF165" s="81">
        <v>7.9380000000000006E-3</v>
      </c>
      <c r="AG165" s="80">
        <v>0.12726699999999999</v>
      </c>
    </row>
    <row r="166" spans="1:33" ht="36.75">
      <c r="A166" s="58" t="s">
        <v>817</v>
      </c>
      <c r="B166" s="73" t="s">
        <v>1313</v>
      </c>
      <c r="C166" s="81">
        <v>2.7500000000000002E-4</v>
      </c>
      <c r="D166" s="81">
        <v>5.5999999999999995E-4</v>
      </c>
      <c r="E166" s="81">
        <v>8.5700000000000001E-4</v>
      </c>
      <c r="F166" s="81">
        <v>1.158E-3</v>
      </c>
      <c r="G166" s="81">
        <v>1.4630000000000001E-3</v>
      </c>
      <c r="H166" s="81">
        <v>1.7719999999999999E-3</v>
      </c>
      <c r="I166" s="81">
        <v>2.0799999999999998E-3</v>
      </c>
      <c r="J166" s="81">
        <v>2.3830000000000001E-3</v>
      </c>
      <c r="K166" s="81">
        <v>2.6870000000000002E-3</v>
      </c>
      <c r="L166" s="81">
        <v>2.9910000000000002E-3</v>
      </c>
      <c r="M166" s="81">
        <v>3.2950000000000002E-3</v>
      </c>
      <c r="N166" s="81">
        <v>3.5969999999999999E-3</v>
      </c>
      <c r="O166" s="81">
        <v>3.8969999999999999E-3</v>
      </c>
      <c r="P166" s="81">
        <v>4.1970000000000002E-3</v>
      </c>
      <c r="Q166" s="81">
        <v>4.4929999999999996E-3</v>
      </c>
      <c r="R166" s="81">
        <v>4.7869999999999996E-3</v>
      </c>
      <c r="S166" s="81">
        <v>5.0819999999999997E-3</v>
      </c>
      <c r="T166" s="81">
        <v>5.3769999999999998E-3</v>
      </c>
      <c r="U166" s="81">
        <v>5.6740000000000002E-3</v>
      </c>
      <c r="V166" s="81">
        <v>5.9719999999999999E-3</v>
      </c>
      <c r="W166" s="81">
        <v>6.2690000000000003E-3</v>
      </c>
      <c r="X166" s="81">
        <v>6.5640000000000004E-3</v>
      </c>
      <c r="Y166" s="81">
        <v>6.8589999999999996E-3</v>
      </c>
      <c r="Z166" s="81">
        <v>7.1510000000000002E-3</v>
      </c>
      <c r="AA166" s="81">
        <v>7.4419999999999998E-3</v>
      </c>
      <c r="AB166" s="81">
        <v>7.7320000000000002E-3</v>
      </c>
      <c r="AC166" s="81">
        <v>8.0169999999999998E-3</v>
      </c>
      <c r="AD166" s="81">
        <v>8.2959999999999996E-3</v>
      </c>
      <c r="AE166" s="81">
        <v>8.5749999999999993E-3</v>
      </c>
      <c r="AF166" s="81">
        <v>8.8610000000000008E-3</v>
      </c>
      <c r="AG166" s="80">
        <v>0.12726699999999999</v>
      </c>
    </row>
    <row r="167" spans="1:33" ht="24.75">
      <c r="A167" s="58" t="s">
        <v>818</v>
      </c>
      <c r="B167" s="73" t="s">
        <v>1314</v>
      </c>
      <c r="C167" s="81">
        <v>3.0800000000000001E-4</v>
      </c>
      <c r="D167" s="81">
        <v>6.2799999999999998E-4</v>
      </c>
      <c r="E167" s="81">
        <v>9.6100000000000005E-4</v>
      </c>
      <c r="F167" s="81">
        <v>1.2979999999999999E-3</v>
      </c>
      <c r="G167" s="81">
        <v>1.64E-3</v>
      </c>
      <c r="H167" s="81">
        <v>1.9870000000000001E-3</v>
      </c>
      <c r="I167" s="81">
        <v>2.3319999999999999E-3</v>
      </c>
      <c r="J167" s="81">
        <v>2.6719999999999999E-3</v>
      </c>
      <c r="K167" s="81">
        <v>3.0119999999999999E-3</v>
      </c>
      <c r="L167" s="81">
        <v>3.3540000000000002E-3</v>
      </c>
      <c r="M167" s="81">
        <v>3.6939999999999998E-3</v>
      </c>
      <c r="N167" s="81">
        <v>4.032E-3</v>
      </c>
      <c r="O167" s="81">
        <v>4.3689999999999996E-3</v>
      </c>
      <c r="P167" s="81">
        <v>4.705E-3</v>
      </c>
      <c r="Q167" s="81">
        <v>5.0379999999999999E-3</v>
      </c>
      <c r="R167" s="81">
        <v>5.3670000000000002E-3</v>
      </c>
      <c r="S167" s="81">
        <v>5.6979999999999999E-3</v>
      </c>
      <c r="T167" s="81">
        <v>6.0289999999999996E-3</v>
      </c>
      <c r="U167" s="81">
        <v>6.3610000000000003E-3</v>
      </c>
      <c r="V167" s="81">
        <v>6.6959999999999997E-3</v>
      </c>
      <c r="W167" s="81">
        <v>7.0280000000000004E-3</v>
      </c>
      <c r="X167" s="81">
        <v>7.3590000000000001E-3</v>
      </c>
      <c r="Y167" s="81">
        <v>7.6899999999999998E-3</v>
      </c>
      <c r="Z167" s="81">
        <v>8.0180000000000008E-3</v>
      </c>
      <c r="AA167" s="81">
        <v>8.3429999999999997E-3</v>
      </c>
      <c r="AB167" s="81">
        <v>8.6689999999999996E-3</v>
      </c>
      <c r="AC167" s="81">
        <v>8.9879999999999995E-3</v>
      </c>
      <c r="AD167" s="81">
        <v>9.2999999999999992E-3</v>
      </c>
      <c r="AE167" s="81">
        <v>9.6139999999999993E-3</v>
      </c>
      <c r="AF167" s="81">
        <v>9.9340000000000001E-3</v>
      </c>
      <c r="AG167" s="80">
        <v>0.12726699999999999</v>
      </c>
    </row>
    <row r="168" spans="1:33" ht="24.75">
      <c r="A168" s="58" t="s">
        <v>819</v>
      </c>
      <c r="B168" s="73" t="s">
        <v>1319</v>
      </c>
      <c r="C168" s="81">
        <v>5.2599729999999996</v>
      </c>
      <c r="D168" s="81">
        <v>5.3449850000000003</v>
      </c>
      <c r="E168" s="81">
        <v>5.4340219999999997</v>
      </c>
      <c r="F168" s="81">
        <v>5.5196230000000002</v>
      </c>
      <c r="G168" s="81">
        <v>5.6031129999999996</v>
      </c>
      <c r="H168" s="81">
        <v>5.6865100000000002</v>
      </c>
      <c r="I168" s="81">
        <v>5.7608160000000002</v>
      </c>
      <c r="J168" s="81">
        <v>5.822648</v>
      </c>
      <c r="K168" s="81">
        <v>5.8731340000000003</v>
      </c>
      <c r="L168" s="81">
        <v>5.9185270000000001</v>
      </c>
      <c r="M168" s="81">
        <v>5.9584169999999999</v>
      </c>
      <c r="N168" s="81">
        <v>5.989884</v>
      </c>
      <c r="O168" s="81">
        <v>6.0119819999999997</v>
      </c>
      <c r="P168" s="81">
        <v>6.0230980000000001</v>
      </c>
      <c r="Q168" s="81">
        <v>6.0310069999999998</v>
      </c>
      <c r="R168" s="81">
        <v>6.0390259999999998</v>
      </c>
      <c r="S168" s="81">
        <v>6.046036</v>
      </c>
      <c r="T168" s="81">
        <v>6.0506130000000002</v>
      </c>
      <c r="U168" s="81">
        <v>6.0479229999999999</v>
      </c>
      <c r="V168" s="81">
        <v>6.0396799999999997</v>
      </c>
      <c r="W168" s="81">
        <v>6.0193320000000003</v>
      </c>
      <c r="X168" s="81">
        <v>6.0055209999999999</v>
      </c>
      <c r="Y168" s="81">
        <v>5.9950359999999998</v>
      </c>
      <c r="Z168" s="81">
        <v>5.9879069999999999</v>
      </c>
      <c r="AA168" s="81">
        <v>5.9808349999999999</v>
      </c>
      <c r="AB168" s="81">
        <v>5.9683780000000004</v>
      </c>
      <c r="AC168" s="81">
        <v>5.9494040000000004</v>
      </c>
      <c r="AD168" s="81">
        <v>5.9238989999999996</v>
      </c>
      <c r="AE168" s="81">
        <v>5.8926150000000002</v>
      </c>
      <c r="AF168" s="81">
        <v>5.857405</v>
      </c>
      <c r="AG168" s="80">
        <v>3.7169999999999998E-3</v>
      </c>
    </row>
    <row r="169" spans="1:33" ht="24.75">
      <c r="A169" s="58" t="s">
        <v>820</v>
      </c>
      <c r="B169" s="83" t="s">
        <v>821</v>
      </c>
      <c r="C169" s="106">
        <v>13.276097</v>
      </c>
      <c r="D169" s="106">
        <v>13.616776</v>
      </c>
      <c r="E169" s="106">
        <v>13.974323</v>
      </c>
      <c r="F169" s="106">
        <v>14.332295</v>
      </c>
      <c r="G169" s="106">
        <v>14.693827000000001</v>
      </c>
      <c r="H169" s="106">
        <v>15.062942</v>
      </c>
      <c r="I169" s="106">
        <v>15.418974</v>
      </c>
      <c r="J169" s="106">
        <v>15.751728999999999</v>
      </c>
      <c r="K169" s="106">
        <v>16.064594</v>
      </c>
      <c r="L169" s="106">
        <v>16.369675000000001</v>
      </c>
      <c r="M169" s="106">
        <v>16.658805999999998</v>
      </c>
      <c r="N169" s="106">
        <v>16.937904</v>
      </c>
      <c r="O169" s="106">
        <v>17.186378000000001</v>
      </c>
      <c r="P169" s="106">
        <v>17.413374000000001</v>
      </c>
      <c r="Q169" s="106">
        <v>17.628954</v>
      </c>
      <c r="R169" s="106">
        <v>17.845186000000002</v>
      </c>
      <c r="S169" s="106">
        <v>18.063438000000001</v>
      </c>
      <c r="T169" s="106">
        <v>18.279122999999998</v>
      </c>
      <c r="U169" s="106">
        <v>18.482787999999999</v>
      </c>
      <c r="V169" s="106">
        <v>18.673454</v>
      </c>
      <c r="W169" s="106">
        <v>18.855067999999999</v>
      </c>
      <c r="X169" s="106">
        <v>19.041941000000001</v>
      </c>
      <c r="Y169" s="106">
        <v>19.256965999999998</v>
      </c>
      <c r="Z169" s="106">
        <v>19.494305000000001</v>
      </c>
      <c r="AA169" s="106">
        <v>19.729174</v>
      </c>
      <c r="AB169" s="106">
        <v>19.952383000000001</v>
      </c>
      <c r="AC169" s="106">
        <v>20.172181999999999</v>
      </c>
      <c r="AD169" s="106">
        <v>20.38401</v>
      </c>
      <c r="AE169" s="106">
        <v>20.577736000000002</v>
      </c>
      <c r="AF169" s="106">
        <v>20.764429</v>
      </c>
      <c r="AG169" s="121">
        <v>1.5543E-2</v>
      </c>
    </row>
    <row r="171" spans="1:33" ht="36.75">
      <c r="A171" s="55"/>
      <c r="B171" s="83" t="s">
        <v>200</v>
      </c>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row>
    <row r="172" spans="1:33">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c r="AA172" s="55"/>
      <c r="AB172" s="55"/>
      <c r="AC172" s="55"/>
      <c r="AD172" s="55"/>
      <c r="AE172" s="55"/>
      <c r="AF172" s="55"/>
      <c r="AG172" s="55"/>
    </row>
    <row r="173" spans="1:33" ht="48.75">
      <c r="A173" s="55"/>
      <c r="B173" s="83" t="s">
        <v>753</v>
      </c>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row>
    <row r="174" spans="1:33" ht="24.75">
      <c r="A174" s="55"/>
      <c r="B174" s="83" t="s">
        <v>1305</v>
      </c>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row>
    <row r="175" spans="1:33">
      <c r="A175" s="58" t="s">
        <v>822</v>
      </c>
      <c r="B175" s="73" t="s">
        <v>1306</v>
      </c>
      <c r="C175" s="122">
        <v>16.490631</v>
      </c>
      <c r="D175" s="122">
        <v>16.657988</v>
      </c>
      <c r="E175" s="122">
        <v>16.865583000000001</v>
      </c>
      <c r="F175" s="122">
        <v>17.274172</v>
      </c>
      <c r="G175" s="122">
        <v>17.758087</v>
      </c>
      <c r="H175" s="122">
        <v>18.191389000000001</v>
      </c>
      <c r="I175" s="122">
        <v>18.482361000000001</v>
      </c>
      <c r="J175" s="122">
        <v>18.484387999999999</v>
      </c>
      <c r="K175" s="122">
        <v>18.520954</v>
      </c>
      <c r="L175" s="122">
        <v>18.508075999999999</v>
      </c>
      <c r="M175" s="122">
        <v>18.479707999999999</v>
      </c>
      <c r="N175" s="122">
        <v>18.440346000000002</v>
      </c>
      <c r="O175" s="122">
        <v>18.402419999999999</v>
      </c>
      <c r="P175" s="122">
        <v>18.370125000000002</v>
      </c>
      <c r="Q175" s="122">
        <v>18.344763</v>
      </c>
      <c r="R175" s="122">
        <v>18.326912</v>
      </c>
      <c r="S175" s="122">
        <v>18.312086000000001</v>
      </c>
      <c r="T175" s="122">
        <v>18.299717000000001</v>
      </c>
      <c r="U175" s="122">
        <v>18.289434</v>
      </c>
      <c r="V175" s="122">
        <v>18.280563000000001</v>
      </c>
      <c r="W175" s="122">
        <v>18.273026999999999</v>
      </c>
      <c r="X175" s="122">
        <v>18.266660999999999</v>
      </c>
      <c r="Y175" s="122">
        <v>18.261267</v>
      </c>
      <c r="Z175" s="122">
        <v>18.256706000000001</v>
      </c>
      <c r="AA175" s="122">
        <v>18.252865</v>
      </c>
      <c r="AB175" s="122">
        <v>18.249580000000002</v>
      </c>
      <c r="AC175" s="122">
        <v>18.246752000000001</v>
      </c>
      <c r="AD175" s="122">
        <v>18.244308</v>
      </c>
      <c r="AE175" s="122">
        <v>18.242138000000001</v>
      </c>
      <c r="AF175" s="122">
        <v>18.240197999999999</v>
      </c>
      <c r="AG175" s="80">
        <v>3.483E-3</v>
      </c>
    </row>
    <row r="176" spans="1:33" ht="24.75">
      <c r="A176" s="58" t="s">
        <v>823</v>
      </c>
      <c r="B176" s="73" t="s">
        <v>1307</v>
      </c>
      <c r="C176" s="122">
        <v>13.406655000000001</v>
      </c>
      <c r="D176" s="122">
        <v>13.390872</v>
      </c>
      <c r="E176" s="122">
        <v>13.624947000000001</v>
      </c>
      <c r="F176" s="122">
        <v>13.833942</v>
      </c>
      <c r="G176" s="122">
        <v>14.089247</v>
      </c>
      <c r="H176" s="122">
        <v>14.348737</v>
      </c>
      <c r="I176" s="122">
        <v>14.577196000000001</v>
      </c>
      <c r="J176" s="122">
        <v>14.59329</v>
      </c>
      <c r="K176" s="122">
        <v>14.641341000000001</v>
      </c>
      <c r="L176" s="122">
        <v>14.684950000000001</v>
      </c>
      <c r="M176" s="122">
        <v>14.700699999999999</v>
      </c>
      <c r="N176" s="122">
        <v>14.658170999999999</v>
      </c>
      <c r="O176" s="122">
        <v>14.641164</v>
      </c>
      <c r="P176" s="122">
        <v>14.629367</v>
      </c>
      <c r="Q176" s="122">
        <v>14.619655</v>
      </c>
      <c r="R176" s="122">
        <v>14.613004999999999</v>
      </c>
      <c r="S176" s="122">
        <v>14.607843000000001</v>
      </c>
      <c r="T176" s="122">
        <v>14.604438999999999</v>
      </c>
      <c r="U176" s="122">
        <v>14.602283</v>
      </c>
      <c r="V176" s="122">
        <v>14.601373000000001</v>
      </c>
      <c r="W176" s="122">
        <v>14.600591</v>
      </c>
      <c r="X176" s="122">
        <v>14.404602000000001</v>
      </c>
      <c r="Y176" s="122">
        <v>14.418168</v>
      </c>
      <c r="Z176" s="122">
        <v>14.440212000000001</v>
      </c>
      <c r="AA176" s="122">
        <v>14.474017999999999</v>
      </c>
      <c r="AB176" s="122">
        <v>14.523809999999999</v>
      </c>
      <c r="AC176" s="122">
        <v>14.593228</v>
      </c>
      <c r="AD176" s="122">
        <v>14.682076</v>
      </c>
      <c r="AE176" s="122">
        <v>14.783524999999999</v>
      </c>
      <c r="AF176" s="122">
        <v>14.88693</v>
      </c>
      <c r="AG176" s="80">
        <v>3.6180000000000001E-3</v>
      </c>
    </row>
    <row r="177" spans="1:33" ht="24.75">
      <c r="A177" s="58" t="s">
        <v>824</v>
      </c>
      <c r="B177" s="73" t="s">
        <v>1308</v>
      </c>
      <c r="C177" s="122">
        <v>12.624862</v>
      </c>
      <c r="D177" s="122">
        <v>12.71697</v>
      </c>
      <c r="E177" s="122">
        <v>12.8179</v>
      </c>
      <c r="F177" s="122">
        <v>12.896065</v>
      </c>
      <c r="G177" s="122">
        <v>13.012043999999999</v>
      </c>
      <c r="H177" s="122">
        <v>13.176348000000001</v>
      </c>
      <c r="I177" s="122">
        <v>13.400192000000001</v>
      </c>
      <c r="J177" s="122">
        <v>13.479231</v>
      </c>
      <c r="K177" s="122">
        <v>13.639422</v>
      </c>
      <c r="L177" s="122">
        <v>13.809906</v>
      </c>
      <c r="M177" s="122">
        <v>13.945539</v>
      </c>
      <c r="N177" s="122">
        <v>14.037323000000001</v>
      </c>
      <c r="O177" s="122">
        <v>14.083603999999999</v>
      </c>
      <c r="P177" s="122">
        <v>14.099356999999999</v>
      </c>
      <c r="Q177" s="122">
        <v>14.031141</v>
      </c>
      <c r="R177" s="122">
        <v>14.035256</v>
      </c>
      <c r="S177" s="122">
        <v>14.044086</v>
      </c>
      <c r="T177" s="122">
        <v>14.058752</v>
      </c>
      <c r="U177" s="122">
        <v>14.082060999999999</v>
      </c>
      <c r="V177" s="122">
        <v>14.115887000000001</v>
      </c>
      <c r="W177" s="122">
        <v>14.159841</v>
      </c>
      <c r="X177" s="122">
        <v>14.211149000000001</v>
      </c>
      <c r="Y177" s="122">
        <v>14.263293000000001</v>
      </c>
      <c r="Z177" s="122">
        <v>14.31025</v>
      </c>
      <c r="AA177" s="122">
        <v>14.348736000000001</v>
      </c>
      <c r="AB177" s="122">
        <v>14.376898000000001</v>
      </c>
      <c r="AC177" s="122">
        <v>14.396907000000001</v>
      </c>
      <c r="AD177" s="122">
        <v>14.399818</v>
      </c>
      <c r="AE177" s="122">
        <v>14.399217999999999</v>
      </c>
      <c r="AF177" s="122">
        <v>14.398680000000001</v>
      </c>
      <c r="AG177" s="80">
        <v>4.5440000000000003E-3</v>
      </c>
    </row>
    <row r="178" spans="1:33" ht="72.75">
      <c r="A178" s="58" t="s">
        <v>825</v>
      </c>
      <c r="B178" s="73" t="s">
        <v>1309</v>
      </c>
      <c r="C178" s="122">
        <v>8.9705530000000007</v>
      </c>
      <c r="D178" s="122">
        <v>12.706604</v>
      </c>
      <c r="E178" s="122">
        <v>12.897489999999999</v>
      </c>
      <c r="F178" s="122">
        <v>13.119279000000001</v>
      </c>
      <c r="G178" s="122">
        <v>13.387620999999999</v>
      </c>
      <c r="H178" s="122">
        <v>13.697343</v>
      </c>
      <c r="I178" s="122">
        <v>14.015763</v>
      </c>
      <c r="J178" s="122">
        <v>14.079936999999999</v>
      </c>
      <c r="K178" s="122">
        <v>14.226708</v>
      </c>
      <c r="L178" s="122">
        <v>14.315179000000001</v>
      </c>
      <c r="M178" s="122">
        <v>14.362587</v>
      </c>
      <c r="N178" s="122">
        <v>14.379441999999999</v>
      </c>
      <c r="O178" s="122">
        <v>14.369514000000001</v>
      </c>
      <c r="P178" s="122">
        <v>14.355945999999999</v>
      </c>
      <c r="Q178" s="122">
        <v>14.341265</v>
      </c>
      <c r="R178" s="122">
        <v>14.321901</v>
      </c>
      <c r="S178" s="122">
        <v>14.298261999999999</v>
      </c>
      <c r="T178" s="122">
        <v>14.273948000000001</v>
      </c>
      <c r="U178" s="122">
        <v>14.24985</v>
      </c>
      <c r="V178" s="122">
        <v>14.223782999999999</v>
      </c>
      <c r="W178" s="122">
        <v>14.198535</v>
      </c>
      <c r="X178" s="122">
        <v>14.173295</v>
      </c>
      <c r="Y178" s="122">
        <v>14.147655</v>
      </c>
      <c r="Z178" s="122">
        <v>14.125093</v>
      </c>
      <c r="AA178" s="122">
        <v>14.102512000000001</v>
      </c>
      <c r="AB178" s="122">
        <v>14.081931000000001</v>
      </c>
      <c r="AC178" s="122">
        <v>14.061762999999999</v>
      </c>
      <c r="AD178" s="122">
        <v>14.045614</v>
      </c>
      <c r="AE178" s="122">
        <v>14.027972</v>
      </c>
      <c r="AF178" s="122">
        <v>14.011533999999999</v>
      </c>
      <c r="AG178" s="80">
        <v>1.5495999999999999E-2</v>
      </c>
    </row>
    <row r="179" spans="1:33" ht="36.75">
      <c r="A179" s="58" t="s">
        <v>826</v>
      </c>
      <c r="B179" s="73" t="s">
        <v>1310</v>
      </c>
      <c r="C179" s="122">
        <v>8.8073759999999996</v>
      </c>
      <c r="D179" s="122">
        <v>8.9271759999999993</v>
      </c>
      <c r="E179" s="122">
        <v>9.1100349999999999</v>
      </c>
      <c r="F179" s="122">
        <v>9.3191500000000005</v>
      </c>
      <c r="G179" s="122">
        <v>9.5621419999999997</v>
      </c>
      <c r="H179" s="122">
        <v>9.8183989999999994</v>
      </c>
      <c r="I179" s="122">
        <v>10.101972999999999</v>
      </c>
      <c r="J179" s="122">
        <v>10.202016</v>
      </c>
      <c r="K179" s="122">
        <v>10.452854</v>
      </c>
      <c r="L179" s="122">
        <v>10.679508</v>
      </c>
      <c r="M179" s="122">
        <v>10.899879</v>
      </c>
      <c r="N179" s="122">
        <v>11.05353</v>
      </c>
      <c r="O179" s="122">
        <v>11.124699</v>
      </c>
      <c r="P179" s="122">
        <v>11.151427999999999</v>
      </c>
      <c r="Q179" s="122">
        <v>11.150812999999999</v>
      </c>
      <c r="R179" s="122">
        <v>11.150351000000001</v>
      </c>
      <c r="S179" s="122">
        <v>11.149998999999999</v>
      </c>
      <c r="T179" s="122">
        <v>11.149732</v>
      </c>
      <c r="U179" s="122">
        <v>11.149528999999999</v>
      </c>
      <c r="V179" s="122">
        <v>11.149368000000001</v>
      </c>
      <c r="W179" s="122">
        <v>11.149243999999999</v>
      </c>
      <c r="X179" s="122">
        <v>11.149148</v>
      </c>
      <c r="Y179" s="122">
        <v>11.149073</v>
      </c>
      <c r="Z179" s="122">
        <v>11.149013999999999</v>
      </c>
      <c r="AA179" s="122">
        <v>11.14897</v>
      </c>
      <c r="AB179" s="122">
        <v>11.148934000000001</v>
      </c>
      <c r="AC179" s="122">
        <v>11.148909</v>
      </c>
      <c r="AD179" s="122">
        <v>11.148887</v>
      </c>
      <c r="AE179" s="122">
        <v>11.148872000000001</v>
      </c>
      <c r="AF179" s="122">
        <v>11.148859</v>
      </c>
      <c r="AG179" s="80">
        <v>8.1620000000000009E-3</v>
      </c>
    </row>
    <row r="180" spans="1:33">
      <c r="A180" s="58" t="s">
        <v>827</v>
      </c>
      <c r="B180" s="73" t="s">
        <v>1311</v>
      </c>
      <c r="C180" s="122">
        <v>27.306767000000001</v>
      </c>
      <c r="D180" s="122">
        <v>27.373486</v>
      </c>
      <c r="E180" s="122">
        <v>27.479723</v>
      </c>
      <c r="F180" s="122">
        <v>27.558764</v>
      </c>
      <c r="G180" s="122">
        <v>27.674097</v>
      </c>
      <c r="H180" s="122">
        <v>27.836693</v>
      </c>
      <c r="I180" s="122">
        <v>28.053834999999999</v>
      </c>
      <c r="J180" s="122">
        <v>28.207539000000001</v>
      </c>
      <c r="K180" s="122">
        <v>28.443204999999999</v>
      </c>
      <c r="L180" s="122">
        <v>28.674709</v>
      </c>
      <c r="M180" s="122">
        <v>28.870735</v>
      </c>
      <c r="N180" s="122">
        <v>28.965260000000001</v>
      </c>
      <c r="O180" s="122">
        <v>28.993694000000001</v>
      </c>
      <c r="P180" s="122">
        <v>29.001149999999999</v>
      </c>
      <c r="Q180" s="122">
        <v>28.999898999999999</v>
      </c>
      <c r="R180" s="122">
        <v>28.998663000000001</v>
      </c>
      <c r="S180" s="122">
        <v>28.997719</v>
      </c>
      <c r="T180" s="122">
        <v>28.996970999999998</v>
      </c>
      <c r="U180" s="122">
        <v>28.996421999999999</v>
      </c>
      <c r="V180" s="122">
        <v>28.996338000000002</v>
      </c>
      <c r="W180" s="122">
        <v>28.996420000000001</v>
      </c>
      <c r="X180" s="122">
        <v>28.996763000000001</v>
      </c>
      <c r="Y180" s="122">
        <v>28.997484</v>
      </c>
      <c r="Z180" s="122">
        <v>28.975849</v>
      </c>
      <c r="AA180" s="122">
        <v>28.979357</v>
      </c>
      <c r="AB180" s="122">
        <v>28.984477999999999</v>
      </c>
      <c r="AC180" s="122">
        <v>28.991734999999998</v>
      </c>
      <c r="AD180" s="122">
        <v>29.001629000000001</v>
      </c>
      <c r="AE180" s="122">
        <v>29.014500000000002</v>
      </c>
      <c r="AF180" s="122">
        <v>29.030773</v>
      </c>
      <c r="AG180" s="80">
        <v>2.1129999999999999E-3</v>
      </c>
    </row>
    <row r="181" spans="1:33" ht="36.75">
      <c r="A181" s="58" t="s">
        <v>828</v>
      </c>
      <c r="B181" s="73" t="s">
        <v>1312</v>
      </c>
      <c r="C181" s="122">
        <v>23.005604000000002</v>
      </c>
      <c r="D181" s="122">
        <v>23.400020999999999</v>
      </c>
      <c r="E181" s="122">
        <v>23.759357000000001</v>
      </c>
      <c r="F181" s="122">
        <v>24.149006</v>
      </c>
      <c r="G181" s="122">
        <v>24.672279</v>
      </c>
      <c r="H181" s="122">
        <v>25.349667</v>
      </c>
      <c r="I181" s="122">
        <v>26.164290999999999</v>
      </c>
      <c r="J181" s="122">
        <v>26.605913000000001</v>
      </c>
      <c r="K181" s="122">
        <v>27.359231999999999</v>
      </c>
      <c r="L181" s="122">
        <v>28.056647999999999</v>
      </c>
      <c r="M181" s="122">
        <v>28.526541000000002</v>
      </c>
      <c r="N181" s="122">
        <v>28.780718</v>
      </c>
      <c r="O181" s="122">
        <v>28.849609000000001</v>
      </c>
      <c r="P181" s="122">
        <v>28.864253999999999</v>
      </c>
      <c r="Q181" s="122">
        <v>28.865772</v>
      </c>
      <c r="R181" s="122">
        <v>28.871856999999999</v>
      </c>
      <c r="S181" s="122">
        <v>28.866346</v>
      </c>
      <c r="T181" s="122">
        <v>28.861977</v>
      </c>
      <c r="U181" s="122">
        <v>28.858754999999999</v>
      </c>
      <c r="V181" s="122">
        <v>28.856477999999999</v>
      </c>
      <c r="W181" s="122">
        <v>28.854986</v>
      </c>
      <c r="X181" s="122">
        <v>28.854115</v>
      </c>
      <c r="Y181" s="122">
        <v>28.853702999999999</v>
      </c>
      <c r="Z181" s="122">
        <v>28.853580000000001</v>
      </c>
      <c r="AA181" s="122">
        <v>28.853628</v>
      </c>
      <c r="AB181" s="122">
        <v>28.853677999999999</v>
      </c>
      <c r="AC181" s="122">
        <v>28.853659</v>
      </c>
      <c r="AD181" s="122">
        <v>28.853531</v>
      </c>
      <c r="AE181" s="122">
        <v>28.853092</v>
      </c>
      <c r="AF181" s="122">
        <v>28.852087000000001</v>
      </c>
      <c r="AG181" s="80">
        <v>7.8390000000000005E-3</v>
      </c>
    </row>
    <row r="182" spans="1:33" ht="36.75">
      <c r="A182" s="58" t="s">
        <v>829</v>
      </c>
      <c r="B182" s="73" t="s">
        <v>1313</v>
      </c>
      <c r="C182" s="122">
        <v>19.178469</v>
      </c>
      <c r="D182" s="122">
        <v>19.306830999999999</v>
      </c>
      <c r="E182" s="122">
        <v>19.414116</v>
      </c>
      <c r="F182" s="122">
        <v>19.521678999999999</v>
      </c>
      <c r="G182" s="122">
        <v>19.673559000000001</v>
      </c>
      <c r="H182" s="122">
        <v>19.870455</v>
      </c>
      <c r="I182" s="122">
        <v>20.123327</v>
      </c>
      <c r="J182" s="122">
        <v>20.233167999999999</v>
      </c>
      <c r="K182" s="122">
        <v>20.388349999999999</v>
      </c>
      <c r="L182" s="122">
        <v>20.600597</v>
      </c>
      <c r="M182" s="122">
        <v>20.729555000000001</v>
      </c>
      <c r="N182" s="122">
        <v>20.823048</v>
      </c>
      <c r="O182" s="122">
        <v>20.900369999999999</v>
      </c>
      <c r="P182" s="122">
        <v>20.958041999999999</v>
      </c>
      <c r="Q182" s="122">
        <v>20.987030000000001</v>
      </c>
      <c r="R182" s="122">
        <v>21.010442999999999</v>
      </c>
      <c r="S182" s="122">
        <v>21.027752</v>
      </c>
      <c r="T182" s="122">
        <v>21.041440999999999</v>
      </c>
      <c r="U182" s="122">
        <v>21.042824</v>
      </c>
      <c r="V182" s="122">
        <v>21.039771999999999</v>
      </c>
      <c r="W182" s="122">
        <v>21.037172000000002</v>
      </c>
      <c r="X182" s="122">
        <v>21.035048</v>
      </c>
      <c r="Y182" s="122">
        <v>21.029344999999999</v>
      </c>
      <c r="Z182" s="122">
        <v>21.030071</v>
      </c>
      <c r="AA182" s="122">
        <v>21.031731000000001</v>
      </c>
      <c r="AB182" s="122">
        <v>21.034334000000001</v>
      </c>
      <c r="AC182" s="122">
        <v>21.03792</v>
      </c>
      <c r="AD182" s="122">
        <v>21.04241</v>
      </c>
      <c r="AE182" s="122">
        <v>21.039542999999998</v>
      </c>
      <c r="AF182" s="122">
        <v>21.048538000000001</v>
      </c>
      <c r="AG182" s="80">
        <v>3.2139999999999998E-3</v>
      </c>
    </row>
    <row r="183" spans="1:33" ht="24.75">
      <c r="A183" s="58" t="s">
        <v>830</v>
      </c>
      <c r="B183" s="73" t="s">
        <v>1314</v>
      </c>
      <c r="C183" s="122">
        <v>18.70326</v>
      </c>
      <c r="D183" s="122">
        <v>16.244858000000001</v>
      </c>
      <c r="E183" s="122">
        <v>16.244858000000001</v>
      </c>
      <c r="F183" s="122">
        <v>16.244858000000001</v>
      </c>
      <c r="G183" s="122">
        <v>16.244858000000001</v>
      </c>
      <c r="H183" s="122">
        <v>16.244858000000001</v>
      </c>
      <c r="I183" s="122">
        <v>16.244858000000001</v>
      </c>
      <c r="J183" s="122">
        <v>16.244858000000001</v>
      </c>
      <c r="K183" s="122">
        <v>16.244858000000001</v>
      </c>
      <c r="L183" s="122">
        <v>16.244858000000001</v>
      </c>
      <c r="M183" s="122">
        <v>16.244858000000001</v>
      </c>
      <c r="N183" s="122">
        <v>16.244858000000001</v>
      </c>
      <c r="O183" s="122">
        <v>16.244858000000001</v>
      </c>
      <c r="P183" s="122">
        <v>16.244858000000001</v>
      </c>
      <c r="Q183" s="122">
        <v>16.244858000000001</v>
      </c>
      <c r="R183" s="122">
        <v>16.244858000000001</v>
      </c>
      <c r="S183" s="122">
        <v>16.244858000000001</v>
      </c>
      <c r="T183" s="122">
        <v>16.244858000000001</v>
      </c>
      <c r="U183" s="122">
        <v>16.244858000000001</v>
      </c>
      <c r="V183" s="122">
        <v>16.244858000000001</v>
      </c>
      <c r="W183" s="122">
        <v>16.244858000000001</v>
      </c>
      <c r="X183" s="122">
        <v>16.244858000000001</v>
      </c>
      <c r="Y183" s="122">
        <v>16.244858000000001</v>
      </c>
      <c r="Z183" s="122">
        <v>16.244858000000001</v>
      </c>
      <c r="AA183" s="122">
        <v>16.244858000000001</v>
      </c>
      <c r="AB183" s="122">
        <v>16.244858000000001</v>
      </c>
      <c r="AC183" s="122">
        <v>16.244858000000001</v>
      </c>
      <c r="AD183" s="122">
        <v>16.244858000000001</v>
      </c>
      <c r="AE183" s="122">
        <v>16.244858000000001</v>
      </c>
      <c r="AF183" s="122">
        <v>16.244858000000001</v>
      </c>
      <c r="AG183" s="80">
        <v>-4.8479999999999999E-3</v>
      </c>
    </row>
    <row r="184" spans="1:33" ht="36.75">
      <c r="A184" s="58" t="s">
        <v>831</v>
      </c>
      <c r="B184" s="73" t="s">
        <v>1322</v>
      </c>
      <c r="C184" s="122">
        <v>15.745361000000001</v>
      </c>
      <c r="D184" s="122">
        <v>15.845704</v>
      </c>
      <c r="E184" s="122">
        <v>16.040210999999999</v>
      </c>
      <c r="F184" s="122">
        <v>16.367560999999998</v>
      </c>
      <c r="G184" s="122">
        <v>16.758938000000001</v>
      </c>
      <c r="H184" s="122">
        <v>17.113142</v>
      </c>
      <c r="I184" s="122">
        <v>17.357555000000001</v>
      </c>
      <c r="J184" s="122">
        <v>17.334826</v>
      </c>
      <c r="K184" s="122">
        <v>17.345827</v>
      </c>
      <c r="L184" s="122">
        <v>17.322779000000001</v>
      </c>
      <c r="M184" s="122">
        <v>17.279865000000001</v>
      </c>
      <c r="N184" s="122">
        <v>17.208002</v>
      </c>
      <c r="O184" s="122">
        <v>17.144780999999998</v>
      </c>
      <c r="P184" s="122">
        <v>17.089196999999999</v>
      </c>
      <c r="Q184" s="122">
        <v>17.036864999999999</v>
      </c>
      <c r="R184" s="122">
        <v>16.994081000000001</v>
      </c>
      <c r="S184" s="122">
        <v>16.951350999999999</v>
      </c>
      <c r="T184" s="122">
        <v>16.913582000000002</v>
      </c>
      <c r="U184" s="122">
        <v>16.877248999999999</v>
      </c>
      <c r="V184" s="122">
        <v>16.841707</v>
      </c>
      <c r="W184" s="122">
        <v>16.802837</v>
      </c>
      <c r="X184" s="122">
        <v>16.683385999999999</v>
      </c>
      <c r="Y184" s="122">
        <v>16.660204</v>
      </c>
      <c r="Z184" s="122">
        <v>16.638570999999999</v>
      </c>
      <c r="AA184" s="122">
        <v>16.628532</v>
      </c>
      <c r="AB184" s="122">
        <v>16.628481000000001</v>
      </c>
      <c r="AC184" s="122">
        <v>16.638560999999999</v>
      </c>
      <c r="AD184" s="122">
        <v>16.658847999999999</v>
      </c>
      <c r="AE184" s="122">
        <v>16.686192999999999</v>
      </c>
      <c r="AF184" s="122">
        <v>16.716265</v>
      </c>
      <c r="AG184" s="80">
        <v>2.065E-3</v>
      </c>
    </row>
    <row r="185" spans="1:33">
      <c r="A185" s="55"/>
      <c r="B185" s="83" t="s">
        <v>1316</v>
      </c>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row>
    <row r="186" spans="1:33">
      <c r="A186" s="58" t="s">
        <v>832</v>
      </c>
      <c r="B186" s="73" t="s">
        <v>1306</v>
      </c>
      <c r="C186" s="122">
        <v>9.9379860000000004</v>
      </c>
      <c r="D186" s="122">
        <v>10.092971</v>
      </c>
      <c r="E186" s="122">
        <v>10.321581999999999</v>
      </c>
      <c r="F186" s="122">
        <v>10.597592000000001</v>
      </c>
      <c r="G186" s="122">
        <v>10.914816</v>
      </c>
      <c r="H186" s="122">
        <v>11.234718000000001</v>
      </c>
      <c r="I186" s="122">
        <v>11.575718999999999</v>
      </c>
      <c r="J186" s="122">
        <v>11.743528</v>
      </c>
      <c r="K186" s="122">
        <v>12.048120000000001</v>
      </c>
      <c r="L186" s="122">
        <v>12.323485</v>
      </c>
      <c r="M186" s="122">
        <v>12.57606</v>
      </c>
      <c r="N186" s="122">
        <v>12.712394</v>
      </c>
      <c r="O186" s="122">
        <v>12.706125</v>
      </c>
      <c r="P186" s="122">
        <v>12.700659999999999</v>
      </c>
      <c r="Q186" s="122">
        <v>12.696635000000001</v>
      </c>
      <c r="R186" s="122">
        <v>12.694022</v>
      </c>
      <c r="S186" s="122">
        <v>12.692774999999999</v>
      </c>
      <c r="T186" s="122">
        <v>12.655964000000001</v>
      </c>
      <c r="U186" s="122">
        <v>12.658526999999999</v>
      </c>
      <c r="V186" s="122">
        <v>12.662374</v>
      </c>
      <c r="W186" s="122">
        <v>12.667802</v>
      </c>
      <c r="X186" s="122">
        <v>12.674972</v>
      </c>
      <c r="Y186" s="122">
        <v>12.683774</v>
      </c>
      <c r="Z186" s="122">
        <v>12.693517999999999</v>
      </c>
      <c r="AA186" s="122">
        <v>12.703303</v>
      </c>
      <c r="AB186" s="122">
        <v>12.712225</v>
      </c>
      <c r="AC186" s="122">
        <v>12.71963</v>
      </c>
      <c r="AD186" s="122">
        <v>12.723153</v>
      </c>
      <c r="AE186" s="122">
        <v>12.724192</v>
      </c>
      <c r="AF186" s="122">
        <v>12.725039000000001</v>
      </c>
      <c r="AG186" s="80">
        <v>8.5609999999999992E-3</v>
      </c>
    </row>
    <row r="187" spans="1:33" ht="24.75">
      <c r="A187" s="58" t="s">
        <v>833</v>
      </c>
      <c r="B187" s="73" t="s">
        <v>1307</v>
      </c>
      <c r="C187" s="122">
        <v>7.2991159999999997</v>
      </c>
      <c r="D187" s="122">
        <v>7.3826029999999996</v>
      </c>
      <c r="E187" s="122">
        <v>7.5242779999999998</v>
      </c>
      <c r="F187" s="122">
        <v>7.6900360000000001</v>
      </c>
      <c r="G187" s="122">
        <v>7.88293</v>
      </c>
      <c r="H187" s="122">
        <v>8.0885820000000006</v>
      </c>
      <c r="I187" s="122">
        <v>8.3122220000000002</v>
      </c>
      <c r="J187" s="122">
        <v>8.3905499999999993</v>
      </c>
      <c r="K187" s="122">
        <v>8.5932549999999992</v>
      </c>
      <c r="L187" s="122">
        <v>8.7738329999999998</v>
      </c>
      <c r="M187" s="122">
        <v>8.9459590000000002</v>
      </c>
      <c r="N187" s="122">
        <v>9.0631690000000003</v>
      </c>
      <c r="O187" s="122">
        <v>9.112482</v>
      </c>
      <c r="P187" s="122">
        <v>9.1509719999999994</v>
      </c>
      <c r="Q187" s="122">
        <v>9.1499020000000009</v>
      </c>
      <c r="R187" s="122">
        <v>9.1466550000000009</v>
      </c>
      <c r="S187" s="122">
        <v>9.1428829999999994</v>
      </c>
      <c r="T187" s="122">
        <v>9.1390989999999999</v>
      </c>
      <c r="U187" s="122">
        <v>9.1355660000000007</v>
      </c>
      <c r="V187" s="122">
        <v>9.1321619999999992</v>
      </c>
      <c r="W187" s="122">
        <v>9.1288940000000007</v>
      </c>
      <c r="X187" s="122">
        <v>9.1256959999999996</v>
      </c>
      <c r="Y187" s="122">
        <v>9.1224530000000001</v>
      </c>
      <c r="Z187" s="122">
        <v>9.1191420000000001</v>
      </c>
      <c r="AA187" s="122">
        <v>9.1157550000000001</v>
      </c>
      <c r="AB187" s="122">
        <v>9.1127690000000001</v>
      </c>
      <c r="AC187" s="122">
        <v>9.1093399999999995</v>
      </c>
      <c r="AD187" s="122">
        <v>9.1075490000000006</v>
      </c>
      <c r="AE187" s="122">
        <v>9.1051660000000005</v>
      </c>
      <c r="AF187" s="122">
        <v>9.1039510000000003</v>
      </c>
      <c r="AG187" s="80">
        <v>7.6480000000000003E-3</v>
      </c>
    </row>
    <row r="188" spans="1:33" ht="24.75">
      <c r="A188" s="58" t="s">
        <v>834</v>
      </c>
      <c r="B188" s="73" t="s">
        <v>1308</v>
      </c>
      <c r="C188" s="122">
        <v>6.9643329999999999</v>
      </c>
      <c r="D188" s="122">
        <v>7.0463019999999998</v>
      </c>
      <c r="E188" s="122">
        <v>7.1880280000000001</v>
      </c>
      <c r="F188" s="122">
        <v>7.3388179999999998</v>
      </c>
      <c r="G188" s="122">
        <v>7.5395029999999998</v>
      </c>
      <c r="H188" s="122">
        <v>7.7459930000000004</v>
      </c>
      <c r="I188" s="122">
        <v>7.9825889999999999</v>
      </c>
      <c r="J188" s="122">
        <v>8.0953119999999998</v>
      </c>
      <c r="K188" s="122">
        <v>8.3402809999999992</v>
      </c>
      <c r="L188" s="122">
        <v>8.5825060000000004</v>
      </c>
      <c r="M188" s="122">
        <v>8.802835</v>
      </c>
      <c r="N188" s="122">
        <v>8.9873499999999993</v>
      </c>
      <c r="O188" s="122">
        <v>9.0908110000000004</v>
      </c>
      <c r="P188" s="122">
        <v>9.1399469999999994</v>
      </c>
      <c r="Q188" s="122">
        <v>9.1646169999999998</v>
      </c>
      <c r="R188" s="122">
        <v>9.1847510000000003</v>
      </c>
      <c r="S188" s="122">
        <v>9.2014999999999993</v>
      </c>
      <c r="T188" s="122">
        <v>9.2066250000000007</v>
      </c>
      <c r="U188" s="122">
        <v>9.2068200000000004</v>
      </c>
      <c r="V188" s="122">
        <v>9.2070980000000002</v>
      </c>
      <c r="W188" s="122">
        <v>9.2074789999999993</v>
      </c>
      <c r="X188" s="122">
        <v>9.2079839999999997</v>
      </c>
      <c r="Y188" s="122">
        <v>9.2086170000000003</v>
      </c>
      <c r="Z188" s="122">
        <v>9.2093690000000006</v>
      </c>
      <c r="AA188" s="122">
        <v>9.2101980000000001</v>
      </c>
      <c r="AB188" s="122">
        <v>9.2110430000000001</v>
      </c>
      <c r="AC188" s="122">
        <v>9.211843</v>
      </c>
      <c r="AD188" s="122">
        <v>9.2125450000000004</v>
      </c>
      <c r="AE188" s="122">
        <v>9.2131139999999991</v>
      </c>
      <c r="AF188" s="122">
        <v>9.2135820000000006</v>
      </c>
      <c r="AG188" s="80">
        <v>9.698E-3</v>
      </c>
    </row>
    <row r="189" spans="1:33" ht="72.75">
      <c r="A189" s="58" t="s">
        <v>835</v>
      </c>
      <c r="B189" s="73" t="s">
        <v>1309</v>
      </c>
      <c r="C189" s="122">
        <v>7.3829039999999999</v>
      </c>
      <c r="D189" s="122">
        <v>7.3672170000000001</v>
      </c>
      <c r="E189" s="122">
        <v>7.5516990000000002</v>
      </c>
      <c r="F189" s="122">
        <v>7.7748819999999998</v>
      </c>
      <c r="G189" s="122">
        <v>8.0305710000000001</v>
      </c>
      <c r="H189" s="122">
        <v>8.2976299999999998</v>
      </c>
      <c r="I189" s="122">
        <v>8.5568639999999991</v>
      </c>
      <c r="J189" s="122">
        <v>8.6471400000000003</v>
      </c>
      <c r="K189" s="122">
        <v>8.8656989999999993</v>
      </c>
      <c r="L189" s="122">
        <v>9.059037</v>
      </c>
      <c r="M189" s="122">
        <v>9.2373089999999998</v>
      </c>
      <c r="N189" s="122">
        <v>9.3513409999999997</v>
      </c>
      <c r="O189" s="122">
        <v>9.3830249999999999</v>
      </c>
      <c r="P189" s="122">
        <v>9.4130269999999996</v>
      </c>
      <c r="Q189" s="122">
        <v>9.4342939999999995</v>
      </c>
      <c r="R189" s="122">
        <v>9.4367850000000004</v>
      </c>
      <c r="S189" s="122">
        <v>9.4399270000000008</v>
      </c>
      <c r="T189" s="122">
        <v>9.4424309999999991</v>
      </c>
      <c r="U189" s="122">
        <v>9.444509</v>
      </c>
      <c r="V189" s="122">
        <v>9.4466850000000004</v>
      </c>
      <c r="W189" s="122">
        <v>9.4493500000000008</v>
      </c>
      <c r="X189" s="122">
        <v>9.4519570000000002</v>
      </c>
      <c r="Y189" s="122">
        <v>9.4521339999999991</v>
      </c>
      <c r="Z189" s="122">
        <v>9.4515560000000001</v>
      </c>
      <c r="AA189" s="122">
        <v>9.4509939999999997</v>
      </c>
      <c r="AB189" s="122">
        <v>9.4538510000000002</v>
      </c>
      <c r="AC189" s="122">
        <v>9.4569500000000009</v>
      </c>
      <c r="AD189" s="122">
        <v>9.4602979999999999</v>
      </c>
      <c r="AE189" s="122">
        <v>9.4638930000000006</v>
      </c>
      <c r="AF189" s="122">
        <v>9.4677430000000005</v>
      </c>
      <c r="AG189" s="80">
        <v>8.6140000000000001E-3</v>
      </c>
    </row>
    <row r="190" spans="1:33" ht="36.75">
      <c r="A190" s="58" t="s">
        <v>836</v>
      </c>
      <c r="B190" s="73" t="s">
        <v>1310</v>
      </c>
      <c r="C190" s="122">
        <v>7.5571089999999996</v>
      </c>
      <c r="D190" s="122">
        <v>7.3150969999999997</v>
      </c>
      <c r="E190" s="122">
        <v>7.4511969999999996</v>
      </c>
      <c r="F190" s="122">
        <v>7.6110899999999999</v>
      </c>
      <c r="G190" s="122">
        <v>7.7977559999999997</v>
      </c>
      <c r="H190" s="122">
        <v>7.9957989999999999</v>
      </c>
      <c r="I190" s="122">
        <v>8.2131559999999997</v>
      </c>
      <c r="J190" s="122">
        <v>8.2864159999999991</v>
      </c>
      <c r="K190" s="122">
        <v>8.4812060000000002</v>
      </c>
      <c r="L190" s="122">
        <v>8.6536059999999999</v>
      </c>
      <c r="M190" s="122">
        <v>8.8186370000000007</v>
      </c>
      <c r="N190" s="122">
        <v>8.9308429999999994</v>
      </c>
      <c r="O190" s="122">
        <v>8.9777050000000003</v>
      </c>
      <c r="P190" s="122">
        <v>9.0118170000000006</v>
      </c>
      <c r="Q190" s="122">
        <v>9.0087150000000005</v>
      </c>
      <c r="R190" s="122">
        <v>9.0047230000000003</v>
      </c>
      <c r="S190" s="122">
        <v>9.0034720000000004</v>
      </c>
      <c r="T190" s="122">
        <v>9.0023140000000001</v>
      </c>
      <c r="U190" s="122">
        <v>9.0012380000000007</v>
      </c>
      <c r="V190" s="122">
        <v>9.0002329999999997</v>
      </c>
      <c r="W190" s="122">
        <v>8.9992929999999998</v>
      </c>
      <c r="X190" s="122">
        <v>8.9984120000000001</v>
      </c>
      <c r="Y190" s="122">
        <v>8.9975839999999998</v>
      </c>
      <c r="Z190" s="122">
        <v>8.99681</v>
      </c>
      <c r="AA190" s="122">
        <v>8.9960789999999999</v>
      </c>
      <c r="AB190" s="122">
        <v>8.9934999999999992</v>
      </c>
      <c r="AC190" s="122">
        <v>8.9934910000000006</v>
      </c>
      <c r="AD190" s="122">
        <v>8.9902560000000005</v>
      </c>
      <c r="AE190" s="122">
        <v>8.9902490000000004</v>
      </c>
      <c r="AF190" s="122">
        <v>8.9869430000000001</v>
      </c>
      <c r="AG190" s="80">
        <v>5.9930000000000001E-3</v>
      </c>
    </row>
    <row r="191" spans="1:33">
      <c r="A191" s="58" t="s">
        <v>837</v>
      </c>
      <c r="B191" s="73" t="s">
        <v>1311</v>
      </c>
      <c r="C191" s="122">
        <v>16.601973999999998</v>
      </c>
      <c r="D191" s="122">
        <v>16.821842</v>
      </c>
      <c r="E191" s="122">
        <v>17.081011</v>
      </c>
      <c r="F191" s="122">
        <v>17.396118000000001</v>
      </c>
      <c r="G191" s="122">
        <v>17.787298</v>
      </c>
      <c r="H191" s="122">
        <v>18.265726000000001</v>
      </c>
      <c r="I191" s="122">
        <v>18.825469999999999</v>
      </c>
      <c r="J191" s="122">
        <v>19.113295000000001</v>
      </c>
      <c r="K191" s="122">
        <v>19.606352000000001</v>
      </c>
      <c r="L191" s="122">
        <v>20.072745999999999</v>
      </c>
      <c r="M191" s="122">
        <v>20.501856</v>
      </c>
      <c r="N191" s="122">
        <v>20.703116999999999</v>
      </c>
      <c r="O191" s="122">
        <v>20.734369000000001</v>
      </c>
      <c r="P191" s="122">
        <v>20.651688</v>
      </c>
      <c r="Q191" s="122">
        <v>20.749109000000001</v>
      </c>
      <c r="R191" s="122">
        <v>20.822105000000001</v>
      </c>
      <c r="S191" s="122">
        <v>20.879166000000001</v>
      </c>
      <c r="T191" s="122">
        <v>20.922582999999999</v>
      </c>
      <c r="U191" s="122">
        <v>20.918672999999998</v>
      </c>
      <c r="V191" s="122">
        <v>20.915417000000001</v>
      </c>
      <c r="W191" s="122">
        <v>20.945464999999999</v>
      </c>
      <c r="X191" s="122">
        <v>20.965281000000001</v>
      </c>
      <c r="Y191" s="122">
        <v>20.977453000000001</v>
      </c>
      <c r="Z191" s="122">
        <v>20.970528000000002</v>
      </c>
      <c r="AA191" s="122">
        <v>20.963232000000001</v>
      </c>
      <c r="AB191" s="122">
        <v>20.955770000000001</v>
      </c>
      <c r="AC191" s="122">
        <v>20.948761000000001</v>
      </c>
      <c r="AD191" s="122">
        <v>20.941931</v>
      </c>
      <c r="AE191" s="122">
        <v>20.93469</v>
      </c>
      <c r="AF191" s="122">
        <v>20.928217</v>
      </c>
      <c r="AG191" s="80">
        <v>8.0169999999999998E-3</v>
      </c>
    </row>
    <row r="192" spans="1:33" ht="36.75">
      <c r="A192" s="58" t="s">
        <v>838</v>
      </c>
      <c r="B192" s="73" t="s">
        <v>1312</v>
      </c>
      <c r="C192" s="122">
        <v>14.041238999999999</v>
      </c>
      <c r="D192" s="122">
        <v>14.454596</v>
      </c>
      <c r="E192" s="122">
        <v>14.720343</v>
      </c>
      <c r="F192" s="122">
        <v>14.999984</v>
      </c>
      <c r="G192" s="122">
        <v>15.384508</v>
      </c>
      <c r="H192" s="122">
        <v>15.837842</v>
      </c>
      <c r="I192" s="122">
        <v>16.234480000000001</v>
      </c>
      <c r="J192" s="122">
        <v>16.405806999999999</v>
      </c>
      <c r="K192" s="122">
        <v>16.763574999999999</v>
      </c>
      <c r="L192" s="122">
        <v>17.112756999999998</v>
      </c>
      <c r="M192" s="122">
        <v>17.428806000000002</v>
      </c>
      <c r="N192" s="122">
        <v>17.686947</v>
      </c>
      <c r="O192" s="122">
        <v>17.865442000000002</v>
      </c>
      <c r="P192" s="122">
        <v>17.941932999999999</v>
      </c>
      <c r="Q192" s="122">
        <v>17.985188999999998</v>
      </c>
      <c r="R192" s="122">
        <v>17.99663</v>
      </c>
      <c r="S192" s="122">
        <v>18.002941</v>
      </c>
      <c r="T192" s="122">
        <v>18.008455000000001</v>
      </c>
      <c r="U192" s="122">
        <v>18.013121000000002</v>
      </c>
      <c r="V192" s="122">
        <v>17.978672</v>
      </c>
      <c r="W192" s="122">
        <v>17.986637000000002</v>
      </c>
      <c r="X192" s="122">
        <v>17.995476</v>
      </c>
      <c r="Y192" s="122">
        <v>18.006758000000001</v>
      </c>
      <c r="Z192" s="122">
        <v>18.020652999999999</v>
      </c>
      <c r="AA192" s="122">
        <v>18.037085000000001</v>
      </c>
      <c r="AB192" s="122">
        <v>18.055523000000001</v>
      </c>
      <c r="AC192" s="122">
        <v>18.075175999999999</v>
      </c>
      <c r="AD192" s="122">
        <v>18.094861999999999</v>
      </c>
      <c r="AE192" s="122">
        <v>18.113367</v>
      </c>
      <c r="AF192" s="122">
        <v>18.130423</v>
      </c>
      <c r="AG192" s="80">
        <v>8.8520000000000005E-3</v>
      </c>
    </row>
    <row r="193" spans="1:33" ht="36.75">
      <c r="A193" s="58" t="s">
        <v>839</v>
      </c>
      <c r="B193" s="73" t="s">
        <v>1313</v>
      </c>
      <c r="C193" s="122">
        <v>10.208394999999999</v>
      </c>
      <c r="D193" s="122">
        <v>10.509522</v>
      </c>
      <c r="E193" s="122">
        <v>10.702645</v>
      </c>
      <c r="F193" s="122">
        <v>10.902372</v>
      </c>
      <c r="G193" s="122">
        <v>11.148501</v>
      </c>
      <c r="H193" s="122">
        <v>11.426221999999999</v>
      </c>
      <c r="I193" s="122">
        <v>11.756933999999999</v>
      </c>
      <c r="J193" s="122">
        <v>11.901579</v>
      </c>
      <c r="K193" s="122">
        <v>12.156635</v>
      </c>
      <c r="L193" s="122">
        <v>12.424281000000001</v>
      </c>
      <c r="M193" s="122">
        <v>12.649169000000001</v>
      </c>
      <c r="N193" s="122">
        <v>12.866922000000001</v>
      </c>
      <c r="O193" s="122">
        <v>12.996466</v>
      </c>
      <c r="P193" s="122">
        <v>13.014659</v>
      </c>
      <c r="Q193" s="122">
        <v>13.028067999999999</v>
      </c>
      <c r="R193" s="122">
        <v>13.038815</v>
      </c>
      <c r="S193" s="122">
        <v>13.045552000000001</v>
      </c>
      <c r="T193" s="122">
        <v>13.047215</v>
      </c>
      <c r="U193" s="122">
        <v>13.046222</v>
      </c>
      <c r="V193" s="122">
        <v>13.041895</v>
      </c>
      <c r="W193" s="122">
        <v>13.038589</v>
      </c>
      <c r="X193" s="122">
        <v>13.036254</v>
      </c>
      <c r="Y193" s="122">
        <v>13.008196999999999</v>
      </c>
      <c r="Z193" s="122">
        <v>13.019332</v>
      </c>
      <c r="AA193" s="122">
        <v>13.034409999999999</v>
      </c>
      <c r="AB193" s="122">
        <v>13.054019</v>
      </c>
      <c r="AC193" s="122">
        <v>13.078334999999999</v>
      </c>
      <c r="AD193" s="122">
        <v>13.126434</v>
      </c>
      <c r="AE193" s="122">
        <v>13.17967</v>
      </c>
      <c r="AF193" s="122">
        <v>13.241911</v>
      </c>
      <c r="AG193" s="80">
        <v>9.0119999999999992E-3</v>
      </c>
    </row>
    <row r="194" spans="1:33" ht="24.75">
      <c r="A194" s="58" t="s">
        <v>840</v>
      </c>
      <c r="B194" s="73" t="s">
        <v>1314</v>
      </c>
      <c r="C194" s="122">
        <v>11.399428</v>
      </c>
      <c r="D194" s="122">
        <v>11.399426999999999</v>
      </c>
      <c r="E194" s="122">
        <v>11.399426999999999</v>
      </c>
      <c r="F194" s="122">
        <v>11.399426999999999</v>
      </c>
      <c r="G194" s="122">
        <v>11.399426999999999</v>
      </c>
      <c r="H194" s="122">
        <v>11.399426999999999</v>
      </c>
      <c r="I194" s="122">
        <v>11.399426999999999</v>
      </c>
      <c r="J194" s="122">
        <v>11.399426999999999</v>
      </c>
      <c r="K194" s="122">
        <v>11.399426999999999</v>
      </c>
      <c r="L194" s="122">
        <v>11.399426999999999</v>
      </c>
      <c r="M194" s="122">
        <v>11.399426999999999</v>
      </c>
      <c r="N194" s="122">
        <v>11.399428</v>
      </c>
      <c r="O194" s="122">
        <v>11.399428</v>
      </c>
      <c r="P194" s="122">
        <v>11.399426999999999</v>
      </c>
      <c r="Q194" s="122">
        <v>11.399426999999999</v>
      </c>
      <c r="R194" s="122">
        <v>11.399426999999999</v>
      </c>
      <c r="S194" s="122">
        <v>11.399428</v>
      </c>
      <c r="T194" s="122">
        <v>11.399426999999999</v>
      </c>
      <c r="U194" s="122">
        <v>11.399428</v>
      </c>
      <c r="V194" s="122">
        <v>11.399426999999999</v>
      </c>
      <c r="W194" s="122">
        <v>11.399426999999999</v>
      </c>
      <c r="X194" s="122">
        <v>11.399426999999999</v>
      </c>
      <c r="Y194" s="122">
        <v>11.399428</v>
      </c>
      <c r="Z194" s="122">
        <v>11.399426999999999</v>
      </c>
      <c r="AA194" s="122">
        <v>11.399428</v>
      </c>
      <c r="AB194" s="122">
        <v>11.399428</v>
      </c>
      <c r="AC194" s="122">
        <v>11.399426999999999</v>
      </c>
      <c r="AD194" s="122">
        <v>11.399426999999999</v>
      </c>
      <c r="AE194" s="122">
        <v>11.399426999999999</v>
      </c>
      <c r="AF194" s="122">
        <v>11.399426999999999</v>
      </c>
      <c r="AG194" s="80">
        <v>0</v>
      </c>
    </row>
    <row r="195" spans="1:33" ht="36.75">
      <c r="A195" s="58" t="s">
        <v>841</v>
      </c>
      <c r="B195" s="73" t="s">
        <v>1323</v>
      </c>
      <c r="C195" s="122">
        <v>9.2946349999999995</v>
      </c>
      <c r="D195" s="122">
        <v>9.4283439999999992</v>
      </c>
      <c r="E195" s="122">
        <v>9.6318780000000004</v>
      </c>
      <c r="F195" s="122">
        <v>9.8759429999999995</v>
      </c>
      <c r="G195" s="122">
        <v>10.157805</v>
      </c>
      <c r="H195" s="122">
        <v>10.446301</v>
      </c>
      <c r="I195" s="122">
        <v>10.752204000000001</v>
      </c>
      <c r="J195" s="122">
        <v>10.889925</v>
      </c>
      <c r="K195" s="122">
        <v>11.162376999999999</v>
      </c>
      <c r="L195" s="122">
        <v>11.407593</v>
      </c>
      <c r="M195" s="122">
        <v>11.634361</v>
      </c>
      <c r="N195" s="122">
        <v>11.763640000000001</v>
      </c>
      <c r="O195" s="122">
        <v>11.770443999999999</v>
      </c>
      <c r="P195" s="122">
        <v>11.773622</v>
      </c>
      <c r="Q195" s="122">
        <v>11.764556000000001</v>
      </c>
      <c r="R195" s="122">
        <v>11.755887</v>
      </c>
      <c r="S195" s="122">
        <v>11.747702</v>
      </c>
      <c r="T195" s="122">
        <v>11.71604</v>
      </c>
      <c r="U195" s="122">
        <v>11.711516</v>
      </c>
      <c r="V195" s="122">
        <v>11.708321</v>
      </c>
      <c r="W195" s="122">
        <v>11.706455</v>
      </c>
      <c r="X195" s="122">
        <v>11.705533000000001</v>
      </c>
      <c r="Y195" s="122">
        <v>11.705423</v>
      </c>
      <c r="Z195" s="122">
        <v>11.705643</v>
      </c>
      <c r="AA195" s="122">
        <v>11.705176</v>
      </c>
      <c r="AB195" s="122">
        <v>11.705753</v>
      </c>
      <c r="AC195" s="122">
        <v>11.707424</v>
      </c>
      <c r="AD195" s="122">
        <v>11.709237999999999</v>
      </c>
      <c r="AE195" s="122">
        <v>11.709395000000001</v>
      </c>
      <c r="AF195" s="122">
        <v>11.712272</v>
      </c>
      <c r="AG195" s="80">
        <v>8.0040000000000007E-3</v>
      </c>
    </row>
    <row r="196" spans="1:33">
      <c r="A196" s="55"/>
      <c r="B196" s="83" t="s">
        <v>1318</v>
      </c>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row>
    <row r="197" spans="1:33">
      <c r="A197" s="58" t="s">
        <v>842</v>
      </c>
      <c r="B197" s="73" t="s">
        <v>1306</v>
      </c>
      <c r="C197" s="122">
        <v>6.3732610000000003</v>
      </c>
      <c r="D197" s="122">
        <v>6.4667469999999998</v>
      </c>
      <c r="E197" s="122">
        <v>6.5828369999999996</v>
      </c>
      <c r="F197" s="122">
        <v>6.7289789999999998</v>
      </c>
      <c r="G197" s="122">
        <v>6.900048</v>
      </c>
      <c r="H197" s="122">
        <v>7.0847740000000003</v>
      </c>
      <c r="I197" s="122">
        <v>7.2756660000000002</v>
      </c>
      <c r="J197" s="122">
        <v>7.3732470000000001</v>
      </c>
      <c r="K197" s="122">
        <v>7.5133770000000002</v>
      </c>
      <c r="L197" s="122">
        <v>7.6306830000000003</v>
      </c>
      <c r="M197" s="122">
        <v>7.7350649999999996</v>
      </c>
      <c r="N197" s="122">
        <v>7.7967079999999997</v>
      </c>
      <c r="O197" s="122">
        <v>7.8049020000000002</v>
      </c>
      <c r="P197" s="122">
        <v>7.8105640000000003</v>
      </c>
      <c r="Q197" s="122">
        <v>7.810454</v>
      </c>
      <c r="R197" s="122">
        <v>7.8121970000000003</v>
      </c>
      <c r="S197" s="122">
        <v>7.814953</v>
      </c>
      <c r="T197" s="122">
        <v>7.8150120000000003</v>
      </c>
      <c r="U197" s="122">
        <v>7.8128970000000004</v>
      </c>
      <c r="V197" s="122">
        <v>7.8137049999999997</v>
      </c>
      <c r="W197" s="122">
        <v>7.81508</v>
      </c>
      <c r="X197" s="122">
        <v>7.8111069999999998</v>
      </c>
      <c r="Y197" s="122">
        <v>7.8141579999999999</v>
      </c>
      <c r="Z197" s="122">
        <v>7.8181839999999996</v>
      </c>
      <c r="AA197" s="122">
        <v>7.823531</v>
      </c>
      <c r="AB197" s="122">
        <v>7.8294560000000004</v>
      </c>
      <c r="AC197" s="122">
        <v>7.8359329999999998</v>
      </c>
      <c r="AD197" s="122">
        <v>7.8425000000000002</v>
      </c>
      <c r="AE197" s="122">
        <v>7.8485709999999997</v>
      </c>
      <c r="AF197" s="122">
        <v>7.8539560000000002</v>
      </c>
      <c r="AG197" s="80">
        <v>7.2300000000000003E-3</v>
      </c>
    </row>
    <row r="198" spans="1:33" ht="24.75">
      <c r="A198" s="58" t="s">
        <v>843</v>
      </c>
      <c r="B198" s="73" t="s">
        <v>1307</v>
      </c>
      <c r="C198" s="122">
        <v>5.8255800000000004</v>
      </c>
      <c r="D198" s="122">
        <v>6.116282</v>
      </c>
      <c r="E198" s="122">
        <v>6.2036309999999997</v>
      </c>
      <c r="F198" s="122">
        <v>6.297631</v>
      </c>
      <c r="G198" s="122">
        <v>6.4148040000000002</v>
      </c>
      <c r="H198" s="122">
        <v>6.5538230000000004</v>
      </c>
      <c r="I198" s="122">
        <v>6.7189199999999998</v>
      </c>
      <c r="J198" s="122">
        <v>6.8024519999999997</v>
      </c>
      <c r="K198" s="122">
        <v>6.9494280000000002</v>
      </c>
      <c r="L198" s="122">
        <v>7.0940459999999996</v>
      </c>
      <c r="M198" s="122">
        <v>7.2232469999999998</v>
      </c>
      <c r="N198" s="122">
        <v>7.3221569999999998</v>
      </c>
      <c r="O198" s="122">
        <v>7.3693280000000003</v>
      </c>
      <c r="P198" s="122">
        <v>7.3729360000000002</v>
      </c>
      <c r="Q198" s="122">
        <v>7.3760820000000002</v>
      </c>
      <c r="R198" s="122">
        <v>7.3787630000000002</v>
      </c>
      <c r="S198" s="122">
        <v>7.3790310000000003</v>
      </c>
      <c r="T198" s="122">
        <v>7.3785759999999998</v>
      </c>
      <c r="U198" s="122">
        <v>7.359216</v>
      </c>
      <c r="V198" s="122">
        <v>7.3625780000000001</v>
      </c>
      <c r="W198" s="122">
        <v>7.3670229999999997</v>
      </c>
      <c r="X198" s="122">
        <v>7.3727600000000004</v>
      </c>
      <c r="Y198" s="122">
        <v>7.3798729999999999</v>
      </c>
      <c r="Z198" s="122">
        <v>7.388312</v>
      </c>
      <c r="AA198" s="122">
        <v>7.3978669999999997</v>
      </c>
      <c r="AB198" s="122">
        <v>7.408112</v>
      </c>
      <c r="AC198" s="122">
        <v>7.4184539999999997</v>
      </c>
      <c r="AD198" s="122">
        <v>7.4282830000000004</v>
      </c>
      <c r="AE198" s="122">
        <v>7.4370830000000003</v>
      </c>
      <c r="AF198" s="122">
        <v>7.444807</v>
      </c>
      <c r="AG198" s="80">
        <v>8.4930000000000005E-3</v>
      </c>
    </row>
    <row r="199" spans="1:33" ht="24.75">
      <c r="A199" s="58" t="s">
        <v>844</v>
      </c>
      <c r="B199" s="73" t="s">
        <v>1308</v>
      </c>
      <c r="C199" s="122">
        <v>6.6631819999999999</v>
      </c>
      <c r="D199" s="122">
        <v>6.2847479999999996</v>
      </c>
      <c r="E199" s="122">
        <v>6.3682299999999996</v>
      </c>
      <c r="F199" s="122">
        <v>6.4663830000000004</v>
      </c>
      <c r="G199" s="122">
        <v>6.5777159999999997</v>
      </c>
      <c r="H199" s="122">
        <v>6.6887369999999997</v>
      </c>
      <c r="I199" s="122">
        <v>6.8129939999999998</v>
      </c>
      <c r="J199" s="122">
        <v>6.8617100000000004</v>
      </c>
      <c r="K199" s="122">
        <v>6.9723439999999997</v>
      </c>
      <c r="L199" s="122">
        <v>7.0814839999999997</v>
      </c>
      <c r="M199" s="122">
        <v>7.1878580000000003</v>
      </c>
      <c r="N199" s="122">
        <v>7.2623620000000004</v>
      </c>
      <c r="O199" s="122">
        <v>7.2901540000000002</v>
      </c>
      <c r="P199" s="122">
        <v>7.2939290000000003</v>
      </c>
      <c r="Q199" s="122">
        <v>7.287185</v>
      </c>
      <c r="R199" s="122">
        <v>7.2824070000000001</v>
      </c>
      <c r="S199" s="122">
        <v>7.2786239999999998</v>
      </c>
      <c r="T199" s="122">
        <v>7.2717200000000002</v>
      </c>
      <c r="U199" s="122">
        <v>7.2625469999999996</v>
      </c>
      <c r="V199" s="122">
        <v>7.2553859999999997</v>
      </c>
      <c r="W199" s="122">
        <v>7.2459360000000004</v>
      </c>
      <c r="X199" s="122">
        <v>7.2392539999999999</v>
      </c>
      <c r="Y199" s="122">
        <v>7.2358510000000003</v>
      </c>
      <c r="Z199" s="122">
        <v>7.2340039999999997</v>
      </c>
      <c r="AA199" s="122">
        <v>7.2351369999999999</v>
      </c>
      <c r="AB199" s="122">
        <v>7.2368189999999997</v>
      </c>
      <c r="AC199" s="122">
        <v>7.2387680000000003</v>
      </c>
      <c r="AD199" s="122">
        <v>7.2406110000000004</v>
      </c>
      <c r="AE199" s="122">
        <v>7.2403570000000004</v>
      </c>
      <c r="AF199" s="122">
        <v>7.2399889999999996</v>
      </c>
      <c r="AG199" s="80">
        <v>2.8670000000000002E-3</v>
      </c>
    </row>
    <row r="200" spans="1:33" ht="72.75">
      <c r="A200" s="58" t="s">
        <v>845</v>
      </c>
      <c r="B200" s="73" t="s">
        <v>1309</v>
      </c>
      <c r="C200" s="122">
        <v>5.7166499999999996</v>
      </c>
      <c r="D200" s="122">
        <v>5.9802239999999998</v>
      </c>
      <c r="E200" s="122">
        <v>6.1365999999999996</v>
      </c>
      <c r="F200" s="122">
        <v>6.3198970000000001</v>
      </c>
      <c r="G200" s="122">
        <v>6.5210460000000001</v>
      </c>
      <c r="H200" s="122">
        <v>6.717911</v>
      </c>
      <c r="I200" s="122">
        <v>6.9255630000000004</v>
      </c>
      <c r="J200" s="122">
        <v>7.0183330000000002</v>
      </c>
      <c r="K200" s="122">
        <v>7.1692609999999997</v>
      </c>
      <c r="L200" s="122">
        <v>7.2937760000000003</v>
      </c>
      <c r="M200" s="122">
        <v>7.3992709999999997</v>
      </c>
      <c r="N200" s="122">
        <v>7.4599970000000004</v>
      </c>
      <c r="O200" s="122">
        <v>7.4811019999999999</v>
      </c>
      <c r="P200" s="122">
        <v>7.4960909999999998</v>
      </c>
      <c r="Q200" s="122">
        <v>7.481109</v>
      </c>
      <c r="R200" s="122">
        <v>7.4878109999999998</v>
      </c>
      <c r="S200" s="122">
        <v>7.4934900000000004</v>
      </c>
      <c r="T200" s="122">
        <v>7.4946349999999997</v>
      </c>
      <c r="U200" s="122">
        <v>7.4931010000000002</v>
      </c>
      <c r="V200" s="122">
        <v>7.4910930000000002</v>
      </c>
      <c r="W200" s="122">
        <v>7.4857740000000002</v>
      </c>
      <c r="X200" s="122">
        <v>7.4811769999999997</v>
      </c>
      <c r="Y200" s="122">
        <v>7.4801029999999997</v>
      </c>
      <c r="Z200" s="122">
        <v>7.478561</v>
      </c>
      <c r="AA200" s="122">
        <v>7.4737179999999999</v>
      </c>
      <c r="AB200" s="122">
        <v>7.4721310000000001</v>
      </c>
      <c r="AC200" s="122">
        <v>7.4713979999999998</v>
      </c>
      <c r="AD200" s="122">
        <v>7.4695830000000001</v>
      </c>
      <c r="AE200" s="122">
        <v>7.4695520000000002</v>
      </c>
      <c r="AF200" s="122">
        <v>7.4655040000000001</v>
      </c>
      <c r="AG200" s="80">
        <v>9.2460000000000007E-3</v>
      </c>
    </row>
    <row r="201" spans="1:33" ht="36.75">
      <c r="A201" s="58" t="s">
        <v>846</v>
      </c>
      <c r="B201" s="73" t="s">
        <v>1310</v>
      </c>
      <c r="C201" s="122">
        <v>0</v>
      </c>
      <c r="D201" s="122">
        <v>0</v>
      </c>
      <c r="E201" s="122">
        <v>0</v>
      </c>
      <c r="F201" s="122">
        <v>0</v>
      </c>
      <c r="G201" s="122">
        <v>0</v>
      </c>
      <c r="H201" s="122">
        <v>0</v>
      </c>
      <c r="I201" s="122">
        <v>0</v>
      </c>
      <c r="J201" s="122">
        <v>0</v>
      </c>
      <c r="K201" s="122">
        <v>0</v>
      </c>
      <c r="L201" s="122">
        <v>0</v>
      </c>
      <c r="M201" s="122">
        <v>0</v>
      </c>
      <c r="N201" s="122">
        <v>0</v>
      </c>
      <c r="O201" s="122">
        <v>0</v>
      </c>
      <c r="P201" s="122">
        <v>0</v>
      </c>
      <c r="Q201" s="122">
        <v>0</v>
      </c>
      <c r="R201" s="122">
        <v>0</v>
      </c>
      <c r="S201" s="122">
        <v>0</v>
      </c>
      <c r="T201" s="122">
        <v>0</v>
      </c>
      <c r="U201" s="122">
        <v>0</v>
      </c>
      <c r="V201" s="122">
        <v>0</v>
      </c>
      <c r="W201" s="122">
        <v>0</v>
      </c>
      <c r="X201" s="122">
        <v>0</v>
      </c>
      <c r="Y201" s="122">
        <v>0</v>
      </c>
      <c r="Z201" s="122">
        <v>0</v>
      </c>
      <c r="AA201" s="122">
        <v>0</v>
      </c>
      <c r="AB201" s="122">
        <v>0</v>
      </c>
      <c r="AC201" s="122">
        <v>0</v>
      </c>
      <c r="AD201" s="122">
        <v>0</v>
      </c>
      <c r="AE201" s="122">
        <v>0</v>
      </c>
      <c r="AF201" s="122">
        <v>0</v>
      </c>
      <c r="AG201" s="80" t="s">
        <v>560</v>
      </c>
    </row>
    <row r="202" spans="1:33">
      <c r="A202" s="58" t="s">
        <v>847</v>
      </c>
      <c r="B202" s="73" t="s">
        <v>1311</v>
      </c>
      <c r="C202" s="122">
        <v>6.4083480000000002</v>
      </c>
      <c r="D202" s="122">
        <v>10.365833</v>
      </c>
      <c r="E202" s="122">
        <v>10.471909999999999</v>
      </c>
      <c r="F202" s="122">
        <v>10.605252</v>
      </c>
      <c r="G202" s="122">
        <v>10.773624</v>
      </c>
      <c r="H202" s="122">
        <v>10.982072000000001</v>
      </c>
      <c r="I202" s="122">
        <v>11.229799</v>
      </c>
      <c r="J202" s="122">
        <v>11.349745</v>
      </c>
      <c r="K202" s="122">
        <v>11.55514</v>
      </c>
      <c r="L202" s="122">
        <v>11.760237</v>
      </c>
      <c r="M202" s="122">
        <v>11.955880000000001</v>
      </c>
      <c r="N202" s="122">
        <v>12.120715000000001</v>
      </c>
      <c r="O202" s="122">
        <v>12.212510999999999</v>
      </c>
      <c r="P202" s="122">
        <v>12.236897000000001</v>
      </c>
      <c r="Q202" s="122">
        <v>12.251808</v>
      </c>
      <c r="R202" s="122">
        <v>12.259606</v>
      </c>
      <c r="S202" s="122">
        <v>12.264984999999999</v>
      </c>
      <c r="T202" s="122">
        <v>12.268836</v>
      </c>
      <c r="U202" s="122">
        <v>12.268630999999999</v>
      </c>
      <c r="V202" s="122">
        <v>12.267147</v>
      </c>
      <c r="W202" s="122">
        <v>12.265458000000001</v>
      </c>
      <c r="X202" s="122">
        <v>12.263930999999999</v>
      </c>
      <c r="Y202" s="122">
        <v>12.262547</v>
      </c>
      <c r="Z202" s="122">
        <v>12.26126</v>
      </c>
      <c r="AA202" s="122">
        <v>12.260069</v>
      </c>
      <c r="AB202" s="122">
        <v>12.258965999999999</v>
      </c>
      <c r="AC202" s="122">
        <v>12.257955000000001</v>
      </c>
      <c r="AD202" s="122">
        <v>12.257013000000001</v>
      </c>
      <c r="AE202" s="122">
        <v>12.256129</v>
      </c>
      <c r="AF202" s="122">
        <v>12.255316000000001</v>
      </c>
      <c r="AG202" s="80">
        <v>2.2609000000000001E-2</v>
      </c>
    </row>
    <row r="203" spans="1:33" ht="36.75">
      <c r="A203" s="58" t="s">
        <v>848</v>
      </c>
      <c r="B203" s="73" t="s">
        <v>1312</v>
      </c>
      <c r="C203" s="122">
        <v>1.4500029999999999</v>
      </c>
      <c r="D203" s="122">
        <v>8.5589230000000001</v>
      </c>
      <c r="E203" s="122">
        <v>8.7024840000000001</v>
      </c>
      <c r="F203" s="122">
        <v>8.8727590000000003</v>
      </c>
      <c r="G203" s="122">
        <v>9.0786619999999996</v>
      </c>
      <c r="H203" s="122">
        <v>9.3018970000000003</v>
      </c>
      <c r="I203" s="122">
        <v>9.5604080000000007</v>
      </c>
      <c r="J203" s="122">
        <v>9.6750900000000009</v>
      </c>
      <c r="K203" s="122">
        <v>9.8675239999999995</v>
      </c>
      <c r="L203" s="122">
        <v>10.059328000000001</v>
      </c>
      <c r="M203" s="122">
        <v>10.216625000000001</v>
      </c>
      <c r="N203" s="122">
        <v>10.339706</v>
      </c>
      <c r="O203" s="122">
        <v>10.403283999999999</v>
      </c>
      <c r="P203" s="122">
        <v>10.399448</v>
      </c>
      <c r="Q203" s="122">
        <v>10.391793</v>
      </c>
      <c r="R203" s="122">
        <v>10.384387</v>
      </c>
      <c r="S203" s="122">
        <v>10.378272000000001</v>
      </c>
      <c r="T203" s="122">
        <v>10.37344</v>
      </c>
      <c r="U203" s="122">
        <v>10.340070000000001</v>
      </c>
      <c r="V203" s="122">
        <v>10.341514999999999</v>
      </c>
      <c r="W203" s="122">
        <v>10.344825</v>
      </c>
      <c r="X203" s="122">
        <v>10.350168999999999</v>
      </c>
      <c r="Y203" s="122">
        <v>10.35763</v>
      </c>
      <c r="Z203" s="122">
        <v>10.367122</v>
      </c>
      <c r="AA203" s="122">
        <v>10.37833</v>
      </c>
      <c r="AB203" s="122">
        <v>10.390617000000001</v>
      </c>
      <c r="AC203" s="122">
        <v>10.403169</v>
      </c>
      <c r="AD203" s="122">
        <v>10.415141</v>
      </c>
      <c r="AE203" s="122">
        <v>10.425851</v>
      </c>
      <c r="AF203" s="122">
        <v>10.43512</v>
      </c>
      <c r="AG203" s="80">
        <v>7.0425000000000001E-2</v>
      </c>
    </row>
    <row r="204" spans="1:33" ht="36.75">
      <c r="A204" s="58" t="s">
        <v>849</v>
      </c>
      <c r="B204" s="73" t="s">
        <v>1313</v>
      </c>
      <c r="C204" s="122">
        <v>1.4210320000000001</v>
      </c>
      <c r="D204" s="122">
        <v>8.9575890000000005</v>
      </c>
      <c r="E204" s="122">
        <v>9.0516719999999999</v>
      </c>
      <c r="F204" s="122">
        <v>9.1698900000000005</v>
      </c>
      <c r="G204" s="122">
        <v>9.3204259999999994</v>
      </c>
      <c r="H204" s="122">
        <v>9.5053889999999992</v>
      </c>
      <c r="I204" s="122">
        <v>9.7291860000000003</v>
      </c>
      <c r="J204" s="122">
        <v>9.8235919999999997</v>
      </c>
      <c r="K204" s="122">
        <v>10.013624999999999</v>
      </c>
      <c r="L204" s="122">
        <v>10.206</v>
      </c>
      <c r="M204" s="122">
        <v>10.378928999999999</v>
      </c>
      <c r="N204" s="122">
        <v>10.523897</v>
      </c>
      <c r="O204" s="122">
        <v>10.627613999999999</v>
      </c>
      <c r="P204" s="122">
        <v>10.651871</v>
      </c>
      <c r="Q204" s="122">
        <v>10.647845</v>
      </c>
      <c r="R204" s="122">
        <v>10.644501999999999</v>
      </c>
      <c r="S204" s="122">
        <v>10.641761000000001</v>
      </c>
      <c r="T204" s="122">
        <v>10.639628</v>
      </c>
      <c r="U204" s="122">
        <v>10.637987000000001</v>
      </c>
      <c r="V204" s="122">
        <v>10.623801</v>
      </c>
      <c r="W204" s="122">
        <v>10.625878999999999</v>
      </c>
      <c r="X204" s="122">
        <v>10.629094</v>
      </c>
      <c r="Y204" s="122">
        <v>10.633587</v>
      </c>
      <c r="Z204" s="122">
        <v>10.639485000000001</v>
      </c>
      <c r="AA204" s="122">
        <v>10.646606999999999</v>
      </c>
      <c r="AB204" s="122">
        <v>10.654794000000001</v>
      </c>
      <c r="AC204" s="122">
        <v>10.66361</v>
      </c>
      <c r="AD204" s="122">
        <v>10.669359</v>
      </c>
      <c r="AE204" s="122">
        <v>10.682427000000001</v>
      </c>
      <c r="AF204" s="122">
        <v>10.696173999999999</v>
      </c>
      <c r="AG204" s="80">
        <v>7.2082999999999994E-2</v>
      </c>
    </row>
    <row r="205" spans="1:33" ht="24.75">
      <c r="A205" s="58" t="s">
        <v>850</v>
      </c>
      <c r="B205" s="73" t="s">
        <v>1314</v>
      </c>
      <c r="C205" s="122">
        <v>7.1099579999999998</v>
      </c>
      <c r="D205" s="122">
        <v>6.7426649999999997</v>
      </c>
      <c r="E205" s="122">
        <v>6.7426649999999997</v>
      </c>
      <c r="F205" s="122">
        <v>6.7426649999999997</v>
      </c>
      <c r="G205" s="122">
        <v>6.7426649999999997</v>
      </c>
      <c r="H205" s="122">
        <v>6.7426649999999997</v>
      </c>
      <c r="I205" s="122">
        <v>6.7426649999999997</v>
      </c>
      <c r="J205" s="122">
        <v>6.7426649999999997</v>
      </c>
      <c r="K205" s="122">
        <v>6.7426649999999997</v>
      </c>
      <c r="L205" s="122">
        <v>6.7426649999999997</v>
      </c>
      <c r="M205" s="122">
        <v>6.7426649999999997</v>
      </c>
      <c r="N205" s="122">
        <v>6.7426649999999997</v>
      </c>
      <c r="O205" s="122">
        <v>6.7426649999999997</v>
      </c>
      <c r="P205" s="122">
        <v>6.7426649999999997</v>
      </c>
      <c r="Q205" s="122">
        <v>6.7426649999999997</v>
      </c>
      <c r="R205" s="122">
        <v>6.7426649999999997</v>
      </c>
      <c r="S205" s="122">
        <v>6.7426649999999997</v>
      </c>
      <c r="T205" s="122">
        <v>6.7426649999999997</v>
      </c>
      <c r="U205" s="122">
        <v>6.7426649999999997</v>
      </c>
      <c r="V205" s="122">
        <v>6.7426649999999997</v>
      </c>
      <c r="W205" s="122">
        <v>6.7426649999999997</v>
      </c>
      <c r="X205" s="122">
        <v>6.7426649999999997</v>
      </c>
      <c r="Y205" s="122">
        <v>6.7426649999999997</v>
      </c>
      <c r="Z205" s="122">
        <v>6.7426649999999997</v>
      </c>
      <c r="AA205" s="122">
        <v>6.7426649999999997</v>
      </c>
      <c r="AB205" s="122">
        <v>6.7426649999999997</v>
      </c>
      <c r="AC205" s="122">
        <v>6.7426649999999997</v>
      </c>
      <c r="AD205" s="122">
        <v>6.7426649999999997</v>
      </c>
      <c r="AE205" s="122">
        <v>6.7426649999999997</v>
      </c>
      <c r="AF205" s="122">
        <v>6.7426649999999997</v>
      </c>
      <c r="AG205" s="80">
        <v>-1.8270000000000001E-3</v>
      </c>
    </row>
    <row r="206" spans="1:33" ht="24.75">
      <c r="A206" s="58" t="s">
        <v>851</v>
      </c>
      <c r="B206" s="73" t="s">
        <v>1324</v>
      </c>
      <c r="C206" s="122">
        <v>6.364573</v>
      </c>
      <c r="D206" s="122">
        <v>6.4607520000000003</v>
      </c>
      <c r="E206" s="122">
        <v>6.5776000000000003</v>
      </c>
      <c r="F206" s="122">
        <v>6.7243500000000003</v>
      </c>
      <c r="G206" s="122">
        <v>6.8958409999999999</v>
      </c>
      <c r="H206" s="122">
        <v>7.0807019999999996</v>
      </c>
      <c r="I206" s="122">
        <v>7.2717479999999997</v>
      </c>
      <c r="J206" s="122">
        <v>7.3692149999999996</v>
      </c>
      <c r="K206" s="122">
        <v>7.509404</v>
      </c>
      <c r="L206" s="122">
        <v>7.626722</v>
      </c>
      <c r="M206" s="122">
        <v>7.7310220000000003</v>
      </c>
      <c r="N206" s="122">
        <v>7.7925529999999998</v>
      </c>
      <c r="O206" s="122">
        <v>7.8007759999999999</v>
      </c>
      <c r="P206" s="122">
        <v>7.8063950000000002</v>
      </c>
      <c r="Q206" s="122">
        <v>7.8058899999999998</v>
      </c>
      <c r="R206" s="122">
        <v>7.8074539999999999</v>
      </c>
      <c r="S206" s="122">
        <v>7.8099540000000003</v>
      </c>
      <c r="T206" s="122">
        <v>7.8096800000000002</v>
      </c>
      <c r="U206" s="122">
        <v>7.8071830000000002</v>
      </c>
      <c r="V206" s="122">
        <v>7.8074870000000001</v>
      </c>
      <c r="W206" s="122">
        <v>7.8082479999999999</v>
      </c>
      <c r="X206" s="122">
        <v>7.8037489999999998</v>
      </c>
      <c r="Y206" s="122">
        <v>7.8061280000000002</v>
      </c>
      <c r="Z206" s="122">
        <v>7.8093170000000001</v>
      </c>
      <c r="AA206" s="122">
        <v>7.813618</v>
      </c>
      <c r="AB206" s="122">
        <v>7.8184170000000002</v>
      </c>
      <c r="AC206" s="122">
        <v>7.8236600000000003</v>
      </c>
      <c r="AD206" s="122">
        <v>7.8287709999999997</v>
      </c>
      <c r="AE206" s="122">
        <v>7.8333199999999996</v>
      </c>
      <c r="AF206" s="122">
        <v>7.8369669999999996</v>
      </c>
      <c r="AG206" s="80">
        <v>7.2020000000000001E-3</v>
      </c>
    </row>
    <row r="207" spans="1:33" ht="36.75">
      <c r="A207" s="58" t="s">
        <v>852</v>
      </c>
      <c r="B207" s="83" t="s">
        <v>788</v>
      </c>
      <c r="C207" s="129">
        <v>7.7170019999999999</v>
      </c>
      <c r="D207" s="129">
        <v>7.8224980000000004</v>
      </c>
      <c r="E207" s="129">
        <v>7.9807730000000001</v>
      </c>
      <c r="F207" s="129">
        <v>8.1842670000000002</v>
      </c>
      <c r="G207" s="129">
        <v>8.4264790000000005</v>
      </c>
      <c r="H207" s="129">
        <v>8.6803519999999992</v>
      </c>
      <c r="I207" s="129">
        <v>8.9442900000000005</v>
      </c>
      <c r="J207" s="129">
        <v>9.0818130000000004</v>
      </c>
      <c r="K207" s="129">
        <v>9.2705760000000001</v>
      </c>
      <c r="L207" s="129">
        <v>9.4255099999999992</v>
      </c>
      <c r="M207" s="129">
        <v>9.5704770000000003</v>
      </c>
      <c r="N207" s="129">
        <v>9.6664600000000007</v>
      </c>
      <c r="O207" s="129">
        <v>9.6947779999999995</v>
      </c>
      <c r="P207" s="129">
        <v>9.7182929999999992</v>
      </c>
      <c r="Q207" s="129">
        <v>9.7382100000000005</v>
      </c>
      <c r="R207" s="129">
        <v>9.7636950000000002</v>
      </c>
      <c r="S207" s="129">
        <v>9.7825579999999999</v>
      </c>
      <c r="T207" s="129">
        <v>9.7958370000000006</v>
      </c>
      <c r="U207" s="129">
        <v>9.8097930000000009</v>
      </c>
      <c r="V207" s="129">
        <v>9.8293759999999999</v>
      </c>
      <c r="W207" s="129">
        <v>9.8511170000000003</v>
      </c>
      <c r="X207" s="129">
        <v>9.8582809999999998</v>
      </c>
      <c r="Y207" s="129">
        <v>9.8800629999999998</v>
      </c>
      <c r="Z207" s="129">
        <v>9.9048870000000004</v>
      </c>
      <c r="AA207" s="129">
        <v>9.9361940000000004</v>
      </c>
      <c r="AB207" s="129">
        <v>9.9664450000000002</v>
      </c>
      <c r="AC207" s="129">
        <v>10.001613000000001</v>
      </c>
      <c r="AD207" s="129">
        <v>10.04318</v>
      </c>
      <c r="AE207" s="129">
        <v>10.070981</v>
      </c>
      <c r="AF207" s="129">
        <v>10.087934000000001</v>
      </c>
      <c r="AG207" s="121">
        <v>9.2809999999999993E-3</v>
      </c>
    </row>
    <row r="209" spans="1:33" ht="36.75">
      <c r="A209" s="55"/>
      <c r="B209" s="83" t="s">
        <v>853</v>
      </c>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row>
    <row r="210" spans="1:33" ht="24.75">
      <c r="A210" s="55"/>
      <c r="B210" s="83" t="s">
        <v>1305</v>
      </c>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row>
    <row r="211" spans="1:33">
      <c r="A211" s="58" t="s">
        <v>854</v>
      </c>
      <c r="B211" s="73" t="s">
        <v>1306</v>
      </c>
      <c r="C211" s="122">
        <v>185.68128999999999</v>
      </c>
      <c r="D211" s="122">
        <v>184.13769500000001</v>
      </c>
      <c r="E211" s="122">
        <v>187.10652200000001</v>
      </c>
      <c r="F211" s="122">
        <v>187.062637</v>
      </c>
      <c r="G211" s="122">
        <v>187.859497</v>
      </c>
      <c r="H211" s="122">
        <v>189.94920300000001</v>
      </c>
      <c r="I211" s="122">
        <v>189.32873499999999</v>
      </c>
      <c r="J211" s="122">
        <v>186.78413399999999</v>
      </c>
      <c r="K211" s="122">
        <v>185.90417500000001</v>
      </c>
      <c r="L211" s="122">
        <v>184.462051</v>
      </c>
      <c r="M211" s="122">
        <v>183.03097500000001</v>
      </c>
      <c r="N211" s="122">
        <v>181.82283000000001</v>
      </c>
      <c r="O211" s="122">
        <v>180.69744900000001</v>
      </c>
      <c r="P211" s="122">
        <v>179.43687399999999</v>
      </c>
      <c r="Q211" s="122">
        <v>177.79392999999999</v>
      </c>
      <c r="R211" s="122">
        <v>177.17858899999999</v>
      </c>
      <c r="S211" s="122">
        <v>177.060181</v>
      </c>
      <c r="T211" s="122">
        <v>176.927536</v>
      </c>
      <c r="U211" s="122">
        <v>176.97421299999999</v>
      </c>
      <c r="V211" s="122">
        <v>177.58904999999999</v>
      </c>
      <c r="W211" s="122">
        <v>176.567398</v>
      </c>
      <c r="X211" s="122">
        <v>175.959137</v>
      </c>
      <c r="Y211" s="122">
        <v>175.656342</v>
      </c>
      <c r="Z211" s="122">
        <v>174.74070699999999</v>
      </c>
      <c r="AA211" s="122">
        <v>175.08410599999999</v>
      </c>
      <c r="AB211" s="122">
        <v>175.48495500000001</v>
      </c>
      <c r="AC211" s="122">
        <v>174.74288899999999</v>
      </c>
      <c r="AD211" s="122">
        <v>174.02600100000001</v>
      </c>
      <c r="AE211" s="122">
        <v>173.926208</v>
      </c>
      <c r="AF211" s="122">
        <v>173.915558</v>
      </c>
      <c r="AG211" s="80">
        <v>-2.2550000000000001E-3</v>
      </c>
    </row>
    <row r="212" spans="1:33" ht="24.75">
      <c r="A212" s="58" t="s">
        <v>855</v>
      </c>
      <c r="B212" s="73" t="s">
        <v>1307</v>
      </c>
      <c r="C212" s="122">
        <v>81.600516999999996</v>
      </c>
      <c r="D212" s="122">
        <v>83.752860999999996</v>
      </c>
      <c r="E212" s="122">
        <v>88.283394000000001</v>
      </c>
      <c r="F212" s="122">
        <v>91.598442000000006</v>
      </c>
      <c r="G212" s="122">
        <v>95.292739999999995</v>
      </c>
      <c r="H212" s="122">
        <v>99.820374000000001</v>
      </c>
      <c r="I212" s="122">
        <v>103.200676</v>
      </c>
      <c r="J212" s="122">
        <v>105.657028</v>
      </c>
      <c r="K212" s="122">
        <v>109.161575</v>
      </c>
      <c r="L212" s="122">
        <v>112.47043600000001</v>
      </c>
      <c r="M212" s="122">
        <v>115.88200399999999</v>
      </c>
      <c r="N212" s="122">
        <v>119.56186700000001</v>
      </c>
      <c r="O212" s="122">
        <v>123.632828</v>
      </c>
      <c r="P212" s="122">
        <v>127.394379</v>
      </c>
      <c r="Q212" s="122">
        <v>131.21489</v>
      </c>
      <c r="R212" s="122">
        <v>135.33609000000001</v>
      </c>
      <c r="S212" s="122">
        <v>140.346802</v>
      </c>
      <c r="T212" s="122">
        <v>145.04025300000001</v>
      </c>
      <c r="U212" s="122">
        <v>150.08122299999999</v>
      </c>
      <c r="V212" s="122">
        <v>155.88147000000001</v>
      </c>
      <c r="W212" s="122">
        <v>161.16305500000001</v>
      </c>
      <c r="X212" s="122">
        <v>165.140457</v>
      </c>
      <c r="Y212" s="122">
        <v>169.64056400000001</v>
      </c>
      <c r="Z212" s="122">
        <v>174.23422199999999</v>
      </c>
      <c r="AA212" s="122">
        <v>179.22051999999999</v>
      </c>
      <c r="AB212" s="122">
        <v>184.10514800000001</v>
      </c>
      <c r="AC212" s="122">
        <v>187.946472</v>
      </c>
      <c r="AD212" s="122">
        <v>191.94603000000001</v>
      </c>
      <c r="AE212" s="122">
        <v>196.754807</v>
      </c>
      <c r="AF212" s="122">
        <v>201.60282900000001</v>
      </c>
      <c r="AG212" s="80">
        <v>3.168E-2</v>
      </c>
    </row>
    <row r="213" spans="1:33" ht="24.75">
      <c r="A213" s="58" t="s">
        <v>856</v>
      </c>
      <c r="B213" s="73" t="s">
        <v>1308</v>
      </c>
      <c r="C213" s="122">
        <v>0.37649700000000003</v>
      </c>
      <c r="D213" s="122">
        <v>0.38852399999999998</v>
      </c>
      <c r="E213" s="122">
        <v>0.41122999999999998</v>
      </c>
      <c r="F213" s="122">
        <v>0.42844900000000002</v>
      </c>
      <c r="G213" s="122">
        <v>0.44826700000000003</v>
      </c>
      <c r="H213" s="122">
        <v>0.47236499999999998</v>
      </c>
      <c r="I213" s="122">
        <v>0.49104199999999998</v>
      </c>
      <c r="J213" s="122">
        <v>0.50550200000000001</v>
      </c>
      <c r="K213" s="122">
        <v>0.52525500000000003</v>
      </c>
      <c r="L213" s="122">
        <v>0.54439099999999996</v>
      </c>
      <c r="M213" s="122">
        <v>0.56444300000000003</v>
      </c>
      <c r="N213" s="122">
        <v>0.58621299999999998</v>
      </c>
      <c r="O213" s="122">
        <v>0.60975100000000004</v>
      </c>
      <c r="P213" s="122">
        <v>0.63327</v>
      </c>
      <c r="Q213" s="122">
        <v>0.65697700000000003</v>
      </c>
      <c r="R213" s="122">
        <v>0.68445999999999996</v>
      </c>
      <c r="S213" s="122">
        <v>0.716144</v>
      </c>
      <c r="T213" s="122">
        <v>0.74837500000000001</v>
      </c>
      <c r="U213" s="122">
        <v>0.78329099999999996</v>
      </c>
      <c r="V213" s="122">
        <v>0.822932</v>
      </c>
      <c r="W213" s="122">
        <v>0.858734</v>
      </c>
      <c r="X213" s="122">
        <v>0.89366299999999999</v>
      </c>
      <c r="Y213" s="122">
        <v>0.932365</v>
      </c>
      <c r="Z213" s="122">
        <v>0.97103200000000001</v>
      </c>
      <c r="AA213" s="122">
        <v>1.0160279999999999</v>
      </c>
      <c r="AB213" s="122">
        <v>1.062673</v>
      </c>
      <c r="AC213" s="122">
        <v>1.104555</v>
      </c>
      <c r="AD213" s="122">
        <v>1.148477</v>
      </c>
      <c r="AE213" s="122">
        <v>1.1987369999999999</v>
      </c>
      <c r="AF213" s="122">
        <v>1.2509749999999999</v>
      </c>
      <c r="AG213" s="80">
        <v>4.2275E-2</v>
      </c>
    </row>
    <row r="214" spans="1:33" ht="72.75">
      <c r="A214" s="58" t="s">
        <v>857</v>
      </c>
      <c r="B214" s="73" t="s">
        <v>1309</v>
      </c>
      <c r="C214" s="122">
        <v>0.146287</v>
      </c>
      <c r="D214" s="122">
        <v>0.14553099999999999</v>
      </c>
      <c r="E214" s="122">
        <v>0.148622</v>
      </c>
      <c r="F214" s="122">
        <v>0.14951900000000001</v>
      </c>
      <c r="G214" s="122">
        <v>0.15116599999999999</v>
      </c>
      <c r="H214" s="122">
        <v>0.154033</v>
      </c>
      <c r="I214" s="122">
        <v>0.15493699999999999</v>
      </c>
      <c r="J214" s="122">
        <v>0.15442900000000001</v>
      </c>
      <c r="K214" s="122">
        <v>0.155475</v>
      </c>
      <c r="L214" s="122">
        <v>0.15631100000000001</v>
      </c>
      <c r="M214" s="122">
        <v>0.15732199999999999</v>
      </c>
      <c r="N214" s="122">
        <v>0.15867400000000001</v>
      </c>
      <c r="O214" s="122">
        <v>0.160473</v>
      </c>
      <c r="P214" s="122">
        <v>0.16277</v>
      </c>
      <c r="Q214" s="122">
        <v>0.16508700000000001</v>
      </c>
      <c r="R214" s="122">
        <v>0.16850200000000001</v>
      </c>
      <c r="S214" s="122">
        <v>0.17291200000000001</v>
      </c>
      <c r="T214" s="122">
        <v>0.17738599999999999</v>
      </c>
      <c r="U214" s="122">
        <v>0.18254100000000001</v>
      </c>
      <c r="V214" s="122">
        <v>0.18965199999999999</v>
      </c>
      <c r="W214" s="122">
        <v>0.19601199999999999</v>
      </c>
      <c r="X214" s="122">
        <v>0.202349</v>
      </c>
      <c r="Y214" s="122">
        <v>0.21178</v>
      </c>
      <c r="Z214" s="122">
        <v>0.22175400000000001</v>
      </c>
      <c r="AA214" s="122">
        <v>0.23529700000000001</v>
      </c>
      <c r="AB214" s="122">
        <v>0.25015399999999999</v>
      </c>
      <c r="AC214" s="122">
        <v>0.26714900000000003</v>
      </c>
      <c r="AD214" s="122">
        <v>0.28497299999999998</v>
      </c>
      <c r="AE214" s="122">
        <v>0.30641400000000002</v>
      </c>
      <c r="AF214" s="122">
        <v>0.32533499999999999</v>
      </c>
      <c r="AG214" s="80">
        <v>2.7945000000000001E-2</v>
      </c>
    </row>
    <row r="215" spans="1:33" ht="36.75">
      <c r="A215" s="58" t="s">
        <v>858</v>
      </c>
      <c r="B215" s="73" t="s">
        <v>1310</v>
      </c>
      <c r="C215" s="122">
        <v>4.6749590000000003</v>
      </c>
      <c r="D215" s="122">
        <v>4.5432709999999998</v>
      </c>
      <c r="E215" s="122">
        <v>4.5286710000000001</v>
      </c>
      <c r="F215" s="122">
        <v>4.443441</v>
      </c>
      <c r="G215" s="122">
        <v>4.3781650000000001</v>
      </c>
      <c r="H215" s="122">
        <v>4.347874</v>
      </c>
      <c r="I215" s="122">
        <v>4.2653530000000002</v>
      </c>
      <c r="J215" s="122">
        <v>4.1463080000000003</v>
      </c>
      <c r="K215" s="122">
        <v>4.0850860000000004</v>
      </c>
      <c r="L215" s="122">
        <v>4.0345740000000001</v>
      </c>
      <c r="M215" s="122">
        <v>3.9969030000000001</v>
      </c>
      <c r="N215" s="122">
        <v>3.9884689999999998</v>
      </c>
      <c r="O215" s="122">
        <v>3.9943170000000001</v>
      </c>
      <c r="P215" s="122">
        <v>3.997465</v>
      </c>
      <c r="Q215" s="122">
        <v>3.9996659999999999</v>
      </c>
      <c r="R215" s="122">
        <v>4.0223139999999997</v>
      </c>
      <c r="S215" s="122">
        <v>4.065963</v>
      </c>
      <c r="T215" s="122">
        <v>4.1151809999999998</v>
      </c>
      <c r="U215" s="122">
        <v>4.223109</v>
      </c>
      <c r="V215" s="122">
        <v>4.3536520000000003</v>
      </c>
      <c r="W215" s="122">
        <v>4.436903</v>
      </c>
      <c r="X215" s="122">
        <v>4.5241110000000004</v>
      </c>
      <c r="Y215" s="122">
        <v>4.695678</v>
      </c>
      <c r="Z215" s="122">
        <v>4.8151489999999999</v>
      </c>
      <c r="AA215" s="122">
        <v>4.989579</v>
      </c>
      <c r="AB215" s="122">
        <v>5.1405450000000004</v>
      </c>
      <c r="AC215" s="122">
        <v>5.2536069999999997</v>
      </c>
      <c r="AD215" s="122">
        <v>5.3335059999999999</v>
      </c>
      <c r="AE215" s="122">
        <v>5.4529319999999997</v>
      </c>
      <c r="AF215" s="122">
        <v>5.4387639999999999</v>
      </c>
      <c r="AG215" s="80">
        <v>5.2319999999999997E-3</v>
      </c>
    </row>
    <row r="216" spans="1:33">
      <c r="A216" s="58" t="s">
        <v>859</v>
      </c>
      <c r="B216" s="73" t="s">
        <v>1311</v>
      </c>
      <c r="C216" s="122">
        <v>2.7330000000000002E-3</v>
      </c>
      <c r="D216" s="122">
        <v>2.7390000000000001E-3</v>
      </c>
      <c r="E216" s="122">
        <v>2.8140000000000001E-3</v>
      </c>
      <c r="F216" s="122">
        <v>2.8470000000000001E-3</v>
      </c>
      <c r="G216" s="122">
        <v>2.892E-3</v>
      </c>
      <c r="H216" s="122">
        <v>2.9580000000000001E-3</v>
      </c>
      <c r="I216" s="122">
        <v>2.9859999999999999E-3</v>
      </c>
      <c r="J216" s="122">
        <v>2.9840000000000001E-3</v>
      </c>
      <c r="K216" s="122">
        <v>3.0100000000000001E-3</v>
      </c>
      <c r="L216" s="122">
        <v>3.029E-3</v>
      </c>
      <c r="M216" s="122">
        <v>3.0490000000000001E-3</v>
      </c>
      <c r="N216" s="122">
        <v>3.075E-3</v>
      </c>
      <c r="O216" s="122">
        <v>3.1050000000000001E-3</v>
      </c>
      <c r="P216" s="122">
        <v>3.1310000000000001E-3</v>
      </c>
      <c r="Q216" s="122">
        <v>3.153E-3</v>
      </c>
      <c r="R216" s="122">
        <v>3.1900000000000001E-3</v>
      </c>
      <c r="S216" s="122">
        <v>3.2420000000000001E-3</v>
      </c>
      <c r="T216" s="122">
        <v>3.29E-3</v>
      </c>
      <c r="U216" s="122">
        <v>3.346E-3</v>
      </c>
      <c r="V216" s="122">
        <v>3.4160000000000002E-3</v>
      </c>
      <c r="W216" s="122">
        <v>3.4650000000000002E-3</v>
      </c>
      <c r="X216" s="122">
        <v>3.5070000000000001E-3</v>
      </c>
      <c r="Y216" s="122">
        <v>3.5620000000000001E-3</v>
      </c>
      <c r="Z216" s="122">
        <v>3.6120000000000002E-3</v>
      </c>
      <c r="AA216" s="122">
        <v>3.6819999999999999E-3</v>
      </c>
      <c r="AB216" s="122">
        <v>3.7529999999999998E-3</v>
      </c>
      <c r="AC216" s="122">
        <v>3.803E-3</v>
      </c>
      <c r="AD216" s="122">
        <v>3.8570000000000002E-3</v>
      </c>
      <c r="AE216" s="122">
        <v>3.9290000000000002E-3</v>
      </c>
      <c r="AF216" s="122">
        <v>4.0029999999999996E-3</v>
      </c>
      <c r="AG216" s="80">
        <v>1.3240999999999999E-2</v>
      </c>
    </row>
    <row r="217" spans="1:33" ht="36.75">
      <c r="A217" s="58" t="s">
        <v>860</v>
      </c>
      <c r="B217" s="73" t="s">
        <v>1312</v>
      </c>
      <c r="C217" s="122">
        <v>0.42980600000000002</v>
      </c>
      <c r="D217" s="122">
        <v>0.44353599999999999</v>
      </c>
      <c r="E217" s="122">
        <v>0.46945700000000001</v>
      </c>
      <c r="F217" s="122">
        <v>0.48911399999999999</v>
      </c>
      <c r="G217" s="122">
        <v>0.51173900000000005</v>
      </c>
      <c r="H217" s="122">
        <v>0.53924799999999995</v>
      </c>
      <c r="I217" s="122">
        <v>0.56056899999999998</v>
      </c>
      <c r="J217" s="122">
        <v>0.57707699999999995</v>
      </c>
      <c r="K217" s="122">
        <v>0.59962700000000002</v>
      </c>
      <c r="L217" s="122">
        <v>0.62147300000000005</v>
      </c>
      <c r="M217" s="122">
        <v>0.64436400000000005</v>
      </c>
      <c r="N217" s="122">
        <v>0.66921600000000003</v>
      </c>
      <c r="O217" s="122">
        <v>0.69608700000000001</v>
      </c>
      <c r="P217" s="122">
        <v>0.72293600000000002</v>
      </c>
      <c r="Q217" s="122">
        <v>0.75</v>
      </c>
      <c r="R217" s="122">
        <v>0.78137400000000001</v>
      </c>
      <c r="S217" s="122">
        <v>0.81754400000000005</v>
      </c>
      <c r="T217" s="122">
        <v>0.85433999999999999</v>
      </c>
      <c r="U217" s="122">
        <v>0.89419999999999999</v>
      </c>
      <c r="V217" s="122">
        <v>0.93945299999999998</v>
      </c>
      <c r="W217" s="122">
        <v>0.98032399999999997</v>
      </c>
      <c r="X217" s="122">
        <v>1.0201990000000001</v>
      </c>
      <c r="Y217" s="122">
        <v>1.064381</v>
      </c>
      <c r="Z217" s="122">
        <v>1.1085229999999999</v>
      </c>
      <c r="AA217" s="122">
        <v>1.1598900000000001</v>
      </c>
      <c r="AB217" s="122">
        <v>1.213139</v>
      </c>
      <c r="AC217" s="122">
        <v>1.2609520000000001</v>
      </c>
      <c r="AD217" s="122">
        <v>1.3110930000000001</v>
      </c>
      <c r="AE217" s="122">
        <v>1.3684700000000001</v>
      </c>
      <c r="AF217" s="122">
        <v>1.428104</v>
      </c>
      <c r="AG217" s="80">
        <v>4.2275E-2</v>
      </c>
    </row>
    <row r="218" spans="1:33" ht="36.75">
      <c r="A218" s="58" t="s">
        <v>861</v>
      </c>
      <c r="B218" s="73" t="s">
        <v>1313</v>
      </c>
      <c r="C218" s="122">
        <v>0.434475</v>
      </c>
      <c r="D218" s="122">
        <v>0.44835399999999997</v>
      </c>
      <c r="E218" s="122">
        <v>0.47455700000000001</v>
      </c>
      <c r="F218" s="122">
        <v>0.49442799999999998</v>
      </c>
      <c r="G218" s="122">
        <v>0.51729800000000004</v>
      </c>
      <c r="H218" s="122">
        <v>0.54510599999999998</v>
      </c>
      <c r="I218" s="122">
        <v>0.56665900000000002</v>
      </c>
      <c r="J218" s="122">
        <v>0.58334600000000003</v>
      </c>
      <c r="K218" s="122">
        <v>0.60614100000000004</v>
      </c>
      <c r="L218" s="122">
        <v>0.628224</v>
      </c>
      <c r="M218" s="122">
        <v>0.65136400000000005</v>
      </c>
      <c r="N218" s="122">
        <v>0.67648600000000003</v>
      </c>
      <c r="O218" s="122">
        <v>0.70364899999999997</v>
      </c>
      <c r="P218" s="122">
        <v>0.73079000000000005</v>
      </c>
      <c r="Q218" s="122">
        <v>0.75814700000000002</v>
      </c>
      <c r="R218" s="122">
        <v>0.78986199999999995</v>
      </c>
      <c r="S218" s="122">
        <v>0.82642599999999999</v>
      </c>
      <c r="T218" s="122">
        <v>0.86362099999999997</v>
      </c>
      <c r="U218" s="122">
        <v>0.903914</v>
      </c>
      <c r="V218" s="122">
        <v>0.94965900000000003</v>
      </c>
      <c r="W218" s="122">
        <v>0.99097400000000002</v>
      </c>
      <c r="X218" s="122">
        <v>1.031282</v>
      </c>
      <c r="Y218" s="122">
        <v>1.075944</v>
      </c>
      <c r="Z218" s="122">
        <v>1.120566</v>
      </c>
      <c r="AA218" s="122">
        <v>1.17249</v>
      </c>
      <c r="AB218" s="122">
        <v>1.226318</v>
      </c>
      <c r="AC218" s="122">
        <v>1.2746500000000001</v>
      </c>
      <c r="AD218" s="122">
        <v>1.3253360000000001</v>
      </c>
      <c r="AE218" s="122">
        <v>1.3833359999999999</v>
      </c>
      <c r="AF218" s="122">
        <v>1.4436180000000001</v>
      </c>
      <c r="AG218" s="80">
        <v>4.2275E-2</v>
      </c>
    </row>
    <row r="219" spans="1:33" ht="24.75">
      <c r="A219" s="58" t="s">
        <v>862</v>
      </c>
      <c r="B219" s="73" t="s">
        <v>1314</v>
      </c>
      <c r="C219" s="122">
        <v>5.0000000000000002E-5</v>
      </c>
      <c r="D219" s="122">
        <v>5.0000000000000002E-5</v>
      </c>
      <c r="E219" s="122">
        <v>5.1E-5</v>
      </c>
      <c r="F219" s="122">
        <v>5.1999999999999997E-5</v>
      </c>
      <c r="G219" s="122">
        <v>5.1999999999999997E-5</v>
      </c>
      <c r="H219" s="122">
        <v>5.3000000000000001E-5</v>
      </c>
      <c r="I219" s="122">
        <v>5.3000000000000001E-5</v>
      </c>
      <c r="J219" s="122">
        <v>5.3000000000000001E-5</v>
      </c>
      <c r="K219" s="122">
        <v>5.3000000000000001E-5</v>
      </c>
      <c r="L219" s="122">
        <v>5.1999999999999997E-5</v>
      </c>
      <c r="M219" s="122">
        <v>5.1E-5</v>
      </c>
      <c r="N219" s="122">
        <v>5.1E-5</v>
      </c>
      <c r="O219" s="122">
        <v>5.0000000000000002E-5</v>
      </c>
      <c r="P219" s="122">
        <v>4.8999999999999998E-5</v>
      </c>
      <c r="Q219" s="122">
        <v>4.8000000000000001E-5</v>
      </c>
      <c r="R219" s="122">
        <v>4.6999999999999997E-5</v>
      </c>
      <c r="S219" s="122">
        <v>4.6E-5</v>
      </c>
      <c r="T219" s="122">
        <v>4.5000000000000003E-5</v>
      </c>
      <c r="U219" s="122">
        <v>4.5000000000000003E-5</v>
      </c>
      <c r="V219" s="122">
        <v>4.3999999999999999E-5</v>
      </c>
      <c r="W219" s="122">
        <v>4.3000000000000002E-5</v>
      </c>
      <c r="X219" s="122">
        <v>4.3000000000000002E-5</v>
      </c>
      <c r="Y219" s="122">
        <v>4.1999999999999998E-5</v>
      </c>
      <c r="Z219" s="122">
        <v>4.1E-5</v>
      </c>
      <c r="AA219" s="122">
        <v>4.0000000000000003E-5</v>
      </c>
      <c r="AB219" s="122">
        <v>4.0000000000000003E-5</v>
      </c>
      <c r="AC219" s="122">
        <v>3.8999999999999999E-5</v>
      </c>
      <c r="AD219" s="122">
        <v>3.8000000000000002E-5</v>
      </c>
      <c r="AE219" s="122">
        <v>3.6999999999999998E-5</v>
      </c>
      <c r="AF219" s="122">
        <v>3.6999999999999998E-5</v>
      </c>
      <c r="AG219" s="80">
        <v>-1.0701E-2</v>
      </c>
    </row>
    <row r="220" spans="1:33" ht="36.75">
      <c r="A220" s="58" t="s">
        <v>863</v>
      </c>
      <c r="B220" s="73" t="s">
        <v>1315</v>
      </c>
      <c r="C220" s="122">
        <v>273.346588</v>
      </c>
      <c r="D220" s="122">
        <v>273.86257899999998</v>
      </c>
      <c r="E220" s="122">
        <v>281.42529300000001</v>
      </c>
      <c r="F220" s="122">
        <v>284.66891500000003</v>
      </c>
      <c r="G220" s="122">
        <v>289.161835</v>
      </c>
      <c r="H220" s="122">
        <v>295.83117700000003</v>
      </c>
      <c r="I220" s="122">
        <v>298.57101399999999</v>
      </c>
      <c r="J220" s="122">
        <v>298.41085800000002</v>
      </c>
      <c r="K220" s="122">
        <v>301.040436</v>
      </c>
      <c r="L220" s="122">
        <v>302.920502</v>
      </c>
      <c r="M220" s="122">
        <v>304.93048099999999</v>
      </c>
      <c r="N220" s="122">
        <v>307.46688799999998</v>
      </c>
      <c r="O220" s="122">
        <v>310.497772</v>
      </c>
      <c r="P220" s="122">
        <v>313.08169600000002</v>
      </c>
      <c r="Q220" s="122">
        <v>315.34191900000002</v>
      </c>
      <c r="R220" s="122">
        <v>318.96444700000001</v>
      </c>
      <c r="S220" s="122">
        <v>324.00924700000002</v>
      </c>
      <c r="T220" s="122">
        <v>328.73007200000001</v>
      </c>
      <c r="U220" s="122">
        <v>334.045929</v>
      </c>
      <c r="V220" s="122">
        <v>340.72933999999998</v>
      </c>
      <c r="W220" s="122">
        <v>345.19689899999997</v>
      </c>
      <c r="X220" s="122">
        <v>348.77468900000002</v>
      </c>
      <c r="Y220" s="122">
        <v>353.28064000000001</v>
      </c>
      <c r="Z220" s="122">
        <v>357.21566799999999</v>
      </c>
      <c r="AA220" s="122">
        <v>362.88165300000003</v>
      </c>
      <c r="AB220" s="122">
        <v>368.486694</v>
      </c>
      <c r="AC220" s="122">
        <v>371.85412600000001</v>
      </c>
      <c r="AD220" s="122">
        <v>375.37933299999997</v>
      </c>
      <c r="AE220" s="122">
        <v>380.39489700000001</v>
      </c>
      <c r="AF220" s="122">
        <v>385.40924100000001</v>
      </c>
      <c r="AG220" s="80">
        <v>1.1917000000000001E-2</v>
      </c>
    </row>
    <row r="221" spans="1:33">
      <c r="A221" s="55"/>
      <c r="B221" s="83" t="s">
        <v>1316</v>
      </c>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row>
    <row r="222" spans="1:33">
      <c r="A222" s="58" t="s">
        <v>864</v>
      </c>
      <c r="B222" s="73" t="s">
        <v>1306</v>
      </c>
      <c r="C222" s="122">
        <v>135.12986799999999</v>
      </c>
      <c r="D222" s="122">
        <v>139.453384</v>
      </c>
      <c r="E222" s="122">
        <v>143.74560500000001</v>
      </c>
      <c r="F222" s="122">
        <v>144.85406499999999</v>
      </c>
      <c r="G222" s="122">
        <v>145.49165300000001</v>
      </c>
      <c r="H222" s="122">
        <v>147.43112199999999</v>
      </c>
      <c r="I222" s="122">
        <v>146.07455400000001</v>
      </c>
      <c r="J222" s="122">
        <v>144.165131</v>
      </c>
      <c r="K222" s="122">
        <v>144.53701799999999</v>
      </c>
      <c r="L222" s="122">
        <v>145.67569</v>
      </c>
      <c r="M222" s="122">
        <v>146.054306</v>
      </c>
      <c r="N222" s="122">
        <v>146.14154099999999</v>
      </c>
      <c r="O222" s="122">
        <v>147.05055200000001</v>
      </c>
      <c r="P222" s="122">
        <v>148.117966</v>
      </c>
      <c r="Q222" s="122">
        <v>148.48142999999999</v>
      </c>
      <c r="R222" s="122">
        <v>149.074997</v>
      </c>
      <c r="S222" s="122">
        <v>151.350357</v>
      </c>
      <c r="T222" s="122">
        <v>153.58429000000001</v>
      </c>
      <c r="U222" s="122">
        <v>156.32963599999999</v>
      </c>
      <c r="V222" s="122">
        <v>159.265503</v>
      </c>
      <c r="W222" s="122">
        <v>160.78149400000001</v>
      </c>
      <c r="X222" s="122">
        <v>162.59957900000001</v>
      </c>
      <c r="Y222" s="122">
        <v>164.742355</v>
      </c>
      <c r="Z222" s="122">
        <v>166.176514</v>
      </c>
      <c r="AA222" s="122">
        <v>167.761978</v>
      </c>
      <c r="AB222" s="122">
        <v>169.83422899999999</v>
      </c>
      <c r="AC222" s="122">
        <v>170.57334900000001</v>
      </c>
      <c r="AD222" s="122">
        <v>170.60907</v>
      </c>
      <c r="AE222" s="122">
        <v>173.64875799999999</v>
      </c>
      <c r="AF222" s="122">
        <v>178.698868</v>
      </c>
      <c r="AG222" s="80">
        <v>9.6830000000000006E-3</v>
      </c>
    </row>
    <row r="223" spans="1:33" ht="24.75">
      <c r="A223" s="58" t="s">
        <v>865</v>
      </c>
      <c r="B223" s="73" t="s">
        <v>1307</v>
      </c>
      <c r="C223" s="122">
        <v>51.407775999999998</v>
      </c>
      <c r="D223" s="122">
        <v>53.211444999999998</v>
      </c>
      <c r="E223" s="122">
        <v>55.105240000000002</v>
      </c>
      <c r="F223" s="122">
        <v>55.804340000000003</v>
      </c>
      <c r="G223" s="122">
        <v>56.270564999999998</v>
      </c>
      <c r="H223" s="122">
        <v>57.149872000000002</v>
      </c>
      <c r="I223" s="122">
        <v>57.021912</v>
      </c>
      <c r="J223" s="122">
        <v>56.673237</v>
      </c>
      <c r="K223" s="122">
        <v>57.272407999999999</v>
      </c>
      <c r="L223" s="122">
        <v>58.133170999999997</v>
      </c>
      <c r="M223" s="122">
        <v>58.665539000000003</v>
      </c>
      <c r="N223" s="122">
        <v>59.014938000000001</v>
      </c>
      <c r="O223" s="122">
        <v>59.856335000000001</v>
      </c>
      <c r="P223" s="122">
        <v>60.815193000000001</v>
      </c>
      <c r="Q223" s="122">
        <v>61.503799000000001</v>
      </c>
      <c r="R223" s="122">
        <v>62.270721000000002</v>
      </c>
      <c r="S223" s="122">
        <v>63.77449</v>
      </c>
      <c r="T223" s="122">
        <v>65.213706999999999</v>
      </c>
      <c r="U223" s="122">
        <v>66.851653999999996</v>
      </c>
      <c r="V223" s="122">
        <v>68.545197000000002</v>
      </c>
      <c r="W223" s="122">
        <v>69.615844999999993</v>
      </c>
      <c r="X223" s="122">
        <v>70.851837000000003</v>
      </c>
      <c r="Y223" s="122">
        <v>72.262680000000003</v>
      </c>
      <c r="Z223" s="122">
        <v>73.397696999999994</v>
      </c>
      <c r="AA223" s="122">
        <v>74.672577000000004</v>
      </c>
      <c r="AB223" s="122">
        <v>76.015663000000004</v>
      </c>
      <c r="AC223" s="122">
        <v>76.524483000000004</v>
      </c>
      <c r="AD223" s="122">
        <v>76.487526000000003</v>
      </c>
      <c r="AE223" s="122">
        <v>77.773124999999993</v>
      </c>
      <c r="AF223" s="122">
        <v>79.681472999999997</v>
      </c>
      <c r="AG223" s="80">
        <v>1.5226999999999999E-2</v>
      </c>
    </row>
    <row r="224" spans="1:33" ht="24.75">
      <c r="A224" s="58" t="s">
        <v>866</v>
      </c>
      <c r="B224" s="73" t="s">
        <v>1308</v>
      </c>
      <c r="C224" s="122">
        <v>0.24156</v>
      </c>
      <c r="D224" s="122">
        <v>0.25702599999999998</v>
      </c>
      <c r="E224" s="122">
        <v>0.27330199999999999</v>
      </c>
      <c r="F224" s="122">
        <v>0.28414600000000001</v>
      </c>
      <c r="G224" s="122">
        <v>0.29438700000000001</v>
      </c>
      <c r="H224" s="122">
        <v>0.30759199999999998</v>
      </c>
      <c r="I224" s="122">
        <v>0.31467800000000001</v>
      </c>
      <c r="J224" s="122">
        <v>0.32073600000000002</v>
      </c>
      <c r="K224" s="122">
        <v>0.33220100000000002</v>
      </c>
      <c r="L224" s="122">
        <v>0.345858</v>
      </c>
      <c r="M224" s="122">
        <v>0.35818499999999998</v>
      </c>
      <c r="N224" s="122">
        <v>0.370139</v>
      </c>
      <c r="O224" s="122">
        <v>0.38495600000000002</v>
      </c>
      <c r="P224" s="122">
        <v>0.400889</v>
      </c>
      <c r="Q224" s="122">
        <v>0.41556500000000002</v>
      </c>
      <c r="R224" s="122">
        <v>0.43152099999999999</v>
      </c>
      <c r="S224" s="122">
        <v>0.45319500000000001</v>
      </c>
      <c r="T224" s="122">
        <v>0.47561300000000001</v>
      </c>
      <c r="U224" s="122">
        <v>0.50062700000000004</v>
      </c>
      <c r="V224" s="122">
        <v>0.52735699999999996</v>
      </c>
      <c r="W224" s="122">
        <v>0.55044099999999996</v>
      </c>
      <c r="X224" s="122">
        <v>0.57564899999999997</v>
      </c>
      <c r="Y224" s="122">
        <v>0.60322299999999995</v>
      </c>
      <c r="Z224" s="122">
        <v>0.62943499999999997</v>
      </c>
      <c r="AA224" s="122">
        <v>0.65741400000000005</v>
      </c>
      <c r="AB224" s="122">
        <v>0.68835000000000002</v>
      </c>
      <c r="AC224" s="122">
        <v>0.71411100000000005</v>
      </c>
      <c r="AD224" s="122">
        <v>0.73743899999999996</v>
      </c>
      <c r="AE224" s="122">
        <v>0.77459699999999998</v>
      </c>
      <c r="AF224" s="122">
        <v>0.82214699999999996</v>
      </c>
      <c r="AG224" s="80">
        <v>4.3138999999999997E-2</v>
      </c>
    </row>
    <row r="225" spans="1:33" ht="72.75">
      <c r="A225" s="58" t="s">
        <v>867</v>
      </c>
      <c r="B225" s="73" t="s">
        <v>1309</v>
      </c>
      <c r="C225" s="122">
        <v>0.68683499999999997</v>
      </c>
      <c r="D225" s="122">
        <v>0.68494699999999997</v>
      </c>
      <c r="E225" s="122">
        <v>0.68427199999999999</v>
      </c>
      <c r="F225" s="122">
        <v>0.671288</v>
      </c>
      <c r="G225" s="122">
        <v>0.659049</v>
      </c>
      <c r="H225" s="122">
        <v>0.65517099999999995</v>
      </c>
      <c r="I225" s="122">
        <v>0.63901699999999995</v>
      </c>
      <c r="J225" s="122">
        <v>0.62424500000000005</v>
      </c>
      <c r="K225" s="122">
        <v>0.62058999999999997</v>
      </c>
      <c r="L225" s="122">
        <v>0.62098500000000001</v>
      </c>
      <c r="M225" s="122">
        <v>0.61890400000000001</v>
      </c>
      <c r="N225" s="122">
        <v>0.61622100000000002</v>
      </c>
      <c r="O225" s="122">
        <v>0.61820600000000003</v>
      </c>
      <c r="P225" s="122">
        <v>0.62166299999999997</v>
      </c>
      <c r="Q225" s="122">
        <v>0.62293299999999996</v>
      </c>
      <c r="R225" s="122">
        <v>0.62619999999999998</v>
      </c>
      <c r="S225" s="122">
        <v>0.63837200000000005</v>
      </c>
      <c r="T225" s="122">
        <v>0.65246400000000004</v>
      </c>
      <c r="U225" s="122">
        <v>0.670991</v>
      </c>
      <c r="V225" s="122">
        <v>0.69132000000000005</v>
      </c>
      <c r="W225" s="122">
        <v>0.706237</v>
      </c>
      <c r="X225" s="122">
        <v>0.720414</v>
      </c>
      <c r="Y225" s="122">
        <v>0.73754799999999998</v>
      </c>
      <c r="Z225" s="122">
        <v>0.752332</v>
      </c>
      <c r="AA225" s="122">
        <v>0.77266900000000005</v>
      </c>
      <c r="AB225" s="122">
        <v>0.79640500000000003</v>
      </c>
      <c r="AC225" s="122">
        <v>0.81426399999999999</v>
      </c>
      <c r="AD225" s="122">
        <v>0.829739</v>
      </c>
      <c r="AE225" s="122">
        <v>0.86115600000000003</v>
      </c>
      <c r="AF225" s="122">
        <v>0.904393</v>
      </c>
      <c r="AG225" s="80">
        <v>9.5340000000000008E-3</v>
      </c>
    </row>
    <row r="226" spans="1:33" ht="36.75">
      <c r="A226" s="58" t="s">
        <v>868</v>
      </c>
      <c r="B226" s="73" t="s">
        <v>1310</v>
      </c>
      <c r="C226" s="122">
        <v>7.515034</v>
      </c>
      <c r="D226" s="122">
        <v>7.7834630000000002</v>
      </c>
      <c r="E226" s="122">
        <v>8.0633230000000005</v>
      </c>
      <c r="F226" s="122">
        <v>8.1746639999999999</v>
      </c>
      <c r="G226" s="122">
        <v>8.2657769999999999</v>
      </c>
      <c r="H226" s="122">
        <v>8.4416510000000002</v>
      </c>
      <c r="I226" s="122">
        <v>8.4483429999999995</v>
      </c>
      <c r="J226" s="122">
        <v>8.4560879999999994</v>
      </c>
      <c r="K226" s="122">
        <v>8.6072819999999997</v>
      </c>
      <c r="L226" s="122">
        <v>8.8288589999999996</v>
      </c>
      <c r="M226" s="122">
        <v>9.0311830000000004</v>
      </c>
      <c r="N226" s="122">
        <v>9.2411150000000006</v>
      </c>
      <c r="O226" s="122">
        <v>9.5214280000000002</v>
      </c>
      <c r="P226" s="122">
        <v>9.8276160000000008</v>
      </c>
      <c r="Q226" s="122">
        <v>10.115543000000001</v>
      </c>
      <c r="R226" s="122">
        <v>10.482157000000001</v>
      </c>
      <c r="S226" s="122">
        <v>10.987102999999999</v>
      </c>
      <c r="T226" s="122">
        <v>11.5093</v>
      </c>
      <c r="U226" s="122">
        <v>12.093500000000001</v>
      </c>
      <c r="V226" s="122">
        <v>12.718275</v>
      </c>
      <c r="W226" s="122">
        <v>13.254421000000001</v>
      </c>
      <c r="X226" s="122">
        <v>13.841127999999999</v>
      </c>
      <c r="Y226" s="122">
        <v>14.484124</v>
      </c>
      <c r="Z226" s="122">
        <v>15.093854</v>
      </c>
      <c r="AA226" s="122">
        <v>15.691374</v>
      </c>
      <c r="AB226" s="122">
        <v>16.429784999999999</v>
      </c>
      <c r="AC226" s="122">
        <v>16.945433000000001</v>
      </c>
      <c r="AD226" s="122">
        <v>17.499003999999999</v>
      </c>
      <c r="AE226" s="122">
        <v>18.271837000000001</v>
      </c>
      <c r="AF226" s="122">
        <v>19.382950000000001</v>
      </c>
      <c r="AG226" s="80">
        <v>3.3211999999999998E-2</v>
      </c>
    </row>
    <row r="227" spans="1:33">
      <c r="A227" s="58" t="s">
        <v>869</v>
      </c>
      <c r="B227" s="73" t="s">
        <v>1311</v>
      </c>
      <c r="C227" s="122">
        <v>1.661E-2</v>
      </c>
      <c r="D227" s="122">
        <v>1.5602E-2</v>
      </c>
      <c r="E227" s="122">
        <v>1.4659999999999999E-2</v>
      </c>
      <c r="F227" s="122">
        <v>1.3483E-2</v>
      </c>
      <c r="G227" s="122">
        <v>1.2373E-2</v>
      </c>
      <c r="H227" s="122">
        <v>1.1464999999999999E-2</v>
      </c>
      <c r="I227" s="122">
        <v>1.0416E-2</v>
      </c>
      <c r="J227" s="122">
        <v>9.443E-3</v>
      </c>
      <c r="K227" s="122">
        <v>8.7130000000000003E-3</v>
      </c>
      <c r="L227" s="122">
        <v>8.0949999999999998E-3</v>
      </c>
      <c r="M227" s="122">
        <v>7.4949999999999999E-3</v>
      </c>
      <c r="N227" s="122">
        <v>6.9379999999999997E-3</v>
      </c>
      <c r="O227" s="122">
        <v>6.4770000000000001E-3</v>
      </c>
      <c r="P227" s="122">
        <v>6.0670000000000003E-3</v>
      </c>
      <c r="Q227" s="122">
        <v>5.6709999999999998E-3</v>
      </c>
      <c r="R227" s="122">
        <v>5.3210000000000002E-3</v>
      </c>
      <c r="S227" s="122">
        <v>5.0629999999999998E-3</v>
      </c>
      <c r="T227" s="122">
        <v>4.8260000000000004E-3</v>
      </c>
      <c r="U227" s="122">
        <v>4.6259999999999999E-3</v>
      </c>
      <c r="V227" s="122">
        <v>4.4489999999999998E-3</v>
      </c>
      <c r="W227" s="122">
        <v>4.2519999999999997E-3</v>
      </c>
      <c r="X227" s="122">
        <v>4.0819999999999997E-3</v>
      </c>
      <c r="Y227" s="122">
        <v>3.9379999999999997E-3</v>
      </c>
      <c r="Z227" s="122">
        <v>3.7940000000000001E-3</v>
      </c>
      <c r="AA227" s="122">
        <v>3.6679999999999998E-3</v>
      </c>
      <c r="AB227" s="122">
        <v>3.5699999999999998E-3</v>
      </c>
      <c r="AC227" s="122">
        <v>3.4689999999999999E-3</v>
      </c>
      <c r="AD227" s="122">
        <v>3.3630000000000001E-3</v>
      </c>
      <c r="AE227" s="122">
        <v>3.3240000000000001E-3</v>
      </c>
      <c r="AF227" s="122">
        <v>3.3279999999999998E-3</v>
      </c>
      <c r="AG227" s="80">
        <v>-5.3927000000000003E-2</v>
      </c>
    </row>
    <row r="228" spans="1:33" ht="36.75">
      <c r="A228" s="58" t="s">
        <v>870</v>
      </c>
      <c r="B228" s="73" t="s">
        <v>1312</v>
      </c>
      <c r="C228" s="122">
        <v>0.31643300000000002</v>
      </c>
      <c r="D228" s="122">
        <v>0.33669399999999999</v>
      </c>
      <c r="E228" s="122">
        <v>0.35801500000000003</v>
      </c>
      <c r="F228" s="122">
        <v>0.37221900000000002</v>
      </c>
      <c r="G228" s="122">
        <v>0.38563500000000001</v>
      </c>
      <c r="H228" s="122">
        <v>0.40293299999999999</v>
      </c>
      <c r="I228" s="122">
        <v>0.41221600000000003</v>
      </c>
      <c r="J228" s="122">
        <v>0.420151</v>
      </c>
      <c r="K228" s="122">
        <v>0.43516899999999997</v>
      </c>
      <c r="L228" s="122">
        <v>0.45305899999999999</v>
      </c>
      <c r="M228" s="122">
        <v>0.46920699999999999</v>
      </c>
      <c r="N228" s="122">
        <v>0.48486699999999999</v>
      </c>
      <c r="O228" s="122">
        <v>0.50427699999999998</v>
      </c>
      <c r="P228" s="122">
        <v>0.52514799999999995</v>
      </c>
      <c r="Q228" s="122">
        <v>0.544373</v>
      </c>
      <c r="R228" s="122">
        <v>0.56527400000000005</v>
      </c>
      <c r="S228" s="122">
        <v>0.59366699999999994</v>
      </c>
      <c r="T228" s="122">
        <v>0.62303299999999995</v>
      </c>
      <c r="U228" s="122">
        <v>0.65580000000000005</v>
      </c>
      <c r="V228" s="122">
        <v>0.69081599999999999</v>
      </c>
      <c r="W228" s="122">
        <v>0.721055</v>
      </c>
      <c r="X228" s="122">
        <v>0.75407599999999997</v>
      </c>
      <c r="Y228" s="122">
        <v>0.79019600000000001</v>
      </c>
      <c r="Z228" s="122">
        <v>0.82453299999999996</v>
      </c>
      <c r="AA228" s="122">
        <v>0.86118499999999998</v>
      </c>
      <c r="AB228" s="122">
        <v>0.90171100000000004</v>
      </c>
      <c r="AC228" s="122">
        <v>0.93545500000000004</v>
      </c>
      <c r="AD228" s="122">
        <v>0.96601499999999996</v>
      </c>
      <c r="AE228" s="122">
        <v>1.0146900000000001</v>
      </c>
      <c r="AF228" s="122">
        <v>1.0769789999999999</v>
      </c>
      <c r="AG228" s="80">
        <v>4.3138999999999997E-2</v>
      </c>
    </row>
    <row r="229" spans="1:33" ht="36.75">
      <c r="A229" s="58" t="s">
        <v>871</v>
      </c>
      <c r="B229" s="73" t="s">
        <v>1313</v>
      </c>
      <c r="C229" s="122">
        <v>0.28917599999999999</v>
      </c>
      <c r="D229" s="122">
        <v>0.30769099999999999</v>
      </c>
      <c r="E229" s="122">
        <v>0.32717600000000002</v>
      </c>
      <c r="F229" s="122">
        <v>0.34015699999999999</v>
      </c>
      <c r="G229" s="122">
        <v>0.35241699999999998</v>
      </c>
      <c r="H229" s="122">
        <v>0.36822500000000002</v>
      </c>
      <c r="I229" s="122">
        <v>0.37670799999999999</v>
      </c>
      <c r="J229" s="122">
        <v>0.38395899999999999</v>
      </c>
      <c r="K229" s="122">
        <v>0.39768399999999998</v>
      </c>
      <c r="L229" s="122">
        <v>0.41403299999999998</v>
      </c>
      <c r="M229" s="122">
        <v>0.42879</v>
      </c>
      <c r="N229" s="122">
        <v>0.44310100000000002</v>
      </c>
      <c r="O229" s="122">
        <v>0.460839</v>
      </c>
      <c r="P229" s="122">
        <v>0.47991200000000001</v>
      </c>
      <c r="Q229" s="122">
        <v>0.49748100000000001</v>
      </c>
      <c r="R229" s="122">
        <v>0.51658199999999999</v>
      </c>
      <c r="S229" s="122">
        <v>0.54252900000000004</v>
      </c>
      <c r="T229" s="122">
        <v>0.56936600000000004</v>
      </c>
      <c r="U229" s="122">
        <v>0.59931000000000001</v>
      </c>
      <c r="V229" s="122">
        <v>0.63131000000000004</v>
      </c>
      <c r="W229" s="122">
        <v>0.65894399999999997</v>
      </c>
      <c r="X229" s="122">
        <v>0.68911999999999995</v>
      </c>
      <c r="Y229" s="122">
        <v>0.72213000000000005</v>
      </c>
      <c r="Z229" s="122">
        <v>0.75350899999999998</v>
      </c>
      <c r="AA229" s="122">
        <v>0.78700300000000001</v>
      </c>
      <c r="AB229" s="122">
        <v>0.82403800000000005</v>
      </c>
      <c r="AC229" s="122">
        <v>0.85487599999999997</v>
      </c>
      <c r="AD229" s="122">
        <v>0.882803</v>
      </c>
      <c r="AE229" s="122">
        <v>0.92728500000000003</v>
      </c>
      <c r="AF229" s="122">
        <v>0.984209</v>
      </c>
      <c r="AG229" s="80">
        <v>4.3138999999999997E-2</v>
      </c>
    </row>
    <row r="230" spans="1:33" ht="24.75">
      <c r="A230" s="58" t="s">
        <v>872</v>
      </c>
      <c r="B230" s="73" t="s">
        <v>1314</v>
      </c>
      <c r="C230" s="122">
        <v>0.48377799999999999</v>
      </c>
      <c r="D230" s="122">
        <v>0.51475300000000002</v>
      </c>
      <c r="E230" s="122">
        <v>0.54735</v>
      </c>
      <c r="F230" s="122">
        <v>0.56906699999999999</v>
      </c>
      <c r="G230" s="122">
        <v>0.58957599999999999</v>
      </c>
      <c r="H230" s="122">
        <v>0.61602299999999999</v>
      </c>
      <c r="I230" s="122">
        <v>0.63021499999999997</v>
      </c>
      <c r="J230" s="122">
        <v>0.64234599999999997</v>
      </c>
      <c r="K230" s="122">
        <v>0.66530800000000001</v>
      </c>
      <c r="L230" s="122">
        <v>0.692658</v>
      </c>
      <c r="M230" s="122">
        <v>0.71734600000000004</v>
      </c>
      <c r="N230" s="122">
        <v>0.74128799999999995</v>
      </c>
      <c r="O230" s="122">
        <v>0.77096200000000004</v>
      </c>
      <c r="P230" s="122">
        <v>0.802871</v>
      </c>
      <c r="Q230" s="122">
        <v>0.83226299999999998</v>
      </c>
      <c r="R230" s="122">
        <v>0.86421800000000004</v>
      </c>
      <c r="S230" s="122">
        <v>0.90762600000000004</v>
      </c>
      <c r="T230" s="122">
        <v>0.95252199999999998</v>
      </c>
      <c r="U230" s="122">
        <v>1.002618</v>
      </c>
      <c r="V230" s="122">
        <v>1.056152</v>
      </c>
      <c r="W230" s="122">
        <v>1.102384</v>
      </c>
      <c r="X230" s="122">
        <v>1.1528670000000001</v>
      </c>
      <c r="Y230" s="122">
        <v>1.2080900000000001</v>
      </c>
      <c r="Z230" s="122">
        <v>1.260586</v>
      </c>
      <c r="AA230" s="122">
        <v>1.3166199999999999</v>
      </c>
      <c r="AB230" s="122">
        <v>1.3785780000000001</v>
      </c>
      <c r="AC230" s="122">
        <v>1.4301680000000001</v>
      </c>
      <c r="AD230" s="122">
        <v>1.4768889999999999</v>
      </c>
      <c r="AE230" s="122">
        <v>1.5513049999999999</v>
      </c>
      <c r="AF230" s="122">
        <v>1.646536</v>
      </c>
      <c r="AG230" s="80">
        <v>4.3138999999999997E-2</v>
      </c>
    </row>
    <row r="231" spans="1:33" ht="36.75">
      <c r="A231" s="58" t="s">
        <v>873</v>
      </c>
      <c r="B231" s="73" t="s">
        <v>1317</v>
      </c>
      <c r="C231" s="122">
        <v>196.087097</v>
      </c>
      <c r="D231" s="122">
        <v>202.564987</v>
      </c>
      <c r="E231" s="122">
        <v>209.118942</v>
      </c>
      <c r="F231" s="122">
        <v>211.08345</v>
      </c>
      <c r="G231" s="122">
        <v>212.32145700000001</v>
      </c>
      <c r="H231" s="122">
        <v>215.38403299999999</v>
      </c>
      <c r="I231" s="122">
        <v>213.92802399999999</v>
      </c>
      <c r="J231" s="122">
        <v>211.69534300000001</v>
      </c>
      <c r="K231" s="122">
        <v>212.876373</v>
      </c>
      <c r="L231" s="122">
        <v>215.17245500000001</v>
      </c>
      <c r="M231" s="122">
        <v>216.350922</v>
      </c>
      <c r="N231" s="122">
        <v>217.060135</v>
      </c>
      <c r="O231" s="122">
        <v>219.174026</v>
      </c>
      <c r="P231" s="122">
        <v>221.59732099999999</v>
      </c>
      <c r="Q231" s="122">
        <v>223.01904300000001</v>
      </c>
      <c r="R231" s="122">
        <v>224.83702099999999</v>
      </c>
      <c r="S231" s="122">
        <v>229.25237999999999</v>
      </c>
      <c r="T231" s="122">
        <v>233.585114</v>
      </c>
      <c r="U231" s="122">
        <v>238.70877100000001</v>
      </c>
      <c r="V231" s="122">
        <v>244.130371</v>
      </c>
      <c r="W231" s="122">
        <v>247.39505</v>
      </c>
      <c r="X231" s="122">
        <v>251.188782</v>
      </c>
      <c r="Y231" s="122">
        <v>255.55426</v>
      </c>
      <c r="Z231" s="122">
        <v>258.89230300000003</v>
      </c>
      <c r="AA231" s="122">
        <v>262.524475</v>
      </c>
      <c r="AB231" s="122">
        <v>266.872345</v>
      </c>
      <c r="AC231" s="122">
        <v>268.79562399999998</v>
      </c>
      <c r="AD231" s="122">
        <v>269.49188199999998</v>
      </c>
      <c r="AE231" s="122">
        <v>274.82611100000003</v>
      </c>
      <c r="AF231" s="122">
        <v>283.20095800000001</v>
      </c>
      <c r="AG231" s="80">
        <v>1.2756E-2</v>
      </c>
    </row>
    <row r="232" spans="1:33">
      <c r="A232" s="55"/>
      <c r="B232" s="83" t="s">
        <v>1318</v>
      </c>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row>
    <row r="233" spans="1:33">
      <c r="A233" s="58" t="s">
        <v>874</v>
      </c>
      <c r="B233" s="73" t="s">
        <v>1306</v>
      </c>
      <c r="C233" s="122">
        <v>282.73034699999999</v>
      </c>
      <c r="D233" s="122">
        <v>285.64764400000001</v>
      </c>
      <c r="E233" s="122">
        <v>288.39135700000003</v>
      </c>
      <c r="F233" s="122">
        <v>284.66729700000002</v>
      </c>
      <c r="G233" s="122">
        <v>279.975708</v>
      </c>
      <c r="H233" s="122">
        <v>277.66787699999998</v>
      </c>
      <c r="I233" s="122">
        <v>269.60437000000002</v>
      </c>
      <c r="J233" s="122">
        <v>260.79623400000003</v>
      </c>
      <c r="K233" s="122">
        <v>256.352081</v>
      </c>
      <c r="L233" s="122">
        <v>253.27384900000001</v>
      </c>
      <c r="M233" s="122">
        <v>248.90356399999999</v>
      </c>
      <c r="N233" s="122">
        <v>244.07702599999999</v>
      </c>
      <c r="O233" s="122">
        <v>240.865906</v>
      </c>
      <c r="P233" s="122">
        <v>237.998199</v>
      </c>
      <c r="Q233" s="122">
        <v>234.065842</v>
      </c>
      <c r="R233" s="122">
        <v>230.56542999999999</v>
      </c>
      <c r="S233" s="122">
        <v>229.664536</v>
      </c>
      <c r="T233" s="122">
        <v>228.55320699999999</v>
      </c>
      <c r="U233" s="122">
        <v>228.09463500000001</v>
      </c>
      <c r="V233" s="122">
        <v>227.756744</v>
      </c>
      <c r="W233" s="122">
        <v>225.322281</v>
      </c>
      <c r="X233" s="122">
        <v>223.32630900000001</v>
      </c>
      <c r="Y233" s="122">
        <v>221.74691799999999</v>
      </c>
      <c r="Z233" s="122">
        <v>219.15699799999999</v>
      </c>
      <c r="AA233" s="122">
        <v>216.77267499999999</v>
      </c>
      <c r="AB233" s="122">
        <v>214.871567</v>
      </c>
      <c r="AC233" s="122">
        <v>210.968796</v>
      </c>
      <c r="AD233" s="122">
        <v>206.10022000000001</v>
      </c>
      <c r="AE233" s="122">
        <v>204.70922899999999</v>
      </c>
      <c r="AF233" s="122">
        <v>205.41712999999999</v>
      </c>
      <c r="AG233" s="80">
        <v>-1.0954999999999999E-2</v>
      </c>
    </row>
    <row r="234" spans="1:33" ht="24.75">
      <c r="A234" s="58" t="s">
        <v>875</v>
      </c>
      <c r="B234" s="73" t="s">
        <v>1307</v>
      </c>
      <c r="C234" s="122">
        <v>0.48007100000000003</v>
      </c>
      <c r="D234" s="122">
        <v>0.48459000000000002</v>
      </c>
      <c r="E234" s="122">
        <v>0.488875</v>
      </c>
      <c r="F234" s="122">
        <v>0.48227300000000001</v>
      </c>
      <c r="G234" s="122">
        <v>0.47413499999999997</v>
      </c>
      <c r="H234" s="122">
        <v>0.470136</v>
      </c>
      <c r="I234" s="122">
        <v>0.45646799999999998</v>
      </c>
      <c r="J234" s="122">
        <v>0.44158500000000001</v>
      </c>
      <c r="K234" s="122">
        <v>0.43412600000000001</v>
      </c>
      <c r="L234" s="122">
        <v>0.42902499999999999</v>
      </c>
      <c r="M234" s="122">
        <v>0.42177700000000001</v>
      </c>
      <c r="N234" s="122">
        <v>0.41376000000000002</v>
      </c>
      <c r="O234" s="122">
        <v>0.408524</v>
      </c>
      <c r="P234" s="122">
        <v>0.40389199999999997</v>
      </c>
      <c r="Q234" s="122">
        <v>0.39748899999999998</v>
      </c>
      <c r="R234" s="122">
        <v>0.39186799999999999</v>
      </c>
      <c r="S234" s="122">
        <v>0.390733</v>
      </c>
      <c r="T234" s="122">
        <v>0.38932099999999997</v>
      </c>
      <c r="U234" s="122">
        <v>0.389071</v>
      </c>
      <c r="V234" s="122">
        <v>0.38911400000000002</v>
      </c>
      <c r="W234" s="122">
        <v>0.38559900000000003</v>
      </c>
      <c r="X234" s="122">
        <v>0.38285000000000002</v>
      </c>
      <c r="Y234" s="122">
        <v>0.38087700000000002</v>
      </c>
      <c r="Z234" s="122">
        <v>0.37729600000000002</v>
      </c>
      <c r="AA234" s="122">
        <v>0.37409300000000001</v>
      </c>
      <c r="AB234" s="122">
        <v>0.37182900000000002</v>
      </c>
      <c r="AC234" s="122">
        <v>0.36616100000000001</v>
      </c>
      <c r="AD234" s="122">
        <v>0.35890899999999998</v>
      </c>
      <c r="AE234" s="122">
        <v>0.35781600000000002</v>
      </c>
      <c r="AF234" s="122">
        <v>0.36043999999999998</v>
      </c>
      <c r="AG234" s="80">
        <v>-9.8340000000000007E-3</v>
      </c>
    </row>
    <row r="235" spans="1:33" ht="24.75">
      <c r="A235" s="58" t="s">
        <v>876</v>
      </c>
      <c r="B235" s="73" t="s">
        <v>1308</v>
      </c>
      <c r="C235" s="122">
        <v>0.19309699999999999</v>
      </c>
      <c r="D235" s="122">
        <v>0.19445000000000001</v>
      </c>
      <c r="E235" s="122">
        <v>0.195877</v>
      </c>
      <c r="F235" s="122">
        <v>0.19311700000000001</v>
      </c>
      <c r="G235" s="122">
        <v>0.190001</v>
      </c>
      <c r="H235" s="122">
        <v>0.18870899999999999</v>
      </c>
      <c r="I235" s="122">
        <v>0.183728</v>
      </c>
      <c r="J235" s="122">
        <v>0.17838499999999999</v>
      </c>
      <c r="K235" s="122">
        <v>0.176285</v>
      </c>
      <c r="L235" s="122">
        <v>0.175313</v>
      </c>
      <c r="M235" s="122">
        <v>0.17377300000000001</v>
      </c>
      <c r="N235" s="122">
        <v>0.172017</v>
      </c>
      <c r="O235" s="122">
        <v>0.171519</v>
      </c>
      <c r="P235" s="122">
        <v>0.17138600000000001</v>
      </c>
      <c r="Q235" s="122">
        <v>0.17078299999999999</v>
      </c>
      <c r="R235" s="122">
        <v>0.17091999999999999</v>
      </c>
      <c r="S235" s="122">
        <v>0.173204</v>
      </c>
      <c r="T235" s="122">
        <v>0.17550099999999999</v>
      </c>
      <c r="U235" s="122">
        <v>0.17873900000000001</v>
      </c>
      <c r="V235" s="122">
        <v>0.182287</v>
      </c>
      <c r="W235" s="122">
        <v>0.18437000000000001</v>
      </c>
      <c r="X235" s="122">
        <v>0.18709799999999999</v>
      </c>
      <c r="Y235" s="122">
        <v>0.19031899999999999</v>
      </c>
      <c r="Z235" s="122">
        <v>0.19295399999999999</v>
      </c>
      <c r="AA235" s="122">
        <v>0.19587099999999999</v>
      </c>
      <c r="AB235" s="122">
        <v>0.19938400000000001</v>
      </c>
      <c r="AC235" s="122">
        <v>0.20114399999999999</v>
      </c>
      <c r="AD235" s="122">
        <v>0.20203699999999999</v>
      </c>
      <c r="AE235" s="122">
        <v>0.20646200000000001</v>
      </c>
      <c r="AF235" s="122">
        <v>0.21313599999999999</v>
      </c>
      <c r="AG235" s="80">
        <v>3.4099999999999998E-3</v>
      </c>
    </row>
    <row r="236" spans="1:33" ht="72.75">
      <c r="A236" s="58" t="s">
        <v>877</v>
      </c>
      <c r="B236" s="73" t="s">
        <v>1309</v>
      </c>
      <c r="C236" s="122">
        <v>4.1966960000000002</v>
      </c>
      <c r="D236" s="122">
        <v>3.955654</v>
      </c>
      <c r="E236" s="122">
        <v>3.7472560000000001</v>
      </c>
      <c r="F236" s="122">
        <v>3.4993460000000001</v>
      </c>
      <c r="G236" s="122">
        <v>3.3013110000000001</v>
      </c>
      <c r="H236" s="122">
        <v>3.1926410000000001</v>
      </c>
      <c r="I236" s="122">
        <v>3.0629420000000001</v>
      </c>
      <c r="J236" s="122">
        <v>2.9528759999999998</v>
      </c>
      <c r="K236" s="122">
        <v>2.9133870000000002</v>
      </c>
      <c r="L236" s="122">
        <v>2.9160439999999999</v>
      </c>
      <c r="M236" s="122">
        <v>2.928115</v>
      </c>
      <c r="N236" s="122">
        <v>2.9376980000000001</v>
      </c>
      <c r="O236" s="122">
        <v>2.9918979999999999</v>
      </c>
      <c r="P236" s="122">
        <v>3.0629050000000002</v>
      </c>
      <c r="Q236" s="122">
        <v>3.1410680000000002</v>
      </c>
      <c r="R236" s="122">
        <v>3.2541009999999999</v>
      </c>
      <c r="S236" s="122">
        <v>3.4434999999999998</v>
      </c>
      <c r="T236" s="122">
        <v>3.6774369999999998</v>
      </c>
      <c r="U236" s="122">
        <v>3.94983</v>
      </c>
      <c r="V236" s="122">
        <v>4.275633</v>
      </c>
      <c r="W236" s="122">
        <v>4.5755619999999997</v>
      </c>
      <c r="X236" s="122">
        <v>4.8923719999999999</v>
      </c>
      <c r="Y236" s="122">
        <v>5.2549029999999997</v>
      </c>
      <c r="Z236" s="122">
        <v>5.6686439999999996</v>
      </c>
      <c r="AA236" s="122">
        <v>6.101693</v>
      </c>
      <c r="AB236" s="122">
        <v>6.6100890000000003</v>
      </c>
      <c r="AC236" s="122">
        <v>7.0922349999999996</v>
      </c>
      <c r="AD236" s="122">
        <v>7.5967469999999997</v>
      </c>
      <c r="AE236" s="122">
        <v>8.2909919999999993</v>
      </c>
      <c r="AF236" s="122">
        <v>9.0971510000000002</v>
      </c>
      <c r="AG236" s="80">
        <v>2.7036999999999999E-2</v>
      </c>
    </row>
    <row r="237" spans="1:33" ht="36.75">
      <c r="A237" s="58" t="s">
        <v>878</v>
      </c>
      <c r="B237" s="73" t="s">
        <v>1310</v>
      </c>
      <c r="C237" s="122">
        <v>0</v>
      </c>
      <c r="D237" s="122">
        <v>0</v>
      </c>
      <c r="E237" s="122">
        <v>0</v>
      </c>
      <c r="F237" s="122">
        <v>0</v>
      </c>
      <c r="G237" s="122">
        <v>0</v>
      </c>
      <c r="H237" s="122">
        <v>0</v>
      </c>
      <c r="I237" s="122">
        <v>0</v>
      </c>
      <c r="J237" s="122">
        <v>0</v>
      </c>
      <c r="K237" s="122">
        <v>0</v>
      </c>
      <c r="L237" s="122">
        <v>0</v>
      </c>
      <c r="M237" s="122">
        <v>0</v>
      </c>
      <c r="N237" s="122">
        <v>0</v>
      </c>
      <c r="O237" s="122">
        <v>0</v>
      </c>
      <c r="P237" s="122">
        <v>0</v>
      </c>
      <c r="Q237" s="122">
        <v>0</v>
      </c>
      <c r="R237" s="122">
        <v>0</v>
      </c>
      <c r="S237" s="122">
        <v>0</v>
      </c>
      <c r="T237" s="122">
        <v>0</v>
      </c>
      <c r="U237" s="122">
        <v>0</v>
      </c>
      <c r="V237" s="122">
        <v>0</v>
      </c>
      <c r="W237" s="122">
        <v>0</v>
      </c>
      <c r="X237" s="122">
        <v>0</v>
      </c>
      <c r="Y237" s="122">
        <v>0</v>
      </c>
      <c r="Z237" s="122">
        <v>0</v>
      </c>
      <c r="AA237" s="122">
        <v>0</v>
      </c>
      <c r="AB237" s="122">
        <v>0</v>
      </c>
      <c r="AC237" s="122">
        <v>0</v>
      </c>
      <c r="AD237" s="122">
        <v>0</v>
      </c>
      <c r="AE237" s="122">
        <v>0</v>
      </c>
      <c r="AF237" s="122">
        <v>0</v>
      </c>
      <c r="AG237" s="80" t="s">
        <v>560</v>
      </c>
    </row>
    <row r="238" spans="1:33">
      <c r="A238" s="58" t="s">
        <v>879</v>
      </c>
      <c r="B238" s="73" t="s">
        <v>1311</v>
      </c>
      <c r="C238" s="122">
        <v>9.6000000000000002E-4</v>
      </c>
      <c r="D238" s="122">
        <v>9.6900000000000003E-4</v>
      </c>
      <c r="E238" s="122">
        <v>9.7799999999999992E-4</v>
      </c>
      <c r="F238" s="122">
        <v>9.6500000000000004E-4</v>
      </c>
      <c r="G238" s="122">
        <v>9.4799999999999995E-4</v>
      </c>
      <c r="H238" s="122">
        <v>9.3999999999999997E-4</v>
      </c>
      <c r="I238" s="122">
        <v>9.1299999999999997E-4</v>
      </c>
      <c r="J238" s="122">
        <v>8.83E-4</v>
      </c>
      <c r="K238" s="122">
        <v>8.6799999999999996E-4</v>
      </c>
      <c r="L238" s="122">
        <v>8.5800000000000004E-4</v>
      </c>
      <c r="M238" s="122">
        <v>8.4400000000000002E-4</v>
      </c>
      <c r="N238" s="122">
        <v>8.2799999999999996E-4</v>
      </c>
      <c r="O238" s="122">
        <v>8.1700000000000002E-4</v>
      </c>
      <c r="P238" s="122">
        <v>8.0800000000000002E-4</v>
      </c>
      <c r="Q238" s="122">
        <v>7.9500000000000003E-4</v>
      </c>
      <c r="R238" s="122">
        <v>7.8399999999999997E-4</v>
      </c>
      <c r="S238" s="122">
        <v>7.8100000000000001E-4</v>
      </c>
      <c r="T238" s="122">
        <v>7.7899999999999996E-4</v>
      </c>
      <c r="U238" s="122">
        <v>7.7800000000000005E-4</v>
      </c>
      <c r="V238" s="122">
        <v>7.7800000000000005E-4</v>
      </c>
      <c r="W238" s="122">
        <v>7.7099999999999998E-4</v>
      </c>
      <c r="X238" s="122">
        <v>7.6599999999999997E-4</v>
      </c>
      <c r="Y238" s="122">
        <v>7.6199999999999998E-4</v>
      </c>
      <c r="Z238" s="122">
        <v>7.5500000000000003E-4</v>
      </c>
      <c r="AA238" s="122">
        <v>7.4799999999999997E-4</v>
      </c>
      <c r="AB238" s="122">
        <v>7.4399999999999998E-4</v>
      </c>
      <c r="AC238" s="122">
        <v>7.3200000000000001E-4</v>
      </c>
      <c r="AD238" s="122">
        <v>7.18E-4</v>
      </c>
      <c r="AE238" s="122">
        <v>7.1599999999999995E-4</v>
      </c>
      <c r="AF238" s="122">
        <v>7.2099999999999996E-4</v>
      </c>
      <c r="AG238" s="80">
        <v>-9.8340000000000007E-3</v>
      </c>
    </row>
    <row r="239" spans="1:33" ht="36.75">
      <c r="A239" s="58" t="s">
        <v>880</v>
      </c>
      <c r="B239" s="73" t="s">
        <v>1312</v>
      </c>
      <c r="C239" s="122">
        <v>0.24601600000000001</v>
      </c>
      <c r="D239" s="122">
        <v>0.25578200000000001</v>
      </c>
      <c r="E239" s="122">
        <v>0.26578499999999999</v>
      </c>
      <c r="F239" s="122">
        <v>0.27006200000000002</v>
      </c>
      <c r="G239" s="122">
        <v>0.27346999999999999</v>
      </c>
      <c r="H239" s="122">
        <v>0.27929799999999999</v>
      </c>
      <c r="I239" s="122">
        <v>0.27931400000000001</v>
      </c>
      <c r="J239" s="122">
        <v>0.27831299999999998</v>
      </c>
      <c r="K239" s="122">
        <v>0.28182000000000001</v>
      </c>
      <c r="L239" s="122">
        <v>0.28686400000000001</v>
      </c>
      <c r="M239" s="122">
        <v>0.29047800000000001</v>
      </c>
      <c r="N239" s="122">
        <v>0.29350599999999999</v>
      </c>
      <c r="O239" s="122">
        <v>0.298485</v>
      </c>
      <c r="P239" s="122">
        <v>0.303954</v>
      </c>
      <c r="Q239" s="122">
        <v>0.30810900000000002</v>
      </c>
      <c r="R239" s="122">
        <v>0.312865</v>
      </c>
      <c r="S239" s="122">
        <v>0.32131700000000002</v>
      </c>
      <c r="T239" s="122">
        <v>0.32976100000000003</v>
      </c>
      <c r="U239" s="122">
        <v>0.33943499999999999</v>
      </c>
      <c r="V239" s="122">
        <v>0.349657</v>
      </c>
      <c r="W239" s="122">
        <v>0.35689399999999999</v>
      </c>
      <c r="X239" s="122">
        <v>0.36498000000000003</v>
      </c>
      <c r="Y239" s="122">
        <v>0.37399199999999999</v>
      </c>
      <c r="Z239" s="122">
        <v>0.38158999999999998</v>
      </c>
      <c r="AA239" s="122">
        <v>0.38970100000000002</v>
      </c>
      <c r="AB239" s="122">
        <v>0.39896300000000001</v>
      </c>
      <c r="AC239" s="122">
        <v>0.404667</v>
      </c>
      <c r="AD239" s="122">
        <v>0.40855200000000003</v>
      </c>
      <c r="AE239" s="122">
        <v>0.41952699999999998</v>
      </c>
      <c r="AF239" s="122">
        <v>0.435282</v>
      </c>
      <c r="AG239" s="80">
        <v>1.9871E-2</v>
      </c>
    </row>
    <row r="240" spans="1:33" ht="36.75">
      <c r="A240" s="58" t="s">
        <v>881</v>
      </c>
      <c r="B240" s="73" t="s">
        <v>1313</v>
      </c>
      <c r="C240" s="122">
        <v>0.27459699999999998</v>
      </c>
      <c r="D240" s="122">
        <v>0.285497</v>
      </c>
      <c r="E240" s="122">
        <v>0.29666300000000001</v>
      </c>
      <c r="F240" s="122">
        <v>0.30143500000000001</v>
      </c>
      <c r="G240" s="122">
        <v>0.30523899999999998</v>
      </c>
      <c r="H240" s="122">
        <v>0.31174499999999999</v>
      </c>
      <c r="I240" s="122">
        <v>0.31176300000000001</v>
      </c>
      <c r="J240" s="122">
        <v>0.31064599999999998</v>
      </c>
      <c r="K240" s="122">
        <v>0.31456000000000001</v>
      </c>
      <c r="L240" s="122">
        <v>0.32018999999999997</v>
      </c>
      <c r="M240" s="122">
        <v>0.32422400000000001</v>
      </c>
      <c r="N240" s="122">
        <v>0.32760299999999998</v>
      </c>
      <c r="O240" s="122">
        <v>0.33316099999999998</v>
      </c>
      <c r="P240" s="122">
        <v>0.33926499999999998</v>
      </c>
      <c r="Q240" s="122">
        <v>0.34390300000000001</v>
      </c>
      <c r="R240" s="122">
        <v>0.34921099999999999</v>
      </c>
      <c r="S240" s="122">
        <v>0.35864600000000002</v>
      </c>
      <c r="T240" s="122">
        <v>0.36807099999999998</v>
      </c>
      <c r="U240" s="122">
        <v>0.37886799999999998</v>
      </c>
      <c r="V240" s="122">
        <v>0.39027800000000001</v>
      </c>
      <c r="W240" s="122">
        <v>0.39835500000000001</v>
      </c>
      <c r="X240" s="122">
        <v>0.40738000000000002</v>
      </c>
      <c r="Y240" s="122">
        <v>0.417439</v>
      </c>
      <c r="Z240" s="122">
        <v>0.42592000000000002</v>
      </c>
      <c r="AA240" s="122">
        <v>0.43497400000000003</v>
      </c>
      <c r="AB240" s="122">
        <v>0.44531100000000001</v>
      </c>
      <c r="AC240" s="122">
        <v>0.451679</v>
      </c>
      <c r="AD240" s="122">
        <v>0.45601399999999997</v>
      </c>
      <c r="AE240" s="122">
        <v>0.46826499999999999</v>
      </c>
      <c r="AF240" s="122">
        <v>0.48585</v>
      </c>
      <c r="AG240" s="80">
        <v>1.9871E-2</v>
      </c>
    </row>
    <row r="241" spans="1:33" ht="24.75">
      <c r="A241" s="58" t="s">
        <v>882</v>
      </c>
      <c r="B241" s="73" t="s">
        <v>1314</v>
      </c>
      <c r="C241" s="122">
        <v>0.30785299999999999</v>
      </c>
      <c r="D241" s="122">
        <v>0.32007400000000003</v>
      </c>
      <c r="E241" s="122">
        <v>0.33259100000000003</v>
      </c>
      <c r="F241" s="122">
        <v>0.33794200000000002</v>
      </c>
      <c r="G241" s="122">
        <v>0.34220699999999998</v>
      </c>
      <c r="H241" s="122">
        <v>0.34950100000000001</v>
      </c>
      <c r="I241" s="122">
        <v>0.34952</v>
      </c>
      <c r="J241" s="122">
        <v>0.34826800000000002</v>
      </c>
      <c r="K241" s="122">
        <v>0.352657</v>
      </c>
      <c r="L241" s="122">
        <v>0.35896899999999998</v>
      </c>
      <c r="M241" s="122">
        <v>0.36349100000000001</v>
      </c>
      <c r="N241" s="122">
        <v>0.36727900000000002</v>
      </c>
      <c r="O241" s="122">
        <v>0.37351000000000001</v>
      </c>
      <c r="P241" s="122">
        <v>0.38035400000000003</v>
      </c>
      <c r="Q241" s="122">
        <v>0.38555299999999998</v>
      </c>
      <c r="R241" s="122">
        <v>0.39150400000000002</v>
      </c>
      <c r="S241" s="122">
        <v>0.40208100000000002</v>
      </c>
      <c r="T241" s="122">
        <v>0.41264800000000001</v>
      </c>
      <c r="U241" s="122">
        <v>0.42475299999999999</v>
      </c>
      <c r="V241" s="122">
        <v>0.43754500000000002</v>
      </c>
      <c r="W241" s="122">
        <v>0.4466</v>
      </c>
      <c r="X241" s="122">
        <v>0.45671800000000001</v>
      </c>
      <c r="Y241" s="122">
        <v>0.46799600000000002</v>
      </c>
      <c r="Z241" s="122">
        <v>0.47750300000000001</v>
      </c>
      <c r="AA241" s="122">
        <v>0.487653</v>
      </c>
      <c r="AB241" s="122">
        <v>0.49924299999999999</v>
      </c>
      <c r="AC241" s="122">
        <v>0.506382</v>
      </c>
      <c r="AD241" s="122">
        <v>0.511243</v>
      </c>
      <c r="AE241" s="122">
        <v>0.52497700000000003</v>
      </c>
      <c r="AF241" s="122">
        <v>0.54469100000000004</v>
      </c>
      <c r="AG241" s="80">
        <v>1.9871E-2</v>
      </c>
    </row>
    <row r="242" spans="1:33" ht="24.75">
      <c r="A242" s="58" t="s">
        <v>883</v>
      </c>
      <c r="B242" s="73" t="s">
        <v>1319</v>
      </c>
      <c r="C242" s="122">
        <v>288.42962599999998</v>
      </c>
      <c r="D242" s="122">
        <v>291.14465300000001</v>
      </c>
      <c r="E242" s="122">
        <v>293.71935999999999</v>
      </c>
      <c r="F242" s="122">
        <v>289.752411</v>
      </c>
      <c r="G242" s="122">
        <v>284.86309799999998</v>
      </c>
      <c r="H242" s="122">
        <v>282.460846</v>
      </c>
      <c r="I242" s="122">
        <v>274.249054</v>
      </c>
      <c r="J242" s="122">
        <v>265.30718999999999</v>
      </c>
      <c r="K242" s="122">
        <v>260.82574499999998</v>
      </c>
      <c r="L242" s="122">
        <v>257.761078</v>
      </c>
      <c r="M242" s="122">
        <v>253.40621899999999</v>
      </c>
      <c r="N242" s="122">
        <v>248.58970600000001</v>
      </c>
      <c r="O242" s="122">
        <v>245.44383199999999</v>
      </c>
      <c r="P242" s="122">
        <v>242.66078200000001</v>
      </c>
      <c r="Q242" s="122">
        <v>238.81353799999999</v>
      </c>
      <c r="R242" s="122">
        <v>235.436691</v>
      </c>
      <c r="S242" s="122">
        <v>234.75482199999999</v>
      </c>
      <c r="T242" s="122">
        <v>233.90673799999999</v>
      </c>
      <c r="U242" s="122">
        <v>233.75611900000001</v>
      </c>
      <c r="V242" s="122">
        <v>233.78204299999999</v>
      </c>
      <c r="W242" s="122">
        <v>231.67044100000001</v>
      </c>
      <c r="X242" s="122">
        <v>230.01844800000001</v>
      </c>
      <c r="Y242" s="122">
        <v>228.833191</v>
      </c>
      <c r="Z242" s="122">
        <v>226.681656</v>
      </c>
      <c r="AA242" s="122">
        <v>224.75741600000001</v>
      </c>
      <c r="AB242" s="122">
        <v>223.397141</v>
      </c>
      <c r="AC242" s="122">
        <v>219.991806</v>
      </c>
      <c r="AD242" s="122">
        <v>215.634445</v>
      </c>
      <c r="AE242" s="122">
        <v>214.97796600000001</v>
      </c>
      <c r="AF242" s="122">
        <v>216.55439799999999</v>
      </c>
      <c r="AG242" s="80">
        <v>-9.8340000000000007E-3</v>
      </c>
    </row>
    <row r="243" spans="1:33" ht="24.75">
      <c r="A243" s="58" t="s">
        <v>884</v>
      </c>
      <c r="B243" s="83" t="s">
        <v>885</v>
      </c>
      <c r="C243" s="129">
        <v>757.86328100000003</v>
      </c>
      <c r="D243" s="129">
        <v>767.57214399999998</v>
      </c>
      <c r="E243" s="129">
        <v>784.26367200000004</v>
      </c>
      <c r="F243" s="129">
        <v>785.50494400000002</v>
      </c>
      <c r="G243" s="129">
        <v>786.34625200000005</v>
      </c>
      <c r="H243" s="129">
        <v>793.67620799999997</v>
      </c>
      <c r="I243" s="129">
        <v>786.74823000000004</v>
      </c>
      <c r="J243" s="129">
        <v>775.41345200000001</v>
      </c>
      <c r="K243" s="129">
        <v>774.742615</v>
      </c>
      <c r="L243" s="129">
        <v>775.85400400000003</v>
      </c>
      <c r="M243" s="129">
        <v>774.68768299999999</v>
      </c>
      <c r="N243" s="129">
        <v>773.11676</v>
      </c>
      <c r="O243" s="129">
        <v>775.115723</v>
      </c>
      <c r="P243" s="129">
        <v>777.33984399999997</v>
      </c>
      <c r="Q243" s="129">
        <v>777.17449999999997</v>
      </c>
      <c r="R243" s="129">
        <v>779.238159</v>
      </c>
      <c r="S243" s="129">
        <v>788.01635699999997</v>
      </c>
      <c r="T243" s="129">
        <v>796.22186299999998</v>
      </c>
      <c r="U243" s="129">
        <v>806.51080300000001</v>
      </c>
      <c r="V243" s="129">
        <v>818.64184599999999</v>
      </c>
      <c r="W243" s="129">
        <v>824.26245100000006</v>
      </c>
      <c r="X243" s="129">
        <v>829.98211700000002</v>
      </c>
      <c r="Y243" s="129">
        <v>837.66803000000004</v>
      </c>
      <c r="Z243" s="129">
        <v>842.78985599999999</v>
      </c>
      <c r="AA243" s="129">
        <v>850.16369599999996</v>
      </c>
      <c r="AB243" s="129">
        <v>858.75616500000001</v>
      </c>
      <c r="AC243" s="129">
        <v>860.64154099999996</v>
      </c>
      <c r="AD243" s="129">
        <v>860.50567599999999</v>
      </c>
      <c r="AE243" s="129">
        <v>870.19909700000005</v>
      </c>
      <c r="AF243" s="129">
        <v>885.16455099999996</v>
      </c>
      <c r="AG243" s="121">
        <v>5.3680000000000004E-3</v>
      </c>
    </row>
    <row r="247" spans="1:33">
      <c r="A247" s="55"/>
      <c r="B247" s="83" t="s">
        <v>201</v>
      </c>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row>
    <row r="248" spans="1:33" ht="36.75">
      <c r="A248" s="58" t="s">
        <v>886</v>
      </c>
      <c r="B248" s="73" t="s">
        <v>887</v>
      </c>
      <c r="C248" s="75">
        <v>1644.4914550000001</v>
      </c>
      <c r="D248" s="75">
        <v>1665.161255</v>
      </c>
      <c r="E248" s="75">
        <v>1687.212769</v>
      </c>
      <c r="F248" s="75">
        <v>1584.567871</v>
      </c>
      <c r="G248" s="75">
        <v>1618.044678</v>
      </c>
      <c r="H248" s="75">
        <v>1660.064453</v>
      </c>
      <c r="I248" s="75">
        <v>1667.3862300000001</v>
      </c>
      <c r="J248" s="75">
        <v>1673.5900879999999</v>
      </c>
      <c r="K248" s="75">
        <v>1678.877563</v>
      </c>
      <c r="L248" s="75">
        <v>1688.528564</v>
      </c>
      <c r="M248" s="75">
        <v>1699.8828120000001</v>
      </c>
      <c r="N248" s="75">
        <v>1711.360596</v>
      </c>
      <c r="O248" s="75">
        <v>1724.682129</v>
      </c>
      <c r="P248" s="75">
        <v>1718.117432</v>
      </c>
      <c r="Q248" s="75">
        <v>1722.3842770000001</v>
      </c>
      <c r="R248" s="75">
        <v>1715.605591</v>
      </c>
      <c r="S248" s="75">
        <v>1728.4023440000001</v>
      </c>
      <c r="T248" s="75">
        <v>1737.814453</v>
      </c>
      <c r="U248" s="75">
        <v>1747.3446039999999</v>
      </c>
      <c r="V248" s="75">
        <v>1754.172607</v>
      </c>
      <c r="W248" s="75">
        <v>1763.524658</v>
      </c>
      <c r="X248" s="75">
        <v>1775.6241460000001</v>
      </c>
      <c r="Y248" s="75">
        <v>1781.4792480000001</v>
      </c>
      <c r="Z248" s="75">
        <v>1785.230591</v>
      </c>
      <c r="AA248" s="75">
        <v>1792.4876710000001</v>
      </c>
      <c r="AB248" s="75">
        <v>1803.185547</v>
      </c>
      <c r="AC248" s="75">
        <v>1810.229004</v>
      </c>
      <c r="AD248" s="75">
        <v>1819.670654</v>
      </c>
      <c r="AE248" s="75">
        <v>1831.4157709999999</v>
      </c>
      <c r="AF248" s="75">
        <v>1852.349976</v>
      </c>
      <c r="AG248" s="80">
        <v>4.1130000000000003E-3</v>
      </c>
    </row>
    <row r="249" spans="1:33" ht="72.75">
      <c r="A249" s="58" t="s">
        <v>888</v>
      </c>
      <c r="B249" s="73" t="s">
        <v>889</v>
      </c>
      <c r="C249" s="122">
        <v>3.512003</v>
      </c>
      <c r="D249" s="122">
        <v>3.5347819999999999</v>
      </c>
      <c r="E249" s="122">
        <v>3.5577100000000002</v>
      </c>
      <c r="F249" s="122">
        <v>3.5807850000000001</v>
      </c>
      <c r="G249" s="122">
        <v>3.6040100000000002</v>
      </c>
      <c r="H249" s="122">
        <v>3.627386</v>
      </c>
      <c r="I249" s="122">
        <v>3.6509140000000002</v>
      </c>
      <c r="J249" s="122">
        <v>3.6745939999999999</v>
      </c>
      <c r="K249" s="122">
        <v>3.6984279999999998</v>
      </c>
      <c r="L249" s="122">
        <v>3.7224159999999999</v>
      </c>
      <c r="M249" s="122">
        <v>3.7465600000000001</v>
      </c>
      <c r="N249" s="122">
        <v>3.7708599999999999</v>
      </c>
      <c r="O249" s="122">
        <v>3.795318</v>
      </c>
      <c r="P249" s="122">
        <v>3.8199350000000001</v>
      </c>
      <c r="Q249" s="122">
        <v>3.8447119999999999</v>
      </c>
      <c r="R249" s="122">
        <v>3.8696489999999999</v>
      </c>
      <c r="S249" s="122">
        <v>3.8947479999999999</v>
      </c>
      <c r="T249" s="122">
        <v>3.9200089999999999</v>
      </c>
      <c r="U249" s="122">
        <v>3.9454349999999998</v>
      </c>
      <c r="V249" s="122">
        <v>3.971025</v>
      </c>
      <c r="W249" s="122">
        <v>3.9967820000000001</v>
      </c>
      <c r="X249" s="122">
        <v>4.0227050000000002</v>
      </c>
      <c r="Y249" s="122">
        <v>4.0487970000000004</v>
      </c>
      <c r="Z249" s="122">
        <v>4.0750580000000003</v>
      </c>
      <c r="AA249" s="122">
        <v>4.1014889999999999</v>
      </c>
      <c r="AB249" s="122">
        <v>4.1280910000000004</v>
      </c>
      <c r="AC249" s="122">
        <v>4.1548660000000002</v>
      </c>
      <c r="AD249" s="122">
        <v>4.1818150000000003</v>
      </c>
      <c r="AE249" s="122">
        <v>4.208939</v>
      </c>
      <c r="AF249" s="122">
        <v>4.2362380000000002</v>
      </c>
      <c r="AG249" s="80">
        <v>6.4859999999999996E-3</v>
      </c>
    </row>
    <row r="250" spans="1:33" ht="48.75">
      <c r="A250" s="55"/>
      <c r="B250" s="83" t="s">
        <v>890</v>
      </c>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c r="AB250" s="55"/>
      <c r="AC250" s="55"/>
      <c r="AD250" s="55"/>
      <c r="AE250" s="55"/>
      <c r="AF250" s="55"/>
      <c r="AG250" s="55"/>
    </row>
    <row r="251" spans="1:33" ht="48.75">
      <c r="A251" s="58" t="s">
        <v>891</v>
      </c>
      <c r="B251" s="73" t="s">
        <v>1325</v>
      </c>
      <c r="C251" s="122">
        <v>466.74658199999999</v>
      </c>
      <c r="D251" s="122">
        <v>468.05999800000001</v>
      </c>
      <c r="E251" s="122">
        <v>469.18505900000002</v>
      </c>
      <c r="F251" s="122">
        <v>435.459045</v>
      </c>
      <c r="G251" s="122">
        <v>437.88919099999998</v>
      </c>
      <c r="H251" s="122">
        <v>440.86505099999999</v>
      </c>
      <c r="I251" s="122">
        <v>433.00036599999999</v>
      </c>
      <c r="J251" s="122">
        <v>423.47860700000001</v>
      </c>
      <c r="K251" s="122">
        <v>412.46298200000001</v>
      </c>
      <c r="L251" s="122">
        <v>402.75726300000002</v>
      </c>
      <c r="M251" s="122">
        <v>393.64819299999999</v>
      </c>
      <c r="N251" s="122">
        <v>384.74282799999997</v>
      </c>
      <c r="O251" s="122">
        <v>376.411652</v>
      </c>
      <c r="P251" s="122">
        <v>364.013214</v>
      </c>
      <c r="Q251" s="122">
        <v>354.24575800000002</v>
      </c>
      <c r="R251" s="122">
        <v>342.53298999999998</v>
      </c>
      <c r="S251" s="122">
        <v>334.996399</v>
      </c>
      <c r="T251" s="122">
        <v>326.97082499999999</v>
      </c>
      <c r="U251" s="122">
        <v>319.149719</v>
      </c>
      <c r="V251" s="122">
        <v>311.02734400000003</v>
      </c>
      <c r="W251" s="122">
        <v>303.54150399999997</v>
      </c>
      <c r="X251" s="122">
        <v>296.68661500000002</v>
      </c>
      <c r="Y251" s="122">
        <v>288.96017499999999</v>
      </c>
      <c r="Z251" s="122">
        <v>281.100616</v>
      </c>
      <c r="AA251" s="122">
        <v>273.98956299999998</v>
      </c>
      <c r="AB251" s="122">
        <v>267.56451399999997</v>
      </c>
      <c r="AC251" s="122">
        <v>260.75457799999998</v>
      </c>
      <c r="AD251" s="122">
        <v>254.449524</v>
      </c>
      <c r="AE251" s="122">
        <v>248.602814</v>
      </c>
      <c r="AF251" s="122">
        <v>244.09139999999999</v>
      </c>
      <c r="AG251" s="80">
        <v>-2.2105E-2</v>
      </c>
    </row>
    <row r="252" spans="1:33" ht="36.75">
      <c r="A252" s="58" t="s">
        <v>892</v>
      </c>
      <c r="B252" s="73" t="s">
        <v>1326</v>
      </c>
      <c r="C252" s="122">
        <v>0</v>
      </c>
      <c r="D252" s="122">
        <v>0</v>
      </c>
      <c r="E252" s="122">
        <v>0</v>
      </c>
      <c r="F252" s="122">
        <v>0</v>
      </c>
      <c r="G252" s="122">
        <v>0</v>
      </c>
      <c r="H252" s="122">
        <v>0</v>
      </c>
      <c r="I252" s="122">
        <v>0</v>
      </c>
      <c r="J252" s="122">
        <v>0</v>
      </c>
      <c r="K252" s="122">
        <v>0</v>
      </c>
      <c r="L252" s="122">
        <v>0</v>
      </c>
      <c r="M252" s="122">
        <v>0</v>
      </c>
      <c r="N252" s="122">
        <v>0</v>
      </c>
      <c r="O252" s="122">
        <v>0</v>
      </c>
      <c r="P252" s="122">
        <v>0</v>
      </c>
      <c r="Q252" s="122">
        <v>0</v>
      </c>
      <c r="R252" s="122">
        <v>0</v>
      </c>
      <c r="S252" s="122">
        <v>0</v>
      </c>
      <c r="T252" s="122">
        <v>0</v>
      </c>
      <c r="U252" s="122">
        <v>0</v>
      </c>
      <c r="V252" s="122">
        <v>0</v>
      </c>
      <c r="W252" s="122">
        <v>0</v>
      </c>
      <c r="X252" s="122">
        <v>0</v>
      </c>
      <c r="Y252" s="122">
        <v>0</v>
      </c>
      <c r="Z252" s="122">
        <v>0</v>
      </c>
      <c r="AA252" s="122">
        <v>0</v>
      </c>
      <c r="AB252" s="122">
        <v>0</v>
      </c>
      <c r="AC252" s="122">
        <v>0</v>
      </c>
      <c r="AD252" s="122">
        <v>0</v>
      </c>
      <c r="AE252" s="122">
        <v>0</v>
      </c>
      <c r="AF252" s="122">
        <v>0</v>
      </c>
      <c r="AG252" s="80" t="s">
        <v>560</v>
      </c>
    </row>
    <row r="253" spans="1:33" ht="60.75">
      <c r="A253" s="58" t="s">
        <v>893</v>
      </c>
      <c r="B253" s="73" t="s">
        <v>1327</v>
      </c>
      <c r="C253" s="122">
        <v>0</v>
      </c>
      <c r="D253" s="122">
        <v>0</v>
      </c>
      <c r="E253" s="122">
        <v>0</v>
      </c>
      <c r="F253" s="122">
        <v>0</v>
      </c>
      <c r="G253" s="122">
        <v>0</v>
      </c>
      <c r="H253" s="122">
        <v>0</v>
      </c>
      <c r="I253" s="122">
        <v>0</v>
      </c>
      <c r="J253" s="122">
        <v>0</v>
      </c>
      <c r="K253" s="122">
        <v>0</v>
      </c>
      <c r="L253" s="122">
        <v>0</v>
      </c>
      <c r="M253" s="122">
        <v>0</v>
      </c>
      <c r="N253" s="122">
        <v>0</v>
      </c>
      <c r="O253" s="122">
        <v>0</v>
      </c>
      <c r="P253" s="122">
        <v>0</v>
      </c>
      <c r="Q253" s="122">
        <v>0</v>
      </c>
      <c r="R253" s="122">
        <v>0</v>
      </c>
      <c r="S253" s="122">
        <v>0</v>
      </c>
      <c r="T253" s="122">
        <v>0</v>
      </c>
      <c r="U253" s="122">
        <v>0</v>
      </c>
      <c r="V253" s="122">
        <v>0</v>
      </c>
      <c r="W253" s="122">
        <v>0</v>
      </c>
      <c r="X253" s="122">
        <v>0</v>
      </c>
      <c r="Y253" s="122">
        <v>0</v>
      </c>
      <c r="Z253" s="122">
        <v>0</v>
      </c>
      <c r="AA253" s="122">
        <v>0</v>
      </c>
      <c r="AB253" s="122">
        <v>0</v>
      </c>
      <c r="AC253" s="122">
        <v>0</v>
      </c>
      <c r="AD253" s="122">
        <v>0</v>
      </c>
      <c r="AE253" s="122">
        <v>0</v>
      </c>
      <c r="AF253" s="122">
        <v>0</v>
      </c>
      <c r="AG253" s="80" t="s">
        <v>560</v>
      </c>
    </row>
    <row r="254" spans="1:33" ht="48.75">
      <c r="A254" s="58" t="s">
        <v>894</v>
      </c>
      <c r="B254" s="73" t="s">
        <v>1328</v>
      </c>
      <c r="C254" s="122">
        <v>1.502254</v>
      </c>
      <c r="D254" s="122">
        <v>3.018894</v>
      </c>
      <c r="E254" s="122">
        <v>5.0562379999999996</v>
      </c>
      <c r="F254" s="122">
        <v>7.0606559999999998</v>
      </c>
      <c r="G254" s="122">
        <v>11.067543000000001</v>
      </c>
      <c r="H254" s="122">
        <v>16.782509000000001</v>
      </c>
      <c r="I254" s="122">
        <v>23.703420999999999</v>
      </c>
      <c r="J254" s="122">
        <v>31.97044</v>
      </c>
      <c r="K254" s="122">
        <v>41.480578999999999</v>
      </c>
      <c r="L254" s="122">
        <v>50.853653000000001</v>
      </c>
      <c r="M254" s="122">
        <v>60.070095000000002</v>
      </c>
      <c r="N254" s="122">
        <v>69.095436000000007</v>
      </c>
      <c r="O254" s="122">
        <v>78.011948000000004</v>
      </c>
      <c r="P254" s="122">
        <v>85.763396999999998</v>
      </c>
      <c r="Q254" s="122">
        <v>93.742142000000001</v>
      </c>
      <c r="R254" s="122">
        <v>100.816208</v>
      </c>
      <c r="S254" s="122">
        <v>108.78138</v>
      </c>
      <c r="T254" s="122">
        <v>116.348152</v>
      </c>
      <c r="U254" s="122">
        <v>123.727859</v>
      </c>
      <c r="V254" s="122">
        <v>130.71568300000001</v>
      </c>
      <c r="W254" s="122">
        <v>137.694672</v>
      </c>
      <c r="X254" s="122">
        <v>144.713943</v>
      </c>
      <c r="Y254" s="122">
        <v>151.04200700000001</v>
      </c>
      <c r="Z254" s="122">
        <v>156.98658800000001</v>
      </c>
      <c r="AA254" s="122">
        <v>163.04388399999999</v>
      </c>
      <c r="AB254" s="122">
        <v>169.243988</v>
      </c>
      <c r="AC254" s="122">
        <v>174.93424999999999</v>
      </c>
      <c r="AD254" s="122">
        <v>180.68945299999999</v>
      </c>
      <c r="AE254" s="122">
        <v>186.522491</v>
      </c>
      <c r="AF254" s="122">
        <v>193.17152400000001</v>
      </c>
      <c r="AG254" s="80">
        <v>0.182309</v>
      </c>
    </row>
    <row r="255" spans="1:33">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c r="AA255" s="55"/>
      <c r="AB255" s="55"/>
      <c r="AC255" s="55"/>
      <c r="AD255" s="55"/>
      <c r="AE255" s="55"/>
      <c r="AF255" s="55"/>
      <c r="AG255" s="55"/>
    </row>
    <row r="256" spans="1:33" ht="24.75">
      <c r="A256" s="55"/>
      <c r="B256" s="83" t="s">
        <v>202</v>
      </c>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c r="AE256" s="55"/>
      <c r="AF256" s="55"/>
      <c r="AG256" s="55"/>
    </row>
    <row r="257" spans="1:33" ht="36.75">
      <c r="A257" s="58" t="s">
        <v>895</v>
      </c>
      <c r="B257" s="73" t="s">
        <v>896</v>
      </c>
      <c r="C257" s="75">
        <v>340.48684700000001</v>
      </c>
      <c r="D257" s="75">
        <v>355.07800300000002</v>
      </c>
      <c r="E257" s="75">
        <v>354.80612200000002</v>
      </c>
      <c r="F257" s="75">
        <v>347.34994499999999</v>
      </c>
      <c r="G257" s="75">
        <v>340.59832799999998</v>
      </c>
      <c r="H257" s="75">
        <v>332.846924</v>
      </c>
      <c r="I257" s="75">
        <v>323.82995599999998</v>
      </c>
      <c r="J257" s="75">
        <v>315.29077100000001</v>
      </c>
      <c r="K257" s="75">
        <v>306.40820300000001</v>
      </c>
      <c r="L257" s="75">
        <v>297.530731</v>
      </c>
      <c r="M257" s="75">
        <v>293.539581</v>
      </c>
      <c r="N257" s="75">
        <v>289.49127199999998</v>
      </c>
      <c r="O257" s="75">
        <v>285.82244900000001</v>
      </c>
      <c r="P257" s="75">
        <v>281.63906900000001</v>
      </c>
      <c r="Q257" s="75">
        <v>277.23455799999999</v>
      </c>
      <c r="R257" s="75">
        <v>273.04852299999999</v>
      </c>
      <c r="S257" s="75">
        <v>269.29669200000001</v>
      </c>
      <c r="T257" s="75">
        <v>265.31900000000002</v>
      </c>
      <c r="U257" s="75">
        <v>261.74301100000002</v>
      </c>
      <c r="V257" s="75">
        <v>258.02157599999998</v>
      </c>
      <c r="W257" s="75">
        <v>257.14193699999998</v>
      </c>
      <c r="X257" s="75">
        <v>256.133331</v>
      </c>
      <c r="Y257" s="75">
        <v>254.95567299999999</v>
      </c>
      <c r="Z257" s="75">
        <v>253.95632900000001</v>
      </c>
      <c r="AA257" s="75">
        <v>252.95214799999999</v>
      </c>
      <c r="AB257" s="75">
        <v>252.08273299999999</v>
      </c>
      <c r="AC257" s="75">
        <v>250.629547</v>
      </c>
      <c r="AD257" s="75">
        <v>248.75683599999999</v>
      </c>
      <c r="AE257" s="75">
        <v>247.79969800000001</v>
      </c>
      <c r="AF257" s="75">
        <v>247.80908199999999</v>
      </c>
      <c r="AG257" s="80">
        <v>-1.0895999999999999E-2</v>
      </c>
    </row>
    <row r="258" spans="1:33">
      <c r="A258" s="58" t="s">
        <v>897</v>
      </c>
      <c r="B258" s="255" t="s">
        <v>889</v>
      </c>
      <c r="C258" s="258">
        <v>4.8707260000000003</v>
      </c>
      <c r="D258" s="258">
        <v>4.8996630000000003</v>
      </c>
      <c r="E258" s="258">
        <v>4.9287720000000004</v>
      </c>
      <c r="F258" s="258">
        <v>4.9580539999999997</v>
      </c>
      <c r="G258" s="258">
        <v>4.9875090000000002</v>
      </c>
      <c r="H258" s="258">
        <v>5.0171400000000004</v>
      </c>
      <c r="I258" s="258">
        <v>5.0469470000000003</v>
      </c>
      <c r="J258" s="258">
        <v>5.0769310000000001</v>
      </c>
      <c r="K258" s="258">
        <v>5.1070919999999997</v>
      </c>
      <c r="L258" s="258">
        <v>5.1374339999999998</v>
      </c>
      <c r="M258" s="258">
        <v>5.1679550000000001</v>
      </c>
      <c r="N258" s="258">
        <v>5.198658</v>
      </c>
      <c r="O258" s="258">
        <v>5.2295429999999996</v>
      </c>
      <c r="P258" s="258">
        <v>5.2606109999999999</v>
      </c>
      <c r="Q258" s="258">
        <v>5.2918640000000003</v>
      </c>
      <c r="R258" s="258">
        <v>5.3233030000000001</v>
      </c>
      <c r="S258" s="258">
        <v>5.3549290000000003</v>
      </c>
      <c r="T258" s="258">
        <v>5.3867419999999999</v>
      </c>
      <c r="U258" s="258">
        <v>5.4187450000000004</v>
      </c>
      <c r="V258" s="258">
        <v>5.4509379999999998</v>
      </c>
      <c r="W258" s="258">
        <v>5.4833220000000003</v>
      </c>
      <c r="X258" s="258">
        <v>5.515898</v>
      </c>
      <c r="Y258" s="258">
        <v>5.548667</v>
      </c>
      <c r="Z258" s="258">
        <v>5.5816319999999999</v>
      </c>
      <c r="AA258" s="258">
        <v>5.6147919999999996</v>
      </c>
      <c r="AB258" s="258">
        <v>5.6481500000000002</v>
      </c>
      <c r="AC258" s="258">
        <v>5.681705</v>
      </c>
      <c r="AD258" s="258">
        <v>5.7154600000000002</v>
      </c>
      <c r="AE258" s="258">
        <v>5.7494160000000001</v>
      </c>
      <c r="AF258" s="258">
        <v>5.7835729999999996</v>
      </c>
      <c r="AG258" s="257">
        <v>5.9410000000000001E-3</v>
      </c>
    </row>
    <row r="259" spans="1:33" ht="48.75">
      <c r="A259" s="55"/>
      <c r="B259" s="83" t="s">
        <v>890</v>
      </c>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row>
    <row r="260" spans="1:33" ht="48.75">
      <c r="A260" s="58" t="s">
        <v>898</v>
      </c>
      <c r="B260" s="73" t="s">
        <v>1325</v>
      </c>
      <c r="C260" s="122">
        <v>73.017257999999998</v>
      </c>
      <c r="D260" s="122">
        <v>75.437629999999999</v>
      </c>
      <c r="E260" s="122">
        <v>74.942642000000006</v>
      </c>
      <c r="F260" s="122">
        <v>72.962173000000007</v>
      </c>
      <c r="G260" s="122">
        <v>71.154540999999995</v>
      </c>
      <c r="H260" s="122">
        <v>69.167182999999994</v>
      </c>
      <c r="I260" s="122">
        <v>66.929717999999994</v>
      </c>
      <c r="J260" s="122">
        <v>64.821083000000002</v>
      </c>
      <c r="K260" s="122">
        <v>62.652237</v>
      </c>
      <c r="L260" s="122">
        <v>60.509067999999999</v>
      </c>
      <c r="M260" s="122">
        <v>59.375098999999999</v>
      </c>
      <c r="N260" s="122">
        <v>58.240456000000002</v>
      </c>
      <c r="O260" s="122">
        <v>57.186782999999998</v>
      </c>
      <c r="P260" s="122">
        <v>56.037548000000001</v>
      </c>
      <c r="Q260" s="122">
        <v>54.872925000000002</v>
      </c>
      <c r="R260" s="122">
        <v>53.753525000000003</v>
      </c>
      <c r="S260" s="122">
        <v>52.725825999999998</v>
      </c>
      <c r="T260" s="122">
        <v>51.671089000000002</v>
      </c>
      <c r="U260" s="122">
        <v>50.697575000000001</v>
      </c>
      <c r="V260" s="122">
        <v>49.681941999999999</v>
      </c>
      <c r="W260" s="122">
        <v>49.175784999999998</v>
      </c>
      <c r="X260" s="122">
        <v>48.648246999999998</v>
      </c>
      <c r="Y260" s="122">
        <v>48.084274000000001</v>
      </c>
      <c r="Z260" s="122">
        <v>47.552925000000002</v>
      </c>
      <c r="AA260" s="122">
        <v>47.020828000000002</v>
      </c>
      <c r="AB260" s="122">
        <v>46.514626</v>
      </c>
      <c r="AC260" s="122">
        <v>45.895980999999999</v>
      </c>
      <c r="AD260" s="122">
        <v>45.203902999999997</v>
      </c>
      <c r="AE260" s="122">
        <v>44.682087000000003</v>
      </c>
      <c r="AF260" s="122">
        <v>44.326450000000001</v>
      </c>
      <c r="AG260" s="80">
        <v>-1.7063999999999999E-2</v>
      </c>
    </row>
    <row r="261" spans="1:33" ht="36.75">
      <c r="A261" s="58" t="s">
        <v>899</v>
      </c>
      <c r="B261" s="73" t="s">
        <v>1326</v>
      </c>
      <c r="C261" s="122">
        <v>1.7114860000000001</v>
      </c>
      <c r="D261" s="122">
        <v>1.6128480000000001</v>
      </c>
      <c r="E261" s="122">
        <v>1.4495020000000001</v>
      </c>
      <c r="F261" s="122">
        <v>1.347504</v>
      </c>
      <c r="G261" s="122">
        <v>1.2532080000000001</v>
      </c>
      <c r="H261" s="122">
        <v>1.1653819999999999</v>
      </c>
      <c r="I261" s="122">
        <v>1.073898</v>
      </c>
      <c r="J261" s="122">
        <v>0.98857200000000001</v>
      </c>
      <c r="K261" s="122">
        <v>0.90627199999999997</v>
      </c>
      <c r="L261" s="122">
        <v>0.82484000000000002</v>
      </c>
      <c r="M261" s="122">
        <v>0.75754299999999997</v>
      </c>
      <c r="N261" s="122">
        <v>0.693527</v>
      </c>
      <c r="O261" s="122">
        <v>0.63092499999999996</v>
      </c>
      <c r="P261" s="122">
        <v>0.57072699999999998</v>
      </c>
      <c r="Q261" s="122">
        <v>0.513567</v>
      </c>
      <c r="R261" s="122">
        <v>0.465084</v>
      </c>
      <c r="S261" s="122">
        <v>0.41512900000000003</v>
      </c>
      <c r="T261" s="122">
        <v>0.36051800000000001</v>
      </c>
      <c r="U261" s="122">
        <v>0.304753</v>
      </c>
      <c r="V261" s="122">
        <v>0.25576300000000002</v>
      </c>
      <c r="W261" s="122">
        <v>0.25337700000000002</v>
      </c>
      <c r="X261" s="122">
        <v>0.25087799999999999</v>
      </c>
      <c r="Y261" s="122">
        <v>0.24824499999999999</v>
      </c>
      <c r="Z261" s="122">
        <v>0.24580399999999999</v>
      </c>
      <c r="AA261" s="122">
        <v>0.24337800000000001</v>
      </c>
      <c r="AB261" s="122">
        <v>0.24110400000000001</v>
      </c>
      <c r="AC261" s="122">
        <v>0.23829500000000001</v>
      </c>
      <c r="AD261" s="122">
        <v>0.23511299999999999</v>
      </c>
      <c r="AE261" s="122">
        <v>0.232824</v>
      </c>
      <c r="AF261" s="122">
        <v>0.231458</v>
      </c>
      <c r="AG261" s="80">
        <v>-6.6664000000000001E-2</v>
      </c>
    </row>
    <row r="262" spans="1:33" ht="60.75">
      <c r="A262" s="58" t="s">
        <v>900</v>
      </c>
      <c r="B262" s="73" t="s">
        <v>1327</v>
      </c>
      <c r="C262" s="122">
        <v>0</v>
      </c>
      <c r="D262" s="122">
        <v>0</v>
      </c>
      <c r="E262" s="122">
        <v>0</v>
      </c>
      <c r="F262" s="122">
        <v>0</v>
      </c>
      <c r="G262" s="122">
        <v>0</v>
      </c>
      <c r="H262" s="122">
        <v>0</v>
      </c>
      <c r="I262" s="122">
        <v>0</v>
      </c>
      <c r="J262" s="122">
        <v>0</v>
      </c>
      <c r="K262" s="122">
        <v>0</v>
      </c>
      <c r="L262" s="122">
        <v>0</v>
      </c>
      <c r="M262" s="122">
        <v>0</v>
      </c>
      <c r="N262" s="122">
        <v>0</v>
      </c>
      <c r="O262" s="122">
        <v>0</v>
      </c>
      <c r="P262" s="122">
        <v>0</v>
      </c>
      <c r="Q262" s="122">
        <v>0</v>
      </c>
      <c r="R262" s="122">
        <v>0</v>
      </c>
      <c r="S262" s="122">
        <v>0</v>
      </c>
      <c r="T262" s="122">
        <v>0</v>
      </c>
      <c r="U262" s="122">
        <v>0</v>
      </c>
      <c r="V262" s="122">
        <v>0</v>
      </c>
      <c r="W262" s="122">
        <v>0</v>
      </c>
      <c r="X262" s="122">
        <v>0</v>
      </c>
      <c r="Y262" s="122">
        <v>0</v>
      </c>
      <c r="Z262" s="122">
        <v>0</v>
      </c>
      <c r="AA262" s="122">
        <v>0</v>
      </c>
      <c r="AB262" s="122">
        <v>0</v>
      </c>
      <c r="AC262" s="122">
        <v>0</v>
      </c>
      <c r="AD262" s="122">
        <v>0</v>
      </c>
      <c r="AE262" s="122">
        <v>0</v>
      </c>
      <c r="AF262" s="122">
        <v>0</v>
      </c>
      <c r="AG262" s="80" t="s">
        <v>560</v>
      </c>
    </row>
    <row r="263" spans="1:33" ht="48.75">
      <c r="A263" s="58" t="s">
        <v>901</v>
      </c>
      <c r="B263" s="73" t="s">
        <v>1328</v>
      </c>
      <c r="C263" s="122">
        <v>0.440946</v>
      </c>
      <c r="D263" s="122">
        <v>0.50288900000000003</v>
      </c>
      <c r="E263" s="122">
        <v>0.545682</v>
      </c>
      <c r="F263" s="122">
        <v>0.57410099999999997</v>
      </c>
      <c r="G263" s="122">
        <v>0.60097900000000004</v>
      </c>
      <c r="H263" s="122">
        <v>0.61970499999999995</v>
      </c>
      <c r="I263" s="122">
        <v>0.63590100000000005</v>
      </c>
      <c r="J263" s="122">
        <v>0.65048399999999995</v>
      </c>
      <c r="K263" s="122">
        <v>0.66195300000000001</v>
      </c>
      <c r="L263" s="122">
        <v>0.67338399999999998</v>
      </c>
      <c r="M263" s="122">
        <v>0.69588000000000005</v>
      </c>
      <c r="N263" s="122">
        <v>0.71614999999999995</v>
      </c>
      <c r="O263" s="122">
        <v>0.73718399999999995</v>
      </c>
      <c r="P263" s="122">
        <v>0.75467799999999996</v>
      </c>
      <c r="Q263" s="122">
        <v>0.76964900000000003</v>
      </c>
      <c r="R263" s="122">
        <v>0.779756</v>
      </c>
      <c r="S263" s="122">
        <v>0.79277600000000004</v>
      </c>
      <c r="T263" s="122">
        <v>0.80840000000000001</v>
      </c>
      <c r="U263" s="122">
        <v>0.82653799999999999</v>
      </c>
      <c r="V263" s="122">
        <v>0.86590999999999996</v>
      </c>
      <c r="W263" s="122">
        <v>0.916883</v>
      </c>
      <c r="X263" s="122">
        <v>0.97040899999999997</v>
      </c>
      <c r="Y263" s="122">
        <v>1.0262519999999999</v>
      </c>
      <c r="Z263" s="122">
        <v>1.086009</v>
      </c>
      <c r="AA263" s="122">
        <v>1.1492020000000001</v>
      </c>
      <c r="AB263" s="122">
        <v>1.216726</v>
      </c>
      <c r="AC263" s="122">
        <v>1.2850699999999999</v>
      </c>
      <c r="AD263" s="122">
        <v>1.354975</v>
      </c>
      <c r="AE263" s="122">
        <v>1.434007</v>
      </c>
      <c r="AF263" s="122">
        <v>1.5233730000000001</v>
      </c>
      <c r="AG263" s="80">
        <v>4.3677000000000001E-2</v>
      </c>
    </row>
    <row r="265" spans="1:33" ht="24.75">
      <c r="A265" s="55"/>
      <c r="B265" s="83" t="s">
        <v>203</v>
      </c>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row>
    <row r="266" spans="1:33" ht="60.75">
      <c r="A266" s="58" t="s">
        <v>902</v>
      </c>
      <c r="B266" s="73" t="s">
        <v>903</v>
      </c>
      <c r="C266" s="75">
        <v>4794.59375</v>
      </c>
      <c r="D266" s="75">
        <v>5047.7509769999997</v>
      </c>
      <c r="E266" s="75">
        <v>5332.2773440000001</v>
      </c>
      <c r="F266" s="75">
        <v>5590.4506840000004</v>
      </c>
      <c r="G266" s="75">
        <v>5833.4345700000003</v>
      </c>
      <c r="H266" s="75">
        <v>6070.8354490000002</v>
      </c>
      <c r="I266" s="75">
        <v>6299.3520509999998</v>
      </c>
      <c r="J266" s="75">
        <v>6526.1015619999998</v>
      </c>
      <c r="K266" s="75">
        <v>6772.685547</v>
      </c>
      <c r="L266" s="75">
        <v>7026.9897460000002</v>
      </c>
      <c r="M266" s="75">
        <v>7276.4497069999998</v>
      </c>
      <c r="N266" s="75">
        <v>7527.921875</v>
      </c>
      <c r="O266" s="75">
        <v>7785.1298829999996</v>
      </c>
      <c r="P266" s="75">
        <v>8054.830078</v>
      </c>
      <c r="Q266" s="75">
        <v>8317.4931639999995</v>
      </c>
      <c r="R266" s="75">
        <v>8584.5917969999991</v>
      </c>
      <c r="S266" s="75">
        <v>8858.9365230000003</v>
      </c>
      <c r="T266" s="75">
        <v>9143.5214840000008</v>
      </c>
      <c r="U266" s="75">
        <v>9428.9824219999991</v>
      </c>
      <c r="V266" s="75">
        <v>9737.7226559999999</v>
      </c>
      <c r="W266" s="75">
        <v>10064.452148</v>
      </c>
      <c r="X266" s="75">
        <v>10405.672852</v>
      </c>
      <c r="Y266" s="75">
        <v>10790.130859000001</v>
      </c>
      <c r="Z266" s="75">
        <v>11182.078125</v>
      </c>
      <c r="AA266" s="75">
        <v>11576.326171999999</v>
      </c>
      <c r="AB266" s="75">
        <v>11997.627930000001</v>
      </c>
      <c r="AC266" s="75">
        <v>12435.961914</v>
      </c>
      <c r="AD266" s="75">
        <v>12872.827148</v>
      </c>
      <c r="AE266" s="75">
        <v>13348.634765999999</v>
      </c>
      <c r="AF266" s="75">
        <v>13871.255859000001</v>
      </c>
      <c r="AG266" s="80">
        <v>3.7310999999999997E-2</v>
      </c>
    </row>
    <row r="267" spans="1:33" ht="48.75">
      <c r="A267" s="58" t="s">
        <v>904</v>
      </c>
      <c r="B267" s="73" t="s">
        <v>905</v>
      </c>
      <c r="C267" s="75">
        <v>1725.5207519999999</v>
      </c>
      <c r="D267" s="75">
        <v>1835.9832759999999</v>
      </c>
      <c r="E267" s="75">
        <v>1972.1529539999999</v>
      </c>
      <c r="F267" s="75">
        <v>2072.4289549999999</v>
      </c>
      <c r="G267" s="75">
        <v>2162.0673830000001</v>
      </c>
      <c r="H267" s="75">
        <v>2245.0334469999998</v>
      </c>
      <c r="I267" s="75">
        <v>2319.102539</v>
      </c>
      <c r="J267" s="75">
        <v>2400.290039</v>
      </c>
      <c r="K267" s="75">
        <v>2485.8376459999999</v>
      </c>
      <c r="L267" s="75">
        <v>2575.477539</v>
      </c>
      <c r="M267" s="75">
        <v>2664.4580080000001</v>
      </c>
      <c r="N267" s="75">
        <v>2755.204346</v>
      </c>
      <c r="O267" s="75">
        <v>2847.8188479999999</v>
      </c>
      <c r="P267" s="75">
        <v>2937.224365</v>
      </c>
      <c r="Q267" s="75">
        <v>3026.342529</v>
      </c>
      <c r="R267" s="75">
        <v>3115.7702640000002</v>
      </c>
      <c r="S267" s="75">
        <v>3204.6157229999999</v>
      </c>
      <c r="T267" s="75">
        <v>3292.6596679999998</v>
      </c>
      <c r="U267" s="75">
        <v>3394.7216800000001</v>
      </c>
      <c r="V267" s="75">
        <v>3506.8732909999999</v>
      </c>
      <c r="W267" s="75">
        <v>3624.4377439999998</v>
      </c>
      <c r="X267" s="75">
        <v>3755.8190920000002</v>
      </c>
      <c r="Y267" s="75">
        <v>3899.5588379999999</v>
      </c>
      <c r="Z267" s="75">
        <v>4052.7409670000002</v>
      </c>
      <c r="AA267" s="75">
        <v>4210.6420900000003</v>
      </c>
      <c r="AB267" s="75">
        <v>4373.9228519999997</v>
      </c>
      <c r="AC267" s="75">
        <v>4532.0791019999997</v>
      </c>
      <c r="AD267" s="75">
        <v>4693.7861329999996</v>
      </c>
      <c r="AE267" s="75">
        <v>4870.794922</v>
      </c>
      <c r="AF267" s="75">
        <v>5062.3461909999996</v>
      </c>
      <c r="AG267" s="80">
        <v>3.7810999999999997E-2</v>
      </c>
    </row>
    <row r="268" spans="1:33" ht="48.75">
      <c r="A268" s="58" t="s">
        <v>906</v>
      </c>
      <c r="B268" s="73" t="s">
        <v>907</v>
      </c>
      <c r="C268" s="75">
        <v>3069.0727539999998</v>
      </c>
      <c r="D268" s="75">
        <v>3211.767578</v>
      </c>
      <c r="E268" s="75">
        <v>3360.1245119999999</v>
      </c>
      <c r="F268" s="75">
        <v>3518.0217290000001</v>
      </c>
      <c r="G268" s="75">
        <v>3671.3671880000002</v>
      </c>
      <c r="H268" s="75">
        <v>3825.8020019999999</v>
      </c>
      <c r="I268" s="75">
        <v>3980.2495119999999</v>
      </c>
      <c r="J268" s="75">
        <v>4125.8115230000003</v>
      </c>
      <c r="K268" s="75">
        <v>4286.8476559999999</v>
      </c>
      <c r="L268" s="75">
        <v>4451.5122069999998</v>
      </c>
      <c r="M268" s="75">
        <v>4611.9916990000002</v>
      </c>
      <c r="N268" s="75">
        <v>4772.7172849999997</v>
      </c>
      <c r="O268" s="75">
        <v>4937.3110349999997</v>
      </c>
      <c r="P268" s="75">
        <v>5117.6054690000001</v>
      </c>
      <c r="Q268" s="75">
        <v>5291.1503910000001</v>
      </c>
      <c r="R268" s="75">
        <v>5468.8217770000001</v>
      </c>
      <c r="S268" s="75">
        <v>5654.3208009999998</v>
      </c>
      <c r="T268" s="75">
        <v>5850.861328</v>
      </c>
      <c r="U268" s="75">
        <v>6034.2602539999998</v>
      </c>
      <c r="V268" s="75">
        <v>6230.8496089999999</v>
      </c>
      <c r="W268" s="75">
        <v>6440.0141599999997</v>
      </c>
      <c r="X268" s="75">
        <v>6649.8535160000001</v>
      </c>
      <c r="Y268" s="75">
        <v>6890.5722660000001</v>
      </c>
      <c r="Z268" s="75">
        <v>7129.3369140000004</v>
      </c>
      <c r="AA268" s="75">
        <v>7365.6845700000003</v>
      </c>
      <c r="AB268" s="75">
        <v>7623.705078</v>
      </c>
      <c r="AC268" s="75">
        <v>7903.8828119999998</v>
      </c>
      <c r="AD268" s="75">
        <v>8179.0410160000001</v>
      </c>
      <c r="AE268" s="75">
        <v>8477.8398440000001</v>
      </c>
      <c r="AF268" s="75">
        <v>8808.9091800000006</v>
      </c>
      <c r="AG268" s="80">
        <v>3.7026999999999997E-2</v>
      </c>
    </row>
    <row r="269" spans="1:33" ht="48.75">
      <c r="A269" s="55"/>
      <c r="B269" s="83" t="s">
        <v>890</v>
      </c>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row>
    <row r="270" spans="1:33" ht="48.75">
      <c r="A270" s="58" t="s">
        <v>908</v>
      </c>
      <c r="B270" s="73" t="s">
        <v>1325</v>
      </c>
      <c r="C270" s="122">
        <v>351.65612800000002</v>
      </c>
      <c r="D270" s="122">
        <v>238.17157</v>
      </c>
      <c r="E270" s="122">
        <v>341.49670400000002</v>
      </c>
      <c r="F270" s="122">
        <v>337.37942500000003</v>
      </c>
      <c r="G270" s="122">
        <v>332.16564899999997</v>
      </c>
      <c r="H270" s="122">
        <v>331.91503899999998</v>
      </c>
      <c r="I270" s="122">
        <v>335.13259900000003</v>
      </c>
      <c r="J270" s="122">
        <v>337.84320100000002</v>
      </c>
      <c r="K270" s="122">
        <v>338.748535</v>
      </c>
      <c r="L270" s="122">
        <v>341.154968</v>
      </c>
      <c r="M270" s="122">
        <v>339.24258400000002</v>
      </c>
      <c r="N270" s="122">
        <v>339.37771600000002</v>
      </c>
      <c r="O270" s="122">
        <v>339.98928799999999</v>
      </c>
      <c r="P270" s="122">
        <v>339.515198</v>
      </c>
      <c r="Q270" s="122">
        <v>338.44873000000001</v>
      </c>
      <c r="R270" s="122">
        <v>336.32299799999998</v>
      </c>
      <c r="S270" s="122">
        <v>333.43383799999998</v>
      </c>
      <c r="T270" s="122">
        <v>333.31323200000003</v>
      </c>
      <c r="U270" s="122">
        <v>332.17944299999999</v>
      </c>
      <c r="V270" s="122">
        <v>334.76266500000003</v>
      </c>
      <c r="W270" s="122">
        <v>335.45147700000001</v>
      </c>
      <c r="X270" s="122">
        <v>336.63207999999997</v>
      </c>
      <c r="Y270" s="122">
        <v>337.43170199999997</v>
      </c>
      <c r="Z270" s="122">
        <v>336.05450400000001</v>
      </c>
      <c r="AA270" s="122">
        <v>335.15737899999999</v>
      </c>
      <c r="AB270" s="122">
        <v>333.87554899999998</v>
      </c>
      <c r="AC270" s="122">
        <v>333.81549100000001</v>
      </c>
      <c r="AD270" s="122">
        <v>333.91772500000002</v>
      </c>
      <c r="AE270" s="122">
        <v>334.09484900000001</v>
      </c>
      <c r="AF270" s="122">
        <v>334.64166299999999</v>
      </c>
      <c r="AG270" s="80">
        <v>-1.709E-3</v>
      </c>
    </row>
    <row r="271" spans="1:33" ht="36.75">
      <c r="A271" s="58" t="s">
        <v>909</v>
      </c>
      <c r="B271" s="73" t="s">
        <v>1326</v>
      </c>
      <c r="C271" s="122">
        <v>535.95062299999995</v>
      </c>
      <c r="D271" s="122">
        <v>727.49896200000001</v>
      </c>
      <c r="E271" s="122">
        <v>503.42858899999999</v>
      </c>
      <c r="F271" s="122">
        <v>502.77362099999999</v>
      </c>
      <c r="G271" s="122">
        <v>507.00457799999998</v>
      </c>
      <c r="H271" s="122">
        <v>500.63662699999998</v>
      </c>
      <c r="I271" s="122">
        <v>488.62951700000002</v>
      </c>
      <c r="J271" s="122">
        <v>483.53585800000002</v>
      </c>
      <c r="K271" s="122">
        <v>482.90744000000001</v>
      </c>
      <c r="L271" s="122">
        <v>478.91043100000002</v>
      </c>
      <c r="M271" s="122">
        <v>490.33029199999999</v>
      </c>
      <c r="N271" s="122">
        <v>488.39150999999998</v>
      </c>
      <c r="O271" s="122">
        <v>488.33117700000003</v>
      </c>
      <c r="P271" s="122">
        <v>489.60311899999999</v>
      </c>
      <c r="Q271" s="122">
        <v>490.947113</v>
      </c>
      <c r="R271" s="122">
        <v>494.14855999999997</v>
      </c>
      <c r="S271" s="122">
        <v>497.88388099999997</v>
      </c>
      <c r="T271" s="122">
        <v>495.34140000000002</v>
      </c>
      <c r="U271" s="122">
        <v>498.27636699999999</v>
      </c>
      <c r="V271" s="122">
        <v>484.67297400000001</v>
      </c>
      <c r="W271" s="122">
        <v>479.240387</v>
      </c>
      <c r="X271" s="122">
        <v>474.04070999999999</v>
      </c>
      <c r="Y271" s="122">
        <v>462.37161300000002</v>
      </c>
      <c r="Z271" s="122">
        <v>454.591339</v>
      </c>
      <c r="AA271" s="122">
        <v>453.270355</v>
      </c>
      <c r="AB271" s="122">
        <v>448.61398300000002</v>
      </c>
      <c r="AC271" s="122">
        <v>446.11673000000002</v>
      </c>
      <c r="AD271" s="122">
        <v>447.29937699999999</v>
      </c>
      <c r="AE271" s="122">
        <v>447.15524299999998</v>
      </c>
      <c r="AF271" s="122">
        <v>448.565247</v>
      </c>
      <c r="AG271" s="80">
        <v>-6.1190000000000003E-3</v>
      </c>
    </row>
    <row r="272" spans="1:33" ht="60.75">
      <c r="A272" s="58" t="s">
        <v>910</v>
      </c>
      <c r="B272" s="73" t="s">
        <v>1327</v>
      </c>
      <c r="C272" s="122">
        <v>0</v>
      </c>
      <c r="D272" s="122">
        <v>0</v>
      </c>
      <c r="E272" s="122">
        <v>0</v>
      </c>
      <c r="F272" s="122">
        <v>0</v>
      </c>
      <c r="G272" s="122">
        <v>0</v>
      </c>
      <c r="H272" s="122">
        <v>0</v>
      </c>
      <c r="I272" s="122">
        <v>0</v>
      </c>
      <c r="J272" s="122">
        <v>0</v>
      </c>
      <c r="K272" s="122">
        <v>0</v>
      </c>
      <c r="L272" s="122">
        <v>0</v>
      </c>
      <c r="M272" s="122">
        <v>0</v>
      </c>
      <c r="N272" s="122">
        <v>0</v>
      </c>
      <c r="O272" s="122">
        <v>0</v>
      </c>
      <c r="P272" s="122">
        <v>0</v>
      </c>
      <c r="Q272" s="122">
        <v>0</v>
      </c>
      <c r="R272" s="122">
        <v>0</v>
      </c>
      <c r="S272" s="122">
        <v>0</v>
      </c>
      <c r="T272" s="122">
        <v>0</v>
      </c>
      <c r="U272" s="122">
        <v>0</v>
      </c>
      <c r="V272" s="122">
        <v>0</v>
      </c>
      <c r="W272" s="122">
        <v>0</v>
      </c>
      <c r="X272" s="122">
        <v>0</v>
      </c>
      <c r="Y272" s="122">
        <v>0</v>
      </c>
      <c r="Z272" s="122">
        <v>0</v>
      </c>
      <c r="AA272" s="122">
        <v>0</v>
      </c>
      <c r="AB272" s="122">
        <v>0</v>
      </c>
      <c r="AC272" s="122">
        <v>0</v>
      </c>
      <c r="AD272" s="122">
        <v>0</v>
      </c>
      <c r="AE272" s="122">
        <v>0</v>
      </c>
      <c r="AF272" s="122">
        <v>0</v>
      </c>
      <c r="AG272" s="80" t="s">
        <v>560</v>
      </c>
    </row>
    <row r="273" spans="1:34" ht="48.75">
      <c r="A273" s="58" t="s">
        <v>911</v>
      </c>
      <c r="B273" s="73" t="s">
        <v>1328</v>
      </c>
      <c r="C273" s="122">
        <v>39.844611999999998</v>
      </c>
      <c r="D273" s="122">
        <v>24.350292</v>
      </c>
      <c r="E273" s="122">
        <v>39.134216000000002</v>
      </c>
      <c r="F273" s="122">
        <v>44.554015999999997</v>
      </c>
      <c r="G273" s="122">
        <v>47.891013999999998</v>
      </c>
      <c r="H273" s="122">
        <v>52.865997</v>
      </c>
      <c r="I273" s="122">
        <v>57.850662</v>
      </c>
      <c r="J273" s="122">
        <v>58.963535</v>
      </c>
      <c r="K273" s="122">
        <v>59.113273999999997</v>
      </c>
      <c r="L273" s="122">
        <v>59.864296000000003</v>
      </c>
      <c r="M273" s="122">
        <v>55.213051</v>
      </c>
      <c r="N273" s="122">
        <v>56.885941000000003</v>
      </c>
      <c r="O273" s="122">
        <v>56.898018</v>
      </c>
      <c r="P273" s="122">
        <v>57.170631</v>
      </c>
      <c r="Q273" s="122">
        <v>57.956054999999999</v>
      </c>
      <c r="R273" s="122">
        <v>58.623233999999997</v>
      </c>
      <c r="S273" s="122">
        <v>59.721397000000003</v>
      </c>
      <c r="T273" s="122">
        <v>61.992119000000002</v>
      </c>
      <c r="U273" s="122">
        <v>61.818676000000004</v>
      </c>
      <c r="V273" s="122">
        <v>68.345634000000004</v>
      </c>
      <c r="W273" s="122">
        <v>71.643828999999997</v>
      </c>
      <c r="X273" s="122">
        <v>74.311394000000007</v>
      </c>
      <c r="Y273" s="122">
        <v>81.473067999999998</v>
      </c>
      <c r="Z273" s="122">
        <v>88.355773999999997</v>
      </c>
      <c r="AA273" s="122">
        <v>90.687775000000002</v>
      </c>
      <c r="AB273" s="122">
        <v>95.520767000000006</v>
      </c>
      <c r="AC273" s="122">
        <v>97.773712000000003</v>
      </c>
      <c r="AD273" s="122">
        <v>97.526932000000002</v>
      </c>
      <c r="AE273" s="122">
        <v>98.071976000000006</v>
      </c>
      <c r="AF273" s="122">
        <v>97.309059000000005</v>
      </c>
      <c r="AG273" s="80">
        <v>3.1268999999999998E-2</v>
      </c>
      <c r="AH273" s="55"/>
    </row>
    <row r="274" spans="1:34" ht="15.75" thickBot="1">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5"/>
      <c r="AG274" s="55"/>
      <c r="AH274" s="55"/>
    </row>
    <row r="275" spans="1:34">
      <c r="A275" s="55"/>
      <c r="B275" s="246" t="s">
        <v>912</v>
      </c>
      <c r="C275" s="244"/>
      <c r="D275" s="244"/>
      <c r="E275" s="244"/>
      <c r="F275" s="244"/>
      <c r="G275" s="244"/>
      <c r="H275" s="244"/>
      <c r="I275" s="244"/>
      <c r="J275" s="244"/>
      <c r="K275" s="244"/>
      <c r="L275" s="244"/>
      <c r="M275" s="244"/>
      <c r="N275" s="244"/>
      <c r="O275" s="244"/>
      <c r="P275" s="244"/>
      <c r="Q275" s="244"/>
      <c r="R275" s="244"/>
      <c r="S275" s="244"/>
      <c r="T275" s="244"/>
      <c r="U275" s="244"/>
      <c r="V275" s="244"/>
      <c r="W275" s="244"/>
      <c r="X275" s="244"/>
      <c r="Y275" s="244"/>
      <c r="Z275" s="244"/>
      <c r="AA275" s="244"/>
      <c r="AB275" s="244"/>
      <c r="AC275" s="244"/>
      <c r="AD275" s="244"/>
      <c r="AE275" s="244"/>
      <c r="AF275" s="244"/>
      <c r="AG275" s="244"/>
      <c r="AH275" s="71"/>
    </row>
    <row r="276" spans="1:34">
      <c r="A276" s="55"/>
      <c r="B276" s="65" t="s">
        <v>913</v>
      </c>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row>
    <row r="277" spans="1:34">
      <c r="A277" s="55"/>
      <c r="B277" s="65" t="s">
        <v>546</v>
      </c>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row>
    <row r="278" spans="1:34">
      <c r="A278" s="55"/>
      <c r="B278" s="65" t="s">
        <v>638</v>
      </c>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row>
    <row r="279" spans="1:34">
      <c r="A279" s="55"/>
      <c r="B279" s="65" t="s">
        <v>914</v>
      </c>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row>
    <row r="280" spans="1:34">
      <c r="A280" s="55"/>
      <c r="B280" s="65" t="s">
        <v>1349</v>
      </c>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c r="AE280" s="55"/>
      <c r="AF280" s="55"/>
      <c r="AG280" s="55"/>
      <c r="AH280" s="55"/>
    </row>
    <row r="281" spans="1:34">
      <c r="A281" s="55"/>
      <c r="B281" s="65" t="s">
        <v>1350</v>
      </c>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c r="AE281" s="55"/>
      <c r="AF281" s="55"/>
      <c r="AG281" s="55"/>
      <c r="AH281" s="55"/>
    </row>
    <row r="282" spans="1:34">
      <c r="A282" s="55"/>
      <c r="B282" s="65" t="s">
        <v>1351</v>
      </c>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5"/>
      <c r="AB282" s="55"/>
      <c r="AC282" s="55"/>
      <c r="AD282" s="55"/>
      <c r="AE282" s="55"/>
      <c r="AF282" s="55"/>
      <c r="AG282" s="55"/>
      <c r="AH282" s="55"/>
    </row>
    <row r="283" spans="1:34">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c r="AB283" s="55"/>
      <c r="AC283" s="55"/>
      <c r="AD283" s="55"/>
      <c r="AE283" s="55"/>
      <c r="AF283" s="55"/>
      <c r="AG283" s="55"/>
      <c r="AH283" s="55"/>
    </row>
    <row r="284" spans="1:34">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5"/>
      <c r="AB284" s="55"/>
      <c r="AC284" s="55"/>
      <c r="AD284" s="55"/>
      <c r="AE284" s="55"/>
      <c r="AF284" s="55"/>
      <c r="AG284" s="55"/>
      <c r="AH284" s="55"/>
    </row>
    <row r="285" spans="1:34">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c r="AE285" s="55"/>
      <c r="AF285" s="55"/>
      <c r="AG285" s="55"/>
      <c r="AH285" s="55"/>
    </row>
    <row r="286" spans="1:34">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5"/>
      <c r="AB286" s="55"/>
      <c r="AC286" s="55"/>
      <c r="AD286" s="55"/>
      <c r="AE286" s="55"/>
      <c r="AF286" s="55"/>
      <c r="AG286" s="55"/>
      <c r="AH286" s="55"/>
    </row>
    <row r="287" spans="1:34">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c r="AE287" s="55"/>
      <c r="AF287" s="55"/>
      <c r="AG287" s="55"/>
      <c r="AH287" s="55"/>
    </row>
    <row r="288" spans="1:34">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5"/>
      <c r="AB288" s="55"/>
      <c r="AC288" s="55"/>
      <c r="AD288" s="55"/>
      <c r="AE288" s="55"/>
      <c r="AF288" s="55"/>
      <c r="AG288" s="55"/>
      <c r="AH288" s="55"/>
    </row>
    <row r="339" spans="2:33">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row>
    <row r="340" spans="2:33">
      <c r="B340" s="242"/>
      <c r="C340" s="242"/>
      <c r="D340" s="242"/>
      <c r="E340" s="242"/>
      <c r="F340" s="242"/>
      <c r="G340" s="242"/>
      <c r="H340" s="242"/>
      <c r="I340" s="242"/>
      <c r="J340" s="242"/>
      <c r="K340" s="242"/>
      <c r="L340" s="242"/>
      <c r="M340" s="242"/>
      <c r="N340" s="242"/>
      <c r="O340" s="242"/>
      <c r="P340" s="242"/>
      <c r="Q340" s="242"/>
      <c r="R340" s="242"/>
      <c r="S340" s="242"/>
      <c r="T340" s="242"/>
      <c r="U340" s="242"/>
      <c r="V340" s="242"/>
      <c r="W340" s="242"/>
      <c r="X340" s="242"/>
      <c r="Y340" s="242"/>
      <c r="Z340" s="242"/>
      <c r="AA340" s="242"/>
      <c r="AB340" s="242"/>
      <c r="AC340" s="242"/>
      <c r="AD340" s="242"/>
      <c r="AE340" s="242"/>
      <c r="AF340" s="242"/>
      <c r="AG340" s="242"/>
    </row>
    <row r="346" spans="2:33">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row>
    <row r="347" spans="2:33">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row>
    <row r="348" spans="2:33">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row>
    <row r="349" spans="2:33">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row>
    <row r="350" spans="2:33">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row>
    <row r="351" spans="2:33">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row>
    <row r="352" spans="2:33">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row>
    <row r="449" spans="2:33">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row>
    <row r="451" spans="2:33">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row>
    <row r="452" spans="2:33">
      <c r="B452" s="242"/>
      <c r="C452" s="242"/>
      <c r="D452" s="242"/>
      <c r="E452" s="242"/>
      <c r="F452" s="242"/>
      <c r="G452" s="242"/>
      <c r="H452" s="242"/>
      <c r="I452" s="242"/>
      <c r="J452" s="242"/>
      <c r="K452" s="242"/>
      <c r="L452" s="242"/>
      <c r="M452" s="242"/>
      <c r="N452" s="242"/>
      <c r="O452" s="242"/>
      <c r="P452" s="242"/>
      <c r="Q452" s="242"/>
      <c r="R452" s="242"/>
      <c r="S452" s="242"/>
      <c r="T452" s="242"/>
      <c r="U452" s="242"/>
      <c r="V452" s="242"/>
      <c r="W452" s="242"/>
      <c r="X452" s="242"/>
      <c r="Y452" s="242"/>
      <c r="Z452" s="242"/>
      <c r="AA452" s="242"/>
      <c r="AB452" s="242"/>
      <c r="AC452" s="242"/>
      <c r="AD452" s="242"/>
      <c r="AE452" s="242"/>
      <c r="AF452" s="242"/>
      <c r="AG452" s="242"/>
    </row>
    <row r="460" spans="2:33">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row>
    <row r="461" spans="2:33">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row>
    <row r="462" spans="2:33">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row>
    <row r="463" spans="2:33">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row>
    <row r="464" spans="2:33">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row>
    <row r="552" spans="2:33">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row>
    <row r="554" spans="2:33">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row>
    <row r="556" spans="2:33">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row>
    <row r="557" spans="2:33">
      <c r="B557" s="242"/>
      <c r="C557" s="242"/>
      <c r="D557" s="242"/>
      <c r="E557" s="242"/>
      <c r="F557" s="242"/>
      <c r="G557" s="242"/>
      <c r="H557" s="242"/>
      <c r="I557" s="242"/>
      <c r="J557" s="242"/>
      <c r="K557" s="242"/>
      <c r="L557" s="242"/>
      <c r="M557" s="242"/>
      <c r="N557" s="242"/>
      <c r="O557" s="242"/>
      <c r="P557" s="242"/>
      <c r="Q557" s="242"/>
      <c r="R557" s="242"/>
      <c r="S557" s="242"/>
      <c r="T557" s="242"/>
      <c r="U557" s="242"/>
      <c r="V557" s="242"/>
      <c r="W557" s="242"/>
      <c r="X557" s="242"/>
      <c r="Y557" s="242"/>
      <c r="Z557" s="242"/>
      <c r="AA557" s="242"/>
      <c r="AB557" s="242"/>
      <c r="AC557" s="242"/>
      <c r="AD557" s="242"/>
      <c r="AE557" s="242"/>
      <c r="AF557" s="242"/>
      <c r="AG557" s="242"/>
    </row>
    <row r="625" spans="2:33">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c r="AE625" s="55"/>
      <c r="AF625" s="55"/>
      <c r="AG625" s="55"/>
    </row>
    <row r="627" spans="2:33">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c r="AE627" s="55"/>
      <c r="AF627" s="55"/>
      <c r="AG627" s="55"/>
    </row>
    <row r="630" spans="2:33">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c r="AE630" s="55"/>
      <c r="AF630" s="55"/>
      <c r="AG630" s="55"/>
    </row>
    <row r="632" spans="2:33">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c r="AE632" s="55"/>
      <c r="AF632" s="55"/>
      <c r="AG632" s="55"/>
    </row>
    <row r="633" spans="2:33">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c r="AE633" s="55"/>
      <c r="AF633" s="55"/>
      <c r="AG633" s="55"/>
    </row>
    <row r="635" spans="2:33">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c r="AE635" s="55"/>
      <c r="AF635" s="55"/>
      <c r="AG635" s="55"/>
    </row>
    <row r="637" spans="2:33">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row>
    <row r="638" spans="2:33">
      <c r="B638" s="242"/>
      <c r="C638" s="242"/>
      <c r="D638" s="242"/>
      <c r="E638" s="242"/>
      <c r="F638" s="242"/>
      <c r="G638" s="242"/>
      <c r="H638" s="242"/>
      <c r="I638" s="242"/>
      <c r="J638" s="242"/>
      <c r="K638" s="242"/>
      <c r="L638" s="242"/>
      <c r="M638" s="242"/>
      <c r="N638" s="242"/>
      <c r="O638" s="242"/>
      <c r="P638" s="242"/>
      <c r="Q638" s="242"/>
      <c r="R638" s="242"/>
      <c r="S638" s="242"/>
      <c r="T638" s="242"/>
      <c r="U638" s="242"/>
      <c r="V638" s="242"/>
      <c r="W638" s="242"/>
      <c r="X638" s="242"/>
      <c r="Y638" s="242"/>
      <c r="Z638" s="242"/>
      <c r="AA638" s="242"/>
      <c r="AB638" s="242"/>
      <c r="AC638" s="242"/>
      <c r="AD638" s="242"/>
      <c r="AE638" s="242"/>
      <c r="AF638" s="242"/>
      <c r="AG638" s="242"/>
    </row>
    <row r="709" spans="2:33">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row>
    <row r="710" spans="2:33">
      <c r="B710" s="242"/>
      <c r="C710" s="242"/>
      <c r="D710" s="242"/>
      <c r="E710" s="242"/>
      <c r="F710" s="242"/>
      <c r="G710" s="242"/>
      <c r="H710" s="242"/>
      <c r="I710" s="242"/>
      <c r="J710" s="242"/>
      <c r="K710" s="242"/>
      <c r="L710" s="242"/>
      <c r="M710" s="242"/>
      <c r="N710" s="242"/>
      <c r="O710" s="242"/>
      <c r="P710" s="242"/>
      <c r="Q710" s="242"/>
      <c r="R710" s="242"/>
      <c r="S710" s="242"/>
      <c r="T710" s="242"/>
      <c r="U710" s="242"/>
      <c r="V710" s="242"/>
      <c r="W710" s="242"/>
      <c r="X710" s="242"/>
      <c r="Y710" s="242"/>
      <c r="Z710" s="242"/>
      <c r="AA710" s="242"/>
      <c r="AB710" s="242"/>
      <c r="AC710" s="242"/>
      <c r="AD710" s="242"/>
      <c r="AE710" s="242"/>
      <c r="AF710" s="242"/>
      <c r="AG710" s="242"/>
    </row>
    <row r="716" spans="2:33">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c r="AE716" s="55"/>
      <c r="AF716" s="55"/>
      <c r="AG716" s="55"/>
    </row>
    <row r="717" spans="2:33">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c r="AE717" s="55"/>
      <c r="AF717" s="55"/>
      <c r="AG717" s="55"/>
    </row>
    <row r="718" spans="2:33">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c r="AE718" s="55"/>
      <c r="AF718" s="55"/>
      <c r="AG718" s="55"/>
    </row>
    <row r="719" spans="2:33">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c r="AE719" s="55"/>
      <c r="AF719" s="55"/>
      <c r="AG719" s="55"/>
    </row>
    <row r="720" spans="2:33">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c r="AE720" s="55"/>
      <c r="AF720" s="55"/>
      <c r="AG720" s="55"/>
    </row>
    <row r="881" spans="2:33">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c r="AE881" s="55"/>
      <c r="AF881" s="55"/>
      <c r="AG881" s="55"/>
    </row>
    <row r="885" spans="2:33">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row>
    <row r="886" spans="2:33">
      <c r="B886" s="242"/>
      <c r="C886" s="242"/>
      <c r="D886" s="242"/>
      <c r="E886" s="242"/>
      <c r="F886" s="242"/>
      <c r="G886" s="242"/>
      <c r="H886" s="242"/>
      <c r="I886" s="242"/>
      <c r="J886" s="242"/>
      <c r="K886" s="242"/>
      <c r="L886" s="242"/>
      <c r="M886" s="242"/>
      <c r="N886" s="242"/>
      <c r="O886" s="242"/>
      <c r="P886" s="242"/>
      <c r="Q886" s="242"/>
      <c r="R886" s="242"/>
      <c r="S886" s="242"/>
      <c r="T886" s="242"/>
      <c r="U886" s="242"/>
      <c r="V886" s="242"/>
      <c r="W886" s="242"/>
      <c r="X886" s="242"/>
      <c r="Y886" s="242"/>
      <c r="Z886" s="242"/>
      <c r="AA886" s="242"/>
      <c r="AB886" s="242"/>
      <c r="AC886" s="242"/>
      <c r="AD886" s="242"/>
      <c r="AE886" s="242"/>
      <c r="AF886" s="242"/>
      <c r="AG886" s="242"/>
    </row>
    <row r="889" spans="2:33">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c r="AE889" s="55"/>
      <c r="AF889" s="55"/>
      <c r="AG889" s="55"/>
    </row>
    <row r="890" spans="2:33">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c r="AE890" s="55"/>
      <c r="AF890" s="55"/>
      <c r="AG890" s="55"/>
    </row>
    <row r="891" spans="2:33">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c r="AE891" s="55"/>
      <c r="AF891" s="55"/>
      <c r="AG891" s="55"/>
    </row>
    <row r="892" spans="2:33">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c r="AE892" s="55"/>
      <c r="AF892" s="55"/>
      <c r="AG892" s="55"/>
    </row>
    <row r="893" spans="2:33">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c r="AE893" s="55"/>
      <c r="AF893" s="55"/>
      <c r="AG893" s="55"/>
    </row>
    <row r="894" spans="2:33">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c r="AE894" s="55"/>
      <c r="AF894" s="55"/>
      <c r="AG894" s="55"/>
    </row>
    <row r="895" spans="2:33">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c r="AE895" s="55"/>
      <c r="AF895" s="55"/>
      <c r="AG895" s="55"/>
    </row>
    <row r="896" spans="2:33">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c r="AE896" s="55"/>
      <c r="AF896" s="55"/>
      <c r="AG896" s="55"/>
    </row>
    <row r="968" spans="2:33">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row>
    <row r="969" spans="2:33">
      <c r="B969" s="242"/>
      <c r="C969" s="242"/>
      <c r="D969" s="242"/>
      <c r="E969" s="242"/>
      <c r="F969" s="242"/>
      <c r="G969" s="242"/>
      <c r="H969" s="242"/>
      <c r="I969" s="242"/>
      <c r="J969" s="242"/>
      <c r="K969" s="242"/>
      <c r="L969" s="242"/>
      <c r="M969" s="242"/>
      <c r="N969" s="242"/>
      <c r="O969" s="242"/>
      <c r="P969" s="242"/>
      <c r="Q969" s="242"/>
      <c r="R969" s="242"/>
      <c r="S969" s="242"/>
      <c r="T969" s="242"/>
      <c r="U969" s="242"/>
      <c r="V969" s="242"/>
      <c r="W969" s="242"/>
      <c r="X969" s="242"/>
      <c r="Y969" s="242"/>
      <c r="Z969" s="242"/>
      <c r="AA969" s="242"/>
      <c r="AB969" s="242"/>
      <c r="AC969" s="242"/>
      <c r="AD969" s="242"/>
      <c r="AE969" s="242"/>
      <c r="AF969" s="242"/>
      <c r="AG969" s="242"/>
    </row>
    <row r="975" spans="2:33">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c r="AE975" s="55"/>
      <c r="AF975" s="55"/>
      <c r="AG975" s="55"/>
    </row>
    <row r="976" spans="2:33">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c r="AE976" s="55"/>
      <c r="AF976" s="55"/>
      <c r="AG976" s="55"/>
    </row>
    <row r="1058" spans="2:33">
      <c r="B1058" s="55"/>
      <c r="C1058" s="55"/>
      <c r="D1058" s="55"/>
      <c r="E1058" s="55"/>
      <c r="F1058" s="55"/>
      <c r="G1058" s="55"/>
      <c r="H1058" s="55"/>
      <c r="I1058" s="55"/>
      <c r="J1058" s="55"/>
      <c r="K1058" s="55"/>
      <c r="L1058" s="55"/>
      <c r="M1058" s="55"/>
      <c r="N1058" s="55"/>
      <c r="O1058" s="55"/>
      <c r="P1058" s="55"/>
      <c r="Q1058" s="55"/>
      <c r="R1058" s="55"/>
      <c r="S1058" s="55"/>
      <c r="T1058" s="55"/>
      <c r="U1058" s="55"/>
      <c r="V1058" s="55"/>
      <c r="W1058" s="55"/>
      <c r="X1058" s="55"/>
      <c r="Y1058" s="55"/>
      <c r="Z1058" s="55"/>
      <c r="AA1058" s="55"/>
      <c r="AB1058" s="55"/>
      <c r="AC1058" s="55"/>
      <c r="AD1058" s="55"/>
      <c r="AE1058" s="55"/>
      <c r="AF1058" s="55"/>
      <c r="AG1058" s="55"/>
    </row>
    <row r="1070" spans="2:33">
      <c r="B1070" s="55"/>
      <c r="C1070" s="55"/>
      <c r="D1070" s="55"/>
      <c r="E1070" s="55"/>
      <c r="F1070" s="55"/>
      <c r="G1070" s="55"/>
      <c r="H1070" s="55"/>
      <c r="I1070" s="55"/>
      <c r="J1070" s="55"/>
      <c r="K1070" s="55"/>
      <c r="L1070" s="55"/>
      <c r="M1070" s="55"/>
      <c r="N1070" s="55"/>
      <c r="O1070" s="55"/>
      <c r="P1070" s="55"/>
      <c r="Q1070" s="55"/>
      <c r="R1070" s="55"/>
      <c r="S1070" s="55"/>
      <c r="T1070" s="55"/>
      <c r="U1070" s="55"/>
      <c r="V1070" s="55"/>
      <c r="W1070" s="55"/>
      <c r="X1070" s="55"/>
      <c r="Y1070" s="55"/>
      <c r="Z1070" s="55"/>
      <c r="AA1070" s="55"/>
      <c r="AB1070" s="55"/>
      <c r="AC1070" s="55"/>
      <c r="AD1070" s="55"/>
      <c r="AE1070" s="55"/>
      <c r="AF1070" s="55"/>
      <c r="AG1070" s="55"/>
    </row>
    <row r="1071" spans="2:33">
      <c r="B1071" s="242"/>
      <c r="C1071" s="242"/>
      <c r="D1071" s="242"/>
      <c r="E1071" s="242"/>
      <c r="F1071" s="242"/>
      <c r="G1071" s="242"/>
      <c r="H1071" s="242"/>
      <c r="I1071" s="242"/>
      <c r="J1071" s="242"/>
      <c r="K1071" s="242"/>
      <c r="L1071" s="242"/>
      <c r="M1071" s="242"/>
      <c r="N1071" s="242"/>
      <c r="O1071" s="242"/>
      <c r="P1071" s="242"/>
      <c r="Q1071" s="242"/>
      <c r="R1071" s="242"/>
      <c r="S1071" s="242"/>
      <c r="T1071" s="242"/>
      <c r="U1071" s="242"/>
      <c r="V1071" s="242"/>
      <c r="W1071" s="242"/>
      <c r="X1071" s="242"/>
      <c r="Y1071" s="242"/>
      <c r="Z1071" s="242"/>
      <c r="AA1071" s="242"/>
      <c r="AB1071" s="242"/>
      <c r="AC1071" s="242"/>
      <c r="AD1071" s="242"/>
      <c r="AE1071" s="242"/>
      <c r="AF1071" s="242"/>
      <c r="AG1071" s="242"/>
    </row>
    <row r="1169" spans="2:33">
      <c r="B1169" s="242"/>
      <c r="C1169" s="242"/>
      <c r="D1169" s="242"/>
      <c r="E1169" s="242"/>
      <c r="F1169" s="242"/>
      <c r="G1169" s="242"/>
      <c r="H1169" s="242"/>
      <c r="I1169" s="242"/>
      <c r="J1169" s="242"/>
      <c r="K1169" s="242"/>
      <c r="L1169" s="242"/>
      <c r="M1169" s="242"/>
      <c r="N1169" s="242"/>
      <c r="O1169" s="242"/>
      <c r="P1169" s="242"/>
      <c r="Q1169" s="242"/>
      <c r="R1169" s="242"/>
      <c r="S1169" s="242"/>
      <c r="T1169" s="242"/>
      <c r="U1169" s="242"/>
      <c r="V1169" s="242"/>
      <c r="W1169" s="242"/>
      <c r="X1169" s="242"/>
      <c r="Y1169" s="242"/>
      <c r="Z1169" s="242"/>
      <c r="AA1169" s="242"/>
      <c r="AB1169" s="242"/>
      <c r="AC1169" s="242"/>
      <c r="AD1169" s="242"/>
      <c r="AE1169" s="242"/>
      <c r="AF1169" s="242"/>
      <c r="AG1169" s="242"/>
    </row>
    <row r="1175" spans="2:33">
      <c r="B1175" s="55"/>
      <c r="C1175" s="55"/>
      <c r="D1175" s="55"/>
      <c r="E1175" s="55"/>
      <c r="F1175" s="55"/>
      <c r="G1175" s="55"/>
      <c r="H1175" s="55"/>
      <c r="I1175" s="55"/>
      <c r="J1175" s="55"/>
      <c r="K1175" s="55"/>
      <c r="L1175" s="55"/>
      <c r="M1175" s="55"/>
      <c r="N1175" s="55"/>
      <c r="O1175" s="55"/>
      <c r="P1175" s="55"/>
      <c r="Q1175" s="55"/>
      <c r="R1175" s="55"/>
      <c r="S1175" s="55"/>
      <c r="T1175" s="55"/>
      <c r="U1175" s="55"/>
      <c r="V1175" s="55"/>
      <c r="W1175" s="55"/>
      <c r="X1175" s="55"/>
      <c r="Y1175" s="55"/>
      <c r="Z1175" s="55"/>
      <c r="AA1175" s="55"/>
      <c r="AB1175" s="55"/>
      <c r="AC1175" s="55"/>
      <c r="AD1175" s="55"/>
      <c r="AE1175" s="55"/>
      <c r="AF1175" s="55"/>
      <c r="AG1175" s="55"/>
    </row>
    <row r="1176" spans="2:33">
      <c r="B1176" s="55"/>
      <c r="C1176" s="55"/>
      <c r="D1176" s="55"/>
      <c r="E1176" s="55"/>
      <c r="F1176" s="55"/>
      <c r="G1176" s="55"/>
      <c r="H1176" s="55"/>
      <c r="I1176" s="55"/>
      <c r="J1176" s="55"/>
      <c r="K1176" s="55"/>
      <c r="L1176" s="55"/>
      <c r="M1176" s="55"/>
      <c r="N1176" s="55"/>
      <c r="O1176" s="55"/>
      <c r="P1176" s="55"/>
      <c r="Q1176" s="55"/>
      <c r="R1176" s="55"/>
      <c r="S1176" s="55"/>
      <c r="T1176" s="55"/>
      <c r="U1176" s="55"/>
      <c r="V1176" s="55"/>
      <c r="W1176" s="55"/>
      <c r="X1176" s="55"/>
      <c r="Y1176" s="55"/>
      <c r="Z1176" s="55"/>
      <c r="AA1176" s="55"/>
      <c r="AB1176" s="55"/>
      <c r="AC1176" s="55"/>
      <c r="AD1176" s="55"/>
      <c r="AE1176" s="55"/>
      <c r="AF1176" s="55"/>
      <c r="AG1176" s="55"/>
    </row>
    <row r="1177" spans="2:33">
      <c r="B1177" s="55"/>
      <c r="C1177" s="55"/>
      <c r="D1177" s="55"/>
      <c r="E1177" s="55"/>
      <c r="F1177" s="55"/>
      <c r="G1177" s="55"/>
      <c r="H1177" s="55"/>
      <c r="I1177" s="55"/>
      <c r="J1177" s="55"/>
      <c r="K1177" s="55"/>
      <c r="L1177" s="55"/>
      <c r="M1177" s="55"/>
      <c r="N1177" s="55"/>
      <c r="O1177" s="55"/>
      <c r="P1177" s="55"/>
      <c r="Q1177" s="55"/>
      <c r="R1177" s="55"/>
      <c r="S1177" s="55"/>
      <c r="T1177" s="55"/>
      <c r="U1177" s="55"/>
      <c r="V1177" s="55"/>
      <c r="W1177" s="55"/>
      <c r="X1177" s="55"/>
      <c r="Y1177" s="55"/>
      <c r="Z1177" s="55"/>
      <c r="AA1177" s="55"/>
      <c r="AB1177" s="55"/>
      <c r="AC1177" s="55"/>
      <c r="AD1177" s="55"/>
      <c r="AE1177" s="55"/>
      <c r="AF1177" s="55"/>
      <c r="AG1177" s="55"/>
    </row>
    <row r="1178" spans="2:33">
      <c r="B1178" s="55"/>
      <c r="C1178" s="55"/>
      <c r="D1178" s="55"/>
      <c r="E1178" s="55"/>
      <c r="F1178" s="55"/>
      <c r="G1178" s="55"/>
      <c r="H1178" s="55"/>
      <c r="I1178" s="55"/>
      <c r="J1178" s="55"/>
      <c r="K1178" s="55"/>
      <c r="L1178" s="55"/>
      <c r="M1178" s="55"/>
      <c r="N1178" s="55"/>
      <c r="O1178" s="55"/>
      <c r="P1178" s="55"/>
      <c r="Q1178" s="55"/>
      <c r="R1178" s="55"/>
      <c r="S1178" s="55"/>
      <c r="T1178" s="55"/>
      <c r="U1178" s="55"/>
      <c r="V1178" s="55"/>
      <c r="W1178" s="55"/>
      <c r="X1178" s="55"/>
      <c r="Y1178" s="55"/>
      <c r="Z1178" s="55"/>
      <c r="AA1178" s="55"/>
      <c r="AB1178" s="55"/>
      <c r="AC1178" s="55"/>
      <c r="AD1178" s="55"/>
      <c r="AE1178" s="55"/>
      <c r="AF1178" s="55"/>
      <c r="AG1178" s="55"/>
    </row>
    <row r="1179" spans="2:33">
      <c r="B1179" s="55"/>
      <c r="C1179" s="55"/>
      <c r="D1179" s="55"/>
      <c r="E1179" s="55"/>
      <c r="F1179" s="55"/>
      <c r="G1179" s="55"/>
      <c r="H1179" s="55"/>
      <c r="I1179" s="55"/>
      <c r="J1179" s="55"/>
      <c r="K1179" s="55"/>
      <c r="L1179" s="55"/>
      <c r="M1179" s="55"/>
      <c r="N1179" s="55"/>
      <c r="O1179" s="55"/>
      <c r="P1179" s="55"/>
      <c r="Q1179" s="55"/>
      <c r="R1179" s="55"/>
      <c r="S1179" s="55"/>
      <c r="T1179" s="55"/>
      <c r="U1179" s="55"/>
      <c r="V1179" s="55"/>
      <c r="W1179" s="55"/>
      <c r="X1179" s="55"/>
      <c r="Y1179" s="55"/>
      <c r="Z1179" s="55"/>
      <c r="AA1179" s="55"/>
      <c r="AB1179" s="55"/>
      <c r="AC1179" s="55"/>
      <c r="AD1179" s="55"/>
      <c r="AE1179" s="55"/>
      <c r="AF1179" s="55"/>
      <c r="AG1179" s="55"/>
    </row>
    <row r="1180" spans="2:33">
      <c r="B1180" s="55"/>
      <c r="C1180" s="55"/>
      <c r="D1180" s="55"/>
      <c r="E1180" s="55"/>
      <c r="F1180" s="55"/>
      <c r="G1180" s="55"/>
      <c r="H1180" s="55"/>
      <c r="I1180" s="55"/>
      <c r="J1180" s="55"/>
      <c r="K1180" s="55"/>
      <c r="L1180" s="55"/>
      <c r="M1180" s="55"/>
      <c r="N1180" s="55"/>
      <c r="O1180" s="55"/>
      <c r="P1180" s="55"/>
      <c r="Q1180" s="55"/>
      <c r="R1180" s="55"/>
      <c r="S1180" s="55"/>
      <c r="T1180" s="55"/>
      <c r="U1180" s="55"/>
      <c r="V1180" s="55"/>
      <c r="W1180" s="55"/>
      <c r="X1180" s="55"/>
      <c r="Y1180" s="55"/>
      <c r="Z1180" s="55"/>
      <c r="AA1180" s="55"/>
      <c r="AB1180" s="55"/>
      <c r="AC1180" s="55"/>
      <c r="AD1180" s="55"/>
      <c r="AE1180" s="55"/>
      <c r="AF1180" s="55"/>
      <c r="AG1180" s="55"/>
    </row>
    <row r="1181" spans="2:33">
      <c r="B1181" s="55"/>
      <c r="C1181" s="55"/>
      <c r="D1181" s="55"/>
      <c r="E1181" s="55"/>
      <c r="F1181" s="55"/>
      <c r="G1181" s="55"/>
      <c r="H1181" s="55"/>
      <c r="I1181" s="55"/>
      <c r="J1181" s="55"/>
      <c r="K1181" s="55"/>
      <c r="L1181" s="55"/>
      <c r="M1181" s="55"/>
      <c r="N1181" s="55"/>
      <c r="O1181" s="55"/>
      <c r="P1181" s="55"/>
      <c r="Q1181" s="55"/>
      <c r="R1181" s="55"/>
      <c r="S1181" s="55"/>
      <c r="T1181" s="55"/>
      <c r="U1181" s="55"/>
      <c r="V1181" s="55"/>
      <c r="W1181" s="55"/>
      <c r="X1181" s="55"/>
      <c r="Y1181" s="55"/>
      <c r="Z1181" s="55"/>
      <c r="AA1181" s="55"/>
      <c r="AB1181" s="55"/>
      <c r="AC1181" s="55"/>
      <c r="AD1181" s="55"/>
      <c r="AE1181" s="55"/>
      <c r="AF1181" s="55"/>
      <c r="AG1181" s="55"/>
    </row>
    <row r="1182" spans="2:33">
      <c r="B1182" s="55"/>
      <c r="C1182" s="55"/>
      <c r="D1182" s="55"/>
      <c r="E1182" s="55"/>
      <c r="F1182" s="55"/>
      <c r="G1182" s="55"/>
      <c r="H1182" s="55"/>
      <c r="I1182" s="55"/>
      <c r="J1182" s="55"/>
      <c r="K1182" s="55"/>
      <c r="L1182" s="55"/>
      <c r="M1182" s="55"/>
      <c r="N1182" s="55"/>
      <c r="O1182" s="55"/>
      <c r="P1182" s="55"/>
      <c r="Q1182" s="55"/>
      <c r="R1182" s="55"/>
      <c r="S1182" s="55"/>
      <c r="T1182" s="55"/>
      <c r="U1182" s="55"/>
      <c r="V1182" s="55"/>
      <c r="W1182" s="55"/>
      <c r="X1182" s="55"/>
      <c r="Y1182" s="55"/>
      <c r="Z1182" s="55"/>
      <c r="AA1182" s="55"/>
      <c r="AB1182" s="55"/>
      <c r="AC1182" s="55"/>
      <c r="AD1182" s="55"/>
      <c r="AE1182" s="55"/>
      <c r="AF1182" s="55"/>
      <c r="AG1182" s="55"/>
    </row>
    <row r="1183" spans="2:33">
      <c r="B1183" s="55"/>
      <c r="C1183" s="55"/>
      <c r="D1183" s="55"/>
      <c r="E1183" s="55"/>
      <c r="F1183" s="55"/>
      <c r="G1183" s="55"/>
      <c r="H1183" s="55"/>
      <c r="I1183" s="55"/>
      <c r="J1183" s="55"/>
      <c r="K1183" s="55"/>
      <c r="L1183" s="55"/>
      <c r="M1183" s="55"/>
      <c r="N1183" s="55"/>
      <c r="O1183" s="55"/>
      <c r="P1183" s="55"/>
      <c r="Q1183" s="55"/>
      <c r="R1183" s="55"/>
      <c r="S1183" s="55"/>
      <c r="T1183" s="55"/>
      <c r="U1183" s="55"/>
      <c r="V1183" s="55"/>
      <c r="W1183" s="55"/>
      <c r="X1183" s="55"/>
      <c r="Y1183" s="55"/>
      <c r="Z1183" s="55"/>
      <c r="AA1183" s="55"/>
      <c r="AB1183" s="55"/>
      <c r="AC1183" s="55"/>
      <c r="AD1183" s="55"/>
      <c r="AE1183" s="55"/>
      <c r="AF1183" s="55"/>
      <c r="AG1183" s="55"/>
    </row>
    <row r="1184" spans="2:33">
      <c r="B1184" s="55"/>
      <c r="C1184" s="55"/>
      <c r="D1184" s="55"/>
      <c r="E1184" s="55"/>
      <c r="F1184" s="55"/>
      <c r="G1184" s="55"/>
      <c r="H1184" s="55"/>
      <c r="I1184" s="55"/>
      <c r="J1184" s="55"/>
      <c r="K1184" s="55"/>
      <c r="L1184" s="55"/>
      <c r="M1184" s="55"/>
      <c r="N1184" s="55"/>
      <c r="O1184" s="55"/>
      <c r="P1184" s="55"/>
      <c r="Q1184" s="55"/>
      <c r="R1184" s="55"/>
      <c r="S1184" s="55"/>
      <c r="T1184" s="55"/>
      <c r="U1184" s="55"/>
      <c r="V1184" s="55"/>
      <c r="W1184" s="55"/>
      <c r="X1184" s="55"/>
      <c r="Y1184" s="55"/>
      <c r="Z1184" s="55"/>
      <c r="AA1184" s="55"/>
      <c r="AB1184" s="55"/>
      <c r="AC1184" s="55"/>
      <c r="AD1184" s="55"/>
      <c r="AE1184" s="55"/>
      <c r="AF1184" s="55"/>
      <c r="AG1184" s="55"/>
    </row>
    <row r="1268" spans="2:33">
      <c r="B1268" s="55"/>
      <c r="C1268" s="55"/>
      <c r="D1268" s="55"/>
      <c r="E1268" s="55"/>
      <c r="F1268" s="55"/>
      <c r="G1268" s="55"/>
      <c r="H1268" s="55"/>
      <c r="I1268" s="55"/>
      <c r="J1268" s="55"/>
      <c r="K1268" s="55"/>
      <c r="L1268" s="55"/>
      <c r="M1268" s="55"/>
      <c r="N1268" s="55"/>
      <c r="O1268" s="55"/>
      <c r="P1268" s="55"/>
      <c r="Q1268" s="55"/>
      <c r="R1268" s="55"/>
      <c r="S1268" s="55"/>
      <c r="T1268" s="55"/>
      <c r="U1268" s="55"/>
      <c r="V1268" s="55"/>
      <c r="W1268" s="55"/>
      <c r="X1268" s="55"/>
      <c r="Y1268" s="55"/>
      <c r="Z1268" s="55"/>
      <c r="AA1268" s="55"/>
      <c r="AB1268" s="55"/>
      <c r="AC1268" s="55"/>
      <c r="AD1268" s="55"/>
      <c r="AE1268" s="55"/>
      <c r="AF1268" s="55"/>
      <c r="AG1268" s="55"/>
    </row>
    <row r="1269" spans="2:33">
      <c r="B1269" s="242"/>
      <c r="C1269" s="242"/>
      <c r="D1269" s="242"/>
      <c r="E1269" s="242"/>
      <c r="F1269" s="242"/>
      <c r="G1269" s="242"/>
      <c r="H1269" s="242"/>
      <c r="I1269" s="242"/>
      <c r="J1269" s="242"/>
      <c r="K1269" s="242"/>
      <c r="L1269" s="242"/>
      <c r="M1269" s="242"/>
      <c r="N1269" s="242"/>
      <c r="O1269" s="242"/>
      <c r="P1269" s="242"/>
      <c r="Q1269" s="242"/>
      <c r="R1269" s="242"/>
      <c r="S1269" s="242"/>
      <c r="T1269" s="242"/>
      <c r="U1269" s="242"/>
      <c r="V1269" s="242"/>
      <c r="W1269" s="242"/>
      <c r="X1269" s="242"/>
      <c r="Y1269" s="242"/>
      <c r="Z1269" s="242"/>
      <c r="AA1269" s="242"/>
      <c r="AB1269" s="242"/>
      <c r="AC1269" s="242"/>
      <c r="AD1269" s="242"/>
      <c r="AE1269" s="242"/>
      <c r="AF1269" s="242"/>
      <c r="AG1269" s="242"/>
    </row>
    <row r="1275" spans="2:33">
      <c r="B1275" s="55"/>
      <c r="C1275" s="55"/>
      <c r="D1275" s="55"/>
      <c r="E1275" s="55"/>
      <c r="F1275" s="55"/>
      <c r="G1275" s="55"/>
      <c r="H1275" s="55"/>
      <c r="I1275" s="55"/>
      <c r="J1275" s="55"/>
      <c r="K1275" s="55"/>
      <c r="L1275" s="55"/>
      <c r="M1275" s="55"/>
      <c r="N1275" s="55"/>
      <c r="O1275" s="55"/>
      <c r="P1275" s="55"/>
      <c r="Q1275" s="55"/>
      <c r="R1275" s="55"/>
      <c r="S1275" s="55"/>
      <c r="T1275" s="55"/>
      <c r="U1275" s="55"/>
      <c r="V1275" s="55"/>
      <c r="W1275" s="55"/>
      <c r="X1275" s="55"/>
      <c r="Y1275" s="55"/>
      <c r="Z1275" s="55"/>
      <c r="AA1275" s="55"/>
      <c r="AB1275" s="55"/>
      <c r="AC1275" s="55"/>
      <c r="AD1275" s="55"/>
      <c r="AE1275" s="55"/>
      <c r="AF1275" s="55"/>
      <c r="AG1275" s="55"/>
    </row>
    <row r="1276" spans="2:33">
      <c r="B1276" s="55"/>
      <c r="C1276" s="55"/>
      <c r="D1276" s="55"/>
      <c r="E1276" s="55"/>
      <c r="F1276" s="55"/>
      <c r="G1276" s="55"/>
      <c r="H1276" s="55"/>
      <c r="I1276" s="55"/>
      <c r="J1276" s="55"/>
      <c r="K1276" s="55"/>
      <c r="L1276" s="55"/>
      <c r="M1276" s="55"/>
      <c r="N1276" s="55"/>
      <c r="O1276" s="55"/>
      <c r="P1276" s="55"/>
      <c r="Q1276" s="55"/>
      <c r="R1276" s="55"/>
      <c r="S1276" s="55"/>
      <c r="T1276" s="55"/>
      <c r="U1276" s="55"/>
      <c r="V1276" s="55"/>
      <c r="W1276" s="55"/>
      <c r="X1276" s="55"/>
      <c r="Y1276" s="55"/>
      <c r="Z1276" s="55"/>
      <c r="AA1276" s="55"/>
      <c r="AB1276" s="55"/>
      <c r="AC1276" s="55"/>
      <c r="AD1276" s="55"/>
      <c r="AE1276" s="55"/>
      <c r="AF1276" s="55"/>
      <c r="AG1276" s="55"/>
    </row>
    <row r="1277" spans="2:33">
      <c r="B1277" s="55"/>
      <c r="C1277" s="55"/>
      <c r="D1277" s="55"/>
      <c r="E1277" s="55"/>
      <c r="F1277" s="55"/>
      <c r="G1277" s="55"/>
      <c r="H1277" s="55"/>
      <c r="I1277" s="55"/>
      <c r="J1277" s="55"/>
      <c r="K1277" s="55"/>
      <c r="L1277" s="55"/>
      <c r="M1277" s="55"/>
      <c r="N1277" s="55"/>
      <c r="O1277" s="55"/>
      <c r="P1277" s="55"/>
      <c r="Q1277" s="55"/>
      <c r="R1277" s="55"/>
      <c r="S1277" s="55"/>
      <c r="T1277" s="55"/>
      <c r="U1277" s="55"/>
      <c r="V1277" s="55"/>
      <c r="W1277" s="55"/>
      <c r="X1277" s="55"/>
      <c r="Y1277" s="55"/>
      <c r="Z1277" s="55"/>
      <c r="AA1277" s="55"/>
      <c r="AB1277" s="55"/>
      <c r="AC1277" s="55"/>
      <c r="AD1277" s="55"/>
      <c r="AE1277" s="55"/>
      <c r="AF1277" s="55"/>
      <c r="AG1277" s="55"/>
    </row>
    <row r="1278" spans="2:33">
      <c r="B1278" s="55"/>
      <c r="C1278" s="55"/>
      <c r="D1278" s="55"/>
      <c r="E1278" s="55"/>
      <c r="F1278" s="55"/>
      <c r="G1278" s="55"/>
      <c r="H1278" s="55"/>
      <c r="I1278" s="55"/>
      <c r="J1278" s="55"/>
      <c r="K1278" s="55"/>
      <c r="L1278" s="55"/>
      <c r="M1278" s="55"/>
      <c r="N1278" s="55"/>
      <c r="O1278" s="55"/>
      <c r="P1278" s="55"/>
      <c r="Q1278" s="55"/>
      <c r="R1278" s="55"/>
      <c r="S1278" s="55"/>
      <c r="T1278" s="55"/>
      <c r="U1278" s="55"/>
      <c r="V1278" s="55"/>
      <c r="W1278" s="55"/>
      <c r="X1278" s="55"/>
      <c r="Y1278" s="55"/>
      <c r="Z1278" s="55"/>
      <c r="AA1278" s="55"/>
      <c r="AB1278" s="55"/>
      <c r="AC1278" s="55"/>
      <c r="AD1278" s="55"/>
      <c r="AE1278" s="55"/>
      <c r="AF1278" s="55"/>
      <c r="AG1278" s="55"/>
    </row>
    <row r="1279" spans="2:33">
      <c r="B1279" s="55"/>
      <c r="C1279" s="55"/>
      <c r="D1279" s="55"/>
      <c r="E1279" s="55"/>
      <c r="F1279" s="55"/>
      <c r="G1279" s="55"/>
      <c r="H1279" s="55"/>
      <c r="I1279" s="55"/>
      <c r="J1279" s="55"/>
      <c r="K1279" s="55"/>
      <c r="L1279" s="55"/>
      <c r="M1279" s="55"/>
      <c r="N1279" s="55"/>
      <c r="O1279" s="55"/>
      <c r="P1279" s="55"/>
      <c r="Q1279" s="55"/>
      <c r="R1279" s="55"/>
      <c r="S1279" s="55"/>
      <c r="T1279" s="55"/>
      <c r="U1279" s="55"/>
      <c r="V1279" s="55"/>
      <c r="W1279" s="55"/>
      <c r="X1279" s="55"/>
      <c r="Y1279" s="55"/>
      <c r="Z1279" s="55"/>
      <c r="AA1279" s="55"/>
      <c r="AB1279" s="55"/>
      <c r="AC1279" s="55"/>
      <c r="AD1279" s="55"/>
      <c r="AE1279" s="55"/>
      <c r="AF1279" s="55"/>
      <c r="AG1279" s="55"/>
    </row>
    <row r="1280" spans="2:33">
      <c r="B1280" s="55"/>
      <c r="C1280" s="55"/>
      <c r="D1280" s="55"/>
      <c r="E1280" s="55"/>
      <c r="F1280" s="55"/>
      <c r="G1280" s="55"/>
      <c r="H1280" s="55"/>
      <c r="I1280" s="55"/>
      <c r="J1280" s="55"/>
      <c r="K1280" s="55"/>
      <c r="L1280" s="55"/>
      <c r="M1280" s="55"/>
      <c r="N1280" s="55"/>
      <c r="O1280" s="55"/>
      <c r="P1280" s="55"/>
      <c r="Q1280" s="55"/>
      <c r="R1280" s="55"/>
      <c r="S1280" s="55"/>
      <c r="T1280" s="55"/>
      <c r="U1280" s="55"/>
      <c r="V1280" s="55"/>
      <c r="W1280" s="55"/>
      <c r="X1280" s="55"/>
      <c r="Y1280" s="55"/>
      <c r="Z1280" s="55"/>
      <c r="AA1280" s="55"/>
      <c r="AB1280" s="55"/>
      <c r="AC1280" s="55"/>
      <c r="AD1280" s="55"/>
      <c r="AE1280" s="55"/>
      <c r="AF1280" s="55"/>
      <c r="AG1280" s="55"/>
    </row>
    <row r="1483" spans="2:33">
      <c r="B1483" s="55"/>
      <c r="C1483" s="55"/>
      <c r="D1483" s="55"/>
      <c r="E1483" s="55"/>
      <c r="F1483" s="55"/>
      <c r="G1483" s="55"/>
      <c r="H1483" s="55"/>
      <c r="I1483" s="55"/>
      <c r="J1483" s="55"/>
      <c r="K1483" s="55"/>
      <c r="L1483" s="55"/>
      <c r="M1483" s="55"/>
      <c r="N1483" s="55"/>
      <c r="O1483" s="55"/>
      <c r="P1483" s="55"/>
      <c r="Q1483" s="55"/>
      <c r="R1483" s="55"/>
      <c r="S1483" s="55"/>
      <c r="T1483" s="55"/>
      <c r="U1483" s="55"/>
      <c r="V1483" s="55"/>
      <c r="W1483" s="55"/>
      <c r="X1483" s="55"/>
      <c r="Y1483" s="55"/>
      <c r="Z1483" s="55"/>
      <c r="AA1483" s="55"/>
      <c r="AB1483" s="55"/>
      <c r="AC1483" s="55"/>
      <c r="AD1483" s="55"/>
      <c r="AE1483" s="55"/>
      <c r="AF1483" s="55"/>
      <c r="AG1483" s="55"/>
    </row>
    <row r="1484" spans="2:33">
      <c r="B1484" s="242"/>
      <c r="C1484" s="242"/>
      <c r="D1484" s="242"/>
      <c r="E1484" s="242"/>
      <c r="F1484" s="242"/>
      <c r="G1484" s="242"/>
      <c r="H1484" s="242"/>
      <c r="I1484" s="242"/>
      <c r="J1484" s="242"/>
      <c r="K1484" s="242"/>
      <c r="L1484" s="242"/>
      <c r="M1484" s="242"/>
      <c r="N1484" s="242"/>
      <c r="O1484" s="242"/>
      <c r="P1484" s="242"/>
      <c r="Q1484" s="242"/>
      <c r="R1484" s="242"/>
      <c r="S1484" s="242"/>
      <c r="T1484" s="242"/>
      <c r="U1484" s="242"/>
      <c r="V1484" s="242"/>
      <c r="W1484" s="242"/>
      <c r="X1484" s="242"/>
      <c r="Y1484" s="242"/>
      <c r="Z1484" s="242"/>
      <c r="AA1484" s="242"/>
      <c r="AB1484" s="242"/>
      <c r="AC1484" s="242"/>
      <c r="AD1484" s="242"/>
      <c r="AE1484" s="242"/>
      <c r="AF1484" s="242"/>
      <c r="AG1484" s="242"/>
    </row>
    <row r="1713" spans="2:33">
      <c r="B1713" s="242"/>
      <c r="C1713" s="242"/>
      <c r="D1713" s="242"/>
      <c r="E1713" s="242"/>
      <c r="F1713" s="242"/>
      <c r="G1713" s="242"/>
      <c r="H1713" s="242"/>
      <c r="I1713" s="242"/>
      <c r="J1713" s="242"/>
      <c r="K1713" s="242"/>
      <c r="L1713" s="242"/>
      <c r="M1713" s="242"/>
      <c r="N1713" s="242"/>
      <c r="O1713" s="242"/>
      <c r="P1713" s="242"/>
      <c r="Q1713" s="242"/>
      <c r="R1713" s="242"/>
      <c r="S1713" s="242"/>
      <c r="T1713" s="242"/>
      <c r="U1713" s="242"/>
      <c r="V1713" s="242"/>
      <c r="W1713" s="242"/>
      <c r="X1713" s="242"/>
      <c r="Y1713" s="242"/>
      <c r="Z1713" s="242"/>
      <c r="AA1713" s="242"/>
      <c r="AB1713" s="242"/>
      <c r="AC1713" s="242"/>
      <c r="AD1713" s="242"/>
      <c r="AE1713" s="242"/>
      <c r="AF1713" s="242"/>
      <c r="AG1713" s="242"/>
    </row>
    <row r="1714" spans="2:33">
      <c r="B1714" s="55"/>
      <c r="C1714" s="55"/>
      <c r="D1714" s="55"/>
      <c r="E1714" s="55"/>
      <c r="F1714" s="55"/>
      <c r="G1714" s="55"/>
      <c r="H1714" s="55"/>
      <c r="I1714" s="55"/>
      <c r="J1714" s="55"/>
      <c r="K1714" s="55"/>
      <c r="L1714" s="55"/>
      <c r="M1714" s="55"/>
      <c r="N1714" s="55"/>
      <c r="O1714" s="55"/>
      <c r="P1714" s="55"/>
      <c r="Q1714" s="55"/>
      <c r="R1714" s="55"/>
      <c r="S1714" s="55"/>
      <c r="T1714" s="55"/>
      <c r="U1714" s="55"/>
      <c r="V1714" s="55"/>
      <c r="W1714" s="55"/>
      <c r="X1714" s="55"/>
      <c r="Y1714" s="55"/>
      <c r="Z1714" s="55"/>
      <c r="AA1714" s="55"/>
      <c r="AB1714" s="55"/>
      <c r="AC1714" s="55"/>
      <c r="AD1714" s="55"/>
      <c r="AE1714" s="55"/>
      <c r="AF1714" s="55"/>
      <c r="AG1714" s="55"/>
    </row>
    <row r="1715" spans="2:33">
      <c r="B1715" s="55"/>
      <c r="C1715" s="55"/>
      <c r="D1715" s="55"/>
      <c r="E1715" s="55"/>
      <c r="F1715" s="55"/>
      <c r="G1715" s="55"/>
      <c r="H1715" s="55"/>
      <c r="I1715" s="55"/>
      <c r="J1715" s="55"/>
      <c r="K1715" s="55"/>
      <c r="L1715" s="55"/>
      <c r="M1715" s="55"/>
      <c r="N1715" s="55"/>
      <c r="O1715" s="55"/>
      <c r="P1715" s="55"/>
      <c r="Q1715" s="55"/>
      <c r="R1715" s="55"/>
      <c r="S1715" s="55"/>
      <c r="T1715" s="55"/>
      <c r="U1715" s="55"/>
      <c r="V1715" s="55"/>
      <c r="W1715" s="55"/>
      <c r="X1715" s="55"/>
      <c r="Y1715" s="55"/>
      <c r="Z1715" s="55"/>
      <c r="AA1715" s="55"/>
      <c r="AB1715" s="55"/>
      <c r="AC1715" s="55"/>
      <c r="AD1715" s="55"/>
      <c r="AE1715" s="55"/>
      <c r="AF1715" s="55"/>
      <c r="AG1715" s="55"/>
    </row>
    <row r="1716" spans="2:33">
      <c r="B1716" s="55"/>
      <c r="C1716" s="55"/>
      <c r="D1716" s="55"/>
      <c r="E1716" s="55"/>
      <c r="F1716" s="55"/>
      <c r="G1716" s="55"/>
      <c r="H1716" s="55"/>
      <c r="I1716" s="55"/>
      <c r="J1716" s="55"/>
      <c r="K1716" s="55"/>
      <c r="L1716" s="55"/>
      <c r="M1716" s="55"/>
      <c r="N1716" s="55"/>
      <c r="O1716" s="55"/>
      <c r="P1716" s="55"/>
      <c r="Q1716" s="55"/>
      <c r="R1716" s="55"/>
      <c r="S1716" s="55"/>
      <c r="T1716" s="55"/>
      <c r="U1716" s="55"/>
      <c r="V1716" s="55"/>
      <c r="W1716" s="55"/>
      <c r="X1716" s="55"/>
      <c r="Y1716" s="55"/>
      <c r="Z1716" s="55"/>
      <c r="AA1716" s="55"/>
      <c r="AB1716" s="55"/>
      <c r="AC1716" s="55"/>
      <c r="AD1716" s="55"/>
      <c r="AE1716" s="55"/>
      <c r="AF1716" s="55"/>
      <c r="AG1716" s="55"/>
    </row>
    <row r="1717" spans="2:33">
      <c r="B1717" s="55"/>
      <c r="C1717" s="55"/>
      <c r="D1717" s="55"/>
      <c r="E1717" s="55"/>
      <c r="F1717" s="55"/>
      <c r="G1717" s="55"/>
      <c r="H1717" s="55"/>
      <c r="I1717" s="55"/>
      <c r="J1717" s="55"/>
      <c r="K1717" s="55"/>
      <c r="L1717" s="55"/>
      <c r="M1717" s="55"/>
      <c r="N1717" s="55"/>
      <c r="O1717" s="55"/>
      <c r="P1717" s="55"/>
      <c r="Q1717" s="55"/>
      <c r="R1717" s="55"/>
      <c r="S1717" s="55"/>
      <c r="T1717" s="55"/>
      <c r="U1717" s="55"/>
      <c r="V1717" s="55"/>
      <c r="W1717" s="55"/>
      <c r="X1717" s="55"/>
      <c r="Y1717" s="55"/>
      <c r="Z1717" s="55"/>
      <c r="AA1717" s="55"/>
      <c r="AB1717" s="55"/>
      <c r="AC1717" s="55"/>
      <c r="AD1717" s="55"/>
      <c r="AE1717" s="55"/>
      <c r="AF1717" s="55"/>
      <c r="AG1717" s="55"/>
    </row>
    <row r="1718" spans="2:33">
      <c r="B1718" s="55"/>
      <c r="C1718" s="55"/>
      <c r="D1718" s="55"/>
      <c r="E1718" s="55"/>
      <c r="F1718" s="55"/>
      <c r="G1718" s="55"/>
      <c r="H1718" s="55"/>
      <c r="I1718" s="55"/>
      <c r="J1718" s="55"/>
      <c r="K1718" s="55"/>
      <c r="L1718" s="55"/>
      <c r="M1718" s="55"/>
      <c r="N1718" s="55"/>
      <c r="O1718" s="55"/>
      <c r="P1718" s="55"/>
      <c r="Q1718" s="55"/>
      <c r="R1718" s="55"/>
      <c r="S1718" s="55"/>
      <c r="T1718" s="55"/>
      <c r="U1718" s="55"/>
      <c r="V1718" s="55"/>
      <c r="W1718" s="55"/>
      <c r="X1718" s="55"/>
      <c r="Y1718" s="55"/>
      <c r="Z1718" s="55"/>
      <c r="AA1718" s="55"/>
      <c r="AB1718" s="55"/>
      <c r="AC1718" s="55"/>
      <c r="AD1718" s="55"/>
      <c r="AE1718" s="55"/>
      <c r="AF1718" s="55"/>
      <c r="AG1718" s="55"/>
    </row>
    <row r="1719" spans="2:33">
      <c r="B1719" s="55"/>
      <c r="C1719" s="55"/>
      <c r="D1719" s="55"/>
      <c r="E1719" s="55"/>
      <c r="F1719" s="55"/>
      <c r="G1719" s="55"/>
      <c r="H1719" s="55"/>
      <c r="I1719" s="55"/>
      <c r="J1719" s="55"/>
      <c r="K1719" s="55"/>
      <c r="L1719" s="55"/>
      <c r="M1719" s="55"/>
      <c r="N1719" s="55"/>
      <c r="O1719" s="55"/>
      <c r="P1719" s="55"/>
      <c r="Q1719" s="55"/>
      <c r="R1719" s="55"/>
      <c r="S1719" s="55"/>
      <c r="T1719" s="55"/>
      <c r="U1719" s="55"/>
      <c r="V1719" s="55"/>
      <c r="W1719" s="55"/>
      <c r="X1719" s="55"/>
      <c r="Y1719" s="55"/>
      <c r="Z1719" s="55"/>
      <c r="AA1719" s="55"/>
      <c r="AB1719" s="55"/>
      <c r="AC1719" s="55"/>
      <c r="AD1719" s="55"/>
      <c r="AE1719" s="55"/>
      <c r="AF1719" s="55"/>
      <c r="AG1719" s="55"/>
    </row>
    <row r="1720" spans="2:33">
      <c r="B1720" s="55"/>
      <c r="C1720" s="55"/>
      <c r="D1720" s="55"/>
      <c r="E1720" s="55"/>
      <c r="F1720" s="55"/>
      <c r="G1720" s="55"/>
      <c r="H1720" s="55"/>
      <c r="I1720" s="55"/>
      <c r="J1720" s="55"/>
      <c r="K1720" s="55"/>
      <c r="L1720" s="55"/>
      <c r="M1720" s="55"/>
      <c r="N1720" s="55"/>
      <c r="O1720" s="55"/>
      <c r="P1720" s="55"/>
      <c r="Q1720" s="55"/>
      <c r="R1720" s="55"/>
      <c r="S1720" s="55"/>
      <c r="T1720" s="55"/>
      <c r="U1720" s="55"/>
      <c r="V1720" s="55"/>
      <c r="W1720" s="55"/>
      <c r="X1720" s="55"/>
      <c r="Y1720" s="55"/>
      <c r="Z1720" s="55"/>
      <c r="AA1720" s="55"/>
      <c r="AB1720" s="55"/>
      <c r="AC1720" s="55"/>
      <c r="AD1720" s="55"/>
      <c r="AE1720" s="55"/>
      <c r="AF1720" s="55"/>
      <c r="AG1720" s="55"/>
    </row>
    <row r="1721" spans="2:33">
      <c r="B1721" s="55"/>
      <c r="C1721" s="55"/>
      <c r="D1721" s="55"/>
      <c r="E1721" s="55"/>
      <c r="F1721" s="55"/>
      <c r="G1721" s="55"/>
      <c r="H1721" s="55"/>
      <c r="I1721" s="55"/>
      <c r="J1721" s="55"/>
      <c r="K1721" s="55"/>
      <c r="L1721" s="55"/>
      <c r="M1721" s="55"/>
      <c r="N1721" s="55"/>
      <c r="O1721" s="55"/>
      <c r="P1721" s="55"/>
      <c r="Q1721" s="55"/>
      <c r="R1721" s="55"/>
      <c r="S1721" s="55"/>
      <c r="T1721" s="55"/>
      <c r="U1721" s="55"/>
      <c r="V1721" s="55"/>
      <c r="W1721" s="55"/>
      <c r="X1721" s="55"/>
      <c r="Y1721" s="55"/>
      <c r="Z1721" s="55"/>
      <c r="AA1721" s="55"/>
      <c r="AB1721" s="55"/>
      <c r="AC1721" s="55"/>
      <c r="AD1721" s="55"/>
      <c r="AE1721" s="55"/>
      <c r="AF1721" s="55"/>
      <c r="AG1721" s="55"/>
    </row>
    <row r="1722" spans="2:33">
      <c r="B1722" s="55"/>
      <c r="C1722" s="55"/>
      <c r="D1722" s="55"/>
      <c r="E1722" s="55"/>
      <c r="F1722" s="55"/>
      <c r="G1722" s="55"/>
      <c r="H1722" s="55"/>
      <c r="I1722" s="55"/>
      <c r="J1722" s="55"/>
      <c r="K1722" s="55"/>
      <c r="L1722" s="55"/>
      <c r="M1722" s="55"/>
      <c r="N1722" s="55"/>
      <c r="O1722" s="55"/>
      <c r="P1722" s="55"/>
      <c r="Q1722" s="55"/>
      <c r="R1722" s="55"/>
      <c r="S1722" s="55"/>
      <c r="T1722" s="55"/>
      <c r="U1722" s="55"/>
      <c r="V1722" s="55"/>
      <c r="W1722" s="55"/>
      <c r="X1722" s="55"/>
      <c r="Y1722" s="55"/>
      <c r="Z1722" s="55"/>
      <c r="AA1722" s="55"/>
      <c r="AB1722" s="55"/>
      <c r="AC1722" s="55"/>
      <c r="AD1722" s="55"/>
      <c r="AE1722" s="55"/>
      <c r="AF1722" s="55"/>
      <c r="AG1722" s="55"/>
    </row>
    <row r="1723" spans="2:33">
      <c r="B1723" s="55"/>
      <c r="C1723" s="55"/>
      <c r="D1723" s="55"/>
      <c r="E1723" s="55"/>
      <c r="F1723" s="55"/>
      <c r="G1723" s="55"/>
      <c r="H1723" s="55"/>
      <c r="I1723" s="55"/>
      <c r="J1723" s="55"/>
      <c r="K1723" s="55"/>
      <c r="L1723" s="55"/>
      <c r="M1723" s="55"/>
      <c r="N1723" s="55"/>
      <c r="O1723" s="55"/>
      <c r="P1723" s="55"/>
      <c r="Q1723" s="55"/>
      <c r="R1723" s="55"/>
      <c r="S1723" s="55"/>
      <c r="T1723" s="55"/>
      <c r="U1723" s="55"/>
      <c r="V1723" s="55"/>
      <c r="W1723" s="55"/>
      <c r="X1723" s="55"/>
      <c r="Y1723" s="55"/>
      <c r="Z1723" s="55"/>
      <c r="AA1723" s="55"/>
      <c r="AB1723" s="55"/>
      <c r="AC1723" s="55"/>
      <c r="AD1723" s="55"/>
      <c r="AE1723" s="55"/>
      <c r="AF1723" s="55"/>
      <c r="AG1723" s="55"/>
    </row>
    <row r="1724" spans="2:33">
      <c r="B1724" s="55"/>
      <c r="C1724" s="55"/>
      <c r="D1724" s="55"/>
      <c r="E1724" s="55"/>
      <c r="F1724" s="55"/>
      <c r="G1724" s="55"/>
      <c r="H1724" s="55"/>
      <c r="I1724" s="55"/>
      <c r="J1724" s="55"/>
      <c r="K1724" s="55"/>
      <c r="L1724" s="55"/>
      <c r="M1724" s="55"/>
      <c r="N1724" s="55"/>
      <c r="O1724" s="55"/>
      <c r="P1724" s="55"/>
      <c r="Q1724" s="55"/>
      <c r="R1724" s="55"/>
      <c r="S1724" s="55"/>
      <c r="T1724" s="55"/>
      <c r="U1724" s="55"/>
      <c r="V1724" s="55"/>
      <c r="W1724" s="55"/>
      <c r="X1724" s="55"/>
      <c r="Y1724" s="55"/>
      <c r="Z1724" s="55"/>
      <c r="AA1724" s="55"/>
      <c r="AB1724" s="55"/>
      <c r="AC1724" s="55"/>
      <c r="AD1724" s="55"/>
      <c r="AE1724" s="55"/>
      <c r="AF1724" s="55"/>
      <c r="AG1724" s="55"/>
    </row>
    <row r="1728" spans="2:33">
      <c r="B1728" s="55"/>
      <c r="C1728" s="55"/>
      <c r="D1728" s="55"/>
      <c r="E1728" s="55"/>
      <c r="F1728" s="55"/>
      <c r="G1728" s="55"/>
      <c r="H1728" s="55"/>
      <c r="I1728" s="55"/>
      <c r="J1728" s="55"/>
      <c r="K1728" s="55"/>
      <c r="L1728" s="55"/>
      <c r="M1728" s="55"/>
      <c r="N1728" s="55"/>
      <c r="O1728" s="55"/>
      <c r="P1728" s="55"/>
      <c r="Q1728" s="55"/>
      <c r="R1728" s="55"/>
      <c r="S1728" s="55"/>
      <c r="T1728" s="55"/>
      <c r="U1728" s="55"/>
      <c r="V1728" s="55"/>
      <c r="W1728" s="55"/>
      <c r="X1728" s="55"/>
      <c r="Y1728" s="55"/>
      <c r="Z1728" s="55"/>
      <c r="AA1728" s="55"/>
      <c r="AB1728" s="55"/>
      <c r="AC1728" s="55"/>
      <c r="AD1728" s="55"/>
      <c r="AE1728" s="55"/>
      <c r="AF1728" s="55"/>
      <c r="AG1728" s="55"/>
    </row>
    <row r="1989" spans="2:33">
      <c r="B1989" s="55"/>
      <c r="C1989" s="55"/>
      <c r="D1989" s="55"/>
      <c r="E1989" s="55"/>
      <c r="F1989" s="55"/>
      <c r="G1989" s="55"/>
      <c r="H1989" s="55"/>
      <c r="I1989" s="55"/>
      <c r="J1989" s="55"/>
      <c r="K1989" s="55"/>
      <c r="L1989" s="55"/>
      <c r="M1989" s="55"/>
      <c r="N1989" s="55"/>
      <c r="O1989" s="55"/>
      <c r="P1989" s="55"/>
      <c r="Q1989" s="55"/>
      <c r="R1989" s="55"/>
      <c r="S1989" s="55"/>
      <c r="T1989" s="55"/>
      <c r="U1989" s="55"/>
      <c r="V1989" s="55"/>
      <c r="W1989" s="55"/>
      <c r="X1989" s="55"/>
      <c r="Y1989" s="55"/>
      <c r="Z1989" s="55"/>
      <c r="AA1989" s="55"/>
      <c r="AB1989" s="55"/>
      <c r="AC1989" s="55"/>
      <c r="AD1989" s="55"/>
      <c r="AE1989" s="55"/>
      <c r="AF1989" s="55"/>
      <c r="AG1989" s="55"/>
    </row>
    <row r="1990" spans="2:33">
      <c r="B1990" s="242"/>
      <c r="C1990" s="242"/>
      <c r="D1990" s="242"/>
      <c r="E1990" s="242"/>
      <c r="F1990" s="242"/>
      <c r="G1990" s="242"/>
      <c r="H1990" s="242"/>
      <c r="I1990" s="242"/>
      <c r="J1990" s="242"/>
      <c r="K1990" s="242"/>
      <c r="L1990" s="242"/>
      <c r="M1990" s="242"/>
      <c r="N1990" s="242"/>
      <c r="O1990" s="242"/>
      <c r="P1990" s="242"/>
      <c r="Q1990" s="242"/>
      <c r="R1990" s="242"/>
      <c r="S1990" s="242"/>
      <c r="T1990" s="242"/>
      <c r="U1990" s="242"/>
      <c r="V1990" s="242"/>
      <c r="W1990" s="242"/>
      <c r="X1990" s="242"/>
      <c r="Y1990" s="242"/>
      <c r="Z1990" s="242"/>
      <c r="AA1990" s="242"/>
      <c r="AB1990" s="242"/>
      <c r="AC1990" s="242"/>
      <c r="AD1990" s="242"/>
      <c r="AE1990" s="242"/>
      <c r="AF1990" s="242"/>
      <c r="AG1990" s="242"/>
    </row>
    <row r="1998" spans="2:33">
      <c r="B1998" s="55"/>
      <c r="C1998" s="55"/>
      <c r="D1998" s="55"/>
      <c r="E1998" s="55"/>
      <c r="F1998" s="55"/>
      <c r="G1998" s="55"/>
      <c r="H1998" s="55"/>
      <c r="I1998" s="55"/>
      <c r="J1998" s="55"/>
      <c r="K1998" s="55"/>
      <c r="L1998" s="55"/>
      <c r="M1998" s="55"/>
      <c r="N1998" s="55"/>
      <c r="O1998" s="55"/>
      <c r="P1998" s="55"/>
      <c r="Q1998" s="55"/>
      <c r="R1998" s="55"/>
      <c r="S1998" s="55"/>
      <c r="T1998" s="55"/>
      <c r="U1998" s="55"/>
      <c r="V1998" s="55"/>
      <c r="W1998" s="55"/>
      <c r="X1998" s="55"/>
      <c r="Y1998" s="55"/>
      <c r="Z1998" s="55"/>
      <c r="AA1998" s="55"/>
      <c r="AB1998" s="55"/>
      <c r="AC1998" s="55"/>
      <c r="AD1998" s="55"/>
      <c r="AE1998" s="55"/>
      <c r="AF1998" s="55"/>
      <c r="AG1998" s="55"/>
    </row>
    <row r="1999" spans="2:33">
      <c r="B1999" s="55"/>
      <c r="C1999" s="55"/>
      <c r="D1999" s="55"/>
      <c r="E1999" s="55"/>
      <c r="F1999" s="55"/>
      <c r="G1999" s="55"/>
      <c r="H1999" s="55"/>
      <c r="I1999" s="55"/>
      <c r="J1999" s="55"/>
      <c r="K1999" s="55"/>
      <c r="L1999" s="55"/>
      <c r="M1999" s="55"/>
      <c r="N1999" s="55"/>
      <c r="O1999" s="55"/>
      <c r="P1999" s="55"/>
      <c r="Q1999" s="55"/>
      <c r="R1999" s="55"/>
      <c r="S1999" s="55"/>
      <c r="T1999" s="55"/>
      <c r="U1999" s="55"/>
      <c r="V1999" s="55"/>
      <c r="W1999" s="55"/>
      <c r="X1999" s="55"/>
      <c r="Y1999" s="55"/>
      <c r="Z1999" s="55"/>
      <c r="AA1999" s="55"/>
      <c r="AB1999" s="55"/>
      <c r="AC1999" s="55"/>
      <c r="AD1999" s="55"/>
      <c r="AE1999" s="55"/>
      <c r="AF1999" s="55"/>
      <c r="AG1999" s="55"/>
    </row>
    <row r="2000" spans="2:33">
      <c r="B2000" s="55"/>
      <c r="C2000" s="55"/>
      <c r="D2000" s="55"/>
      <c r="E2000" s="55"/>
      <c r="F2000" s="55"/>
      <c r="G2000" s="55"/>
      <c r="H2000" s="55"/>
      <c r="I2000" s="55"/>
      <c r="J2000" s="55"/>
      <c r="K2000" s="55"/>
      <c r="L2000" s="55"/>
      <c r="M2000" s="55"/>
      <c r="N2000" s="55"/>
      <c r="O2000" s="55"/>
      <c r="P2000" s="55"/>
      <c r="Q2000" s="55"/>
      <c r="R2000" s="55"/>
      <c r="S2000" s="55"/>
      <c r="T2000" s="55"/>
      <c r="U2000" s="55"/>
      <c r="V2000" s="55"/>
      <c r="W2000" s="55"/>
      <c r="X2000" s="55"/>
      <c r="Y2000" s="55"/>
      <c r="Z2000" s="55"/>
      <c r="AA2000" s="55"/>
      <c r="AB2000" s="55"/>
      <c r="AC2000" s="55"/>
      <c r="AD2000" s="55"/>
      <c r="AE2000" s="55"/>
      <c r="AF2000" s="55"/>
      <c r="AG2000" s="55"/>
    </row>
    <row r="2324" spans="2:33">
      <c r="B2324" s="55"/>
      <c r="C2324" s="55"/>
      <c r="D2324" s="55"/>
      <c r="E2324" s="55"/>
      <c r="F2324" s="55"/>
      <c r="G2324" s="55"/>
      <c r="H2324" s="55"/>
      <c r="I2324" s="55"/>
      <c r="J2324" s="55"/>
      <c r="K2324" s="55"/>
      <c r="L2324" s="55"/>
      <c r="M2324" s="55"/>
      <c r="N2324" s="55"/>
      <c r="O2324" s="55"/>
      <c r="P2324" s="55"/>
      <c r="Q2324" s="55"/>
      <c r="R2324" s="55"/>
      <c r="S2324" s="55"/>
      <c r="T2324" s="55"/>
      <c r="U2324" s="55"/>
      <c r="V2324" s="55"/>
      <c r="W2324" s="55"/>
      <c r="X2324" s="55"/>
      <c r="Y2324" s="55"/>
      <c r="Z2324" s="55"/>
      <c r="AA2324" s="55"/>
      <c r="AB2324" s="55"/>
      <c r="AC2324" s="55"/>
      <c r="AD2324" s="55"/>
      <c r="AE2324" s="55"/>
      <c r="AF2324" s="55"/>
      <c r="AG2324" s="55"/>
    </row>
    <row r="2325" spans="2:33">
      <c r="B2325" s="242"/>
      <c r="C2325" s="242"/>
      <c r="D2325" s="242"/>
      <c r="E2325" s="242"/>
      <c r="F2325" s="242"/>
      <c r="G2325" s="242"/>
      <c r="H2325" s="242"/>
      <c r="I2325" s="242"/>
      <c r="J2325" s="242"/>
      <c r="K2325" s="242"/>
      <c r="L2325" s="242"/>
      <c r="M2325" s="242"/>
      <c r="N2325" s="242"/>
      <c r="O2325" s="242"/>
      <c r="P2325" s="242"/>
      <c r="Q2325" s="242"/>
      <c r="R2325" s="242"/>
      <c r="S2325" s="242"/>
      <c r="T2325" s="242"/>
      <c r="U2325" s="242"/>
      <c r="V2325" s="242"/>
      <c r="W2325" s="242"/>
      <c r="X2325" s="242"/>
      <c r="Y2325" s="242"/>
      <c r="Z2325" s="242"/>
      <c r="AA2325" s="242"/>
      <c r="AB2325" s="242"/>
      <c r="AC2325" s="242"/>
      <c r="AD2325" s="242"/>
      <c r="AE2325" s="242"/>
      <c r="AF2325" s="242"/>
      <c r="AG2325" s="242"/>
    </row>
    <row r="2327" spans="2:33">
      <c r="B2327" s="55"/>
      <c r="C2327" s="55"/>
      <c r="D2327" s="55"/>
      <c r="E2327" s="55"/>
      <c r="F2327" s="55"/>
      <c r="G2327" s="55"/>
      <c r="H2327" s="55"/>
      <c r="I2327" s="55"/>
      <c r="J2327" s="55"/>
      <c r="K2327" s="55"/>
      <c r="L2327" s="55"/>
      <c r="M2327" s="55"/>
      <c r="N2327" s="55"/>
      <c r="O2327" s="55"/>
      <c r="P2327" s="55"/>
      <c r="Q2327" s="55"/>
      <c r="R2327" s="55"/>
      <c r="S2327" s="55"/>
      <c r="T2327" s="55"/>
      <c r="U2327" s="55"/>
      <c r="V2327" s="55"/>
      <c r="W2327" s="55"/>
      <c r="X2327" s="55"/>
      <c r="Y2327" s="55"/>
      <c r="Z2327" s="55"/>
      <c r="AA2327" s="55"/>
      <c r="AB2327" s="55"/>
      <c r="AC2327" s="55"/>
      <c r="AD2327" s="55"/>
      <c r="AE2327" s="55"/>
      <c r="AF2327" s="55"/>
      <c r="AG2327" s="55"/>
    </row>
    <row r="2328" spans="2:33">
      <c r="B2328" s="55"/>
      <c r="C2328" s="55"/>
      <c r="D2328" s="55"/>
      <c r="E2328" s="55"/>
      <c r="F2328" s="55"/>
      <c r="G2328" s="55"/>
      <c r="H2328" s="55"/>
      <c r="I2328" s="55"/>
      <c r="J2328" s="55"/>
      <c r="K2328" s="55"/>
      <c r="L2328" s="55"/>
      <c r="M2328" s="55"/>
      <c r="N2328" s="55"/>
      <c r="O2328" s="55"/>
      <c r="P2328" s="55"/>
      <c r="Q2328" s="55"/>
      <c r="R2328" s="55"/>
      <c r="S2328" s="55"/>
      <c r="T2328" s="55"/>
      <c r="U2328" s="55"/>
      <c r="V2328" s="55"/>
      <c r="W2328" s="55"/>
      <c r="X2328" s="55"/>
      <c r="Y2328" s="55"/>
      <c r="Z2328" s="55"/>
      <c r="AA2328" s="55"/>
      <c r="AB2328" s="55"/>
      <c r="AC2328" s="55"/>
      <c r="AD2328" s="55"/>
      <c r="AE2328" s="55"/>
      <c r="AF2328" s="55"/>
      <c r="AG2328" s="55"/>
    </row>
    <row r="2329" spans="2:33">
      <c r="B2329" s="55"/>
      <c r="C2329" s="55"/>
      <c r="D2329" s="55"/>
      <c r="E2329" s="55"/>
      <c r="F2329" s="55"/>
      <c r="G2329" s="55"/>
      <c r="H2329" s="55"/>
      <c r="I2329" s="55"/>
      <c r="J2329" s="55"/>
      <c r="K2329" s="55"/>
      <c r="L2329" s="55"/>
      <c r="M2329" s="55"/>
      <c r="N2329" s="55"/>
      <c r="O2329" s="55"/>
      <c r="P2329" s="55"/>
      <c r="Q2329" s="55"/>
      <c r="R2329" s="55"/>
      <c r="S2329" s="55"/>
      <c r="T2329" s="55"/>
      <c r="U2329" s="55"/>
      <c r="V2329" s="55"/>
      <c r="W2329" s="55"/>
      <c r="X2329" s="55"/>
      <c r="Y2329" s="55"/>
      <c r="Z2329" s="55"/>
      <c r="AA2329" s="55"/>
      <c r="AB2329" s="55"/>
      <c r="AC2329" s="55"/>
      <c r="AD2329" s="55"/>
      <c r="AE2329" s="55"/>
      <c r="AF2329" s="55"/>
      <c r="AG2329" s="55"/>
    </row>
    <row r="2330" spans="2:33">
      <c r="B2330" s="55"/>
      <c r="C2330" s="55"/>
      <c r="D2330" s="55"/>
      <c r="E2330" s="55"/>
      <c r="F2330" s="55"/>
      <c r="G2330" s="55"/>
      <c r="H2330" s="55"/>
      <c r="I2330" s="55"/>
      <c r="J2330" s="55"/>
      <c r="K2330" s="55"/>
      <c r="L2330" s="55"/>
      <c r="M2330" s="55"/>
      <c r="N2330" s="55"/>
      <c r="O2330" s="55"/>
      <c r="P2330" s="55"/>
      <c r="Q2330" s="55"/>
      <c r="R2330" s="55"/>
      <c r="S2330" s="55"/>
      <c r="T2330" s="55"/>
      <c r="U2330" s="55"/>
      <c r="V2330" s="55"/>
      <c r="W2330" s="55"/>
      <c r="X2330" s="55"/>
      <c r="Y2330" s="55"/>
      <c r="Z2330" s="55"/>
      <c r="AA2330" s="55"/>
      <c r="AB2330" s="55"/>
      <c r="AC2330" s="55"/>
      <c r="AD2330" s="55"/>
      <c r="AE2330" s="55"/>
      <c r="AF2330" s="55"/>
      <c r="AG2330" s="55"/>
    </row>
    <row r="2331" spans="2:33">
      <c r="B2331" s="55"/>
      <c r="C2331" s="55"/>
      <c r="D2331" s="55"/>
      <c r="E2331" s="55"/>
      <c r="F2331" s="55"/>
      <c r="G2331" s="55"/>
      <c r="H2331" s="55"/>
      <c r="I2331" s="55"/>
      <c r="J2331" s="55"/>
      <c r="K2331" s="55"/>
      <c r="L2331" s="55"/>
      <c r="M2331" s="55"/>
      <c r="N2331" s="55"/>
      <c r="O2331" s="55"/>
      <c r="P2331" s="55"/>
      <c r="Q2331" s="55"/>
      <c r="R2331" s="55"/>
      <c r="S2331" s="55"/>
      <c r="T2331" s="55"/>
      <c r="U2331" s="55"/>
      <c r="V2331" s="55"/>
      <c r="W2331" s="55"/>
      <c r="X2331" s="55"/>
      <c r="Y2331" s="55"/>
      <c r="Z2331" s="55"/>
      <c r="AA2331" s="55"/>
      <c r="AB2331" s="55"/>
      <c r="AC2331" s="55"/>
      <c r="AD2331" s="55"/>
      <c r="AE2331" s="55"/>
      <c r="AF2331" s="55"/>
      <c r="AG2331" s="55"/>
    </row>
    <row r="2332" spans="2:33">
      <c r="B2332" s="55"/>
      <c r="C2332" s="55"/>
      <c r="D2332" s="55"/>
      <c r="E2332" s="55"/>
      <c r="F2332" s="55"/>
      <c r="G2332" s="55"/>
      <c r="H2332" s="55"/>
      <c r="I2332" s="55"/>
      <c r="J2332" s="55"/>
      <c r="K2332" s="55"/>
      <c r="L2332" s="55"/>
      <c r="M2332" s="55"/>
      <c r="N2332" s="55"/>
      <c r="O2332" s="55"/>
      <c r="P2332" s="55"/>
      <c r="Q2332" s="55"/>
      <c r="R2332" s="55"/>
      <c r="S2332" s="55"/>
      <c r="T2332" s="55"/>
      <c r="U2332" s="55"/>
      <c r="V2332" s="55"/>
      <c r="W2332" s="55"/>
      <c r="X2332" s="55"/>
      <c r="Y2332" s="55"/>
      <c r="Z2332" s="55"/>
      <c r="AA2332" s="55"/>
      <c r="AB2332" s="55"/>
      <c r="AC2332" s="55"/>
      <c r="AD2332" s="55"/>
      <c r="AE2332" s="55"/>
      <c r="AF2332" s="55"/>
      <c r="AG2332" s="55"/>
    </row>
    <row r="2333" spans="2:33">
      <c r="B2333" s="55"/>
      <c r="C2333" s="55"/>
      <c r="D2333" s="55"/>
      <c r="E2333" s="55"/>
      <c r="F2333" s="55"/>
      <c r="G2333" s="55"/>
      <c r="H2333" s="55"/>
      <c r="I2333" s="55"/>
      <c r="J2333" s="55"/>
      <c r="K2333" s="55"/>
      <c r="L2333" s="55"/>
      <c r="M2333" s="55"/>
      <c r="N2333" s="55"/>
      <c r="O2333" s="55"/>
      <c r="P2333" s="55"/>
      <c r="Q2333" s="55"/>
      <c r="R2333" s="55"/>
      <c r="S2333" s="55"/>
      <c r="T2333" s="55"/>
      <c r="U2333" s="55"/>
      <c r="V2333" s="55"/>
      <c r="W2333" s="55"/>
      <c r="X2333" s="55"/>
      <c r="Y2333" s="55"/>
      <c r="Z2333" s="55"/>
      <c r="AA2333" s="55"/>
      <c r="AB2333" s="55"/>
      <c r="AC2333" s="55"/>
      <c r="AD2333" s="55"/>
      <c r="AE2333" s="55"/>
      <c r="AF2333" s="55"/>
      <c r="AG2333" s="55"/>
    </row>
    <row r="2334" spans="2:33">
      <c r="B2334" s="55"/>
      <c r="C2334" s="55"/>
      <c r="D2334" s="55"/>
      <c r="E2334" s="55"/>
      <c r="F2334" s="55"/>
      <c r="G2334" s="55"/>
      <c r="H2334" s="55"/>
      <c r="I2334" s="55"/>
      <c r="J2334" s="55"/>
      <c r="K2334" s="55"/>
      <c r="L2334" s="55"/>
      <c r="M2334" s="55"/>
      <c r="N2334" s="55"/>
      <c r="O2334" s="55"/>
      <c r="P2334" s="55"/>
      <c r="Q2334" s="55"/>
      <c r="R2334" s="55"/>
      <c r="S2334" s="55"/>
      <c r="T2334" s="55"/>
      <c r="U2334" s="55"/>
      <c r="V2334" s="55"/>
      <c r="W2334" s="55"/>
      <c r="X2334" s="55"/>
      <c r="Y2334" s="55"/>
      <c r="Z2334" s="55"/>
      <c r="AA2334" s="55"/>
      <c r="AB2334" s="55"/>
      <c r="AC2334" s="55"/>
      <c r="AD2334" s="55"/>
      <c r="AE2334" s="55"/>
      <c r="AF2334" s="55"/>
      <c r="AG2334" s="55"/>
    </row>
    <row r="2335" spans="2:33">
      <c r="B2335" s="55"/>
      <c r="C2335" s="55"/>
      <c r="D2335" s="55"/>
      <c r="E2335" s="55"/>
      <c r="F2335" s="55"/>
      <c r="G2335" s="55"/>
      <c r="H2335" s="55"/>
      <c r="I2335" s="55"/>
      <c r="J2335" s="55"/>
      <c r="K2335" s="55"/>
      <c r="L2335" s="55"/>
      <c r="M2335" s="55"/>
      <c r="N2335" s="55"/>
      <c r="O2335" s="55"/>
      <c r="P2335" s="55"/>
      <c r="Q2335" s="55"/>
      <c r="R2335" s="55"/>
      <c r="S2335" s="55"/>
      <c r="T2335" s="55"/>
      <c r="U2335" s="55"/>
      <c r="V2335" s="55"/>
      <c r="W2335" s="55"/>
      <c r="X2335" s="55"/>
      <c r="Y2335" s="55"/>
      <c r="Z2335" s="55"/>
      <c r="AA2335" s="55"/>
      <c r="AB2335" s="55"/>
      <c r="AC2335" s="55"/>
      <c r="AD2335" s="55"/>
      <c r="AE2335" s="55"/>
      <c r="AF2335" s="55"/>
      <c r="AG2335" s="55"/>
    </row>
    <row r="2336" spans="2:33">
      <c r="B2336" s="55"/>
      <c r="C2336" s="55"/>
      <c r="D2336" s="55"/>
      <c r="E2336" s="55"/>
      <c r="F2336" s="55"/>
      <c r="G2336" s="55"/>
      <c r="H2336" s="55"/>
      <c r="I2336" s="55"/>
      <c r="J2336" s="55"/>
      <c r="K2336" s="55"/>
      <c r="L2336" s="55"/>
      <c r="M2336" s="55"/>
      <c r="N2336" s="55"/>
      <c r="O2336" s="55"/>
      <c r="P2336" s="55"/>
      <c r="Q2336" s="55"/>
      <c r="R2336" s="55"/>
      <c r="S2336" s="55"/>
      <c r="T2336" s="55"/>
      <c r="U2336" s="55"/>
      <c r="V2336" s="55"/>
      <c r="W2336" s="55"/>
      <c r="X2336" s="55"/>
      <c r="Y2336" s="55"/>
      <c r="Z2336" s="55"/>
      <c r="AA2336" s="55"/>
      <c r="AB2336" s="55"/>
      <c r="AC2336" s="55"/>
      <c r="AD2336" s="55"/>
      <c r="AE2336" s="55"/>
      <c r="AF2336" s="55"/>
      <c r="AG2336" s="55"/>
    </row>
    <row r="2644" spans="2:33">
      <c r="B2644" s="55"/>
      <c r="C2644" s="55"/>
      <c r="D2644" s="55"/>
      <c r="E2644" s="55"/>
      <c r="F2644" s="55"/>
      <c r="G2644" s="55"/>
      <c r="H2644" s="55"/>
      <c r="I2644" s="55"/>
      <c r="J2644" s="55"/>
      <c r="K2644" s="55"/>
      <c r="L2644" s="55"/>
      <c r="M2644" s="55"/>
      <c r="N2644" s="55"/>
      <c r="O2644" s="55"/>
      <c r="P2644" s="55"/>
      <c r="Q2644" s="55"/>
      <c r="R2644" s="55"/>
      <c r="S2644" s="55"/>
      <c r="T2644" s="55"/>
      <c r="U2644" s="55"/>
      <c r="V2644" s="55"/>
      <c r="W2644" s="55"/>
      <c r="X2644" s="55"/>
      <c r="Y2644" s="55"/>
      <c r="Z2644" s="55"/>
      <c r="AA2644" s="55"/>
      <c r="AB2644" s="55"/>
      <c r="AC2644" s="55"/>
      <c r="AD2644" s="55"/>
      <c r="AE2644" s="55"/>
      <c r="AF2644" s="55"/>
      <c r="AG2644" s="55"/>
    </row>
    <row r="2645" spans="2:33">
      <c r="B2645" s="242"/>
      <c r="C2645" s="242"/>
      <c r="D2645" s="242"/>
      <c r="E2645" s="242"/>
      <c r="F2645" s="242"/>
      <c r="G2645" s="242"/>
      <c r="H2645" s="242"/>
      <c r="I2645" s="242"/>
      <c r="J2645" s="242"/>
      <c r="K2645" s="242"/>
      <c r="L2645" s="242"/>
      <c r="M2645" s="242"/>
      <c r="N2645" s="242"/>
      <c r="O2645" s="242"/>
      <c r="P2645" s="242"/>
      <c r="Q2645" s="242"/>
      <c r="R2645" s="242"/>
      <c r="S2645" s="242"/>
      <c r="T2645" s="242"/>
      <c r="U2645" s="242"/>
      <c r="V2645" s="242"/>
      <c r="W2645" s="242"/>
      <c r="X2645" s="242"/>
      <c r="Y2645" s="242"/>
      <c r="Z2645" s="242"/>
      <c r="AA2645" s="242"/>
      <c r="AB2645" s="242"/>
      <c r="AC2645" s="242"/>
      <c r="AD2645" s="242"/>
      <c r="AE2645" s="242"/>
      <c r="AF2645" s="242"/>
      <c r="AG2645" s="242"/>
    </row>
    <row r="2647" spans="2:33">
      <c r="B2647" s="55"/>
      <c r="C2647" s="55"/>
      <c r="D2647" s="55"/>
      <c r="E2647" s="55"/>
      <c r="F2647" s="55"/>
      <c r="G2647" s="55"/>
      <c r="H2647" s="55"/>
      <c r="I2647" s="55"/>
      <c r="J2647" s="55"/>
      <c r="K2647" s="55"/>
      <c r="L2647" s="55"/>
      <c r="M2647" s="55"/>
      <c r="N2647" s="55"/>
      <c r="O2647" s="55"/>
      <c r="P2647" s="55"/>
      <c r="Q2647" s="55"/>
      <c r="R2647" s="55"/>
      <c r="S2647" s="55"/>
      <c r="T2647" s="55"/>
      <c r="U2647" s="55"/>
      <c r="V2647" s="55"/>
      <c r="W2647" s="55"/>
      <c r="X2647" s="55"/>
      <c r="Y2647" s="55"/>
      <c r="Z2647" s="55"/>
      <c r="AA2647" s="55"/>
      <c r="AB2647" s="55"/>
      <c r="AC2647" s="55"/>
      <c r="AD2647" s="55"/>
      <c r="AE2647" s="55"/>
      <c r="AF2647" s="55"/>
      <c r="AG2647" s="55"/>
    </row>
    <row r="2648" spans="2:33">
      <c r="B2648" s="55"/>
      <c r="C2648" s="55"/>
      <c r="D2648" s="55"/>
      <c r="E2648" s="55"/>
      <c r="F2648" s="55"/>
      <c r="G2648" s="55"/>
      <c r="H2648" s="55"/>
      <c r="I2648" s="55"/>
      <c r="J2648" s="55"/>
      <c r="K2648" s="55"/>
      <c r="L2648" s="55"/>
      <c r="M2648" s="55"/>
      <c r="N2648" s="55"/>
      <c r="O2648" s="55"/>
      <c r="P2648" s="55"/>
      <c r="Q2648" s="55"/>
      <c r="R2648" s="55"/>
      <c r="S2648" s="55"/>
      <c r="T2648" s="55"/>
      <c r="U2648" s="55"/>
      <c r="V2648" s="55"/>
      <c r="W2648" s="55"/>
      <c r="X2648" s="55"/>
      <c r="Y2648" s="55"/>
      <c r="Z2648" s="55"/>
      <c r="AA2648" s="55"/>
      <c r="AB2648" s="55"/>
      <c r="AC2648" s="55"/>
      <c r="AD2648" s="55"/>
      <c r="AE2648" s="55"/>
      <c r="AF2648" s="55"/>
      <c r="AG2648" s="55"/>
    </row>
    <row r="2649" spans="2:33">
      <c r="B2649" s="55"/>
      <c r="C2649" s="55"/>
      <c r="D2649" s="55"/>
      <c r="E2649" s="55"/>
      <c r="F2649" s="55"/>
      <c r="G2649" s="55"/>
      <c r="H2649" s="55"/>
      <c r="I2649" s="55"/>
      <c r="J2649" s="55"/>
      <c r="K2649" s="55"/>
      <c r="L2649" s="55"/>
      <c r="M2649" s="55"/>
      <c r="N2649" s="55"/>
      <c r="O2649" s="55"/>
      <c r="P2649" s="55"/>
      <c r="Q2649" s="55"/>
      <c r="R2649" s="55"/>
      <c r="S2649" s="55"/>
      <c r="T2649" s="55"/>
      <c r="U2649" s="55"/>
      <c r="V2649" s="55"/>
      <c r="W2649" s="55"/>
      <c r="X2649" s="55"/>
      <c r="Y2649" s="55"/>
      <c r="Z2649" s="55"/>
      <c r="AA2649" s="55"/>
      <c r="AB2649" s="55"/>
      <c r="AC2649" s="55"/>
      <c r="AD2649" s="55"/>
      <c r="AE2649" s="55"/>
      <c r="AF2649" s="55"/>
      <c r="AG2649" s="55"/>
    </row>
    <row r="2650" spans="2:33">
      <c r="B2650" s="55"/>
      <c r="C2650" s="55"/>
      <c r="D2650" s="55"/>
      <c r="E2650" s="55"/>
      <c r="F2650" s="55"/>
      <c r="G2650" s="55"/>
      <c r="H2650" s="55"/>
      <c r="I2650" s="55"/>
      <c r="J2650" s="55"/>
      <c r="K2650" s="55"/>
      <c r="L2650" s="55"/>
      <c r="M2650" s="55"/>
      <c r="N2650" s="55"/>
      <c r="O2650" s="55"/>
      <c r="P2650" s="55"/>
      <c r="Q2650" s="55"/>
      <c r="R2650" s="55"/>
      <c r="S2650" s="55"/>
      <c r="T2650" s="55"/>
      <c r="U2650" s="55"/>
      <c r="V2650" s="55"/>
      <c r="W2650" s="55"/>
      <c r="X2650" s="55"/>
      <c r="Y2650" s="55"/>
      <c r="Z2650" s="55"/>
      <c r="AA2650" s="55"/>
      <c r="AB2650" s="55"/>
      <c r="AC2650" s="55"/>
      <c r="AD2650" s="55"/>
      <c r="AE2650" s="55"/>
      <c r="AF2650" s="55"/>
      <c r="AG2650" s="55"/>
    </row>
    <row r="2651" spans="2:33">
      <c r="B2651" s="55"/>
      <c r="C2651" s="55"/>
      <c r="D2651" s="55"/>
      <c r="E2651" s="55"/>
      <c r="F2651" s="55"/>
      <c r="G2651" s="55"/>
      <c r="H2651" s="55"/>
      <c r="I2651" s="55"/>
      <c r="J2651" s="55"/>
      <c r="K2651" s="55"/>
      <c r="L2651" s="55"/>
      <c r="M2651" s="55"/>
      <c r="N2651" s="55"/>
      <c r="O2651" s="55"/>
      <c r="P2651" s="55"/>
      <c r="Q2651" s="55"/>
      <c r="R2651" s="55"/>
      <c r="S2651" s="55"/>
      <c r="T2651" s="55"/>
      <c r="U2651" s="55"/>
      <c r="V2651" s="55"/>
      <c r="W2651" s="55"/>
      <c r="X2651" s="55"/>
      <c r="Y2651" s="55"/>
      <c r="Z2651" s="55"/>
      <c r="AA2651" s="55"/>
      <c r="AB2651" s="55"/>
      <c r="AC2651" s="55"/>
      <c r="AD2651" s="55"/>
      <c r="AE2651" s="55"/>
      <c r="AF2651" s="55"/>
      <c r="AG2651" s="55"/>
    </row>
    <row r="2652" spans="2:33">
      <c r="B2652" s="55"/>
      <c r="C2652" s="55"/>
      <c r="D2652" s="55"/>
      <c r="E2652" s="55"/>
      <c r="F2652" s="55"/>
      <c r="G2652" s="55"/>
      <c r="H2652" s="55"/>
      <c r="I2652" s="55"/>
      <c r="J2652" s="55"/>
      <c r="K2652" s="55"/>
      <c r="L2652" s="55"/>
      <c r="M2652" s="55"/>
      <c r="N2652" s="55"/>
      <c r="O2652" s="55"/>
      <c r="P2652" s="55"/>
      <c r="Q2652" s="55"/>
      <c r="R2652" s="55"/>
      <c r="S2652" s="55"/>
      <c r="T2652" s="55"/>
      <c r="U2652" s="55"/>
      <c r="V2652" s="55"/>
      <c r="W2652" s="55"/>
      <c r="X2652" s="55"/>
      <c r="Y2652" s="55"/>
      <c r="Z2652" s="55"/>
      <c r="AA2652" s="55"/>
      <c r="AB2652" s="55"/>
      <c r="AC2652" s="55"/>
      <c r="AD2652" s="55"/>
      <c r="AE2652" s="55"/>
      <c r="AF2652" s="55"/>
      <c r="AG2652" s="55"/>
    </row>
    <row r="2653" spans="2:33">
      <c r="B2653" s="55"/>
      <c r="C2653" s="55"/>
      <c r="D2653" s="55"/>
      <c r="E2653" s="55"/>
      <c r="F2653" s="55"/>
      <c r="G2653" s="55"/>
      <c r="H2653" s="55"/>
      <c r="I2653" s="55"/>
      <c r="J2653" s="55"/>
      <c r="K2653" s="55"/>
      <c r="L2653" s="55"/>
      <c r="M2653" s="55"/>
      <c r="N2653" s="55"/>
      <c r="O2653" s="55"/>
      <c r="P2653" s="55"/>
      <c r="Q2653" s="55"/>
      <c r="R2653" s="55"/>
      <c r="S2653" s="55"/>
      <c r="T2653" s="55"/>
      <c r="U2653" s="55"/>
      <c r="V2653" s="55"/>
      <c r="W2653" s="55"/>
      <c r="X2653" s="55"/>
      <c r="Y2653" s="55"/>
      <c r="Z2653" s="55"/>
      <c r="AA2653" s="55"/>
      <c r="AB2653" s="55"/>
      <c r="AC2653" s="55"/>
      <c r="AD2653" s="55"/>
      <c r="AE2653" s="55"/>
      <c r="AF2653" s="55"/>
      <c r="AG2653" s="55"/>
    </row>
    <row r="2654" spans="2:33">
      <c r="B2654" s="55"/>
      <c r="C2654" s="55"/>
      <c r="D2654" s="55"/>
      <c r="E2654" s="55"/>
      <c r="F2654" s="55"/>
      <c r="G2654" s="55"/>
      <c r="H2654" s="55"/>
      <c r="I2654" s="55"/>
      <c r="J2654" s="55"/>
      <c r="K2654" s="55"/>
      <c r="L2654" s="55"/>
      <c r="M2654" s="55"/>
      <c r="N2654" s="55"/>
      <c r="O2654" s="55"/>
      <c r="P2654" s="55"/>
      <c r="Q2654" s="55"/>
      <c r="R2654" s="55"/>
      <c r="S2654" s="55"/>
      <c r="T2654" s="55"/>
      <c r="U2654" s="55"/>
      <c r="V2654" s="55"/>
      <c r="W2654" s="55"/>
      <c r="X2654" s="55"/>
      <c r="Y2654" s="55"/>
      <c r="Z2654" s="55"/>
      <c r="AA2654" s="55"/>
      <c r="AB2654" s="55"/>
      <c r="AC2654" s="55"/>
      <c r="AD2654" s="55"/>
      <c r="AE2654" s="55"/>
      <c r="AF2654" s="55"/>
      <c r="AG2654" s="55"/>
    </row>
    <row r="2655" spans="2:33">
      <c r="B2655" s="55"/>
      <c r="C2655" s="55"/>
      <c r="D2655" s="55"/>
      <c r="E2655" s="55"/>
      <c r="F2655" s="55"/>
      <c r="G2655" s="55"/>
      <c r="H2655" s="55"/>
      <c r="I2655" s="55"/>
      <c r="J2655" s="55"/>
      <c r="K2655" s="55"/>
      <c r="L2655" s="55"/>
      <c r="M2655" s="55"/>
      <c r="N2655" s="55"/>
      <c r="O2655" s="55"/>
      <c r="P2655" s="55"/>
      <c r="Q2655" s="55"/>
      <c r="R2655" s="55"/>
      <c r="S2655" s="55"/>
      <c r="T2655" s="55"/>
      <c r="U2655" s="55"/>
      <c r="V2655" s="55"/>
      <c r="W2655" s="55"/>
      <c r="X2655" s="55"/>
      <c r="Y2655" s="55"/>
      <c r="Z2655" s="55"/>
      <c r="AA2655" s="55"/>
      <c r="AB2655" s="55"/>
      <c r="AC2655" s="55"/>
      <c r="AD2655" s="55"/>
      <c r="AE2655" s="55"/>
      <c r="AF2655" s="55"/>
      <c r="AG2655" s="55"/>
    </row>
    <row r="2656" spans="2:33">
      <c r="B2656" s="55"/>
      <c r="C2656" s="55"/>
      <c r="D2656" s="55"/>
      <c r="E2656" s="55"/>
      <c r="F2656" s="55"/>
      <c r="G2656" s="55"/>
      <c r="H2656" s="55"/>
      <c r="I2656" s="55"/>
      <c r="J2656" s="55"/>
      <c r="K2656" s="55"/>
      <c r="L2656" s="55"/>
      <c r="M2656" s="55"/>
      <c r="N2656" s="55"/>
      <c r="O2656" s="55"/>
      <c r="P2656" s="55"/>
      <c r="Q2656" s="55"/>
      <c r="R2656" s="55"/>
      <c r="S2656" s="55"/>
      <c r="T2656" s="55"/>
      <c r="U2656" s="55"/>
      <c r="V2656" s="55"/>
      <c r="W2656" s="55"/>
      <c r="X2656" s="55"/>
      <c r="Y2656" s="55"/>
      <c r="Z2656" s="55"/>
      <c r="AA2656" s="55"/>
      <c r="AB2656" s="55"/>
      <c r="AC2656" s="55"/>
      <c r="AD2656" s="55"/>
      <c r="AE2656" s="55"/>
      <c r="AF2656" s="55"/>
      <c r="AG2656" s="55"/>
    </row>
    <row r="2965" spans="2:33">
      <c r="B2965" s="55"/>
      <c r="C2965" s="55"/>
      <c r="D2965" s="55"/>
      <c r="E2965" s="55"/>
      <c r="F2965" s="55"/>
      <c r="G2965" s="55"/>
      <c r="H2965" s="55"/>
      <c r="I2965" s="55"/>
      <c r="J2965" s="55"/>
      <c r="K2965" s="55"/>
      <c r="L2965" s="55"/>
      <c r="M2965" s="55"/>
      <c r="N2965" s="55"/>
      <c r="O2965" s="55"/>
      <c r="P2965" s="55"/>
      <c r="Q2965" s="55"/>
      <c r="R2965" s="55"/>
      <c r="S2965" s="55"/>
      <c r="T2965" s="55"/>
      <c r="U2965" s="55"/>
      <c r="V2965" s="55"/>
      <c r="W2965" s="55"/>
      <c r="X2965" s="55"/>
      <c r="Y2965" s="55"/>
      <c r="Z2965" s="55"/>
      <c r="AA2965" s="55"/>
      <c r="AB2965" s="55"/>
      <c r="AC2965" s="55"/>
      <c r="AD2965" s="55"/>
      <c r="AE2965" s="55"/>
      <c r="AF2965" s="55"/>
      <c r="AG2965" s="55"/>
    </row>
    <row r="2970" spans="2:33">
      <c r="B2970" s="55"/>
      <c r="C2970" s="55"/>
      <c r="D2970" s="55"/>
      <c r="E2970" s="55"/>
      <c r="F2970" s="55"/>
      <c r="G2970" s="55"/>
      <c r="H2970" s="55"/>
      <c r="I2970" s="55"/>
      <c r="J2970" s="55"/>
      <c r="K2970" s="55"/>
      <c r="L2970" s="55"/>
      <c r="M2970" s="55"/>
      <c r="N2970" s="55"/>
      <c r="O2970" s="55"/>
      <c r="P2970" s="55"/>
      <c r="Q2970" s="55"/>
      <c r="R2970" s="55"/>
      <c r="S2970" s="55"/>
      <c r="T2970" s="55"/>
      <c r="U2970" s="55"/>
      <c r="V2970" s="55"/>
      <c r="W2970" s="55"/>
      <c r="X2970" s="55"/>
      <c r="Y2970" s="55"/>
      <c r="Z2970" s="55"/>
      <c r="AA2970" s="55"/>
      <c r="AB2970" s="55"/>
      <c r="AC2970" s="55"/>
      <c r="AD2970" s="55"/>
      <c r="AE2970" s="55"/>
      <c r="AF2970" s="55"/>
      <c r="AG2970" s="55"/>
    </row>
    <row r="2971" spans="2:33">
      <c r="B2971" s="242"/>
      <c r="C2971" s="242"/>
      <c r="D2971" s="242"/>
      <c r="E2971" s="242"/>
      <c r="F2971" s="242"/>
      <c r="G2971" s="242"/>
      <c r="H2971" s="242"/>
      <c r="I2971" s="242"/>
      <c r="J2971" s="242"/>
      <c r="K2971" s="242"/>
      <c r="L2971" s="242"/>
      <c r="M2971" s="242"/>
      <c r="N2971" s="242"/>
      <c r="O2971" s="242"/>
      <c r="P2971" s="242"/>
      <c r="Q2971" s="242"/>
      <c r="R2971" s="242"/>
      <c r="S2971" s="242"/>
      <c r="T2971" s="242"/>
      <c r="U2971" s="242"/>
      <c r="V2971" s="242"/>
      <c r="W2971" s="242"/>
      <c r="X2971" s="242"/>
      <c r="Y2971" s="242"/>
      <c r="Z2971" s="242"/>
      <c r="AA2971" s="242"/>
      <c r="AB2971" s="242"/>
      <c r="AC2971" s="242"/>
      <c r="AD2971" s="242"/>
      <c r="AE2971" s="242"/>
      <c r="AF2971" s="242"/>
      <c r="AG2971" s="242"/>
    </row>
    <row r="2973" spans="2:33">
      <c r="B2973" s="55"/>
      <c r="C2973" s="55"/>
      <c r="D2973" s="55"/>
      <c r="E2973" s="55"/>
      <c r="F2973" s="55"/>
      <c r="G2973" s="55"/>
      <c r="H2973" s="55"/>
      <c r="I2973" s="55"/>
      <c r="J2973" s="55"/>
      <c r="K2973" s="55"/>
      <c r="L2973" s="55"/>
      <c r="M2973" s="55"/>
      <c r="N2973" s="55"/>
      <c r="O2973" s="55"/>
      <c r="P2973" s="55"/>
      <c r="Q2973" s="55"/>
      <c r="R2973" s="55"/>
      <c r="S2973" s="55"/>
      <c r="T2973" s="55"/>
      <c r="U2973" s="55"/>
      <c r="V2973" s="55"/>
      <c r="W2973" s="55"/>
      <c r="X2973" s="55"/>
      <c r="Y2973" s="55"/>
      <c r="Z2973" s="55"/>
      <c r="AA2973" s="55"/>
      <c r="AB2973" s="55"/>
      <c r="AC2973" s="55"/>
      <c r="AD2973" s="55"/>
      <c r="AE2973" s="55"/>
      <c r="AF2973" s="55"/>
      <c r="AG2973" s="55"/>
    </row>
    <row r="2974" spans="2:33">
      <c r="B2974" s="55"/>
      <c r="C2974" s="55"/>
      <c r="D2974" s="55"/>
      <c r="E2974" s="55"/>
      <c r="F2974" s="55"/>
      <c r="G2974" s="55"/>
      <c r="H2974" s="55"/>
      <c r="I2974" s="55"/>
      <c r="J2974" s="55"/>
      <c r="K2974" s="55"/>
      <c r="L2974" s="55"/>
      <c r="M2974" s="55"/>
      <c r="N2974" s="55"/>
      <c r="O2974" s="55"/>
      <c r="P2974" s="55"/>
      <c r="Q2974" s="55"/>
      <c r="R2974" s="55"/>
      <c r="S2974" s="55"/>
      <c r="T2974" s="55"/>
      <c r="U2974" s="55"/>
      <c r="V2974" s="55"/>
      <c r="W2974" s="55"/>
      <c r="X2974" s="55"/>
      <c r="Y2974" s="55"/>
      <c r="Z2974" s="55"/>
      <c r="AA2974" s="55"/>
      <c r="AB2974" s="55"/>
      <c r="AC2974" s="55"/>
      <c r="AD2974" s="55"/>
      <c r="AE2974" s="55"/>
      <c r="AF2974" s="55"/>
      <c r="AG2974" s="55"/>
    </row>
    <row r="2975" spans="2:33">
      <c r="B2975" s="55"/>
      <c r="C2975" s="55"/>
      <c r="D2975" s="55"/>
      <c r="E2975" s="55"/>
      <c r="F2975" s="55"/>
      <c r="G2975" s="55"/>
      <c r="H2975" s="55"/>
      <c r="I2975" s="55"/>
      <c r="J2975" s="55"/>
      <c r="K2975" s="55"/>
      <c r="L2975" s="55"/>
      <c r="M2975" s="55"/>
      <c r="N2975" s="55"/>
      <c r="O2975" s="55"/>
      <c r="P2975" s="55"/>
      <c r="Q2975" s="55"/>
      <c r="R2975" s="55"/>
      <c r="S2975" s="55"/>
      <c r="T2975" s="55"/>
      <c r="U2975" s="55"/>
      <c r="V2975" s="55"/>
      <c r="W2975" s="55"/>
      <c r="X2975" s="55"/>
      <c r="Y2975" s="55"/>
      <c r="Z2975" s="55"/>
      <c r="AA2975" s="55"/>
      <c r="AB2975" s="55"/>
      <c r="AC2975" s="55"/>
      <c r="AD2975" s="55"/>
      <c r="AE2975" s="55"/>
      <c r="AF2975" s="55"/>
      <c r="AG2975" s="55"/>
    </row>
    <row r="2976" spans="2:33">
      <c r="B2976" s="55"/>
      <c r="C2976" s="55"/>
      <c r="D2976" s="55"/>
      <c r="E2976" s="55"/>
      <c r="F2976" s="55"/>
      <c r="G2976" s="55"/>
      <c r="H2976" s="55"/>
      <c r="I2976" s="55"/>
      <c r="J2976" s="55"/>
      <c r="K2976" s="55"/>
      <c r="L2976" s="55"/>
      <c r="M2976" s="55"/>
      <c r="N2976" s="55"/>
      <c r="O2976" s="55"/>
      <c r="P2976" s="55"/>
      <c r="Q2976" s="55"/>
      <c r="R2976" s="55"/>
      <c r="S2976" s="55"/>
      <c r="T2976" s="55"/>
      <c r="U2976" s="55"/>
      <c r="V2976" s="55"/>
      <c r="W2976" s="55"/>
      <c r="X2976" s="55"/>
      <c r="Y2976" s="55"/>
      <c r="Z2976" s="55"/>
      <c r="AA2976" s="55"/>
      <c r="AB2976" s="55"/>
      <c r="AC2976" s="55"/>
      <c r="AD2976" s="55"/>
      <c r="AE2976" s="55"/>
      <c r="AF2976" s="55"/>
      <c r="AG2976" s="55"/>
    </row>
    <row r="3292" spans="2:33">
      <c r="B3292" s="55"/>
      <c r="C3292" s="55"/>
      <c r="D3292" s="55"/>
      <c r="E3292" s="55"/>
      <c r="F3292" s="55"/>
      <c r="G3292" s="55"/>
      <c r="H3292" s="55"/>
      <c r="I3292" s="55"/>
      <c r="J3292" s="55"/>
      <c r="K3292" s="55"/>
      <c r="L3292" s="55"/>
      <c r="M3292" s="55"/>
      <c r="N3292" s="55"/>
      <c r="O3292" s="55"/>
      <c r="P3292" s="55"/>
      <c r="Q3292" s="55"/>
      <c r="R3292" s="55"/>
      <c r="S3292" s="55"/>
      <c r="T3292" s="55"/>
      <c r="U3292" s="55"/>
      <c r="V3292" s="55"/>
      <c r="W3292" s="55"/>
      <c r="X3292" s="55"/>
      <c r="Y3292" s="55"/>
      <c r="Z3292" s="55"/>
      <c r="AA3292" s="55"/>
      <c r="AB3292" s="55"/>
      <c r="AC3292" s="55"/>
      <c r="AD3292" s="55"/>
      <c r="AE3292" s="55"/>
      <c r="AF3292" s="55"/>
      <c r="AG3292" s="55"/>
    </row>
    <row r="3293" spans="2:33">
      <c r="B3293" s="242"/>
      <c r="C3293" s="242"/>
      <c r="D3293" s="242"/>
      <c r="E3293" s="242"/>
      <c r="F3293" s="242"/>
      <c r="G3293" s="242"/>
      <c r="H3293" s="242"/>
      <c r="I3293" s="242"/>
      <c r="J3293" s="242"/>
      <c r="K3293" s="242"/>
      <c r="L3293" s="242"/>
      <c r="M3293" s="242"/>
      <c r="N3293" s="242"/>
      <c r="O3293" s="242"/>
      <c r="P3293" s="242"/>
      <c r="Q3293" s="242"/>
      <c r="R3293" s="242"/>
      <c r="S3293" s="242"/>
      <c r="T3293" s="242"/>
      <c r="U3293" s="242"/>
      <c r="V3293" s="242"/>
      <c r="W3293" s="242"/>
      <c r="X3293" s="242"/>
      <c r="Y3293" s="242"/>
      <c r="Z3293" s="242"/>
      <c r="AA3293" s="242"/>
      <c r="AB3293" s="242"/>
      <c r="AC3293" s="242"/>
      <c r="AD3293" s="242"/>
      <c r="AE3293" s="242"/>
      <c r="AF3293" s="242"/>
      <c r="AG3293" s="242"/>
    </row>
    <row r="3294" spans="2:33">
      <c r="B3294" s="55"/>
      <c r="C3294" s="55"/>
      <c r="D3294" s="55"/>
      <c r="E3294" s="55"/>
      <c r="F3294" s="55"/>
      <c r="G3294" s="55"/>
      <c r="H3294" s="55"/>
      <c r="I3294" s="55"/>
      <c r="J3294" s="55"/>
      <c r="K3294" s="55"/>
      <c r="L3294" s="55"/>
      <c r="M3294" s="55"/>
      <c r="N3294" s="55"/>
      <c r="O3294" s="55"/>
      <c r="P3294" s="55"/>
      <c r="Q3294" s="55"/>
      <c r="R3294" s="55"/>
      <c r="S3294" s="55"/>
      <c r="T3294" s="55"/>
      <c r="U3294" s="55"/>
      <c r="V3294" s="55"/>
      <c r="W3294" s="55"/>
      <c r="X3294" s="55"/>
      <c r="Y3294" s="55"/>
      <c r="Z3294" s="55"/>
      <c r="AA3294" s="55"/>
      <c r="AB3294" s="55"/>
      <c r="AC3294" s="55"/>
      <c r="AD3294" s="55"/>
      <c r="AE3294" s="55"/>
      <c r="AF3294" s="55"/>
      <c r="AG3294" s="55"/>
    </row>
    <row r="3295" spans="2:33">
      <c r="B3295" s="55"/>
      <c r="C3295" s="55"/>
      <c r="D3295" s="55"/>
      <c r="E3295" s="55"/>
      <c r="F3295" s="55"/>
      <c r="G3295" s="55"/>
      <c r="H3295" s="55"/>
      <c r="I3295" s="55"/>
      <c r="J3295" s="55"/>
      <c r="K3295" s="55"/>
      <c r="L3295" s="55"/>
      <c r="M3295" s="55"/>
      <c r="N3295" s="55"/>
      <c r="O3295" s="55"/>
      <c r="P3295" s="55"/>
      <c r="Q3295" s="55"/>
      <c r="R3295" s="55"/>
      <c r="S3295" s="55"/>
      <c r="T3295" s="55"/>
      <c r="U3295" s="55"/>
      <c r="V3295" s="55"/>
      <c r="W3295" s="55"/>
      <c r="X3295" s="55"/>
      <c r="Y3295" s="55"/>
      <c r="Z3295" s="55"/>
      <c r="AA3295" s="55"/>
      <c r="AB3295" s="55"/>
      <c r="AC3295" s="55"/>
      <c r="AD3295" s="55"/>
      <c r="AE3295" s="55"/>
      <c r="AF3295" s="55"/>
      <c r="AG3295" s="55"/>
    </row>
    <row r="3296" spans="2:33">
      <c r="B3296" s="55"/>
      <c r="C3296" s="55"/>
      <c r="D3296" s="55"/>
      <c r="E3296" s="55"/>
      <c r="F3296" s="55"/>
      <c r="G3296" s="55"/>
      <c r="H3296" s="55"/>
      <c r="I3296" s="55"/>
      <c r="J3296" s="55"/>
      <c r="K3296" s="55"/>
      <c r="L3296" s="55"/>
      <c r="M3296" s="55"/>
      <c r="N3296" s="55"/>
      <c r="O3296" s="55"/>
      <c r="P3296" s="55"/>
      <c r="Q3296" s="55"/>
      <c r="R3296" s="55"/>
      <c r="S3296" s="55"/>
      <c r="T3296" s="55"/>
      <c r="U3296" s="55"/>
      <c r="V3296" s="55"/>
      <c r="W3296" s="55"/>
      <c r="X3296" s="55"/>
      <c r="Y3296" s="55"/>
      <c r="Z3296" s="55"/>
      <c r="AA3296" s="55"/>
      <c r="AB3296" s="55"/>
      <c r="AC3296" s="55"/>
      <c r="AD3296" s="55"/>
      <c r="AE3296" s="55"/>
      <c r="AF3296" s="55"/>
      <c r="AG3296" s="55"/>
    </row>
    <row r="3396" spans="2:33">
      <c r="B3396" s="55"/>
      <c r="C3396" s="55"/>
      <c r="D3396" s="55"/>
      <c r="E3396" s="55"/>
      <c r="F3396" s="55"/>
      <c r="G3396" s="55"/>
      <c r="H3396" s="55"/>
      <c r="I3396" s="55"/>
      <c r="J3396" s="55"/>
      <c r="K3396" s="55"/>
      <c r="L3396" s="55"/>
      <c r="M3396" s="55"/>
      <c r="N3396" s="55"/>
      <c r="O3396" s="55"/>
      <c r="P3396" s="55"/>
      <c r="Q3396" s="55"/>
      <c r="R3396" s="55"/>
      <c r="S3396" s="55"/>
      <c r="T3396" s="55"/>
      <c r="U3396" s="55"/>
      <c r="V3396" s="55"/>
      <c r="W3396" s="55"/>
      <c r="X3396" s="55"/>
      <c r="Y3396" s="55"/>
      <c r="Z3396" s="55"/>
      <c r="AA3396" s="55"/>
      <c r="AB3396" s="55"/>
      <c r="AC3396" s="55"/>
      <c r="AD3396" s="55"/>
      <c r="AE3396" s="55"/>
      <c r="AF3396" s="55"/>
      <c r="AG3396" s="55"/>
    </row>
    <row r="3399" spans="2:33">
      <c r="B3399" s="55"/>
      <c r="C3399" s="55"/>
      <c r="D3399" s="55"/>
      <c r="E3399" s="55"/>
      <c r="F3399" s="55"/>
      <c r="G3399" s="55"/>
      <c r="H3399" s="55"/>
      <c r="I3399" s="55"/>
      <c r="J3399" s="55"/>
      <c r="K3399" s="55"/>
      <c r="L3399" s="55"/>
      <c r="M3399" s="55"/>
      <c r="N3399" s="55"/>
      <c r="O3399" s="55"/>
      <c r="P3399" s="55"/>
      <c r="Q3399" s="55"/>
      <c r="R3399" s="55"/>
      <c r="S3399" s="55"/>
      <c r="T3399" s="55"/>
      <c r="U3399" s="55"/>
      <c r="V3399" s="55"/>
      <c r="W3399" s="55"/>
      <c r="X3399" s="55"/>
      <c r="Y3399" s="55"/>
      <c r="Z3399" s="55"/>
      <c r="AA3399" s="55"/>
      <c r="AB3399" s="55"/>
      <c r="AC3399" s="55"/>
      <c r="AD3399" s="55"/>
      <c r="AE3399" s="55"/>
      <c r="AF3399" s="55"/>
      <c r="AG3399" s="55"/>
    </row>
    <row r="3401" spans="2:33">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c r="AG3401" s="55"/>
    </row>
    <row r="3402" spans="2:33">
      <c r="B3402" s="242"/>
      <c r="C3402" s="242"/>
      <c r="D3402" s="242"/>
      <c r="E3402" s="242"/>
      <c r="F3402" s="242"/>
      <c r="G3402" s="242"/>
      <c r="H3402" s="242"/>
      <c r="I3402" s="242"/>
      <c r="J3402" s="242"/>
      <c r="K3402" s="242"/>
      <c r="L3402" s="242"/>
      <c r="M3402" s="242"/>
      <c r="N3402" s="242"/>
      <c r="O3402" s="242"/>
      <c r="P3402" s="242"/>
      <c r="Q3402" s="242"/>
      <c r="R3402" s="242"/>
      <c r="S3402" s="242"/>
      <c r="T3402" s="242"/>
      <c r="U3402" s="242"/>
      <c r="V3402" s="242"/>
      <c r="W3402" s="242"/>
      <c r="X3402" s="242"/>
      <c r="Y3402" s="242"/>
      <c r="Z3402" s="242"/>
      <c r="AA3402" s="242"/>
      <c r="AB3402" s="242"/>
      <c r="AC3402" s="242"/>
      <c r="AD3402" s="242"/>
      <c r="AE3402" s="242"/>
      <c r="AF3402" s="242"/>
      <c r="AG3402" s="242"/>
    </row>
    <row r="3521" spans="2:33">
      <c r="B3521" s="55"/>
      <c r="C3521" s="55"/>
      <c r="D3521" s="55"/>
      <c r="E3521" s="55"/>
      <c r="F3521" s="55"/>
      <c r="G3521" s="55"/>
      <c r="H3521" s="55"/>
      <c r="I3521" s="55"/>
      <c r="J3521" s="55"/>
      <c r="K3521" s="55"/>
      <c r="L3521" s="55"/>
      <c r="M3521" s="55"/>
      <c r="N3521" s="55"/>
      <c r="O3521" s="55"/>
      <c r="P3521" s="55"/>
      <c r="Q3521" s="55"/>
      <c r="R3521" s="55"/>
      <c r="S3521" s="55"/>
      <c r="T3521" s="55"/>
      <c r="U3521" s="55"/>
      <c r="V3521" s="55"/>
      <c r="W3521" s="55"/>
      <c r="X3521" s="55"/>
      <c r="Y3521" s="55"/>
      <c r="Z3521" s="55"/>
      <c r="AA3521" s="55"/>
      <c r="AB3521" s="55"/>
      <c r="AC3521" s="55"/>
      <c r="AD3521" s="55"/>
      <c r="AE3521" s="55"/>
      <c r="AF3521" s="55"/>
      <c r="AG3521" s="55"/>
    </row>
    <row r="3524" spans="2:33">
      <c r="B3524" s="55"/>
      <c r="C3524" s="55"/>
      <c r="D3524" s="55"/>
      <c r="E3524" s="55"/>
      <c r="F3524" s="55"/>
      <c r="G3524" s="55"/>
      <c r="H3524" s="55"/>
      <c r="I3524" s="55"/>
      <c r="J3524" s="55"/>
      <c r="K3524" s="55"/>
      <c r="L3524" s="55"/>
      <c r="M3524" s="55"/>
      <c r="N3524" s="55"/>
      <c r="O3524" s="55"/>
      <c r="P3524" s="55"/>
      <c r="Q3524" s="55"/>
      <c r="R3524" s="55"/>
      <c r="S3524" s="55"/>
      <c r="T3524" s="55"/>
      <c r="U3524" s="55"/>
      <c r="V3524" s="55"/>
      <c r="W3524" s="55"/>
      <c r="X3524" s="55"/>
      <c r="Y3524" s="55"/>
      <c r="Z3524" s="55"/>
      <c r="AA3524" s="55"/>
      <c r="AB3524" s="55"/>
      <c r="AC3524" s="55"/>
      <c r="AD3524" s="55"/>
      <c r="AE3524" s="55"/>
      <c r="AF3524" s="55"/>
      <c r="AG3524" s="55"/>
    </row>
    <row r="3526" spans="2:33">
      <c r="B3526" s="55"/>
      <c r="C3526" s="55"/>
      <c r="D3526" s="55"/>
      <c r="E3526" s="55"/>
      <c r="F3526" s="55"/>
      <c r="G3526" s="55"/>
      <c r="H3526" s="55"/>
      <c r="I3526" s="55"/>
      <c r="J3526" s="55"/>
      <c r="K3526" s="55"/>
      <c r="L3526" s="55"/>
      <c r="M3526" s="55"/>
      <c r="N3526" s="55"/>
      <c r="O3526" s="55"/>
      <c r="P3526" s="55"/>
      <c r="Q3526" s="55"/>
      <c r="R3526" s="55"/>
      <c r="S3526" s="55"/>
      <c r="T3526" s="55"/>
      <c r="U3526" s="55"/>
      <c r="V3526" s="55"/>
      <c r="W3526" s="55"/>
      <c r="X3526" s="55"/>
      <c r="Y3526" s="55"/>
      <c r="Z3526" s="55"/>
      <c r="AA3526" s="55"/>
      <c r="AB3526" s="55"/>
      <c r="AC3526" s="55"/>
      <c r="AD3526" s="55"/>
      <c r="AE3526" s="55"/>
      <c r="AF3526" s="55"/>
      <c r="AG3526" s="55"/>
    </row>
    <row r="3527" spans="2:33">
      <c r="B3527" s="242"/>
      <c r="C3527" s="242"/>
      <c r="D3527" s="242"/>
      <c r="E3527" s="242"/>
      <c r="F3527" s="242"/>
      <c r="G3527" s="242"/>
      <c r="H3527" s="242"/>
      <c r="I3527" s="242"/>
      <c r="J3527" s="242"/>
      <c r="K3527" s="242"/>
      <c r="L3527" s="242"/>
      <c r="M3527" s="242"/>
      <c r="N3527" s="242"/>
      <c r="O3527" s="242"/>
      <c r="P3527" s="242"/>
      <c r="Q3527" s="242"/>
      <c r="R3527" s="242"/>
      <c r="S3527" s="242"/>
      <c r="T3527" s="242"/>
      <c r="U3527" s="242"/>
      <c r="V3527" s="242"/>
      <c r="W3527" s="242"/>
      <c r="X3527" s="242"/>
      <c r="Y3527" s="242"/>
      <c r="Z3527" s="242"/>
      <c r="AA3527" s="242"/>
      <c r="AB3527" s="242"/>
      <c r="AC3527" s="242"/>
      <c r="AD3527" s="242"/>
      <c r="AE3527" s="242"/>
      <c r="AF3527" s="242"/>
      <c r="AG3527" s="242"/>
    </row>
    <row r="3535" spans="2:33">
      <c r="B3535" s="55"/>
      <c r="C3535" s="55"/>
      <c r="D3535" s="55"/>
      <c r="E3535" s="55"/>
      <c r="F3535" s="55"/>
      <c r="G3535" s="55"/>
      <c r="H3535" s="55"/>
      <c r="I3535" s="55"/>
      <c r="J3535" s="55"/>
      <c r="K3535" s="55"/>
      <c r="L3535" s="55"/>
      <c r="M3535" s="55"/>
      <c r="N3535" s="55"/>
      <c r="O3535" s="55"/>
      <c r="P3535" s="55"/>
      <c r="Q3535" s="55"/>
      <c r="R3535" s="55"/>
      <c r="S3535" s="55"/>
      <c r="T3535" s="55"/>
      <c r="U3535" s="55"/>
      <c r="V3535" s="55"/>
      <c r="W3535" s="55"/>
      <c r="X3535" s="55"/>
      <c r="Y3535" s="55"/>
      <c r="Z3535" s="55"/>
      <c r="AA3535" s="55"/>
      <c r="AB3535" s="55"/>
      <c r="AC3535" s="55"/>
      <c r="AD3535" s="55"/>
      <c r="AE3535" s="55"/>
      <c r="AF3535" s="55"/>
      <c r="AG3535" s="55"/>
    </row>
    <row r="3536" spans="2:33">
      <c r="B3536" s="55"/>
      <c r="C3536" s="55"/>
      <c r="D3536" s="55"/>
      <c r="E3536" s="55"/>
      <c r="F3536" s="55"/>
      <c r="G3536" s="55"/>
      <c r="H3536" s="55"/>
      <c r="I3536" s="55"/>
      <c r="J3536" s="55"/>
      <c r="K3536" s="55"/>
      <c r="L3536" s="55"/>
      <c r="M3536" s="55"/>
      <c r="N3536" s="55"/>
      <c r="O3536" s="55"/>
      <c r="P3536" s="55"/>
      <c r="Q3536" s="55"/>
      <c r="R3536" s="55"/>
      <c r="S3536" s="55"/>
      <c r="T3536" s="55"/>
      <c r="U3536" s="55"/>
      <c r="V3536" s="55"/>
      <c r="W3536" s="55"/>
      <c r="X3536" s="55"/>
      <c r="Y3536" s="55"/>
      <c r="Z3536" s="55"/>
      <c r="AA3536" s="55"/>
      <c r="AB3536" s="55"/>
      <c r="AC3536" s="55"/>
      <c r="AD3536" s="55"/>
      <c r="AE3536" s="55"/>
      <c r="AF3536" s="55"/>
      <c r="AG3536" s="55"/>
    </row>
    <row r="3649" spans="2:33">
      <c r="B3649" s="55"/>
      <c r="C3649" s="55"/>
      <c r="D3649" s="55"/>
      <c r="E3649" s="55"/>
      <c r="F3649" s="55"/>
      <c r="G3649" s="55"/>
      <c r="H3649" s="55"/>
      <c r="I3649" s="55"/>
      <c r="J3649" s="55"/>
      <c r="K3649" s="55"/>
      <c r="L3649" s="55"/>
      <c r="M3649" s="55"/>
      <c r="N3649" s="55"/>
      <c r="O3649" s="55"/>
      <c r="P3649" s="55"/>
      <c r="Q3649" s="55"/>
      <c r="R3649" s="55"/>
      <c r="S3649" s="55"/>
      <c r="T3649" s="55"/>
      <c r="U3649" s="55"/>
      <c r="V3649" s="55"/>
      <c r="W3649" s="55"/>
      <c r="X3649" s="55"/>
      <c r="Y3649" s="55"/>
      <c r="Z3649" s="55"/>
      <c r="AA3649" s="55"/>
      <c r="AB3649" s="55"/>
      <c r="AC3649" s="55"/>
      <c r="AD3649" s="55"/>
      <c r="AE3649" s="55"/>
      <c r="AF3649" s="55"/>
      <c r="AG3649" s="55"/>
    </row>
    <row r="3651" spans="2:33">
      <c r="B3651" s="55"/>
      <c r="C3651" s="55"/>
      <c r="D3651" s="55"/>
      <c r="E3651" s="55"/>
      <c r="F3651" s="55"/>
      <c r="G3651" s="55"/>
      <c r="H3651" s="55"/>
      <c r="I3651" s="55"/>
      <c r="J3651" s="55"/>
      <c r="K3651" s="55"/>
      <c r="L3651" s="55"/>
      <c r="M3651" s="55"/>
      <c r="N3651" s="55"/>
      <c r="O3651" s="55"/>
      <c r="P3651" s="55"/>
      <c r="Q3651" s="55"/>
      <c r="R3651" s="55"/>
      <c r="S3651" s="55"/>
      <c r="T3651" s="55"/>
      <c r="U3651" s="55"/>
      <c r="V3651" s="55"/>
      <c r="W3651" s="55"/>
      <c r="X3651" s="55"/>
      <c r="Y3651" s="55"/>
      <c r="Z3651" s="55"/>
      <c r="AA3651" s="55"/>
      <c r="AB3651" s="55"/>
      <c r="AC3651" s="55"/>
      <c r="AD3651" s="55"/>
      <c r="AE3651" s="55"/>
      <c r="AF3651" s="55"/>
      <c r="AG3651" s="55"/>
    </row>
    <row r="3652" spans="2:33">
      <c r="B3652" s="242"/>
      <c r="C3652" s="242"/>
      <c r="D3652" s="242"/>
      <c r="E3652" s="242"/>
      <c r="F3652" s="242"/>
      <c r="G3652" s="242"/>
      <c r="H3652" s="242"/>
      <c r="I3652" s="242"/>
      <c r="J3652" s="242"/>
      <c r="K3652" s="242"/>
      <c r="L3652" s="242"/>
      <c r="M3652" s="242"/>
      <c r="N3652" s="242"/>
      <c r="O3652" s="242"/>
      <c r="P3652" s="242"/>
      <c r="Q3652" s="242"/>
      <c r="R3652" s="242"/>
      <c r="S3652" s="242"/>
      <c r="T3652" s="242"/>
      <c r="U3652" s="242"/>
      <c r="V3652" s="242"/>
      <c r="W3652" s="242"/>
      <c r="X3652" s="242"/>
      <c r="Y3652" s="242"/>
      <c r="Z3652" s="242"/>
      <c r="AA3652" s="242"/>
      <c r="AB3652" s="242"/>
      <c r="AC3652" s="242"/>
      <c r="AD3652" s="242"/>
      <c r="AE3652" s="242"/>
      <c r="AF3652" s="242"/>
      <c r="AG3652" s="242"/>
    </row>
    <row r="3660" spans="2:33">
      <c r="B3660" s="55"/>
      <c r="C3660" s="55"/>
      <c r="D3660" s="55"/>
      <c r="E3660" s="55"/>
      <c r="F3660" s="55"/>
      <c r="G3660" s="55"/>
      <c r="H3660" s="55"/>
      <c r="I3660" s="55"/>
      <c r="J3660" s="55"/>
      <c r="K3660" s="55"/>
      <c r="L3660" s="55"/>
      <c r="M3660" s="55"/>
      <c r="N3660" s="55"/>
      <c r="O3660" s="55"/>
      <c r="P3660" s="55"/>
      <c r="Q3660" s="55"/>
      <c r="R3660" s="55"/>
      <c r="S3660" s="55"/>
      <c r="T3660" s="55"/>
      <c r="U3660" s="55"/>
      <c r="V3660" s="55"/>
      <c r="W3660" s="55"/>
      <c r="X3660" s="55"/>
      <c r="Y3660" s="55"/>
      <c r="Z3660" s="55"/>
      <c r="AA3660" s="55"/>
      <c r="AB3660" s="55"/>
      <c r="AC3660" s="55"/>
      <c r="AD3660" s="55"/>
      <c r="AE3660" s="55"/>
      <c r="AF3660" s="55"/>
      <c r="AG3660" s="55"/>
    </row>
    <row r="3661" spans="2:33">
      <c r="B3661" s="55"/>
      <c r="C3661" s="55"/>
      <c r="D3661" s="55"/>
      <c r="E3661" s="55"/>
      <c r="F3661" s="55"/>
      <c r="G3661" s="55"/>
      <c r="H3661" s="55"/>
      <c r="I3661" s="55"/>
      <c r="J3661" s="55"/>
      <c r="K3661" s="55"/>
      <c r="L3661" s="55"/>
      <c r="M3661" s="55"/>
      <c r="N3661" s="55"/>
      <c r="O3661" s="55"/>
      <c r="P3661" s="55"/>
      <c r="Q3661" s="55"/>
      <c r="R3661" s="55"/>
      <c r="S3661" s="55"/>
      <c r="T3661" s="55"/>
      <c r="U3661" s="55"/>
      <c r="V3661" s="55"/>
      <c r="W3661" s="55"/>
      <c r="X3661" s="55"/>
      <c r="Y3661" s="55"/>
      <c r="Z3661" s="55"/>
      <c r="AA3661" s="55"/>
      <c r="AB3661" s="55"/>
      <c r="AC3661" s="55"/>
      <c r="AD3661" s="55"/>
      <c r="AE3661" s="55"/>
      <c r="AF3661" s="55"/>
      <c r="AG3661" s="55"/>
    </row>
    <row r="3662" spans="2:33">
      <c r="B3662" s="55"/>
      <c r="C3662" s="55"/>
      <c r="D3662" s="55"/>
      <c r="E3662" s="55"/>
      <c r="F3662" s="55"/>
      <c r="G3662" s="55"/>
      <c r="H3662" s="55"/>
      <c r="I3662" s="55"/>
      <c r="J3662" s="55"/>
      <c r="K3662" s="55"/>
      <c r="L3662" s="55"/>
      <c r="M3662" s="55"/>
      <c r="N3662" s="55"/>
      <c r="O3662" s="55"/>
      <c r="P3662" s="55"/>
      <c r="Q3662" s="55"/>
      <c r="R3662" s="55"/>
      <c r="S3662" s="55"/>
      <c r="T3662" s="55"/>
      <c r="U3662" s="55"/>
      <c r="V3662" s="55"/>
      <c r="W3662" s="55"/>
      <c r="X3662" s="55"/>
      <c r="Y3662" s="55"/>
      <c r="Z3662" s="55"/>
      <c r="AA3662" s="55"/>
      <c r="AB3662" s="55"/>
      <c r="AC3662" s="55"/>
      <c r="AD3662" s="55"/>
      <c r="AE3662" s="55"/>
      <c r="AF3662" s="55"/>
      <c r="AG3662" s="55"/>
    </row>
    <row r="3663" spans="2:33">
      <c r="B3663" s="55"/>
      <c r="C3663" s="55"/>
      <c r="D3663" s="55"/>
      <c r="E3663" s="55"/>
      <c r="F3663" s="55"/>
      <c r="G3663" s="55"/>
      <c r="H3663" s="55"/>
      <c r="I3663" s="55"/>
      <c r="J3663" s="55"/>
      <c r="K3663" s="55"/>
      <c r="L3663" s="55"/>
      <c r="M3663" s="55"/>
      <c r="N3663" s="55"/>
      <c r="O3663" s="55"/>
      <c r="P3663" s="55"/>
      <c r="Q3663" s="55"/>
      <c r="R3663" s="55"/>
      <c r="S3663" s="55"/>
      <c r="T3663" s="55"/>
      <c r="U3663" s="55"/>
      <c r="V3663" s="55"/>
      <c r="W3663" s="55"/>
      <c r="X3663" s="55"/>
      <c r="Y3663" s="55"/>
      <c r="Z3663" s="55"/>
      <c r="AA3663" s="55"/>
      <c r="AB3663" s="55"/>
      <c r="AC3663" s="55"/>
      <c r="AD3663" s="55"/>
      <c r="AE3663" s="55"/>
      <c r="AF3663" s="55"/>
      <c r="AG3663" s="55"/>
    </row>
    <row r="3664" spans="2:33">
      <c r="B3664" s="55"/>
      <c r="C3664" s="55"/>
      <c r="D3664" s="55"/>
      <c r="E3664" s="55"/>
      <c r="F3664" s="55"/>
      <c r="G3664" s="55"/>
      <c r="H3664" s="55"/>
      <c r="I3664" s="55"/>
      <c r="J3664" s="55"/>
      <c r="K3664" s="55"/>
      <c r="L3664" s="55"/>
      <c r="M3664" s="55"/>
      <c r="N3664" s="55"/>
      <c r="O3664" s="55"/>
      <c r="P3664" s="55"/>
      <c r="Q3664" s="55"/>
      <c r="R3664" s="55"/>
      <c r="S3664" s="55"/>
      <c r="T3664" s="55"/>
      <c r="U3664" s="55"/>
      <c r="V3664" s="55"/>
      <c r="W3664" s="55"/>
      <c r="X3664" s="55"/>
      <c r="Y3664" s="55"/>
      <c r="Z3664" s="55"/>
      <c r="AA3664" s="55"/>
      <c r="AB3664" s="55"/>
      <c r="AC3664" s="55"/>
      <c r="AD3664" s="55"/>
      <c r="AE3664" s="55"/>
      <c r="AF3664" s="55"/>
      <c r="AG3664" s="55"/>
    </row>
    <row r="3777" spans="2:33">
      <c r="B3777" s="242"/>
      <c r="C3777" s="242"/>
      <c r="D3777" s="242"/>
      <c r="E3777" s="242"/>
      <c r="F3777" s="242"/>
      <c r="G3777" s="242"/>
      <c r="H3777" s="242"/>
      <c r="I3777" s="242"/>
      <c r="J3777" s="242"/>
      <c r="K3777" s="242"/>
      <c r="L3777" s="242"/>
      <c r="M3777" s="242"/>
      <c r="N3777" s="242"/>
      <c r="O3777" s="242"/>
      <c r="P3777" s="242"/>
      <c r="Q3777" s="242"/>
      <c r="R3777" s="242"/>
      <c r="S3777" s="242"/>
      <c r="T3777" s="242"/>
      <c r="U3777" s="242"/>
      <c r="V3777" s="242"/>
      <c r="W3777" s="242"/>
      <c r="X3777" s="242"/>
      <c r="Y3777" s="242"/>
      <c r="Z3777" s="242"/>
      <c r="AA3777" s="242"/>
      <c r="AB3777" s="242"/>
      <c r="AC3777" s="242"/>
      <c r="AD3777" s="242"/>
      <c r="AE3777" s="242"/>
      <c r="AF3777" s="242"/>
      <c r="AG3777" s="242"/>
    </row>
    <row r="3785" spans="2:33">
      <c r="B3785" s="55"/>
      <c r="C3785" s="55"/>
      <c r="D3785" s="55"/>
      <c r="E3785" s="55"/>
      <c r="F3785" s="55"/>
      <c r="G3785" s="55"/>
      <c r="H3785" s="55"/>
      <c r="I3785" s="55"/>
      <c r="J3785" s="55"/>
      <c r="K3785" s="55"/>
      <c r="L3785" s="55"/>
      <c r="M3785" s="55"/>
      <c r="N3785" s="55"/>
      <c r="O3785" s="55"/>
      <c r="P3785" s="55"/>
      <c r="Q3785" s="55"/>
      <c r="R3785" s="55"/>
      <c r="S3785" s="55"/>
      <c r="T3785" s="55"/>
      <c r="U3785" s="55"/>
      <c r="V3785" s="55"/>
      <c r="W3785" s="55"/>
      <c r="X3785" s="55"/>
      <c r="Y3785" s="55"/>
      <c r="Z3785" s="55"/>
      <c r="AA3785" s="55"/>
      <c r="AB3785" s="55"/>
      <c r="AC3785" s="55"/>
      <c r="AD3785" s="55"/>
      <c r="AE3785" s="55"/>
      <c r="AF3785" s="55"/>
      <c r="AG3785" s="55"/>
    </row>
    <row r="3786" spans="2:33">
      <c r="B3786" s="55"/>
      <c r="C3786" s="55"/>
      <c r="D3786" s="55"/>
      <c r="E3786" s="55"/>
      <c r="F3786" s="55"/>
      <c r="G3786" s="55"/>
      <c r="H3786" s="55"/>
      <c r="I3786" s="55"/>
      <c r="J3786" s="55"/>
      <c r="K3786" s="55"/>
      <c r="L3786" s="55"/>
      <c r="M3786" s="55"/>
      <c r="N3786" s="55"/>
      <c r="O3786" s="55"/>
      <c r="P3786" s="55"/>
      <c r="Q3786" s="55"/>
      <c r="R3786" s="55"/>
      <c r="S3786" s="55"/>
      <c r="T3786" s="55"/>
      <c r="U3786" s="55"/>
      <c r="V3786" s="55"/>
      <c r="W3786" s="55"/>
      <c r="X3786" s="55"/>
      <c r="Y3786" s="55"/>
      <c r="Z3786" s="55"/>
      <c r="AA3786" s="55"/>
      <c r="AB3786" s="55"/>
      <c r="AC3786" s="55"/>
      <c r="AD3786" s="55"/>
      <c r="AE3786" s="55"/>
      <c r="AF3786" s="55"/>
      <c r="AG3786" s="55"/>
    </row>
    <row r="3787" spans="2:33">
      <c r="B3787" s="55"/>
      <c r="C3787" s="55"/>
      <c r="D3787" s="55"/>
      <c r="E3787" s="55"/>
      <c r="F3787" s="55"/>
      <c r="G3787" s="55"/>
      <c r="H3787" s="55"/>
      <c r="I3787" s="55"/>
      <c r="J3787" s="55"/>
      <c r="K3787" s="55"/>
      <c r="L3787" s="55"/>
      <c r="M3787" s="55"/>
      <c r="N3787" s="55"/>
      <c r="O3787" s="55"/>
      <c r="P3787" s="55"/>
      <c r="Q3787" s="55"/>
      <c r="R3787" s="55"/>
      <c r="S3787" s="55"/>
      <c r="T3787" s="55"/>
      <c r="U3787" s="55"/>
      <c r="V3787" s="55"/>
      <c r="W3787" s="55"/>
      <c r="X3787" s="55"/>
      <c r="Y3787" s="55"/>
      <c r="Z3787" s="55"/>
      <c r="AA3787" s="55"/>
      <c r="AB3787" s="55"/>
      <c r="AC3787" s="55"/>
      <c r="AD3787" s="55"/>
      <c r="AE3787" s="55"/>
      <c r="AF3787" s="55"/>
      <c r="AG3787" s="55"/>
    </row>
    <row r="3788" spans="2:33">
      <c r="B3788" s="55"/>
      <c r="C3788" s="55"/>
      <c r="D3788" s="55"/>
      <c r="E3788" s="55"/>
      <c r="F3788" s="55"/>
      <c r="G3788" s="55"/>
      <c r="H3788" s="55"/>
      <c r="I3788" s="55"/>
      <c r="J3788" s="55"/>
      <c r="K3788" s="55"/>
      <c r="L3788" s="55"/>
      <c r="M3788" s="55"/>
      <c r="N3788" s="55"/>
      <c r="O3788" s="55"/>
      <c r="P3788" s="55"/>
      <c r="Q3788" s="55"/>
      <c r="R3788" s="55"/>
      <c r="S3788" s="55"/>
      <c r="T3788" s="55"/>
      <c r="U3788" s="55"/>
      <c r="V3788" s="55"/>
      <c r="W3788" s="55"/>
      <c r="X3788" s="55"/>
      <c r="Y3788" s="55"/>
      <c r="Z3788" s="55"/>
      <c r="AA3788" s="55"/>
      <c r="AB3788" s="55"/>
      <c r="AC3788" s="55"/>
      <c r="AD3788" s="55"/>
      <c r="AE3788" s="55"/>
      <c r="AF3788" s="55"/>
      <c r="AG3788" s="55"/>
    </row>
    <row r="3789" spans="2:33">
      <c r="B3789" s="55"/>
      <c r="C3789" s="55"/>
      <c r="D3789" s="55"/>
      <c r="E3789" s="55"/>
      <c r="F3789" s="55"/>
      <c r="G3789" s="55"/>
      <c r="H3789" s="55"/>
      <c r="I3789" s="55"/>
      <c r="J3789" s="55"/>
      <c r="K3789" s="55"/>
      <c r="L3789" s="55"/>
      <c r="M3789" s="55"/>
      <c r="N3789" s="55"/>
      <c r="O3789" s="55"/>
      <c r="P3789" s="55"/>
      <c r="Q3789" s="55"/>
      <c r="R3789" s="55"/>
      <c r="S3789" s="55"/>
      <c r="T3789" s="55"/>
      <c r="U3789" s="55"/>
      <c r="V3789" s="55"/>
      <c r="W3789" s="55"/>
      <c r="X3789" s="55"/>
      <c r="Y3789" s="55"/>
      <c r="Z3789" s="55"/>
      <c r="AA3789" s="55"/>
      <c r="AB3789" s="55"/>
      <c r="AC3789" s="55"/>
      <c r="AD3789" s="55"/>
      <c r="AE3789" s="55"/>
      <c r="AF3789" s="55"/>
      <c r="AG3789" s="55"/>
    </row>
    <row r="3790" spans="2:33">
      <c r="B3790" s="55"/>
      <c r="C3790" s="55"/>
      <c r="D3790" s="55"/>
      <c r="E3790" s="55"/>
      <c r="F3790" s="55"/>
      <c r="G3790" s="55"/>
      <c r="H3790" s="55"/>
      <c r="I3790" s="55"/>
      <c r="J3790" s="55"/>
      <c r="K3790" s="55"/>
      <c r="L3790" s="55"/>
      <c r="M3790" s="55"/>
      <c r="N3790" s="55"/>
      <c r="O3790" s="55"/>
      <c r="P3790" s="55"/>
      <c r="Q3790" s="55"/>
      <c r="R3790" s="55"/>
      <c r="S3790" s="55"/>
      <c r="T3790" s="55"/>
      <c r="U3790" s="55"/>
      <c r="V3790" s="55"/>
      <c r="W3790" s="55"/>
      <c r="X3790" s="55"/>
      <c r="Y3790" s="55"/>
      <c r="Z3790" s="55"/>
      <c r="AA3790" s="55"/>
      <c r="AB3790" s="55"/>
      <c r="AC3790" s="55"/>
      <c r="AD3790" s="55"/>
      <c r="AE3790" s="55"/>
      <c r="AF3790" s="55"/>
      <c r="AG3790" s="55"/>
    </row>
    <row r="3791" spans="2:33">
      <c r="B3791" s="55"/>
      <c r="C3791" s="55"/>
      <c r="D3791" s="55"/>
      <c r="E3791" s="55"/>
      <c r="F3791" s="55"/>
      <c r="G3791" s="55"/>
      <c r="H3791" s="55"/>
      <c r="I3791" s="55"/>
      <c r="J3791" s="55"/>
      <c r="K3791" s="55"/>
      <c r="L3791" s="55"/>
      <c r="M3791" s="55"/>
      <c r="N3791" s="55"/>
      <c r="O3791" s="55"/>
      <c r="P3791" s="55"/>
      <c r="Q3791" s="55"/>
      <c r="R3791" s="55"/>
      <c r="S3791" s="55"/>
      <c r="T3791" s="55"/>
      <c r="U3791" s="55"/>
      <c r="V3791" s="55"/>
      <c r="W3791" s="55"/>
      <c r="X3791" s="55"/>
      <c r="Y3791" s="55"/>
      <c r="Z3791" s="55"/>
      <c r="AA3791" s="55"/>
      <c r="AB3791" s="55"/>
      <c r="AC3791" s="55"/>
      <c r="AD3791" s="55"/>
      <c r="AE3791" s="55"/>
      <c r="AF3791" s="55"/>
      <c r="AG3791" s="55"/>
    </row>
    <row r="3792" spans="2:33">
      <c r="B3792" s="55"/>
      <c r="C3792" s="55"/>
      <c r="D3792" s="55"/>
      <c r="E3792" s="55"/>
      <c r="F3792" s="55"/>
      <c r="G3792" s="55"/>
      <c r="H3792" s="55"/>
      <c r="I3792" s="55"/>
      <c r="J3792" s="55"/>
      <c r="K3792" s="55"/>
      <c r="L3792" s="55"/>
      <c r="M3792" s="55"/>
      <c r="N3792" s="55"/>
      <c r="O3792" s="55"/>
      <c r="P3792" s="55"/>
      <c r="Q3792" s="55"/>
      <c r="R3792" s="55"/>
      <c r="S3792" s="55"/>
      <c r="T3792" s="55"/>
      <c r="U3792" s="55"/>
      <c r="V3792" s="55"/>
      <c r="W3792" s="55"/>
      <c r="X3792" s="55"/>
      <c r="Y3792" s="55"/>
      <c r="Z3792" s="55"/>
      <c r="AA3792" s="55"/>
      <c r="AB3792" s="55"/>
      <c r="AC3792" s="55"/>
      <c r="AD3792" s="55"/>
      <c r="AE3792" s="55"/>
      <c r="AF3792" s="55"/>
      <c r="AG3792" s="55"/>
    </row>
    <row r="3896" spans="2:33">
      <c r="B3896" s="55"/>
      <c r="C3896" s="55"/>
      <c r="D3896" s="55"/>
      <c r="E3896" s="55"/>
      <c r="F3896" s="55"/>
      <c r="G3896" s="55"/>
      <c r="H3896" s="55"/>
      <c r="I3896" s="55"/>
      <c r="J3896" s="55"/>
      <c r="K3896" s="55"/>
      <c r="L3896" s="55"/>
      <c r="M3896" s="55"/>
      <c r="N3896" s="55"/>
      <c r="O3896" s="55"/>
      <c r="P3896" s="55"/>
      <c r="Q3896" s="55"/>
      <c r="R3896" s="55"/>
      <c r="S3896" s="55"/>
      <c r="T3896" s="55"/>
      <c r="U3896" s="55"/>
      <c r="V3896" s="55"/>
      <c r="W3896" s="55"/>
      <c r="X3896" s="55"/>
      <c r="Y3896" s="55"/>
      <c r="Z3896" s="55"/>
      <c r="AA3896" s="55"/>
      <c r="AB3896" s="55"/>
      <c r="AC3896" s="55"/>
      <c r="AD3896" s="55"/>
      <c r="AE3896" s="55"/>
      <c r="AF3896" s="55"/>
      <c r="AG3896" s="55"/>
    </row>
    <row r="3899" spans="2:33">
      <c r="B3899" s="55"/>
      <c r="C3899" s="55"/>
      <c r="D3899" s="55"/>
      <c r="E3899" s="55"/>
      <c r="F3899" s="55"/>
      <c r="G3899" s="55"/>
      <c r="H3899" s="55"/>
      <c r="I3899" s="55"/>
      <c r="J3899" s="55"/>
      <c r="K3899" s="55"/>
      <c r="L3899" s="55"/>
      <c r="M3899" s="55"/>
      <c r="N3899" s="55"/>
      <c r="O3899" s="55"/>
      <c r="P3899" s="55"/>
      <c r="Q3899" s="55"/>
      <c r="R3899" s="55"/>
      <c r="S3899" s="55"/>
      <c r="T3899" s="55"/>
      <c r="U3899" s="55"/>
      <c r="V3899" s="55"/>
      <c r="W3899" s="55"/>
      <c r="X3899" s="55"/>
      <c r="Y3899" s="55"/>
      <c r="Z3899" s="55"/>
      <c r="AA3899" s="55"/>
      <c r="AB3899" s="55"/>
      <c r="AC3899" s="55"/>
      <c r="AD3899" s="55"/>
      <c r="AE3899" s="55"/>
      <c r="AF3899" s="55"/>
      <c r="AG3899" s="55"/>
    </row>
    <row r="3901" spans="2:33">
      <c r="B3901" s="55"/>
      <c r="C3901" s="55"/>
      <c r="D3901" s="55"/>
      <c r="E3901" s="55"/>
      <c r="F3901" s="55"/>
      <c r="G3901" s="55"/>
      <c r="H3901" s="55"/>
      <c r="I3901" s="55"/>
      <c r="J3901" s="55"/>
      <c r="K3901" s="55"/>
      <c r="L3901" s="55"/>
      <c r="M3901" s="55"/>
      <c r="N3901" s="55"/>
      <c r="O3901" s="55"/>
      <c r="P3901" s="55"/>
      <c r="Q3901" s="55"/>
      <c r="R3901" s="55"/>
      <c r="S3901" s="55"/>
      <c r="T3901" s="55"/>
      <c r="U3901" s="55"/>
      <c r="V3901" s="55"/>
      <c r="W3901" s="55"/>
      <c r="X3901" s="55"/>
      <c r="Y3901" s="55"/>
      <c r="Z3901" s="55"/>
      <c r="AA3901" s="55"/>
      <c r="AB3901" s="55"/>
      <c r="AC3901" s="55"/>
      <c r="AD3901" s="55"/>
      <c r="AE3901" s="55"/>
      <c r="AF3901" s="55"/>
      <c r="AG3901" s="55"/>
    </row>
    <row r="3902" spans="2:33">
      <c r="B3902" s="242"/>
      <c r="C3902" s="242"/>
      <c r="D3902" s="242"/>
      <c r="E3902" s="242"/>
      <c r="F3902" s="242"/>
      <c r="G3902" s="242"/>
      <c r="H3902" s="242"/>
      <c r="I3902" s="242"/>
      <c r="J3902" s="242"/>
      <c r="K3902" s="242"/>
      <c r="L3902" s="242"/>
      <c r="M3902" s="242"/>
      <c r="N3902" s="242"/>
      <c r="O3902" s="242"/>
      <c r="P3902" s="242"/>
      <c r="Q3902" s="242"/>
      <c r="R3902" s="242"/>
      <c r="S3902" s="242"/>
      <c r="T3902" s="242"/>
      <c r="U3902" s="242"/>
      <c r="V3902" s="242"/>
      <c r="W3902" s="242"/>
      <c r="X3902" s="242"/>
      <c r="Y3902" s="242"/>
      <c r="Z3902" s="242"/>
      <c r="AA3902" s="242"/>
      <c r="AB3902" s="242"/>
      <c r="AC3902" s="242"/>
      <c r="AD3902" s="242"/>
      <c r="AE3902" s="242"/>
      <c r="AF3902" s="242"/>
      <c r="AG3902" s="242"/>
    </row>
    <row r="4021" spans="2:33">
      <c r="B4021" s="55"/>
      <c r="C4021" s="55"/>
      <c r="D4021" s="55"/>
      <c r="E4021" s="55"/>
      <c r="F4021" s="55"/>
      <c r="G4021" s="55"/>
      <c r="H4021" s="55"/>
      <c r="I4021" s="55"/>
      <c r="J4021" s="55"/>
      <c r="K4021" s="55"/>
      <c r="L4021" s="55"/>
      <c r="M4021" s="55"/>
      <c r="N4021" s="55"/>
      <c r="O4021" s="55"/>
      <c r="P4021" s="55"/>
      <c r="Q4021" s="55"/>
      <c r="R4021" s="55"/>
      <c r="S4021" s="55"/>
      <c r="T4021" s="55"/>
      <c r="U4021" s="55"/>
      <c r="V4021" s="55"/>
      <c r="W4021" s="55"/>
      <c r="X4021" s="55"/>
      <c r="Y4021" s="55"/>
      <c r="Z4021" s="55"/>
      <c r="AA4021" s="55"/>
      <c r="AB4021" s="55"/>
      <c r="AC4021" s="55"/>
      <c r="AD4021" s="55"/>
      <c r="AE4021" s="55"/>
      <c r="AF4021" s="55"/>
      <c r="AG4021" s="55"/>
    </row>
    <row r="4024" spans="2:33">
      <c r="B4024" s="55"/>
      <c r="C4024" s="55"/>
      <c r="D4024" s="55"/>
      <c r="E4024" s="55"/>
      <c r="F4024" s="55"/>
      <c r="G4024" s="55"/>
      <c r="H4024" s="55"/>
      <c r="I4024" s="55"/>
      <c r="J4024" s="55"/>
      <c r="K4024" s="55"/>
      <c r="L4024" s="55"/>
      <c r="M4024" s="55"/>
      <c r="N4024" s="55"/>
      <c r="O4024" s="55"/>
      <c r="P4024" s="55"/>
      <c r="Q4024" s="55"/>
      <c r="R4024" s="55"/>
      <c r="S4024" s="55"/>
      <c r="T4024" s="55"/>
      <c r="U4024" s="55"/>
      <c r="V4024" s="55"/>
      <c r="W4024" s="55"/>
      <c r="X4024" s="55"/>
      <c r="Y4024" s="55"/>
      <c r="Z4024" s="55"/>
      <c r="AA4024" s="55"/>
      <c r="AB4024" s="55"/>
      <c r="AC4024" s="55"/>
      <c r="AD4024" s="55"/>
      <c r="AE4024" s="55"/>
      <c r="AF4024" s="55"/>
      <c r="AG4024" s="55"/>
    </row>
    <row r="4026" spans="2:33">
      <c r="B4026" s="55"/>
      <c r="C4026" s="55"/>
      <c r="D4026" s="55"/>
      <c r="E4026" s="55"/>
      <c r="F4026" s="55"/>
      <c r="G4026" s="55"/>
      <c r="H4026" s="55"/>
      <c r="I4026" s="55"/>
      <c r="J4026" s="55"/>
      <c r="K4026" s="55"/>
      <c r="L4026" s="55"/>
      <c r="M4026" s="55"/>
      <c r="N4026" s="55"/>
      <c r="O4026" s="55"/>
      <c r="P4026" s="55"/>
      <c r="Q4026" s="55"/>
      <c r="R4026" s="55"/>
      <c r="S4026" s="55"/>
      <c r="T4026" s="55"/>
      <c r="U4026" s="55"/>
      <c r="V4026" s="55"/>
      <c r="W4026" s="55"/>
      <c r="X4026" s="55"/>
      <c r="Y4026" s="55"/>
      <c r="Z4026" s="55"/>
      <c r="AA4026" s="55"/>
      <c r="AB4026" s="55"/>
      <c r="AC4026" s="55"/>
      <c r="AD4026" s="55"/>
      <c r="AE4026" s="55"/>
      <c r="AF4026" s="55"/>
      <c r="AG4026" s="55"/>
    </row>
    <row r="4027" spans="2:33">
      <c r="B4027" s="242"/>
      <c r="C4027" s="242"/>
      <c r="D4027" s="242"/>
      <c r="E4027" s="242"/>
      <c r="F4027" s="242"/>
      <c r="G4027" s="242"/>
      <c r="H4027" s="242"/>
      <c r="I4027" s="242"/>
      <c r="J4027" s="242"/>
      <c r="K4027" s="242"/>
      <c r="L4027" s="242"/>
      <c r="M4027" s="242"/>
      <c r="N4027" s="242"/>
      <c r="O4027" s="242"/>
      <c r="P4027" s="242"/>
      <c r="Q4027" s="242"/>
      <c r="R4027" s="242"/>
      <c r="S4027" s="242"/>
      <c r="T4027" s="242"/>
      <c r="U4027" s="242"/>
      <c r="V4027" s="242"/>
      <c r="W4027" s="242"/>
      <c r="X4027" s="242"/>
      <c r="Y4027" s="242"/>
      <c r="Z4027" s="242"/>
      <c r="AA4027" s="242"/>
      <c r="AB4027" s="242"/>
      <c r="AC4027" s="242"/>
      <c r="AD4027" s="242"/>
      <c r="AE4027" s="242"/>
      <c r="AF4027" s="242"/>
      <c r="AG4027" s="242"/>
    </row>
    <row r="4146" spans="2:33">
      <c r="B4146" s="55"/>
      <c r="C4146" s="55"/>
      <c r="D4146" s="55"/>
      <c r="E4146" s="55"/>
      <c r="F4146" s="55"/>
      <c r="G4146" s="55"/>
      <c r="H4146" s="55"/>
      <c r="I4146" s="55"/>
      <c r="J4146" s="55"/>
      <c r="K4146" s="55"/>
      <c r="L4146" s="55"/>
      <c r="M4146" s="55"/>
      <c r="N4146" s="55"/>
      <c r="O4146" s="55"/>
      <c r="P4146" s="55"/>
      <c r="Q4146" s="55"/>
      <c r="R4146" s="55"/>
      <c r="S4146" s="55"/>
      <c r="T4146" s="55"/>
      <c r="U4146" s="55"/>
      <c r="V4146" s="55"/>
      <c r="W4146" s="55"/>
      <c r="X4146" s="55"/>
      <c r="Y4146" s="55"/>
      <c r="Z4146" s="55"/>
      <c r="AA4146" s="55"/>
      <c r="AB4146" s="55"/>
      <c r="AC4146" s="55"/>
      <c r="AD4146" s="55"/>
      <c r="AE4146" s="55"/>
      <c r="AF4146" s="55"/>
      <c r="AG4146" s="55"/>
    </row>
    <row r="4149" spans="2:33">
      <c r="B4149" s="55"/>
      <c r="C4149" s="55"/>
      <c r="D4149" s="55"/>
      <c r="E4149" s="55"/>
      <c r="F4149" s="55"/>
      <c r="G4149" s="55"/>
      <c r="H4149" s="55"/>
      <c r="I4149" s="55"/>
      <c r="J4149" s="55"/>
      <c r="K4149" s="55"/>
      <c r="L4149" s="55"/>
      <c r="M4149" s="55"/>
      <c r="N4149" s="55"/>
      <c r="O4149" s="55"/>
      <c r="P4149" s="55"/>
      <c r="Q4149" s="55"/>
      <c r="R4149" s="55"/>
      <c r="S4149" s="55"/>
      <c r="T4149" s="55"/>
      <c r="U4149" s="55"/>
      <c r="V4149" s="55"/>
      <c r="W4149" s="55"/>
      <c r="X4149" s="55"/>
      <c r="Y4149" s="55"/>
      <c r="Z4149" s="55"/>
      <c r="AA4149" s="55"/>
      <c r="AB4149" s="55"/>
      <c r="AC4149" s="55"/>
      <c r="AD4149" s="55"/>
      <c r="AE4149" s="55"/>
      <c r="AF4149" s="55"/>
      <c r="AG4149" s="55"/>
    </row>
    <row r="4151" spans="2:33">
      <c r="B4151" s="55"/>
      <c r="C4151" s="55"/>
      <c r="D4151" s="55"/>
      <c r="E4151" s="55"/>
      <c r="F4151" s="55"/>
      <c r="G4151" s="55"/>
      <c r="H4151" s="55"/>
      <c r="I4151" s="55"/>
      <c r="J4151" s="55"/>
      <c r="K4151" s="55"/>
      <c r="L4151" s="55"/>
      <c r="M4151" s="55"/>
      <c r="N4151" s="55"/>
      <c r="O4151" s="55"/>
      <c r="P4151" s="55"/>
      <c r="Q4151" s="55"/>
      <c r="R4151" s="55"/>
      <c r="S4151" s="55"/>
      <c r="T4151" s="55"/>
      <c r="U4151" s="55"/>
      <c r="V4151" s="55"/>
      <c r="W4151" s="55"/>
      <c r="X4151" s="55"/>
      <c r="Y4151" s="55"/>
      <c r="Z4151" s="55"/>
      <c r="AA4151" s="55"/>
      <c r="AB4151" s="55"/>
      <c r="AC4151" s="55"/>
      <c r="AD4151" s="55"/>
      <c r="AE4151" s="55"/>
      <c r="AF4151" s="55"/>
      <c r="AG4151" s="55"/>
    </row>
    <row r="4152" spans="2:33">
      <c r="B4152" s="242"/>
      <c r="C4152" s="242"/>
      <c r="D4152" s="242"/>
      <c r="E4152" s="242"/>
      <c r="F4152" s="242"/>
      <c r="G4152" s="242"/>
      <c r="H4152" s="242"/>
      <c r="I4152" s="242"/>
      <c r="J4152" s="242"/>
      <c r="K4152" s="242"/>
      <c r="L4152" s="242"/>
      <c r="M4152" s="242"/>
      <c r="N4152" s="242"/>
      <c r="O4152" s="242"/>
      <c r="P4152" s="242"/>
      <c r="Q4152" s="242"/>
      <c r="R4152" s="242"/>
      <c r="S4152" s="242"/>
      <c r="T4152" s="242"/>
      <c r="U4152" s="242"/>
      <c r="V4152" s="242"/>
      <c r="W4152" s="242"/>
      <c r="X4152" s="242"/>
      <c r="Y4152" s="242"/>
      <c r="Z4152" s="242"/>
      <c r="AA4152" s="242"/>
      <c r="AB4152" s="242"/>
      <c r="AC4152" s="242"/>
      <c r="AD4152" s="242"/>
      <c r="AE4152" s="242"/>
      <c r="AF4152" s="242"/>
      <c r="AG4152" s="242"/>
    </row>
    <row r="4160" spans="2:33">
      <c r="B4160" s="55"/>
      <c r="C4160" s="55"/>
      <c r="D4160" s="55"/>
      <c r="E4160" s="55"/>
      <c r="F4160" s="55"/>
      <c r="G4160" s="55"/>
      <c r="H4160" s="55"/>
      <c r="I4160" s="55"/>
      <c r="J4160" s="55"/>
      <c r="K4160" s="55"/>
      <c r="L4160" s="55"/>
      <c r="M4160" s="55"/>
      <c r="N4160" s="55"/>
      <c r="O4160" s="55"/>
      <c r="P4160" s="55"/>
      <c r="Q4160" s="55"/>
      <c r="R4160" s="55"/>
      <c r="S4160" s="55"/>
      <c r="T4160" s="55"/>
      <c r="U4160" s="55"/>
      <c r="V4160" s="55"/>
      <c r="W4160" s="55"/>
      <c r="X4160" s="55"/>
      <c r="Y4160" s="55"/>
      <c r="Z4160" s="55"/>
      <c r="AA4160" s="55"/>
      <c r="AB4160" s="55"/>
      <c r="AC4160" s="55"/>
      <c r="AD4160" s="55"/>
      <c r="AE4160" s="55"/>
      <c r="AF4160" s="55"/>
      <c r="AG4160" s="55"/>
    </row>
    <row r="4274" spans="2:33">
      <c r="B4274" s="55"/>
      <c r="C4274" s="55"/>
      <c r="D4274" s="55"/>
      <c r="E4274" s="55"/>
      <c r="F4274" s="55"/>
      <c r="G4274" s="55"/>
      <c r="H4274" s="55"/>
      <c r="I4274" s="55"/>
      <c r="J4274" s="55"/>
      <c r="K4274" s="55"/>
      <c r="L4274" s="55"/>
      <c r="M4274" s="55"/>
      <c r="N4274" s="55"/>
      <c r="O4274" s="55"/>
      <c r="P4274" s="55"/>
      <c r="Q4274" s="55"/>
      <c r="R4274" s="55"/>
      <c r="S4274" s="55"/>
      <c r="T4274" s="55"/>
      <c r="U4274" s="55"/>
      <c r="V4274" s="55"/>
      <c r="W4274" s="55"/>
      <c r="X4274" s="55"/>
      <c r="Y4274" s="55"/>
      <c r="Z4274" s="55"/>
      <c r="AA4274" s="55"/>
      <c r="AB4274" s="55"/>
      <c r="AC4274" s="55"/>
      <c r="AD4274" s="55"/>
      <c r="AE4274" s="55"/>
      <c r="AF4274" s="55"/>
      <c r="AG4274" s="55"/>
    </row>
    <row r="4276" spans="2:33">
      <c r="B4276" s="55"/>
      <c r="C4276" s="55"/>
      <c r="D4276" s="55"/>
      <c r="E4276" s="55"/>
      <c r="F4276" s="55"/>
      <c r="G4276" s="55"/>
      <c r="H4276" s="55"/>
      <c r="I4276" s="55"/>
      <c r="J4276" s="55"/>
      <c r="K4276" s="55"/>
      <c r="L4276" s="55"/>
      <c r="M4276" s="55"/>
      <c r="N4276" s="55"/>
      <c r="O4276" s="55"/>
      <c r="P4276" s="55"/>
      <c r="Q4276" s="55"/>
      <c r="R4276" s="55"/>
      <c r="S4276" s="55"/>
      <c r="T4276" s="55"/>
      <c r="U4276" s="55"/>
      <c r="V4276" s="55"/>
      <c r="W4276" s="55"/>
      <c r="X4276" s="55"/>
      <c r="Y4276" s="55"/>
      <c r="Z4276" s="55"/>
      <c r="AA4276" s="55"/>
      <c r="AB4276" s="55"/>
      <c r="AC4276" s="55"/>
      <c r="AD4276" s="55"/>
      <c r="AE4276" s="55"/>
      <c r="AF4276" s="55"/>
      <c r="AG4276" s="55"/>
    </row>
    <row r="4277" spans="2:33">
      <c r="B4277" s="242"/>
      <c r="C4277" s="242"/>
      <c r="D4277" s="242"/>
      <c r="E4277" s="242"/>
      <c r="F4277" s="242"/>
      <c r="G4277" s="242"/>
      <c r="H4277" s="242"/>
      <c r="I4277" s="242"/>
      <c r="J4277" s="242"/>
      <c r="K4277" s="242"/>
      <c r="L4277" s="242"/>
      <c r="M4277" s="242"/>
      <c r="N4277" s="242"/>
      <c r="O4277" s="242"/>
      <c r="P4277" s="242"/>
      <c r="Q4277" s="242"/>
      <c r="R4277" s="242"/>
      <c r="S4277" s="242"/>
      <c r="T4277" s="242"/>
      <c r="U4277" s="242"/>
      <c r="V4277" s="242"/>
      <c r="W4277" s="242"/>
      <c r="X4277" s="242"/>
      <c r="Y4277" s="242"/>
      <c r="Z4277" s="242"/>
      <c r="AA4277" s="242"/>
      <c r="AB4277" s="242"/>
      <c r="AC4277" s="242"/>
      <c r="AD4277" s="242"/>
      <c r="AE4277" s="242"/>
      <c r="AF4277" s="242"/>
      <c r="AG4277" s="242"/>
    </row>
    <row r="4285" spans="2:33">
      <c r="B4285" s="55"/>
      <c r="C4285" s="55"/>
      <c r="D4285" s="55"/>
      <c r="E4285" s="55"/>
      <c r="F4285" s="55"/>
      <c r="G4285" s="55"/>
      <c r="H4285" s="55"/>
      <c r="I4285" s="55"/>
      <c r="J4285" s="55"/>
      <c r="K4285" s="55"/>
      <c r="L4285" s="55"/>
      <c r="M4285" s="55"/>
      <c r="N4285" s="55"/>
      <c r="O4285" s="55"/>
      <c r="P4285" s="55"/>
      <c r="Q4285" s="55"/>
      <c r="R4285" s="55"/>
      <c r="S4285" s="55"/>
      <c r="T4285" s="55"/>
      <c r="U4285" s="55"/>
      <c r="V4285" s="55"/>
      <c r="W4285" s="55"/>
      <c r="X4285" s="55"/>
      <c r="Y4285" s="55"/>
      <c r="Z4285" s="55"/>
      <c r="AA4285" s="55"/>
      <c r="AB4285" s="55"/>
      <c r="AC4285" s="55"/>
      <c r="AD4285" s="55"/>
      <c r="AE4285" s="55"/>
      <c r="AF4285" s="55"/>
      <c r="AG4285" s="55"/>
    </row>
    <row r="4286" spans="2:33">
      <c r="B4286" s="55"/>
      <c r="C4286" s="55"/>
      <c r="D4286" s="55"/>
      <c r="E4286" s="55"/>
      <c r="F4286" s="55"/>
      <c r="G4286" s="55"/>
      <c r="H4286" s="55"/>
      <c r="I4286" s="55"/>
      <c r="J4286" s="55"/>
      <c r="K4286" s="55"/>
      <c r="L4286" s="55"/>
      <c r="M4286" s="55"/>
      <c r="N4286" s="55"/>
      <c r="O4286" s="55"/>
      <c r="P4286" s="55"/>
      <c r="Q4286" s="55"/>
      <c r="R4286" s="55"/>
      <c r="S4286" s="55"/>
      <c r="T4286" s="55"/>
      <c r="U4286" s="55"/>
      <c r="V4286" s="55"/>
      <c r="W4286" s="55"/>
      <c r="X4286" s="55"/>
      <c r="Y4286" s="55"/>
      <c r="Z4286" s="55"/>
      <c r="AA4286" s="55"/>
      <c r="AB4286" s="55"/>
      <c r="AC4286" s="55"/>
      <c r="AD4286" s="55"/>
      <c r="AE4286" s="55"/>
      <c r="AF4286" s="55"/>
      <c r="AG4286" s="55"/>
    </row>
    <row r="4287" spans="2:33">
      <c r="B4287" s="55"/>
      <c r="C4287" s="55"/>
      <c r="D4287" s="55"/>
      <c r="E4287" s="55"/>
      <c r="F4287" s="55"/>
      <c r="G4287" s="55"/>
      <c r="H4287" s="55"/>
      <c r="I4287" s="55"/>
      <c r="J4287" s="55"/>
      <c r="K4287" s="55"/>
      <c r="L4287" s="55"/>
      <c r="M4287" s="55"/>
      <c r="N4287" s="55"/>
      <c r="O4287" s="55"/>
      <c r="P4287" s="55"/>
      <c r="Q4287" s="55"/>
      <c r="R4287" s="55"/>
      <c r="S4287" s="55"/>
      <c r="T4287" s="55"/>
      <c r="U4287" s="55"/>
      <c r="V4287" s="55"/>
      <c r="W4287" s="55"/>
      <c r="X4287" s="55"/>
      <c r="Y4287" s="55"/>
      <c r="Z4287" s="55"/>
      <c r="AA4287" s="55"/>
      <c r="AB4287" s="55"/>
      <c r="AC4287" s="55"/>
      <c r="AD4287" s="55"/>
      <c r="AE4287" s="55"/>
      <c r="AF4287" s="55"/>
      <c r="AG4287" s="55"/>
    </row>
    <row r="4288" spans="2:33">
      <c r="B4288" s="55"/>
      <c r="C4288" s="55"/>
      <c r="D4288" s="55"/>
      <c r="E4288" s="55"/>
      <c r="F4288" s="55"/>
      <c r="G4288" s="55"/>
      <c r="H4288" s="55"/>
      <c r="I4288" s="55"/>
      <c r="J4288" s="55"/>
      <c r="K4288" s="55"/>
      <c r="L4288" s="55"/>
      <c r="M4288" s="55"/>
      <c r="N4288" s="55"/>
      <c r="O4288" s="55"/>
      <c r="P4288" s="55"/>
      <c r="Q4288" s="55"/>
      <c r="R4288" s="55"/>
      <c r="S4288" s="55"/>
      <c r="T4288" s="55"/>
      <c r="U4288" s="55"/>
      <c r="V4288" s="55"/>
      <c r="W4288" s="55"/>
      <c r="X4288" s="55"/>
      <c r="Y4288" s="55"/>
      <c r="Z4288" s="55"/>
      <c r="AA4288" s="55"/>
      <c r="AB4288" s="55"/>
      <c r="AC4288" s="55"/>
      <c r="AD4288" s="55"/>
      <c r="AE4288" s="55"/>
      <c r="AF4288" s="55"/>
      <c r="AG4288" s="55"/>
    </row>
    <row r="4401" spans="2:33">
      <c r="B4401" s="55"/>
      <c r="C4401" s="55"/>
      <c r="D4401" s="55"/>
      <c r="E4401" s="55"/>
      <c r="F4401" s="55"/>
      <c r="G4401" s="55"/>
      <c r="H4401" s="55"/>
      <c r="I4401" s="55"/>
      <c r="J4401" s="55"/>
      <c r="K4401" s="55"/>
      <c r="L4401" s="55"/>
      <c r="M4401" s="55"/>
      <c r="N4401" s="55"/>
      <c r="O4401" s="55"/>
      <c r="P4401" s="55"/>
      <c r="Q4401" s="55"/>
      <c r="R4401" s="55"/>
      <c r="S4401" s="55"/>
      <c r="T4401" s="55"/>
      <c r="U4401" s="55"/>
      <c r="V4401" s="55"/>
      <c r="W4401" s="55"/>
      <c r="X4401" s="55"/>
      <c r="Y4401" s="55"/>
      <c r="Z4401" s="55"/>
      <c r="AA4401" s="55"/>
      <c r="AB4401" s="55"/>
      <c r="AC4401" s="55"/>
      <c r="AD4401" s="55"/>
      <c r="AE4401" s="55"/>
      <c r="AF4401" s="55"/>
      <c r="AG4401" s="55"/>
    </row>
    <row r="4402" spans="2:33">
      <c r="B4402" s="242"/>
      <c r="C4402" s="242"/>
      <c r="D4402" s="242"/>
      <c r="E4402" s="242"/>
      <c r="F4402" s="242"/>
      <c r="G4402" s="242"/>
      <c r="H4402" s="242"/>
      <c r="I4402" s="242"/>
      <c r="J4402" s="242"/>
      <c r="K4402" s="242"/>
      <c r="L4402" s="242"/>
      <c r="M4402" s="242"/>
      <c r="N4402" s="242"/>
      <c r="O4402" s="242"/>
      <c r="P4402" s="242"/>
      <c r="Q4402" s="242"/>
      <c r="R4402" s="242"/>
      <c r="S4402" s="242"/>
      <c r="T4402" s="242"/>
      <c r="U4402" s="242"/>
      <c r="V4402" s="242"/>
      <c r="W4402" s="242"/>
      <c r="X4402" s="242"/>
      <c r="Y4402" s="242"/>
      <c r="Z4402" s="242"/>
      <c r="AA4402" s="242"/>
      <c r="AB4402" s="242"/>
      <c r="AC4402" s="242"/>
      <c r="AD4402" s="242"/>
      <c r="AE4402" s="242"/>
      <c r="AF4402" s="242"/>
      <c r="AG4402" s="242"/>
    </row>
  </sheetData>
  <mergeCells count="29">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1169:AG1169"/>
    <mergeCell ref="B1269:AG1269"/>
    <mergeCell ref="B1484:AG1484"/>
    <mergeCell ref="B1713:AG1713"/>
    <mergeCell ref="B1990:AG1990"/>
    <mergeCell ref="B2325:AG2325"/>
    <mergeCell ref="B2645:AG2645"/>
    <mergeCell ref="B638:AG638"/>
    <mergeCell ref="B116:AG116"/>
    <mergeCell ref="B258:AG258"/>
    <mergeCell ref="B340:AG340"/>
    <mergeCell ref="B452:AG452"/>
    <mergeCell ref="B557:AG557"/>
    <mergeCell ref="B275:AG27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workbookViewId="0">
      <selection activeCell="F23" sqref="F23"/>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22.5703125" customWidth="1"/>
  </cols>
  <sheetData>
    <row r="1" spans="1:8">
      <c r="A1" t="s">
        <v>235</v>
      </c>
      <c r="B1" s="5" t="s">
        <v>162</v>
      </c>
      <c r="C1" s="5" t="s">
        <v>163</v>
      </c>
      <c r="D1" s="5" t="s">
        <v>164</v>
      </c>
      <c r="E1" s="5" t="s">
        <v>165</v>
      </c>
      <c r="F1" s="5" t="s">
        <v>166</v>
      </c>
      <c r="G1" s="5" t="s">
        <v>196</v>
      </c>
      <c r="H1" s="5" t="s">
        <v>197</v>
      </c>
    </row>
    <row r="2" spans="1:8">
      <c r="A2" s="1" t="s">
        <v>5</v>
      </c>
      <c r="B2" s="6">
        <v>878899.00000000012</v>
      </c>
      <c r="C2" s="6">
        <v>97967</v>
      </c>
      <c r="D2" s="6">
        <v>254657419</v>
      </c>
      <c r="E2" s="6">
        <v>1084721</v>
      </c>
      <c r="F2" s="6">
        <v>608975</v>
      </c>
      <c r="G2" s="6">
        <v>82014.999999999985</v>
      </c>
      <c r="H2" s="6">
        <v>7638</v>
      </c>
    </row>
    <row r="3" spans="1:8">
      <c r="A3" s="1" t="s">
        <v>6</v>
      </c>
      <c r="B3" s="6">
        <v>300</v>
      </c>
      <c r="C3" s="6">
        <v>142618.8307345309</v>
      </c>
      <c r="D3" s="6">
        <v>100403.17008274974</v>
      </c>
      <c r="E3" s="6">
        <v>760039.90490723506</v>
      </c>
      <c r="F3" s="6">
        <v>0</v>
      </c>
      <c r="G3" s="6">
        <v>7242.0778798241154</v>
      </c>
      <c r="H3" s="6">
        <v>85.609939732677148</v>
      </c>
    </row>
    <row r="4" spans="1:8">
      <c r="A4" s="1" t="s">
        <v>7</v>
      </c>
      <c r="B4" s="6">
        <v>0</v>
      </c>
      <c r="C4" s="6">
        <v>0</v>
      </c>
      <c r="D4" s="6">
        <v>0</v>
      </c>
      <c r="E4" s="6">
        <v>4143.1095796908994</v>
      </c>
      <c r="F4" s="6">
        <v>0</v>
      </c>
      <c r="G4" s="6">
        <v>0</v>
      </c>
      <c r="H4" s="6">
        <v>0</v>
      </c>
    </row>
    <row r="5" spans="1:8">
      <c r="A5" s="1" t="s">
        <v>8</v>
      </c>
      <c r="B5" s="6">
        <v>2563.6060360683009</v>
      </c>
      <c r="C5" s="6">
        <v>0</v>
      </c>
      <c r="D5" s="6">
        <v>0</v>
      </c>
      <c r="E5" s="6">
        <v>173.39396393169866</v>
      </c>
      <c r="F5" s="6">
        <v>0</v>
      </c>
      <c r="G5" s="6">
        <v>0</v>
      </c>
      <c r="H5" s="6">
        <v>0</v>
      </c>
    </row>
    <row r="6" spans="1:8">
      <c r="A6" s="1" t="s">
        <v>9</v>
      </c>
      <c r="B6" s="6">
        <v>0</v>
      </c>
      <c r="C6" s="6">
        <v>0</v>
      </c>
      <c r="D6" s="6">
        <v>10280629.278619969</v>
      </c>
      <c r="E6" s="6">
        <v>2424370.5267950557</v>
      </c>
      <c r="F6" s="6">
        <v>0</v>
      </c>
      <c r="G6" s="6">
        <v>0</v>
      </c>
      <c r="H6" s="6">
        <v>0</v>
      </c>
    </row>
    <row r="7" spans="1:8">
      <c r="A7" s="1" t="s">
        <v>10</v>
      </c>
      <c r="B7" s="6">
        <v>0</v>
      </c>
      <c r="C7" s="6">
        <v>0</v>
      </c>
      <c r="D7" s="6">
        <v>8347435</v>
      </c>
      <c r="E7" s="6">
        <v>0</v>
      </c>
      <c r="F7" s="6">
        <v>0</v>
      </c>
      <c r="G7" s="6">
        <v>0</v>
      </c>
      <c r="H7" s="6">
        <v>0</v>
      </c>
    </row>
    <row r="18" spans="3:3">
      <c r="C18" s="6"/>
    </row>
    <row r="19" spans="3:3">
      <c r="C19" s="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97"/>
  <sheetViews>
    <sheetView workbookViewId="0">
      <pane xSplit="2" ySplit="1" topLeftCell="C56" activePane="bottomRight" state="frozen"/>
      <selection activeCell="B46" sqref="B46"/>
      <selection pane="topRight" activeCell="B46" sqref="B46"/>
      <selection pane="bottomLeft" activeCell="B46" sqref="B46"/>
      <selection pane="bottomRight" sqref="A1:XFD1048576"/>
    </sheetView>
  </sheetViews>
  <sheetFormatPr defaultRowHeight="15" customHeight="1"/>
  <cols>
    <col min="1" max="1" width="40.28515625" customWidth="1"/>
    <col min="2" max="2" width="49" customWidth="1"/>
  </cols>
  <sheetData>
    <row r="1" spans="1:34" ht="15" customHeight="1" thickBot="1">
      <c r="B1" s="27" t="s">
        <v>530</v>
      </c>
      <c r="C1" s="11">
        <v>2020</v>
      </c>
      <c r="D1" s="11">
        <v>2021</v>
      </c>
      <c r="E1" s="11">
        <v>2022</v>
      </c>
      <c r="F1" s="11">
        <v>2023</v>
      </c>
      <c r="G1" s="11">
        <v>2024</v>
      </c>
      <c r="H1" s="11">
        <v>2025</v>
      </c>
      <c r="I1" s="11">
        <v>2026</v>
      </c>
      <c r="J1" s="11">
        <v>2027</v>
      </c>
      <c r="K1" s="11">
        <v>2028</v>
      </c>
      <c r="L1" s="11">
        <v>2029</v>
      </c>
      <c r="M1" s="11">
        <v>2030</v>
      </c>
      <c r="N1" s="11">
        <v>2031</v>
      </c>
      <c r="O1" s="11">
        <v>2032</v>
      </c>
      <c r="P1" s="11">
        <v>2033</v>
      </c>
      <c r="Q1" s="11">
        <v>2034</v>
      </c>
      <c r="R1" s="11">
        <v>2035</v>
      </c>
      <c r="S1" s="11">
        <v>2036</v>
      </c>
      <c r="T1" s="11">
        <v>2037</v>
      </c>
      <c r="U1" s="11">
        <v>2038</v>
      </c>
      <c r="V1" s="11">
        <v>2039</v>
      </c>
      <c r="W1" s="11">
        <v>2040</v>
      </c>
      <c r="X1" s="11">
        <v>2041</v>
      </c>
      <c r="Y1" s="11">
        <v>2042</v>
      </c>
      <c r="Z1" s="11">
        <v>2043</v>
      </c>
      <c r="AA1" s="11">
        <v>2044</v>
      </c>
      <c r="AB1" s="11">
        <v>2045</v>
      </c>
      <c r="AC1" s="11">
        <v>2046</v>
      </c>
      <c r="AD1" s="11">
        <v>2047</v>
      </c>
      <c r="AE1" s="11">
        <v>2048</v>
      </c>
      <c r="AF1" s="11">
        <v>2049</v>
      </c>
      <c r="AG1" s="11">
        <v>2050</v>
      </c>
    </row>
    <row r="2" spans="1:34" ht="15" customHeight="1" thickTop="1"/>
    <row r="3" spans="1:34" ht="15" customHeight="1">
      <c r="C3" s="52" t="s">
        <v>292</v>
      </c>
      <c r="D3" s="52" t="s">
        <v>531</v>
      </c>
      <c r="E3" s="52"/>
      <c r="F3" s="52"/>
      <c r="G3" s="52"/>
      <c r="H3" s="52"/>
    </row>
    <row r="4" spans="1:34" ht="15" customHeight="1">
      <c r="C4" s="52" t="s">
        <v>293</v>
      </c>
      <c r="D4" s="52" t="s">
        <v>532</v>
      </c>
      <c r="E4" s="52"/>
      <c r="F4" s="52"/>
      <c r="G4" s="52" t="s">
        <v>294</v>
      </c>
      <c r="H4" s="52"/>
    </row>
    <row r="5" spans="1:34" ht="15" customHeight="1">
      <c r="C5" s="52" t="s">
        <v>295</v>
      </c>
      <c r="D5" s="52" t="s">
        <v>533</v>
      </c>
      <c r="E5" s="52"/>
      <c r="F5" s="52"/>
      <c r="G5" s="52"/>
      <c r="H5" s="52"/>
    </row>
    <row r="6" spans="1:34" ht="15" customHeight="1">
      <c r="C6" s="52" t="s">
        <v>296</v>
      </c>
      <c r="D6" s="52"/>
      <c r="E6" s="52" t="s">
        <v>534</v>
      </c>
      <c r="F6" s="52"/>
      <c r="G6" s="52"/>
      <c r="H6" s="52"/>
    </row>
    <row r="7" spans="1:34" ht="15" customHeight="1">
      <c r="C7" s="52"/>
      <c r="D7" s="52"/>
      <c r="E7" s="52"/>
      <c r="F7" s="52"/>
      <c r="G7" s="52"/>
      <c r="H7" s="52"/>
    </row>
    <row r="10" spans="1:34" ht="15" customHeight="1">
      <c r="A10" s="13" t="s">
        <v>41</v>
      </c>
      <c r="B10" s="28" t="s">
        <v>42</v>
      </c>
      <c r="AH10" s="53" t="s">
        <v>535</v>
      </c>
    </row>
    <row r="11" spans="1:34" ht="15" customHeight="1">
      <c r="B11" s="27" t="s">
        <v>43</v>
      </c>
      <c r="AH11" s="53" t="s">
        <v>536</v>
      </c>
    </row>
    <row r="12" spans="1:34" ht="15" customHeight="1">
      <c r="B12" s="27" t="s">
        <v>43</v>
      </c>
      <c r="C12" s="2" t="s">
        <v>43</v>
      </c>
      <c r="D12" s="2" t="s">
        <v>43</v>
      </c>
      <c r="E12" s="2" t="s">
        <v>43</v>
      </c>
      <c r="F12" s="2" t="s">
        <v>43</v>
      </c>
      <c r="G12" s="2" t="s">
        <v>43</v>
      </c>
      <c r="H12" s="2" t="s">
        <v>43</v>
      </c>
      <c r="I12" s="2" t="s">
        <v>43</v>
      </c>
      <c r="J12" s="2" t="s">
        <v>43</v>
      </c>
      <c r="K12" s="2" t="s">
        <v>43</v>
      </c>
      <c r="L12" s="2" t="s">
        <v>43</v>
      </c>
      <c r="M12" s="2" t="s">
        <v>43</v>
      </c>
      <c r="N12" s="2" t="s">
        <v>43</v>
      </c>
      <c r="O12" s="2" t="s">
        <v>43</v>
      </c>
      <c r="P12" s="2" t="s">
        <v>43</v>
      </c>
      <c r="Q12" s="2" t="s">
        <v>43</v>
      </c>
      <c r="R12" s="2" t="s">
        <v>43</v>
      </c>
      <c r="S12" s="2" t="s">
        <v>43</v>
      </c>
      <c r="T12" s="2" t="s">
        <v>43</v>
      </c>
      <c r="U12" s="2" t="s">
        <v>43</v>
      </c>
      <c r="V12" s="2" t="s">
        <v>43</v>
      </c>
      <c r="W12" s="2" t="s">
        <v>43</v>
      </c>
      <c r="X12" s="2" t="s">
        <v>43</v>
      </c>
      <c r="Y12" s="2" t="s">
        <v>43</v>
      </c>
      <c r="Z12" s="2" t="s">
        <v>43</v>
      </c>
      <c r="AA12" s="2" t="s">
        <v>43</v>
      </c>
      <c r="AB12" s="2" t="s">
        <v>43</v>
      </c>
      <c r="AC12" s="2" t="s">
        <v>43</v>
      </c>
      <c r="AD12" s="2" t="s">
        <v>43</v>
      </c>
      <c r="AE12" s="2" t="s">
        <v>43</v>
      </c>
      <c r="AF12" s="2" t="s">
        <v>43</v>
      </c>
      <c r="AG12" s="2" t="s">
        <v>43</v>
      </c>
      <c r="AH12" s="53" t="s">
        <v>537</v>
      </c>
    </row>
    <row r="13" spans="1:34" ht="15" customHeight="1" thickBot="1">
      <c r="B13" s="11" t="s">
        <v>44</v>
      </c>
      <c r="C13" s="11">
        <v>2020</v>
      </c>
      <c r="D13" s="11">
        <v>2021</v>
      </c>
      <c r="E13" s="11">
        <v>2022</v>
      </c>
      <c r="F13" s="11">
        <v>2023</v>
      </c>
      <c r="G13" s="11">
        <v>2024</v>
      </c>
      <c r="H13" s="11">
        <v>2025</v>
      </c>
      <c r="I13" s="11">
        <v>2026</v>
      </c>
      <c r="J13" s="11">
        <v>2027</v>
      </c>
      <c r="K13" s="11">
        <v>2028</v>
      </c>
      <c r="L13" s="11">
        <v>2029</v>
      </c>
      <c r="M13" s="11">
        <v>2030</v>
      </c>
      <c r="N13" s="11">
        <v>2031</v>
      </c>
      <c r="O13" s="11">
        <v>2032</v>
      </c>
      <c r="P13" s="11">
        <v>2033</v>
      </c>
      <c r="Q13" s="11">
        <v>2034</v>
      </c>
      <c r="R13" s="11">
        <v>2035</v>
      </c>
      <c r="S13" s="11">
        <v>2036</v>
      </c>
      <c r="T13" s="11">
        <v>2037</v>
      </c>
      <c r="U13" s="11">
        <v>2038</v>
      </c>
      <c r="V13" s="11">
        <v>2039</v>
      </c>
      <c r="W13" s="11">
        <v>2040</v>
      </c>
      <c r="X13" s="11">
        <v>2041</v>
      </c>
      <c r="Y13" s="11">
        <v>2042</v>
      </c>
      <c r="Z13" s="11">
        <v>2043</v>
      </c>
      <c r="AA13" s="11">
        <v>2044</v>
      </c>
      <c r="AB13" s="11">
        <v>2045</v>
      </c>
      <c r="AC13" s="11">
        <v>2046</v>
      </c>
      <c r="AD13" s="11">
        <v>2047</v>
      </c>
      <c r="AE13" s="11">
        <v>2048</v>
      </c>
      <c r="AF13" s="11">
        <v>2049</v>
      </c>
      <c r="AG13" s="11">
        <v>2050</v>
      </c>
      <c r="AH13" s="54" t="s">
        <v>538</v>
      </c>
    </row>
    <row r="14" spans="1:34" ht="15" customHeight="1" thickTop="1"/>
    <row r="15" spans="1:34" ht="15" customHeight="1">
      <c r="B15" s="14" t="s">
        <v>45</v>
      </c>
    </row>
    <row r="16" spans="1:34" ht="15" customHeight="1">
      <c r="B16" s="14" t="s">
        <v>46</v>
      </c>
    </row>
    <row r="17" spans="1:34" ht="15" customHeight="1">
      <c r="B17" s="14" t="s">
        <v>47</v>
      </c>
    </row>
    <row r="18" spans="1:34" ht="15" customHeight="1">
      <c r="A18" s="13" t="s">
        <v>48</v>
      </c>
      <c r="B18" s="15" t="s">
        <v>49</v>
      </c>
      <c r="C18" s="16">
        <v>2626.6779790000001</v>
      </c>
      <c r="D18" s="16">
        <v>2804.492432</v>
      </c>
      <c r="E18" s="16">
        <v>2858.8129880000001</v>
      </c>
      <c r="F18" s="16">
        <v>2917.110107</v>
      </c>
      <c r="G18" s="16">
        <v>2963.703857</v>
      </c>
      <c r="H18" s="16">
        <v>3002.0947270000001</v>
      </c>
      <c r="I18" s="16">
        <v>3034.3623050000001</v>
      </c>
      <c r="J18" s="16">
        <v>3061.0493160000001</v>
      </c>
      <c r="K18" s="16">
        <v>3084.9096679999998</v>
      </c>
      <c r="L18" s="16">
        <v>3103.0109859999998</v>
      </c>
      <c r="M18" s="16">
        <v>3120.6926269999999</v>
      </c>
      <c r="N18" s="16">
        <v>3136.2395019999999</v>
      </c>
      <c r="O18" s="16">
        <v>3150.9326169999999</v>
      </c>
      <c r="P18" s="16">
        <v>3168.0808109999998</v>
      </c>
      <c r="Q18" s="16">
        <v>3186.001953</v>
      </c>
      <c r="R18" s="16">
        <v>3203.6376949999999</v>
      </c>
      <c r="S18" s="16">
        <v>3219.326172</v>
      </c>
      <c r="T18" s="16">
        <v>3233.5512699999999</v>
      </c>
      <c r="U18" s="16">
        <v>3247.3491210000002</v>
      </c>
      <c r="V18" s="16">
        <v>3262.475586</v>
      </c>
      <c r="W18" s="16">
        <v>3278.1274410000001</v>
      </c>
      <c r="X18" s="16">
        <v>3292.5410160000001</v>
      </c>
      <c r="Y18" s="16">
        <v>3308.7910160000001</v>
      </c>
      <c r="Z18" s="16">
        <v>3326.4328609999998</v>
      </c>
      <c r="AA18" s="16">
        <v>3344.1987300000001</v>
      </c>
      <c r="AB18" s="16">
        <v>3360.4956050000001</v>
      </c>
      <c r="AC18" s="16">
        <v>3376.7004390000002</v>
      </c>
      <c r="AD18" s="16">
        <v>3393.0124510000001</v>
      </c>
      <c r="AE18" s="16">
        <v>3410.226807</v>
      </c>
      <c r="AF18" s="16">
        <v>3428.3679200000001</v>
      </c>
      <c r="AG18" s="16">
        <v>3446.0715329999998</v>
      </c>
      <c r="AH18" s="17">
        <v>9.0919999999999994E-3</v>
      </c>
    </row>
    <row r="19" spans="1:34" ht="15" customHeight="1">
      <c r="A19" s="13" t="s">
        <v>50</v>
      </c>
      <c r="B19" s="15" t="s">
        <v>51</v>
      </c>
      <c r="C19" s="16">
        <v>89.861816000000005</v>
      </c>
      <c r="D19" s="16">
        <v>93.654860999999997</v>
      </c>
      <c r="E19" s="16">
        <v>96.272841999999997</v>
      </c>
      <c r="F19" s="16">
        <v>97.802764999999994</v>
      </c>
      <c r="G19" s="16">
        <v>99.407425000000003</v>
      </c>
      <c r="H19" s="16">
        <v>101.18590500000001</v>
      </c>
      <c r="I19" s="16">
        <v>102.586533</v>
      </c>
      <c r="J19" s="16">
        <v>103.84103399999999</v>
      </c>
      <c r="K19" s="16">
        <v>104.95002700000001</v>
      </c>
      <c r="L19" s="16">
        <v>105.957863</v>
      </c>
      <c r="M19" s="16">
        <v>107.063385</v>
      </c>
      <c r="N19" s="16">
        <v>108.295609</v>
      </c>
      <c r="O19" s="16">
        <v>109.475731</v>
      </c>
      <c r="P19" s="16">
        <v>110.69873</v>
      </c>
      <c r="Q19" s="16">
        <v>112.07637800000001</v>
      </c>
      <c r="R19" s="16">
        <v>113.473152</v>
      </c>
      <c r="S19" s="16">
        <v>114.704262</v>
      </c>
      <c r="T19" s="16">
        <v>115.894623</v>
      </c>
      <c r="U19" s="16">
        <v>117.21953600000001</v>
      </c>
      <c r="V19" s="16">
        <v>118.542191</v>
      </c>
      <c r="W19" s="16">
        <v>119.819588</v>
      </c>
      <c r="X19" s="16">
        <v>121.274879</v>
      </c>
      <c r="Y19" s="16">
        <v>122.905472</v>
      </c>
      <c r="Z19" s="16">
        <v>124.61048099999999</v>
      </c>
      <c r="AA19" s="16">
        <v>126.242645</v>
      </c>
      <c r="AB19" s="16">
        <v>127.823654</v>
      </c>
      <c r="AC19" s="16">
        <v>129.36599699999999</v>
      </c>
      <c r="AD19" s="16">
        <v>130.875137</v>
      </c>
      <c r="AE19" s="16">
        <v>132.50619499999999</v>
      </c>
      <c r="AF19" s="16">
        <v>134.27307099999999</v>
      </c>
      <c r="AG19" s="16">
        <v>136.06295800000001</v>
      </c>
      <c r="AH19" s="17">
        <v>1.3924000000000001E-2</v>
      </c>
    </row>
    <row r="20" spans="1:34" ht="15" customHeight="1">
      <c r="A20" s="13" t="s">
        <v>52</v>
      </c>
      <c r="B20" s="15" t="s">
        <v>53</v>
      </c>
      <c r="C20" s="16">
        <v>274.54940800000003</v>
      </c>
      <c r="D20" s="16">
        <v>282.54144300000002</v>
      </c>
      <c r="E20" s="16">
        <v>292.69827299999997</v>
      </c>
      <c r="F20" s="16">
        <v>296.45275900000001</v>
      </c>
      <c r="G20" s="16">
        <v>300.847443</v>
      </c>
      <c r="H20" s="16">
        <v>306.24206500000003</v>
      </c>
      <c r="I20" s="16">
        <v>309.798767</v>
      </c>
      <c r="J20" s="16">
        <v>313.02496300000001</v>
      </c>
      <c r="K20" s="16">
        <v>316.33166499999999</v>
      </c>
      <c r="L20" s="16">
        <v>319.796783</v>
      </c>
      <c r="M20" s="16">
        <v>323.91030899999998</v>
      </c>
      <c r="N20" s="16">
        <v>328.24362200000002</v>
      </c>
      <c r="O20" s="16">
        <v>332.143463</v>
      </c>
      <c r="P20" s="16">
        <v>336.06887799999998</v>
      </c>
      <c r="Q20" s="16">
        <v>340.35537699999998</v>
      </c>
      <c r="R20" s="16">
        <v>344.79953</v>
      </c>
      <c r="S20" s="16">
        <v>348.69607500000001</v>
      </c>
      <c r="T20" s="16">
        <v>352.702271</v>
      </c>
      <c r="U20" s="16">
        <v>357.27691700000003</v>
      </c>
      <c r="V20" s="16">
        <v>361.65835600000003</v>
      </c>
      <c r="W20" s="16">
        <v>365.64315800000003</v>
      </c>
      <c r="X20" s="16">
        <v>370.539062</v>
      </c>
      <c r="Y20" s="16">
        <v>376.26586900000001</v>
      </c>
      <c r="Z20" s="16">
        <v>382.11099200000001</v>
      </c>
      <c r="AA20" s="16">
        <v>387.350708</v>
      </c>
      <c r="AB20" s="16">
        <v>392.57406600000002</v>
      </c>
      <c r="AC20" s="16">
        <v>397.848297</v>
      </c>
      <c r="AD20" s="16">
        <v>403.028839</v>
      </c>
      <c r="AE20" s="16">
        <v>408.59039300000001</v>
      </c>
      <c r="AF20" s="16">
        <v>414.45895400000001</v>
      </c>
      <c r="AG20" s="16">
        <v>420.537598</v>
      </c>
      <c r="AH20" s="17">
        <v>1.4315E-2</v>
      </c>
    </row>
    <row r="21" spans="1:34" ht="15" customHeight="1">
      <c r="B21" s="14" t="s">
        <v>55</v>
      </c>
    </row>
    <row r="22" spans="1:34" ht="15" customHeight="1">
      <c r="A22" s="13" t="s">
        <v>54</v>
      </c>
      <c r="B22" s="15" t="s">
        <v>57</v>
      </c>
      <c r="C22" s="16">
        <v>108.451859</v>
      </c>
      <c r="D22" s="16">
        <v>134.906631</v>
      </c>
      <c r="E22" s="16">
        <v>154.74700899999999</v>
      </c>
      <c r="F22" s="16">
        <v>169.768936</v>
      </c>
      <c r="G22" s="16">
        <v>181.054596</v>
      </c>
      <c r="H22" s="16">
        <v>189.63523900000001</v>
      </c>
      <c r="I22" s="16">
        <v>196.10214199999999</v>
      </c>
      <c r="J22" s="16">
        <v>201.02420000000001</v>
      </c>
      <c r="K22" s="16">
        <v>204.662598</v>
      </c>
      <c r="L22" s="16">
        <v>207.425308</v>
      </c>
      <c r="M22" s="16">
        <v>209.68708799999999</v>
      </c>
      <c r="N22" s="16">
        <v>211.31668099999999</v>
      </c>
      <c r="O22" s="16">
        <v>212.70942700000001</v>
      </c>
      <c r="P22" s="16">
        <v>213.73635899999999</v>
      </c>
      <c r="Q22" s="16">
        <v>214.52165199999999</v>
      </c>
      <c r="R22" s="16">
        <v>215.13287399999999</v>
      </c>
      <c r="S22" s="16">
        <v>215.61059599999999</v>
      </c>
      <c r="T22" s="16">
        <v>215.96757500000001</v>
      </c>
      <c r="U22" s="16">
        <v>216.24118000000001</v>
      </c>
      <c r="V22" s="16">
        <v>216.411743</v>
      </c>
      <c r="W22" s="16">
        <v>216.60230999999999</v>
      </c>
      <c r="X22" s="16">
        <v>216.689728</v>
      </c>
      <c r="Y22" s="16">
        <v>216.745667</v>
      </c>
      <c r="Z22" s="16">
        <v>216.78471400000001</v>
      </c>
      <c r="AA22" s="16">
        <v>216.798157</v>
      </c>
      <c r="AB22" s="16">
        <v>216.777512</v>
      </c>
      <c r="AC22" s="16">
        <v>216.80685399999999</v>
      </c>
      <c r="AD22" s="16">
        <v>216.801849</v>
      </c>
      <c r="AE22" s="16">
        <v>216.82325700000001</v>
      </c>
      <c r="AF22" s="16">
        <v>216.849594</v>
      </c>
      <c r="AG22" s="16">
        <v>216.91029399999999</v>
      </c>
      <c r="AH22" s="17">
        <v>2.3375E-2</v>
      </c>
    </row>
    <row r="23" spans="1:34" ht="15" customHeight="1">
      <c r="A23" s="13" t="s">
        <v>56</v>
      </c>
      <c r="B23" s="15" t="s">
        <v>58</v>
      </c>
      <c r="C23" s="16">
        <v>25.165980999999999</v>
      </c>
      <c r="D23" s="16">
        <v>29.764140999999999</v>
      </c>
      <c r="E23" s="16">
        <v>33.498145999999998</v>
      </c>
      <c r="F23" s="16">
        <v>36.387149999999998</v>
      </c>
      <c r="G23" s="16">
        <v>38.402351000000003</v>
      </c>
      <c r="H23" s="16">
        <v>39.985401000000003</v>
      </c>
      <c r="I23" s="16">
        <v>41.108414000000003</v>
      </c>
      <c r="J23" s="16">
        <v>41.957863000000003</v>
      </c>
      <c r="K23" s="16">
        <v>42.373077000000002</v>
      </c>
      <c r="L23" s="16">
        <v>42.626572000000003</v>
      </c>
      <c r="M23" s="16">
        <v>43.171546999999997</v>
      </c>
      <c r="N23" s="16">
        <v>43.557751000000003</v>
      </c>
      <c r="O23" s="16">
        <v>44.181170999999999</v>
      </c>
      <c r="P23" s="16">
        <v>44.7425</v>
      </c>
      <c r="Q23" s="16">
        <v>45.359099999999998</v>
      </c>
      <c r="R23" s="16">
        <v>45.942974</v>
      </c>
      <c r="S23" s="16">
        <v>46.461497999999999</v>
      </c>
      <c r="T23" s="16">
        <v>46.940620000000003</v>
      </c>
      <c r="U23" s="16">
        <v>47.450031000000003</v>
      </c>
      <c r="V23" s="16">
        <v>47.918919000000002</v>
      </c>
      <c r="W23" s="16">
        <v>48.558169999999997</v>
      </c>
      <c r="X23" s="16">
        <v>49.100951999999999</v>
      </c>
      <c r="Y23" s="16">
        <v>49.688167999999997</v>
      </c>
      <c r="Z23" s="16">
        <v>50.322009999999999</v>
      </c>
      <c r="AA23" s="16">
        <v>50.934455999999997</v>
      </c>
      <c r="AB23" s="16">
        <v>51.475597</v>
      </c>
      <c r="AC23" s="16">
        <v>52.106262000000001</v>
      </c>
      <c r="AD23" s="16">
        <v>52.654964</v>
      </c>
      <c r="AE23" s="16">
        <v>53.258338999999999</v>
      </c>
      <c r="AF23" s="16">
        <v>53.834007</v>
      </c>
      <c r="AG23" s="16">
        <v>54.410843</v>
      </c>
      <c r="AH23" s="17">
        <v>2.6036E-2</v>
      </c>
    </row>
    <row r="24" spans="1:34" ht="15" customHeight="1">
      <c r="B24" s="14" t="s">
        <v>60</v>
      </c>
    </row>
    <row r="25" spans="1:34" ht="15" customHeight="1">
      <c r="A25" s="13" t="s">
        <v>59</v>
      </c>
      <c r="B25" s="15" t="s">
        <v>61</v>
      </c>
      <c r="C25" s="16">
        <v>738.85894800000005</v>
      </c>
      <c r="D25" s="16">
        <v>1081.6602780000001</v>
      </c>
      <c r="E25" s="16">
        <v>1215.7373050000001</v>
      </c>
      <c r="F25" s="16">
        <v>1284.3009030000001</v>
      </c>
      <c r="G25" s="16">
        <v>1331.709595</v>
      </c>
      <c r="H25" s="16">
        <v>1382.866943</v>
      </c>
      <c r="I25" s="16">
        <v>1413.6407469999999</v>
      </c>
      <c r="J25" s="16">
        <v>1440.1944579999999</v>
      </c>
      <c r="K25" s="16">
        <v>1464.6527100000001</v>
      </c>
      <c r="L25" s="16">
        <v>1486.1226810000001</v>
      </c>
      <c r="M25" s="16">
        <v>1512.480225</v>
      </c>
      <c r="N25" s="16">
        <v>1542.9261469999999</v>
      </c>
      <c r="O25" s="16">
        <v>1577.5469969999999</v>
      </c>
      <c r="P25" s="16">
        <v>1614.4033199999999</v>
      </c>
      <c r="Q25" s="16">
        <v>1652.7857670000001</v>
      </c>
      <c r="R25" s="16">
        <v>1690.091553</v>
      </c>
      <c r="S25" s="16">
        <v>1722.8204350000001</v>
      </c>
      <c r="T25" s="16">
        <v>1753.0385739999999</v>
      </c>
      <c r="U25" s="16">
        <v>1785.817139</v>
      </c>
      <c r="V25" s="16">
        <v>1820.93335</v>
      </c>
      <c r="W25" s="16">
        <v>1858.7414550000001</v>
      </c>
      <c r="X25" s="16">
        <v>1897.8637699999999</v>
      </c>
      <c r="Y25" s="16">
        <v>1939.794189</v>
      </c>
      <c r="Z25" s="16">
        <v>1983.944092</v>
      </c>
      <c r="AA25" s="16">
        <v>2027.790039</v>
      </c>
      <c r="AB25" s="16">
        <v>2069.7546390000002</v>
      </c>
      <c r="AC25" s="16">
        <v>2110.5791020000001</v>
      </c>
      <c r="AD25" s="16">
        <v>2152.0017090000001</v>
      </c>
      <c r="AE25" s="16">
        <v>2194.96875</v>
      </c>
      <c r="AF25" s="16">
        <v>2238.3408199999999</v>
      </c>
      <c r="AG25" s="16">
        <v>2282.4025879999999</v>
      </c>
      <c r="AH25" s="17">
        <v>3.8311999999999999E-2</v>
      </c>
    </row>
    <row r="26" spans="1:34" ht="15" customHeight="1">
      <c r="B26" s="14" t="s">
        <v>63</v>
      </c>
    </row>
    <row r="27" spans="1:34" ht="15" customHeight="1">
      <c r="A27" s="13" t="s">
        <v>62</v>
      </c>
      <c r="B27" s="15" t="s">
        <v>65</v>
      </c>
      <c r="C27" s="16">
        <v>1521.9704589999999</v>
      </c>
      <c r="D27" s="16">
        <v>1618.2993160000001</v>
      </c>
      <c r="E27" s="16">
        <v>1653.9343260000001</v>
      </c>
      <c r="F27" s="16">
        <v>1638.952393</v>
      </c>
      <c r="G27" s="16">
        <v>1638.3515620000001</v>
      </c>
      <c r="H27" s="16">
        <v>1611.4123540000001</v>
      </c>
      <c r="I27" s="16">
        <v>1629.1599120000001</v>
      </c>
      <c r="J27" s="16">
        <v>1624.662476</v>
      </c>
      <c r="K27" s="16">
        <v>1642.2048339999999</v>
      </c>
      <c r="L27" s="16">
        <v>1664.909668</v>
      </c>
      <c r="M27" s="16">
        <v>1680.0539550000001</v>
      </c>
      <c r="N27" s="16">
        <v>1687.346436</v>
      </c>
      <c r="O27" s="16">
        <v>1696.865967</v>
      </c>
      <c r="P27" s="16">
        <v>1710.897095</v>
      </c>
      <c r="Q27" s="16">
        <v>1725.098389</v>
      </c>
      <c r="R27" s="16">
        <v>1731.5200199999999</v>
      </c>
      <c r="S27" s="16">
        <v>1733.1766359999999</v>
      </c>
      <c r="T27" s="16">
        <v>1733.2185059999999</v>
      </c>
      <c r="U27" s="16">
        <v>1727.7104489999999</v>
      </c>
      <c r="V27" s="16">
        <v>1732.0479740000001</v>
      </c>
      <c r="W27" s="16">
        <v>1735.4719239999999</v>
      </c>
      <c r="X27" s="16">
        <v>1747.6795649999999</v>
      </c>
      <c r="Y27" s="16">
        <v>1765.7388920000001</v>
      </c>
      <c r="Z27" s="16">
        <v>1780.219116</v>
      </c>
      <c r="AA27" s="16">
        <v>1793.768433</v>
      </c>
      <c r="AB27" s="16">
        <v>1797.2144780000001</v>
      </c>
      <c r="AC27" s="16">
        <v>1807.4219969999999</v>
      </c>
      <c r="AD27" s="16">
        <v>1820.364746</v>
      </c>
      <c r="AE27" s="16">
        <v>1837.451172</v>
      </c>
      <c r="AF27" s="16">
        <v>1853.3664550000001</v>
      </c>
      <c r="AG27" s="16">
        <v>1873.035034</v>
      </c>
      <c r="AH27" s="17">
        <v>6.9430000000000004E-3</v>
      </c>
    </row>
    <row r="28" spans="1:34" ht="15" customHeight="1">
      <c r="A28" s="13" t="s">
        <v>64</v>
      </c>
      <c r="B28" s="15" t="s">
        <v>66</v>
      </c>
      <c r="C28" s="16">
        <v>347.68133499999999</v>
      </c>
      <c r="D28" s="16">
        <v>358.75436400000001</v>
      </c>
      <c r="E28" s="16">
        <v>356.58099399999998</v>
      </c>
      <c r="F28" s="16">
        <v>351.44842499999999</v>
      </c>
      <c r="G28" s="16">
        <v>345.33050500000002</v>
      </c>
      <c r="H28" s="16">
        <v>339.26663200000002</v>
      </c>
      <c r="I28" s="16">
        <v>330.77096599999999</v>
      </c>
      <c r="J28" s="16">
        <v>321.98907500000001</v>
      </c>
      <c r="K28" s="16">
        <v>313.560699</v>
      </c>
      <c r="L28" s="16">
        <v>305.13720699999999</v>
      </c>
      <c r="M28" s="16">
        <v>296.79244999999997</v>
      </c>
      <c r="N28" s="16">
        <v>293.140198</v>
      </c>
      <c r="O28" s="16">
        <v>289.27224699999999</v>
      </c>
      <c r="P28" s="16">
        <v>285.857483</v>
      </c>
      <c r="Q28" s="16">
        <v>282.64532500000001</v>
      </c>
      <c r="R28" s="16">
        <v>278.84634399999999</v>
      </c>
      <c r="S28" s="16">
        <v>274.79904199999999</v>
      </c>
      <c r="T28" s="16">
        <v>270.87039199999998</v>
      </c>
      <c r="U28" s="16">
        <v>266.85159299999998</v>
      </c>
      <c r="V28" s="16">
        <v>262.97421300000002</v>
      </c>
      <c r="W28" s="16">
        <v>258.63861100000003</v>
      </c>
      <c r="X28" s="16">
        <v>257.41476399999999</v>
      </c>
      <c r="Y28" s="16">
        <v>256.757812</v>
      </c>
      <c r="Z28" s="16">
        <v>256.26825000000002</v>
      </c>
      <c r="AA28" s="16">
        <v>255.40484599999999</v>
      </c>
      <c r="AB28" s="16">
        <v>254.38140899999999</v>
      </c>
      <c r="AC28" s="16">
        <v>253.43038899999999</v>
      </c>
      <c r="AD28" s="16">
        <v>252.34704600000001</v>
      </c>
      <c r="AE28" s="16">
        <v>251.26715100000001</v>
      </c>
      <c r="AF28" s="16">
        <v>250.57226600000001</v>
      </c>
      <c r="AG28" s="16">
        <v>249.989349</v>
      </c>
      <c r="AH28" s="17">
        <v>-1.0935E-2</v>
      </c>
    </row>
    <row r="30" spans="1:34" ht="15" customHeight="1">
      <c r="B30" s="14" t="s">
        <v>67</v>
      </c>
    </row>
    <row r="31" spans="1:34" ht="15" customHeight="1">
      <c r="B31" s="14" t="s">
        <v>69</v>
      </c>
    </row>
    <row r="32" spans="1:34" ht="15" customHeight="1">
      <c r="A32" s="13" t="s">
        <v>68</v>
      </c>
      <c r="B32" s="15" t="s">
        <v>71</v>
      </c>
      <c r="C32" s="18">
        <v>34.575938999999998</v>
      </c>
      <c r="D32" s="18">
        <v>35.476635000000002</v>
      </c>
      <c r="E32" s="18">
        <v>36.078181999999998</v>
      </c>
      <c r="F32" s="18">
        <v>36.650905999999999</v>
      </c>
      <c r="G32" s="18">
        <v>37.159649000000002</v>
      </c>
      <c r="H32" s="18">
        <v>37.709220999999999</v>
      </c>
      <c r="I32" s="18">
        <v>38.338470000000001</v>
      </c>
      <c r="J32" s="18">
        <v>38.338428</v>
      </c>
      <c r="K32" s="18">
        <v>38.398032999999998</v>
      </c>
      <c r="L32" s="18">
        <v>38.43882</v>
      </c>
      <c r="M32" s="18">
        <v>38.538516999999999</v>
      </c>
      <c r="N32" s="18">
        <v>38.569710000000001</v>
      </c>
      <c r="O32" s="18">
        <v>38.611609999999999</v>
      </c>
      <c r="P32" s="18">
        <v>38.636851999999998</v>
      </c>
      <c r="Q32" s="18">
        <v>38.656502000000003</v>
      </c>
      <c r="R32" s="18">
        <v>38.666412000000001</v>
      </c>
      <c r="S32" s="18">
        <v>38.675044999999997</v>
      </c>
      <c r="T32" s="18">
        <v>38.684604999999998</v>
      </c>
      <c r="U32" s="18">
        <v>38.698779999999999</v>
      </c>
      <c r="V32" s="18">
        <v>38.690036999999997</v>
      </c>
      <c r="W32" s="18">
        <v>38.704577999999998</v>
      </c>
      <c r="X32" s="18">
        <v>38.713901999999997</v>
      </c>
      <c r="Y32" s="18">
        <v>38.712833000000003</v>
      </c>
      <c r="Z32" s="18">
        <v>38.708260000000003</v>
      </c>
      <c r="AA32" s="18">
        <v>38.695782000000001</v>
      </c>
      <c r="AB32" s="18">
        <v>38.670200000000001</v>
      </c>
      <c r="AC32" s="18">
        <v>38.671329</v>
      </c>
      <c r="AD32" s="18">
        <v>38.659885000000003</v>
      </c>
      <c r="AE32" s="18">
        <v>38.646473</v>
      </c>
      <c r="AF32" s="18">
        <v>38.622086000000003</v>
      </c>
      <c r="AG32" s="18">
        <v>38.599280999999998</v>
      </c>
      <c r="AH32" s="17">
        <v>3.676E-3</v>
      </c>
    </row>
    <row r="33" spans="1:34" ht="15" customHeight="1">
      <c r="A33" s="13" t="s">
        <v>70</v>
      </c>
      <c r="B33" s="15" t="s">
        <v>73</v>
      </c>
      <c r="C33" s="18">
        <v>42.153393000000001</v>
      </c>
      <c r="D33" s="18">
        <v>44.247008999999998</v>
      </c>
      <c r="E33" s="18">
        <v>44.785857999999998</v>
      </c>
      <c r="F33" s="18">
        <v>45.462093000000003</v>
      </c>
      <c r="G33" s="18">
        <v>46.176597999999998</v>
      </c>
      <c r="H33" s="18">
        <v>46.858874999999998</v>
      </c>
      <c r="I33" s="18">
        <v>47.623610999999997</v>
      </c>
      <c r="J33" s="18">
        <v>47.631118999999998</v>
      </c>
      <c r="K33" s="18">
        <v>47.657536</v>
      </c>
      <c r="L33" s="18">
        <v>47.657536</v>
      </c>
      <c r="M33" s="18">
        <v>47.683627999999999</v>
      </c>
      <c r="N33" s="18">
        <v>47.683627999999999</v>
      </c>
      <c r="O33" s="18">
        <v>47.683627999999999</v>
      </c>
      <c r="P33" s="18">
        <v>47.683627999999999</v>
      </c>
      <c r="Q33" s="18">
        <v>47.683627999999999</v>
      </c>
      <c r="R33" s="18">
        <v>47.683627999999999</v>
      </c>
      <c r="S33" s="18">
        <v>47.683627999999999</v>
      </c>
      <c r="T33" s="18">
        <v>47.683627999999999</v>
      </c>
      <c r="U33" s="18">
        <v>47.683627999999999</v>
      </c>
      <c r="V33" s="18">
        <v>47.683627999999999</v>
      </c>
      <c r="W33" s="18">
        <v>47.685558</v>
      </c>
      <c r="X33" s="18">
        <v>47.685558</v>
      </c>
      <c r="Y33" s="18">
        <v>47.685558</v>
      </c>
      <c r="Z33" s="18">
        <v>47.685558</v>
      </c>
      <c r="AA33" s="18">
        <v>47.685558</v>
      </c>
      <c r="AB33" s="18">
        <v>47.685558</v>
      </c>
      <c r="AC33" s="18">
        <v>47.689582999999999</v>
      </c>
      <c r="AD33" s="18">
        <v>47.689582999999999</v>
      </c>
      <c r="AE33" s="18">
        <v>47.689582999999999</v>
      </c>
      <c r="AF33" s="18">
        <v>47.689582999999999</v>
      </c>
      <c r="AG33" s="18">
        <v>47.689582999999999</v>
      </c>
      <c r="AH33" s="17">
        <v>4.1219999999999998E-3</v>
      </c>
    </row>
    <row r="34" spans="1:34" ht="15" customHeight="1">
      <c r="A34" s="13" t="s">
        <v>72</v>
      </c>
      <c r="B34" s="15" t="s">
        <v>75</v>
      </c>
      <c r="C34" s="18">
        <v>30.904506999999999</v>
      </c>
      <c r="D34" s="18">
        <v>31.518650000000001</v>
      </c>
      <c r="E34" s="18">
        <v>31.945416999999999</v>
      </c>
      <c r="F34" s="18">
        <v>32.456637999999998</v>
      </c>
      <c r="G34" s="18">
        <v>32.915405</v>
      </c>
      <c r="H34" s="18">
        <v>33.392699999999998</v>
      </c>
      <c r="I34" s="18">
        <v>33.955584999999999</v>
      </c>
      <c r="J34" s="18">
        <v>33.955584999999999</v>
      </c>
      <c r="K34" s="18">
        <v>33.955584999999999</v>
      </c>
      <c r="L34" s="18">
        <v>33.955584999999999</v>
      </c>
      <c r="M34" s="18">
        <v>33.955584999999999</v>
      </c>
      <c r="N34" s="18">
        <v>33.955593</v>
      </c>
      <c r="O34" s="18">
        <v>33.955593</v>
      </c>
      <c r="P34" s="18">
        <v>33.955593</v>
      </c>
      <c r="Q34" s="18">
        <v>33.955593</v>
      </c>
      <c r="R34" s="18">
        <v>33.955593</v>
      </c>
      <c r="S34" s="18">
        <v>33.955593</v>
      </c>
      <c r="T34" s="18">
        <v>33.955593</v>
      </c>
      <c r="U34" s="18">
        <v>33.955593</v>
      </c>
      <c r="V34" s="18">
        <v>33.955601000000001</v>
      </c>
      <c r="W34" s="18">
        <v>33.955601000000001</v>
      </c>
      <c r="X34" s="18">
        <v>33.955601000000001</v>
      </c>
      <c r="Y34" s="18">
        <v>33.955601000000001</v>
      </c>
      <c r="Z34" s="18">
        <v>33.955601000000001</v>
      </c>
      <c r="AA34" s="18">
        <v>33.955601000000001</v>
      </c>
      <c r="AB34" s="18">
        <v>33.955624</v>
      </c>
      <c r="AC34" s="18">
        <v>33.955624</v>
      </c>
      <c r="AD34" s="18">
        <v>33.955624</v>
      </c>
      <c r="AE34" s="18">
        <v>33.955624</v>
      </c>
      <c r="AF34" s="18">
        <v>33.955624</v>
      </c>
      <c r="AG34" s="18">
        <v>33.955624</v>
      </c>
      <c r="AH34" s="17">
        <v>3.143E-3</v>
      </c>
    </row>
    <row r="35" spans="1:34" ht="15" customHeight="1">
      <c r="A35" s="13" t="s">
        <v>74</v>
      </c>
      <c r="B35" s="15" t="s">
        <v>77</v>
      </c>
      <c r="C35" s="18">
        <v>35.559525000000001</v>
      </c>
      <c r="D35" s="18">
        <v>36.684010000000001</v>
      </c>
      <c r="E35" s="18">
        <v>37.333297999999999</v>
      </c>
      <c r="F35" s="18">
        <v>37.826214</v>
      </c>
      <c r="G35" s="18">
        <v>38.214438999999999</v>
      </c>
      <c r="H35" s="18">
        <v>38.623798000000001</v>
      </c>
      <c r="I35" s="18">
        <v>39.253933000000004</v>
      </c>
      <c r="J35" s="18">
        <v>39.401836000000003</v>
      </c>
      <c r="K35" s="18">
        <v>39.528365999999998</v>
      </c>
      <c r="L35" s="18">
        <v>39.621532000000002</v>
      </c>
      <c r="M35" s="18">
        <v>39.824795000000002</v>
      </c>
      <c r="N35" s="18">
        <v>39.94614</v>
      </c>
      <c r="O35" s="18">
        <v>40.109000999999999</v>
      </c>
      <c r="P35" s="18">
        <v>40.251700999999997</v>
      </c>
      <c r="Q35" s="18">
        <v>40.397278</v>
      </c>
      <c r="R35" s="18">
        <v>40.544291999999999</v>
      </c>
      <c r="S35" s="18">
        <v>40.698813999999999</v>
      </c>
      <c r="T35" s="18">
        <v>40.867474000000001</v>
      </c>
      <c r="U35" s="18">
        <v>41.050446000000001</v>
      </c>
      <c r="V35" s="18">
        <v>41.190041000000001</v>
      </c>
      <c r="W35" s="18">
        <v>41.378349</v>
      </c>
      <c r="X35" s="18">
        <v>41.514732000000002</v>
      </c>
      <c r="Y35" s="18">
        <v>41.621445000000001</v>
      </c>
      <c r="Z35" s="18">
        <v>41.733494</v>
      </c>
      <c r="AA35" s="18">
        <v>41.829974999999997</v>
      </c>
      <c r="AB35" s="18">
        <v>41.898018</v>
      </c>
      <c r="AC35" s="18">
        <v>42.038558999999999</v>
      </c>
      <c r="AD35" s="18">
        <v>42.159100000000002</v>
      </c>
      <c r="AE35" s="18">
        <v>42.285259000000003</v>
      </c>
      <c r="AF35" s="18">
        <v>42.388649000000001</v>
      </c>
      <c r="AG35" s="18">
        <v>42.505687999999999</v>
      </c>
      <c r="AH35" s="17">
        <v>5.9649999999999998E-3</v>
      </c>
    </row>
    <row r="36" spans="1:34" ht="15" customHeight="1">
      <c r="A36" s="13" t="s">
        <v>76</v>
      </c>
      <c r="B36" s="15" t="s">
        <v>79</v>
      </c>
      <c r="C36" s="18">
        <v>43.332656999999998</v>
      </c>
      <c r="D36" s="18">
        <v>45.108359999999998</v>
      </c>
      <c r="E36" s="18">
        <v>45.590721000000002</v>
      </c>
      <c r="F36" s="18">
        <v>46.344467000000002</v>
      </c>
      <c r="G36" s="18">
        <v>47.070244000000002</v>
      </c>
      <c r="H36" s="18">
        <v>47.607925000000002</v>
      </c>
      <c r="I36" s="18">
        <v>48.35651</v>
      </c>
      <c r="J36" s="18">
        <v>48.466147999999997</v>
      </c>
      <c r="K36" s="18">
        <v>48.581116000000002</v>
      </c>
      <c r="L36" s="18">
        <v>48.690047999999997</v>
      </c>
      <c r="M36" s="18">
        <v>48.855915000000003</v>
      </c>
      <c r="N36" s="18">
        <v>49.056713000000002</v>
      </c>
      <c r="O36" s="18">
        <v>49.261761</v>
      </c>
      <c r="P36" s="18">
        <v>49.507111000000002</v>
      </c>
      <c r="Q36" s="18">
        <v>49.749268000000001</v>
      </c>
      <c r="R36" s="18">
        <v>50.017662000000001</v>
      </c>
      <c r="S36" s="18">
        <v>50.302115999999998</v>
      </c>
      <c r="T36" s="18">
        <v>50.606482999999997</v>
      </c>
      <c r="U36" s="18">
        <v>50.927601000000003</v>
      </c>
      <c r="V36" s="18">
        <v>51.238052000000003</v>
      </c>
      <c r="W36" s="18">
        <v>51.556919000000001</v>
      </c>
      <c r="X36" s="18">
        <v>51.820061000000003</v>
      </c>
      <c r="Y36" s="18">
        <v>52.052951999999998</v>
      </c>
      <c r="Z36" s="18">
        <v>52.302273</v>
      </c>
      <c r="AA36" s="18">
        <v>52.551006000000001</v>
      </c>
      <c r="AB36" s="18">
        <v>52.786121000000001</v>
      </c>
      <c r="AC36" s="18">
        <v>53.063194000000003</v>
      </c>
      <c r="AD36" s="18">
        <v>53.379848000000003</v>
      </c>
      <c r="AE36" s="18">
        <v>53.689163000000001</v>
      </c>
      <c r="AF36" s="18">
        <v>54.011349000000003</v>
      </c>
      <c r="AG36" s="18">
        <v>54.341025999999999</v>
      </c>
      <c r="AH36" s="17">
        <v>7.574E-3</v>
      </c>
    </row>
    <row r="37" spans="1:34" ht="15" customHeight="1">
      <c r="A37" s="13" t="s">
        <v>78</v>
      </c>
      <c r="B37" s="15" t="s">
        <v>81</v>
      </c>
      <c r="C37" s="18">
        <v>31.790717999999998</v>
      </c>
      <c r="D37" s="18">
        <v>32.802833999999997</v>
      </c>
      <c r="E37" s="18">
        <v>33.318001000000002</v>
      </c>
      <c r="F37" s="18">
        <v>33.696624999999997</v>
      </c>
      <c r="G37" s="18">
        <v>33.991497000000003</v>
      </c>
      <c r="H37" s="18">
        <v>34.334408000000003</v>
      </c>
      <c r="I37" s="18">
        <v>34.904136999999999</v>
      </c>
      <c r="J37" s="18">
        <v>35.063301000000003</v>
      </c>
      <c r="K37" s="18">
        <v>35.121398999999997</v>
      </c>
      <c r="L37" s="18">
        <v>35.152676</v>
      </c>
      <c r="M37" s="18">
        <v>35.240437</v>
      </c>
      <c r="N37" s="18">
        <v>35.287022</v>
      </c>
      <c r="O37" s="18">
        <v>35.372321999999997</v>
      </c>
      <c r="P37" s="18">
        <v>35.437564999999999</v>
      </c>
      <c r="Q37" s="18">
        <v>35.515025999999999</v>
      </c>
      <c r="R37" s="18">
        <v>35.597915999999998</v>
      </c>
      <c r="S37" s="18">
        <v>35.686568999999999</v>
      </c>
      <c r="T37" s="18">
        <v>35.785324000000003</v>
      </c>
      <c r="U37" s="18">
        <v>35.890186</v>
      </c>
      <c r="V37" s="18">
        <v>35.974753999999997</v>
      </c>
      <c r="W37" s="18">
        <v>36.087676999999999</v>
      </c>
      <c r="X37" s="18">
        <v>36.158825</v>
      </c>
      <c r="Y37" s="18">
        <v>36.217339000000003</v>
      </c>
      <c r="Z37" s="18">
        <v>36.282581</v>
      </c>
      <c r="AA37" s="18">
        <v>36.340091999999999</v>
      </c>
      <c r="AB37" s="18">
        <v>36.386100999999996</v>
      </c>
      <c r="AC37" s="18">
        <v>36.473334999999999</v>
      </c>
      <c r="AD37" s="18">
        <v>36.539143000000003</v>
      </c>
      <c r="AE37" s="18">
        <v>36.618755</v>
      </c>
      <c r="AF37" s="18">
        <v>36.683075000000002</v>
      </c>
      <c r="AG37" s="18">
        <v>36.761378999999998</v>
      </c>
      <c r="AH37" s="17">
        <v>4.8539999999999998E-3</v>
      </c>
    </row>
    <row r="38" spans="1:34" ht="15" customHeight="1">
      <c r="A38" s="13" t="s">
        <v>80</v>
      </c>
      <c r="B38" s="15" t="s">
        <v>83</v>
      </c>
      <c r="C38" s="18">
        <v>35.434722999999998</v>
      </c>
      <c r="D38" s="18">
        <v>36.559928999999997</v>
      </c>
      <c r="E38" s="18">
        <v>37.204833999999998</v>
      </c>
      <c r="F38" s="18">
        <v>37.694220999999999</v>
      </c>
      <c r="G38" s="18">
        <v>38.078654999999998</v>
      </c>
      <c r="H38" s="18">
        <v>38.463242000000001</v>
      </c>
      <c r="I38" s="18">
        <v>38.992435</v>
      </c>
      <c r="J38" s="18">
        <v>39.107292000000001</v>
      </c>
      <c r="K38" s="18">
        <v>39.218741999999999</v>
      </c>
      <c r="L38" s="18">
        <v>39.296047000000002</v>
      </c>
      <c r="M38" s="18">
        <v>39.471226000000001</v>
      </c>
      <c r="N38" s="18">
        <v>39.562714</v>
      </c>
      <c r="O38" s="18">
        <v>39.689312000000001</v>
      </c>
      <c r="P38" s="18">
        <v>39.793934</v>
      </c>
      <c r="Q38" s="18">
        <v>39.899666000000003</v>
      </c>
      <c r="R38" s="18">
        <v>40.004364000000002</v>
      </c>
      <c r="S38" s="18">
        <v>40.114662000000003</v>
      </c>
      <c r="T38" s="18">
        <v>40.237231999999999</v>
      </c>
      <c r="U38" s="18">
        <v>40.371490000000001</v>
      </c>
      <c r="V38" s="18">
        <v>40.466324</v>
      </c>
      <c r="W38" s="18">
        <v>40.605407999999997</v>
      </c>
      <c r="X38" s="18">
        <v>40.705272999999998</v>
      </c>
      <c r="Y38" s="18">
        <v>40.779609999999998</v>
      </c>
      <c r="Z38" s="18">
        <v>40.857525000000003</v>
      </c>
      <c r="AA38" s="18">
        <v>40.921996999999998</v>
      </c>
      <c r="AB38" s="18">
        <v>40.961604999999999</v>
      </c>
      <c r="AC38" s="18">
        <v>41.063358000000001</v>
      </c>
      <c r="AD38" s="18">
        <v>41.145614999999999</v>
      </c>
      <c r="AE38" s="18">
        <v>41.232857000000003</v>
      </c>
      <c r="AF38" s="18">
        <v>41.298721</v>
      </c>
      <c r="AG38" s="18">
        <v>41.376674999999999</v>
      </c>
      <c r="AH38" s="17">
        <v>5.1809999999999998E-3</v>
      </c>
    </row>
    <row r="39" spans="1:34" ht="15" customHeight="1">
      <c r="A39" s="13" t="s">
        <v>82</v>
      </c>
      <c r="B39" s="15" t="s">
        <v>85</v>
      </c>
      <c r="C39" s="18">
        <v>43.062984</v>
      </c>
      <c r="D39" s="18">
        <v>44.856361</v>
      </c>
      <c r="E39" s="18">
        <v>45.339179999999999</v>
      </c>
      <c r="F39" s="18">
        <v>46.082512000000001</v>
      </c>
      <c r="G39" s="18">
        <v>46.794147000000002</v>
      </c>
      <c r="H39" s="18">
        <v>47.324184000000002</v>
      </c>
      <c r="I39" s="18">
        <v>48.051986999999997</v>
      </c>
      <c r="J39" s="18">
        <v>48.143889999999999</v>
      </c>
      <c r="K39" s="18">
        <v>48.233291999999999</v>
      </c>
      <c r="L39" s="18">
        <v>48.307322999999997</v>
      </c>
      <c r="M39" s="18">
        <v>48.425857999999998</v>
      </c>
      <c r="N39" s="18">
        <v>48.566616000000003</v>
      </c>
      <c r="O39" s="18">
        <v>48.708869999999997</v>
      </c>
      <c r="P39" s="18">
        <v>48.878948000000001</v>
      </c>
      <c r="Q39" s="18">
        <v>49.042828</v>
      </c>
      <c r="R39" s="18">
        <v>49.225208000000002</v>
      </c>
      <c r="S39" s="18">
        <v>49.419024999999998</v>
      </c>
      <c r="T39" s="18">
        <v>49.627670000000002</v>
      </c>
      <c r="U39" s="18">
        <v>49.847687000000001</v>
      </c>
      <c r="V39" s="18">
        <v>50.056106999999997</v>
      </c>
      <c r="W39" s="18">
        <v>50.273575000000001</v>
      </c>
      <c r="X39" s="18">
        <v>50.452057000000003</v>
      </c>
      <c r="Y39" s="18">
        <v>50.606411000000001</v>
      </c>
      <c r="Z39" s="18">
        <v>50.772799999999997</v>
      </c>
      <c r="AA39" s="18">
        <v>50.938583000000001</v>
      </c>
      <c r="AB39" s="18">
        <v>51.093108999999998</v>
      </c>
      <c r="AC39" s="18">
        <v>51.280605000000001</v>
      </c>
      <c r="AD39" s="18">
        <v>51.493599000000003</v>
      </c>
      <c r="AE39" s="18">
        <v>51.701439000000001</v>
      </c>
      <c r="AF39" s="18">
        <v>51.915474000000003</v>
      </c>
      <c r="AG39" s="18">
        <v>52.135528999999998</v>
      </c>
      <c r="AH39" s="17">
        <v>6.3930000000000002E-3</v>
      </c>
    </row>
    <row r="40" spans="1:34" ht="15" customHeight="1">
      <c r="A40" s="13" t="s">
        <v>84</v>
      </c>
      <c r="B40" s="15" t="s">
        <v>87</v>
      </c>
      <c r="C40" s="18">
        <v>31.721136000000001</v>
      </c>
      <c r="D40" s="18">
        <v>32.725299999999997</v>
      </c>
      <c r="E40" s="18">
        <v>33.237099000000001</v>
      </c>
      <c r="F40" s="18">
        <v>33.614491000000001</v>
      </c>
      <c r="G40" s="18">
        <v>33.908329000000002</v>
      </c>
      <c r="H40" s="18">
        <v>34.221316999999999</v>
      </c>
      <c r="I40" s="18">
        <v>34.665545999999999</v>
      </c>
      <c r="J40" s="18">
        <v>34.787337999999998</v>
      </c>
      <c r="K40" s="18">
        <v>34.834797000000002</v>
      </c>
      <c r="L40" s="18">
        <v>34.857765000000001</v>
      </c>
      <c r="M40" s="18">
        <v>34.926220000000001</v>
      </c>
      <c r="N40" s="18">
        <v>34.955395000000003</v>
      </c>
      <c r="O40" s="18">
        <v>35.016125000000002</v>
      </c>
      <c r="P40" s="18">
        <v>35.058846000000003</v>
      </c>
      <c r="Q40" s="18">
        <v>35.112552999999998</v>
      </c>
      <c r="R40" s="18">
        <v>35.170994</v>
      </c>
      <c r="S40" s="18">
        <v>35.234310000000001</v>
      </c>
      <c r="T40" s="18">
        <v>35.307110000000002</v>
      </c>
      <c r="U40" s="18">
        <v>35.384692999999999</v>
      </c>
      <c r="V40" s="18">
        <v>35.446201000000002</v>
      </c>
      <c r="W40" s="18">
        <v>35.531222999999997</v>
      </c>
      <c r="X40" s="18">
        <v>35.584885</v>
      </c>
      <c r="Y40" s="18">
        <v>35.628413999999999</v>
      </c>
      <c r="Z40" s="18">
        <v>35.677470999999997</v>
      </c>
      <c r="AA40" s="18">
        <v>35.720672999999998</v>
      </c>
      <c r="AB40" s="18">
        <v>35.754703999999997</v>
      </c>
      <c r="AC40" s="18">
        <v>35.821762</v>
      </c>
      <c r="AD40" s="18">
        <v>35.871155000000002</v>
      </c>
      <c r="AE40" s="18">
        <v>35.932364999999997</v>
      </c>
      <c r="AF40" s="18">
        <v>35.980418999999998</v>
      </c>
      <c r="AG40" s="18">
        <v>36.040646000000002</v>
      </c>
      <c r="AH40" s="17">
        <v>4.2649999999999997E-3</v>
      </c>
    </row>
    <row r="41" spans="1:34" ht="15" customHeight="1">
      <c r="A41" s="13" t="s">
        <v>86</v>
      </c>
      <c r="B41" s="15" t="s">
        <v>89</v>
      </c>
      <c r="C41" s="18">
        <v>28.906548000000001</v>
      </c>
      <c r="D41" s="18">
        <v>29.823937999999998</v>
      </c>
      <c r="E41" s="18">
        <v>30.350573000000001</v>
      </c>
      <c r="F41" s="18">
        <v>30.749773000000001</v>
      </c>
      <c r="G41" s="18">
        <v>31.063206000000001</v>
      </c>
      <c r="H41" s="18">
        <v>31.376944000000002</v>
      </c>
      <c r="I41" s="18">
        <v>31.808617000000002</v>
      </c>
      <c r="J41" s="18">
        <v>31.902322999999999</v>
      </c>
      <c r="K41" s="18">
        <v>31.993428999999999</v>
      </c>
      <c r="L41" s="18">
        <v>32.056624999999997</v>
      </c>
      <c r="M41" s="18">
        <v>32.199866999999998</v>
      </c>
      <c r="N41" s="18">
        <v>32.274590000000003</v>
      </c>
      <c r="O41" s="18">
        <v>32.378010000000003</v>
      </c>
      <c r="P41" s="18">
        <v>32.463420999999997</v>
      </c>
      <c r="Q41" s="18">
        <v>32.549728000000002</v>
      </c>
      <c r="R41" s="18">
        <v>32.635151</v>
      </c>
      <c r="S41" s="18">
        <v>32.725140000000003</v>
      </c>
      <c r="T41" s="18">
        <v>32.825138000000003</v>
      </c>
      <c r="U41" s="18">
        <v>32.934696000000002</v>
      </c>
      <c r="V41" s="18">
        <v>33.012000999999998</v>
      </c>
      <c r="W41" s="18">
        <v>33.125492000000001</v>
      </c>
      <c r="X41" s="18">
        <v>33.206969999999998</v>
      </c>
      <c r="Y41" s="18">
        <v>33.267592999999998</v>
      </c>
      <c r="Z41" s="18">
        <v>33.331119999999999</v>
      </c>
      <c r="AA41" s="18">
        <v>33.383636000000003</v>
      </c>
      <c r="AB41" s="18">
        <v>33.415832999999999</v>
      </c>
      <c r="AC41" s="18">
        <v>33.498821</v>
      </c>
      <c r="AD41" s="18">
        <v>33.565849</v>
      </c>
      <c r="AE41" s="18">
        <v>33.636940000000003</v>
      </c>
      <c r="AF41" s="18">
        <v>33.690544000000003</v>
      </c>
      <c r="AG41" s="18">
        <v>33.754027999999998</v>
      </c>
      <c r="AH41" s="17">
        <v>5.1809999999999998E-3</v>
      </c>
    </row>
    <row r="42" spans="1:34" ht="15" customHeight="1">
      <c r="A42" s="13" t="s">
        <v>88</v>
      </c>
      <c r="B42" s="15" t="s">
        <v>91</v>
      </c>
      <c r="C42" s="18">
        <v>35.165866999999999</v>
      </c>
      <c r="D42" s="18">
        <v>36.630367</v>
      </c>
      <c r="E42" s="18">
        <v>37.024642999999998</v>
      </c>
      <c r="F42" s="18">
        <v>37.631659999999997</v>
      </c>
      <c r="G42" s="18">
        <v>38.212791000000003</v>
      </c>
      <c r="H42" s="18">
        <v>38.645626</v>
      </c>
      <c r="I42" s="18">
        <v>39.239960000000004</v>
      </c>
      <c r="J42" s="18">
        <v>39.315010000000001</v>
      </c>
      <c r="K42" s="18">
        <v>39.388016</v>
      </c>
      <c r="L42" s="18">
        <v>39.448470999999998</v>
      </c>
      <c r="M42" s="18">
        <v>39.545268999999998</v>
      </c>
      <c r="N42" s="18">
        <v>39.660212999999999</v>
      </c>
      <c r="O42" s="18">
        <v>39.776381999999998</v>
      </c>
      <c r="P42" s="18">
        <v>39.915272000000002</v>
      </c>
      <c r="Q42" s="18">
        <v>40.049095000000001</v>
      </c>
      <c r="R42" s="18">
        <v>40.198031999999998</v>
      </c>
      <c r="S42" s="18">
        <v>40.356304000000002</v>
      </c>
      <c r="T42" s="18">
        <v>40.526688</v>
      </c>
      <c r="U42" s="18">
        <v>40.706356</v>
      </c>
      <c r="V42" s="18">
        <v>40.876556000000001</v>
      </c>
      <c r="W42" s="18">
        <v>41.054141999999999</v>
      </c>
      <c r="X42" s="18">
        <v>41.199894</v>
      </c>
      <c r="Y42" s="18">
        <v>41.325943000000002</v>
      </c>
      <c r="Z42" s="18">
        <v>41.461818999999998</v>
      </c>
      <c r="AA42" s="18">
        <v>41.597197999999999</v>
      </c>
      <c r="AB42" s="18">
        <v>41.723385</v>
      </c>
      <c r="AC42" s="18">
        <v>41.876499000000003</v>
      </c>
      <c r="AD42" s="18">
        <v>42.050434000000003</v>
      </c>
      <c r="AE42" s="18">
        <v>42.220157999999998</v>
      </c>
      <c r="AF42" s="18">
        <v>42.394942999999998</v>
      </c>
      <c r="AG42" s="18">
        <v>42.574641999999997</v>
      </c>
      <c r="AH42" s="17">
        <v>6.3930000000000002E-3</v>
      </c>
    </row>
    <row r="43" spans="1:34" ht="15" customHeight="1">
      <c r="A43" s="13" t="s">
        <v>90</v>
      </c>
      <c r="B43" s="15" t="s">
        <v>93</v>
      </c>
      <c r="C43" s="18">
        <v>25.864083999999998</v>
      </c>
      <c r="D43" s="18">
        <v>26.682836999999999</v>
      </c>
      <c r="E43" s="18">
        <v>27.100135999999999</v>
      </c>
      <c r="F43" s="18">
        <v>27.407844999999998</v>
      </c>
      <c r="G43" s="18">
        <v>27.647428999999999</v>
      </c>
      <c r="H43" s="18">
        <v>27.902626000000001</v>
      </c>
      <c r="I43" s="18">
        <v>28.264831999999998</v>
      </c>
      <c r="J43" s="18">
        <v>28.364135999999998</v>
      </c>
      <c r="K43" s="18">
        <v>28.402832</v>
      </c>
      <c r="L43" s="18">
        <v>28.421558000000001</v>
      </c>
      <c r="M43" s="18">
        <v>28.477374999999999</v>
      </c>
      <c r="N43" s="18">
        <v>28.501162000000001</v>
      </c>
      <c r="O43" s="18">
        <v>28.550678000000001</v>
      </c>
      <c r="P43" s="18">
        <v>28.585512000000001</v>
      </c>
      <c r="Q43" s="18">
        <v>28.629303</v>
      </c>
      <c r="R43" s="18">
        <v>28.676952</v>
      </c>
      <c r="S43" s="18">
        <v>28.728579</v>
      </c>
      <c r="T43" s="18">
        <v>28.787935000000001</v>
      </c>
      <c r="U43" s="18">
        <v>28.851194</v>
      </c>
      <c r="V43" s="18">
        <v>28.901346</v>
      </c>
      <c r="W43" s="18">
        <v>28.970669000000001</v>
      </c>
      <c r="X43" s="18">
        <v>29.014420999999999</v>
      </c>
      <c r="Y43" s="18">
        <v>29.049913</v>
      </c>
      <c r="Z43" s="18">
        <v>29.089912000000002</v>
      </c>
      <c r="AA43" s="18">
        <v>29.125136999999999</v>
      </c>
      <c r="AB43" s="18">
        <v>29.152885000000001</v>
      </c>
      <c r="AC43" s="18">
        <v>29.207560999999998</v>
      </c>
      <c r="AD43" s="18">
        <v>29.247834999999998</v>
      </c>
      <c r="AE43" s="18">
        <v>29.297743000000001</v>
      </c>
      <c r="AF43" s="18">
        <v>29.336924</v>
      </c>
      <c r="AG43" s="18">
        <v>29.386030000000002</v>
      </c>
      <c r="AH43" s="17">
        <v>4.2649999999999997E-3</v>
      </c>
    </row>
    <row r="44" spans="1:34" ht="15" customHeight="1">
      <c r="A44" s="13" t="s">
        <v>92</v>
      </c>
      <c r="B44" s="15" t="s">
        <v>95</v>
      </c>
      <c r="C44" s="18">
        <v>24.011631000000001</v>
      </c>
      <c r="D44" s="18">
        <v>24.49362</v>
      </c>
      <c r="E44" s="18">
        <v>24.99033</v>
      </c>
      <c r="F44" s="18">
        <v>25.494662999999999</v>
      </c>
      <c r="G44" s="18">
        <v>25.999084</v>
      </c>
      <c r="H44" s="18">
        <v>26.487638</v>
      </c>
      <c r="I44" s="18">
        <v>26.960497</v>
      </c>
      <c r="J44" s="18">
        <v>27.396156000000001</v>
      </c>
      <c r="K44" s="18">
        <v>27.806992999999999</v>
      </c>
      <c r="L44" s="18">
        <v>28.193567000000002</v>
      </c>
      <c r="M44" s="18">
        <v>28.559021000000001</v>
      </c>
      <c r="N44" s="18">
        <v>28.90119</v>
      </c>
      <c r="O44" s="18">
        <v>29.224095999999999</v>
      </c>
      <c r="P44" s="18">
        <v>29.524984</v>
      </c>
      <c r="Q44" s="18">
        <v>29.805897000000002</v>
      </c>
      <c r="R44" s="18">
        <v>30.068491000000002</v>
      </c>
      <c r="S44" s="18">
        <v>30.311461999999999</v>
      </c>
      <c r="T44" s="18">
        <v>30.538170000000001</v>
      </c>
      <c r="U44" s="18">
        <v>30.749134000000002</v>
      </c>
      <c r="V44" s="18">
        <v>30.943296</v>
      </c>
      <c r="W44" s="18">
        <v>31.121948</v>
      </c>
      <c r="X44" s="18">
        <v>31.288243999999999</v>
      </c>
      <c r="Y44" s="18">
        <v>31.441230999999998</v>
      </c>
      <c r="Z44" s="18">
        <v>31.581344999999999</v>
      </c>
      <c r="AA44" s="18">
        <v>31.709924999999998</v>
      </c>
      <c r="AB44" s="18">
        <v>31.830399</v>
      </c>
      <c r="AC44" s="18">
        <v>31.944506000000001</v>
      </c>
      <c r="AD44" s="18">
        <v>32.051380000000002</v>
      </c>
      <c r="AE44" s="18">
        <v>32.152484999999999</v>
      </c>
      <c r="AF44" s="18">
        <v>32.246841000000003</v>
      </c>
      <c r="AG44" s="18">
        <v>32.335819000000001</v>
      </c>
      <c r="AH44" s="17">
        <v>9.9710000000000007E-3</v>
      </c>
    </row>
    <row r="45" spans="1:34" ht="15" customHeight="1">
      <c r="A45" s="13" t="s">
        <v>94</v>
      </c>
      <c r="B45" s="15" t="s">
        <v>97</v>
      </c>
      <c r="C45" s="18">
        <v>15.201252999999999</v>
      </c>
      <c r="D45" s="18">
        <v>15.355183</v>
      </c>
      <c r="E45" s="18">
        <v>15.453816</v>
      </c>
      <c r="F45" s="18">
        <v>15.629035</v>
      </c>
      <c r="G45" s="18">
        <v>15.824693999999999</v>
      </c>
      <c r="H45" s="18">
        <v>16.066853999999999</v>
      </c>
      <c r="I45" s="18">
        <v>16.315256000000002</v>
      </c>
      <c r="J45" s="18">
        <v>16.549543</v>
      </c>
      <c r="K45" s="18">
        <v>16.588885999999999</v>
      </c>
      <c r="L45" s="18">
        <v>16.705376000000001</v>
      </c>
      <c r="M45" s="18">
        <v>16.787448999999999</v>
      </c>
      <c r="N45" s="18">
        <v>16.767828000000002</v>
      </c>
      <c r="O45" s="18">
        <v>16.786064</v>
      </c>
      <c r="P45" s="18">
        <v>16.785177000000001</v>
      </c>
      <c r="Q45" s="18">
        <v>16.784832000000002</v>
      </c>
      <c r="R45" s="18">
        <v>16.784492</v>
      </c>
      <c r="S45" s="18">
        <v>16.782982000000001</v>
      </c>
      <c r="T45" s="18">
        <v>16.772402</v>
      </c>
      <c r="U45" s="18">
        <v>16.759968000000001</v>
      </c>
      <c r="V45" s="18">
        <v>16.753847</v>
      </c>
      <c r="W45" s="18">
        <v>16.739564999999999</v>
      </c>
      <c r="X45" s="18">
        <v>16.732258000000002</v>
      </c>
      <c r="Y45" s="18">
        <v>16.723436</v>
      </c>
      <c r="Z45" s="18">
        <v>16.713588999999999</v>
      </c>
      <c r="AA45" s="18">
        <v>16.703699</v>
      </c>
      <c r="AB45" s="18">
        <v>16.694199000000001</v>
      </c>
      <c r="AC45" s="18">
        <v>16.683150999999999</v>
      </c>
      <c r="AD45" s="18">
        <v>16.688274</v>
      </c>
      <c r="AE45" s="18">
        <v>16.693066000000002</v>
      </c>
      <c r="AF45" s="18">
        <v>16.705228999999999</v>
      </c>
      <c r="AG45" s="18">
        <v>16.724495000000001</v>
      </c>
      <c r="AH45" s="17">
        <v>3.1879999999999999E-3</v>
      </c>
    </row>
    <row r="46" spans="1:34" ht="15" customHeight="1">
      <c r="A46" s="13" t="s">
        <v>96</v>
      </c>
      <c r="B46" s="15" t="s">
        <v>99</v>
      </c>
      <c r="C46" s="18">
        <v>14.04214</v>
      </c>
      <c r="D46" s="18">
        <v>14.213316000000001</v>
      </c>
      <c r="E46" s="18">
        <v>14.400014000000001</v>
      </c>
      <c r="F46" s="18">
        <v>14.593836</v>
      </c>
      <c r="G46" s="18">
        <v>14.781700000000001</v>
      </c>
      <c r="H46" s="18">
        <v>14.922821000000001</v>
      </c>
      <c r="I46" s="18">
        <v>15.073496</v>
      </c>
      <c r="J46" s="18">
        <v>15.232269000000001</v>
      </c>
      <c r="K46" s="18">
        <v>15.382192999999999</v>
      </c>
      <c r="L46" s="18">
        <v>15.533585</v>
      </c>
      <c r="M46" s="18">
        <v>15.676189000000001</v>
      </c>
      <c r="N46" s="18">
        <v>15.805425</v>
      </c>
      <c r="O46" s="18">
        <v>15.920070000000001</v>
      </c>
      <c r="P46" s="18">
        <v>16.021121999999998</v>
      </c>
      <c r="Q46" s="18">
        <v>16.107089999999999</v>
      </c>
      <c r="R46" s="18">
        <v>16.185827</v>
      </c>
      <c r="S46" s="18">
        <v>16.253571000000001</v>
      </c>
      <c r="T46" s="18">
        <v>16.306384999999999</v>
      </c>
      <c r="U46" s="18">
        <v>16.3566</v>
      </c>
      <c r="V46" s="18">
        <v>16.401613000000001</v>
      </c>
      <c r="W46" s="18">
        <v>16.439768000000001</v>
      </c>
      <c r="X46" s="18">
        <v>16.471526999999998</v>
      </c>
      <c r="Y46" s="18">
        <v>16.505562000000001</v>
      </c>
      <c r="Z46" s="18">
        <v>16.527270999999999</v>
      </c>
      <c r="AA46" s="18">
        <v>16.542200000000001</v>
      </c>
      <c r="AB46" s="18">
        <v>16.555029000000001</v>
      </c>
      <c r="AC46" s="18">
        <v>16.547198999999999</v>
      </c>
      <c r="AD46" s="18">
        <v>16.562515000000001</v>
      </c>
      <c r="AE46" s="18">
        <v>16.582225999999999</v>
      </c>
      <c r="AF46" s="18">
        <v>16.604101</v>
      </c>
      <c r="AG46" s="18">
        <v>16.627987000000001</v>
      </c>
      <c r="AH46" s="17">
        <v>5.6499999999999996E-3</v>
      </c>
    </row>
    <row r="47" spans="1:34" ht="15" customHeight="1">
      <c r="A47" s="13" t="s">
        <v>98</v>
      </c>
      <c r="B47" s="15" t="s">
        <v>100</v>
      </c>
      <c r="C47" s="18">
        <v>7.2381840000000004</v>
      </c>
      <c r="D47" s="18">
        <v>7.3106289999999996</v>
      </c>
      <c r="E47" s="18">
        <v>7.3899419999999996</v>
      </c>
      <c r="F47" s="18">
        <v>7.4766199999999996</v>
      </c>
      <c r="G47" s="18">
        <v>7.5748949999999997</v>
      </c>
      <c r="H47" s="18">
        <v>7.6872590000000001</v>
      </c>
      <c r="I47" s="18">
        <v>7.811744</v>
      </c>
      <c r="J47" s="18">
        <v>7.9480810000000002</v>
      </c>
      <c r="K47" s="18">
        <v>8.0881100000000004</v>
      </c>
      <c r="L47" s="18">
        <v>8.2363879999999998</v>
      </c>
      <c r="M47" s="18">
        <v>8.3898849999999996</v>
      </c>
      <c r="N47" s="18">
        <v>8.5456950000000003</v>
      </c>
      <c r="O47" s="18">
        <v>8.6975180000000005</v>
      </c>
      <c r="P47" s="18">
        <v>8.8389310000000005</v>
      </c>
      <c r="Q47" s="18">
        <v>8.9690670000000008</v>
      </c>
      <c r="R47" s="18">
        <v>9.0871860000000009</v>
      </c>
      <c r="S47" s="18">
        <v>9.1944230000000005</v>
      </c>
      <c r="T47" s="18">
        <v>9.2917489999999994</v>
      </c>
      <c r="U47" s="18">
        <v>9.3801190000000005</v>
      </c>
      <c r="V47" s="18">
        <v>9.4605910000000009</v>
      </c>
      <c r="W47" s="18">
        <v>9.5333299999999994</v>
      </c>
      <c r="X47" s="18">
        <v>9.6002939999999999</v>
      </c>
      <c r="Y47" s="18">
        <v>9.6593630000000008</v>
      </c>
      <c r="Z47" s="18">
        <v>9.7107510000000001</v>
      </c>
      <c r="AA47" s="18">
        <v>9.7559269999999998</v>
      </c>
      <c r="AB47" s="18">
        <v>9.7982410000000009</v>
      </c>
      <c r="AC47" s="18">
        <v>9.8399789999999996</v>
      </c>
      <c r="AD47" s="18">
        <v>9.8814709999999994</v>
      </c>
      <c r="AE47" s="18">
        <v>9.9219279999999994</v>
      </c>
      <c r="AF47" s="18">
        <v>9.9610409999999998</v>
      </c>
      <c r="AG47" s="18">
        <v>9.9996329999999993</v>
      </c>
      <c r="AH47" s="17">
        <v>1.0831E-2</v>
      </c>
    </row>
    <row r="48" spans="1:34" ht="15" customHeight="1">
      <c r="B48" s="14" t="s">
        <v>102</v>
      </c>
    </row>
    <row r="49" spans="1:34" ht="15" customHeight="1">
      <c r="A49" s="13" t="s">
        <v>101</v>
      </c>
      <c r="B49" s="15" t="s">
        <v>103</v>
      </c>
      <c r="C49" s="18">
        <v>71.028343000000007</v>
      </c>
      <c r="D49" s="18">
        <v>72.220389999999995</v>
      </c>
      <c r="E49" s="18">
        <v>72.564667</v>
      </c>
      <c r="F49" s="18">
        <v>73.077133000000003</v>
      </c>
      <c r="G49" s="18">
        <v>73.849853999999993</v>
      </c>
      <c r="H49" s="18">
        <v>74.425162999999998</v>
      </c>
      <c r="I49" s="18">
        <v>74.927543999999997</v>
      </c>
      <c r="J49" s="18">
        <v>75.429169000000002</v>
      </c>
      <c r="K49" s="18">
        <v>75.919990999999996</v>
      </c>
      <c r="L49" s="18">
        <v>76.401756000000006</v>
      </c>
      <c r="M49" s="18">
        <v>76.913512999999995</v>
      </c>
      <c r="N49" s="18">
        <v>77.444984000000005</v>
      </c>
      <c r="O49" s="18">
        <v>78.005836000000002</v>
      </c>
      <c r="P49" s="18">
        <v>78.598488000000003</v>
      </c>
      <c r="Q49" s="18">
        <v>79.204361000000006</v>
      </c>
      <c r="R49" s="18">
        <v>79.826790000000003</v>
      </c>
      <c r="S49" s="18">
        <v>80.448372000000006</v>
      </c>
      <c r="T49" s="18">
        <v>81.070091000000005</v>
      </c>
      <c r="U49" s="18">
        <v>81.685203999999999</v>
      </c>
      <c r="V49" s="18">
        <v>82.280083000000005</v>
      </c>
      <c r="W49" s="18">
        <v>82.864433000000005</v>
      </c>
      <c r="X49" s="18">
        <v>83.445746999999997</v>
      </c>
      <c r="Y49" s="18">
        <v>84.029929999999993</v>
      </c>
      <c r="Z49" s="18">
        <v>84.622078000000002</v>
      </c>
      <c r="AA49" s="18">
        <v>85.195296999999997</v>
      </c>
      <c r="AB49" s="18">
        <v>85.747985999999997</v>
      </c>
      <c r="AC49" s="18">
        <v>86.293166999999997</v>
      </c>
      <c r="AD49" s="18">
        <v>86.829903000000002</v>
      </c>
      <c r="AE49" s="18">
        <v>87.385756999999998</v>
      </c>
      <c r="AF49" s="18">
        <v>87.936958000000004</v>
      </c>
      <c r="AG49" s="18">
        <v>88.485016000000002</v>
      </c>
      <c r="AH49" s="17">
        <v>7.352E-3</v>
      </c>
    </row>
    <row r="50" spans="1:34" ht="15" customHeight="1">
      <c r="B50" s="14" t="s">
        <v>105</v>
      </c>
    </row>
    <row r="51" spans="1:34" ht="15" customHeight="1">
      <c r="A51" s="13" t="s">
        <v>104</v>
      </c>
      <c r="B51" s="15" t="s">
        <v>65</v>
      </c>
      <c r="C51" s="18">
        <v>3.4893709999999998</v>
      </c>
      <c r="D51" s="18">
        <v>3.512003</v>
      </c>
      <c r="E51" s="18">
        <v>3.5347819999999999</v>
      </c>
      <c r="F51" s="18">
        <v>3.5577100000000002</v>
      </c>
      <c r="G51" s="18">
        <v>3.5807850000000001</v>
      </c>
      <c r="H51" s="18">
        <v>3.6040100000000002</v>
      </c>
      <c r="I51" s="18">
        <v>3.627386</v>
      </c>
      <c r="J51" s="18">
        <v>3.6509140000000002</v>
      </c>
      <c r="K51" s="18">
        <v>3.6745939999999999</v>
      </c>
      <c r="L51" s="18">
        <v>3.6984279999999998</v>
      </c>
      <c r="M51" s="18">
        <v>3.7224159999999999</v>
      </c>
      <c r="N51" s="18">
        <v>3.7465600000000001</v>
      </c>
      <c r="O51" s="18">
        <v>3.7708599999999999</v>
      </c>
      <c r="P51" s="18">
        <v>3.795318</v>
      </c>
      <c r="Q51" s="18">
        <v>3.8199350000000001</v>
      </c>
      <c r="R51" s="18">
        <v>3.8447119999999999</v>
      </c>
      <c r="S51" s="18">
        <v>3.8696489999999999</v>
      </c>
      <c r="T51" s="18">
        <v>3.8947479999999999</v>
      </c>
      <c r="U51" s="18">
        <v>3.9200089999999999</v>
      </c>
      <c r="V51" s="18">
        <v>3.9454349999999998</v>
      </c>
      <c r="W51" s="18">
        <v>3.971025</v>
      </c>
      <c r="X51" s="18">
        <v>3.9967820000000001</v>
      </c>
      <c r="Y51" s="18">
        <v>4.0227050000000002</v>
      </c>
      <c r="Z51" s="18">
        <v>4.0487970000000004</v>
      </c>
      <c r="AA51" s="18">
        <v>4.0750580000000003</v>
      </c>
      <c r="AB51" s="18">
        <v>4.1014889999999999</v>
      </c>
      <c r="AC51" s="18">
        <v>4.1280910000000004</v>
      </c>
      <c r="AD51" s="18">
        <v>4.1548660000000002</v>
      </c>
      <c r="AE51" s="18">
        <v>4.1818150000000003</v>
      </c>
      <c r="AF51" s="18">
        <v>4.208939</v>
      </c>
      <c r="AG51" s="18">
        <v>4.2362380000000002</v>
      </c>
      <c r="AH51" s="17">
        <v>6.4859999999999996E-3</v>
      </c>
    </row>
    <row r="52" spans="1:34" ht="15" customHeight="1">
      <c r="A52" s="13" t="s">
        <v>106</v>
      </c>
      <c r="B52" s="15" t="s">
        <v>66</v>
      </c>
      <c r="C52" s="18">
        <v>4.8419600000000003</v>
      </c>
      <c r="D52" s="18">
        <v>4.8707260000000003</v>
      </c>
      <c r="E52" s="18">
        <v>4.8996630000000003</v>
      </c>
      <c r="F52" s="18">
        <v>4.9287720000000004</v>
      </c>
      <c r="G52" s="18">
        <v>4.9580539999999997</v>
      </c>
      <c r="H52" s="18">
        <v>4.9875090000000002</v>
      </c>
      <c r="I52" s="18">
        <v>5.0171400000000004</v>
      </c>
      <c r="J52" s="18">
        <v>5.0469470000000003</v>
      </c>
      <c r="K52" s="18">
        <v>5.0769310000000001</v>
      </c>
      <c r="L52" s="18">
        <v>5.1070919999999997</v>
      </c>
      <c r="M52" s="18">
        <v>5.1374339999999998</v>
      </c>
      <c r="N52" s="18">
        <v>5.1679550000000001</v>
      </c>
      <c r="O52" s="18">
        <v>5.198658</v>
      </c>
      <c r="P52" s="18">
        <v>5.2295429999999996</v>
      </c>
      <c r="Q52" s="18">
        <v>5.2606109999999999</v>
      </c>
      <c r="R52" s="18">
        <v>5.2918640000000003</v>
      </c>
      <c r="S52" s="18">
        <v>5.3233030000000001</v>
      </c>
      <c r="T52" s="18">
        <v>5.3549290000000003</v>
      </c>
      <c r="U52" s="18">
        <v>5.3867419999999999</v>
      </c>
      <c r="V52" s="18">
        <v>5.4187450000000004</v>
      </c>
      <c r="W52" s="18">
        <v>5.4509379999999998</v>
      </c>
      <c r="X52" s="18">
        <v>5.4833220000000003</v>
      </c>
      <c r="Y52" s="18">
        <v>5.515898</v>
      </c>
      <c r="Z52" s="18">
        <v>5.548667</v>
      </c>
      <c r="AA52" s="18">
        <v>5.5816319999999999</v>
      </c>
      <c r="AB52" s="18">
        <v>5.6147919999999996</v>
      </c>
      <c r="AC52" s="18">
        <v>5.6481500000000002</v>
      </c>
      <c r="AD52" s="18">
        <v>5.681705</v>
      </c>
      <c r="AE52" s="18">
        <v>5.7154600000000002</v>
      </c>
      <c r="AF52" s="18">
        <v>5.7494160000000001</v>
      </c>
      <c r="AG52" s="18">
        <v>5.7835729999999996</v>
      </c>
      <c r="AH52" s="17">
        <v>5.9410000000000001E-3</v>
      </c>
    </row>
    <row r="54" spans="1:34" ht="15" customHeight="1">
      <c r="B54" s="14" t="s">
        <v>107</v>
      </c>
    </row>
    <row r="55" spans="1:34" ht="15" customHeight="1">
      <c r="B55" s="14" t="s">
        <v>109</v>
      </c>
    </row>
    <row r="56" spans="1:34" ht="15" customHeight="1">
      <c r="A56" s="13" t="s">
        <v>108</v>
      </c>
      <c r="B56" s="15" t="s">
        <v>111</v>
      </c>
      <c r="C56" s="29">
        <v>13.671303</v>
      </c>
      <c r="D56" s="29">
        <v>14.31452</v>
      </c>
      <c r="E56" s="29">
        <v>14.303330000000001</v>
      </c>
      <c r="F56" s="29">
        <v>14.308396999999999</v>
      </c>
      <c r="G56" s="29">
        <v>14.256598</v>
      </c>
      <c r="H56" s="29">
        <v>14.176140999999999</v>
      </c>
      <c r="I56" s="29">
        <v>14.078118999999999</v>
      </c>
      <c r="J56" s="29">
        <v>13.976815</v>
      </c>
      <c r="K56" s="29">
        <v>13.878121999999999</v>
      </c>
      <c r="L56" s="29">
        <v>13.768432000000001</v>
      </c>
      <c r="M56" s="29">
        <v>13.669912999999999</v>
      </c>
      <c r="N56" s="29">
        <v>13.575455</v>
      </c>
      <c r="O56" s="29">
        <v>13.488398</v>
      </c>
      <c r="P56" s="29">
        <v>13.423621000000001</v>
      </c>
      <c r="Q56" s="29">
        <v>13.372301</v>
      </c>
      <c r="R56" s="29">
        <v>13.328881000000001</v>
      </c>
      <c r="S56" s="29">
        <v>13.286728999999999</v>
      </c>
      <c r="T56" s="29">
        <v>13.246257</v>
      </c>
      <c r="U56" s="29">
        <v>13.21139</v>
      </c>
      <c r="V56" s="29">
        <v>13.189525</v>
      </c>
      <c r="W56" s="29">
        <v>13.176627999999999</v>
      </c>
      <c r="X56" s="29">
        <v>13.16408</v>
      </c>
      <c r="Y56" s="29">
        <v>13.164543</v>
      </c>
      <c r="Z56" s="29">
        <v>13.175846999999999</v>
      </c>
      <c r="AA56" s="29">
        <v>13.192310000000001</v>
      </c>
      <c r="AB56" s="29">
        <v>13.206203</v>
      </c>
      <c r="AC56" s="29">
        <v>13.222257000000001</v>
      </c>
      <c r="AD56" s="29">
        <v>13.241574</v>
      </c>
      <c r="AE56" s="29">
        <v>13.266640000000001</v>
      </c>
      <c r="AF56" s="29">
        <v>13.297891</v>
      </c>
      <c r="AG56" s="29">
        <v>13.329485</v>
      </c>
      <c r="AH56" s="17">
        <v>-8.4400000000000002E-4</v>
      </c>
    </row>
    <row r="57" spans="1:34" ht="15" customHeight="1">
      <c r="A57" s="13" t="s">
        <v>110</v>
      </c>
      <c r="B57" s="15" t="s">
        <v>113</v>
      </c>
      <c r="C57" s="29">
        <v>0.80038699999999996</v>
      </c>
      <c r="D57" s="29">
        <v>0.824125</v>
      </c>
      <c r="E57" s="29">
        <v>0.83617799999999998</v>
      </c>
      <c r="F57" s="29">
        <v>0.83818499999999996</v>
      </c>
      <c r="G57" s="29">
        <v>0.841109</v>
      </c>
      <c r="H57" s="29">
        <v>0.84806099999999995</v>
      </c>
      <c r="I57" s="29">
        <v>0.85120600000000002</v>
      </c>
      <c r="J57" s="29">
        <v>0.852634</v>
      </c>
      <c r="K57" s="29">
        <v>0.85334100000000002</v>
      </c>
      <c r="L57" s="29">
        <v>0.85313899999999998</v>
      </c>
      <c r="M57" s="29">
        <v>0.85419800000000001</v>
      </c>
      <c r="N57" s="29">
        <v>0.85696499999999998</v>
      </c>
      <c r="O57" s="29">
        <v>0.86006400000000005</v>
      </c>
      <c r="P57" s="29">
        <v>0.86418700000000004</v>
      </c>
      <c r="Q57" s="29">
        <v>0.87027200000000005</v>
      </c>
      <c r="R57" s="29">
        <v>0.87683199999999994</v>
      </c>
      <c r="S57" s="29">
        <v>0.88265099999999996</v>
      </c>
      <c r="T57" s="29">
        <v>0.88892199999999999</v>
      </c>
      <c r="U57" s="29">
        <v>0.89632400000000001</v>
      </c>
      <c r="V57" s="29">
        <v>0.90395000000000003</v>
      </c>
      <c r="W57" s="29">
        <v>0.91157100000000002</v>
      </c>
      <c r="X57" s="29">
        <v>0.92086299999999999</v>
      </c>
      <c r="Y57" s="29">
        <v>0.93132000000000004</v>
      </c>
      <c r="Z57" s="29">
        <v>0.94299999999999995</v>
      </c>
      <c r="AA57" s="29">
        <v>0.95448900000000003</v>
      </c>
      <c r="AB57" s="29">
        <v>0.96569400000000005</v>
      </c>
      <c r="AC57" s="29">
        <v>0.97780900000000004</v>
      </c>
      <c r="AD57" s="29">
        <v>0.98829999999999996</v>
      </c>
      <c r="AE57" s="29">
        <v>0.99942799999999998</v>
      </c>
      <c r="AF57" s="29">
        <v>1.01142</v>
      </c>
      <c r="AG57" s="29">
        <v>1.023431</v>
      </c>
      <c r="AH57" s="17">
        <v>8.2279999999999992E-3</v>
      </c>
    </row>
    <row r="58" spans="1:34" ht="15" customHeight="1">
      <c r="A58" s="13" t="s">
        <v>112</v>
      </c>
      <c r="B58" s="15" t="s">
        <v>115</v>
      </c>
      <c r="C58" s="29">
        <v>0.124219</v>
      </c>
      <c r="D58" s="29">
        <v>0.15560299999999999</v>
      </c>
      <c r="E58" s="29">
        <v>0.17824799999999999</v>
      </c>
      <c r="F58" s="29">
        <v>0.19545999999999999</v>
      </c>
      <c r="G58" s="29">
        <v>0.20796899999999999</v>
      </c>
      <c r="H58" s="29">
        <v>0.217173</v>
      </c>
      <c r="I58" s="29">
        <v>0.22372700000000001</v>
      </c>
      <c r="J58" s="29">
        <v>0.22850599999999999</v>
      </c>
      <c r="K58" s="29">
        <v>0.23133200000000001</v>
      </c>
      <c r="L58" s="29">
        <v>0.23314199999999999</v>
      </c>
      <c r="M58" s="29">
        <v>0.23496500000000001</v>
      </c>
      <c r="N58" s="29">
        <v>0.235624</v>
      </c>
      <c r="O58" s="29">
        <v>0.23652599999999999</v>
      </c>
      <c r="P58" s="29">
        <v>0.23686699999999999</v>
      </c>
      <c r="Q58" s="29">
        <v>0.23699400000000001</v>
      </c>
      <c r="R58" s="29">
        <v>0.23697099999999999</v>
      </c>
      <c r="S58" s="29">
        <v>0.236901</v>
      </c>
      <c r="T58" s="29">
        <v>0.236676</v>
      </c>
      <c r="U58" s="29">
        <v>0.23635400000000001</v>
      </c>
      <c r="V58" s="29">
        <v>0.23574899999999999</v>
      </c>
      <c r="W58" s="29">
        <v>0.23542099999999999</v>
      </c>
      <c r="X58" s="29">
        <v>0.23472100000000001</v>
      </c>
      <c r="Y58" s="29">
        <v>0.23394400000000001</v>
      </c>
      <c r="Z58" s="29">
        <v>0.23314099999999999</v>
      </c>
      <c r="AA58" s="29">
        <v>0.232267</v>
      </c>
      <c r="AB58" s="29">
        <v>0.231266</v>
      </c>
      <c r="AC58" s="29">
        <v>0.23055400000000001</v>
      </c>
      <c r="AD58" s="29">
        <v>0.22966200000000001</v>
      </c>
      <c r="AE58" s="29">
        <v>0.22886600000000001</v>
      </c>
      <c r="AF58" s="29">
        <v>0.22806100000000001</v>
      </c>
      <c r="AG58" s="29">
        <v>0.22742000000000001</v>
      </c>
      <c r="AH58" s="17">
        <v>2.0362999999999999E-2</v>
      </c>
    </row>
    <row r="59" spans="1:34" ht="15" customHeight="1">
      <c r="A59" s="13" t="s">
        <v>114</v>
      </c>
      <c r="B59" s="15" t="s">
        <v>117</v>
      </c>
      <c r="C59" s="29">
        <v>5.2159199999999997</v>
      </c>
      <c r="D59" s="29">
        <v>5.3152980000000003</v>
      </c>
      <c r="E59" s="29">
        <v>5.4481669999999998</v>
      </c>
      <c r="F59" s="29">
        <v>5.454726</v>
      </c>
      <c r="G59" s="29">
        <v>5.4643699999999997</v>
      </c>
      <c r="H59" s="29">
        <v>5.481522</v>
      </c>
      <c r="I59" s="29">
        <v>5.4570720000000001</v>
      </c>
      <c r="J59" s="29">
        <v>5.4193680000000004</v>
      </c>
      <c r="K59" s="29">
        <v>5.381697</v>
      </c>
      <c r="L59" s="29">
        <v>5.342422</v>
      </c>
      <c r="M59" s="29">
        <v>5.3117549999999998</v>
      </c>
      <c r="N59" s="29">
        <v>5.2842169999999999</v>
      </c>
      <c r="O59" s="29">
        <v>5.2531059999999998</v>
      </c>
      <c r="P59" s="29">
        <v>5.2295129999999999</v>
      </c>
      <c r="Q59" s="29">
        <v>5.2186190000000003</v>
      </c>
      <c r="R59" s="29">
        <v>5.2171539999999998</v>
      </c>
      <c r="S59" s="29">
        <v>5.2134900000000002</v>
      </c>
      <c r="T59" s="29">
        <v>5.2167539999999999</v>
      </c>
      <c r="U59" s="29">
        <v>5.2329160000000003</v>
      </c>
      <c r="V59" s="29">
        <v>5.249949</v>
      </c>
      <c r="W59" s="29">
        <v>5.2650880000000004</v>
      </c>
      <c r="X59" s="29">
        <v>5.2961619999999998</v>
      </c>
      <c r="Y59" s="29">
        <v>5.3431240000000004</v>
      </c>
      <c r="Z59" s="29">
        <v>5.3956419999999996</v>
      </c>
      <c r="AA59" s="29">
        <v>5.4427680000000001</v>
      </c>
      <c r="AB59" s="29">
        <v>5.4910430000000003</v>
      </c>
      <c r="AC59" s="29">
        <v>5.5400879999999999</v>
      </c>
      <c r="AD59" s="29">
        <v>5.5875690000000002</v>
      </c>
      <c r="AE59" s="29">
        <v>5.6404889999999996</v>
      </c>
      <c r="AF59" s="29">
        <v>5.6978999999999997</v>
      </c>
      <c r="AG59" s="29">
        <v>5.7578870000000002</v>
      </c>
      <c r="AH59" s="17">
        <v>3.3010000000000001E-3</v>
      </c>
    </row>
    <row r="60" spans="1:34" ht="15" customHeight="1">
      <c r="A60" s="13" t="s">
        <v>116</v>
      </c>
      <c r="B60" s="15" t="s">
        <v>119</v>
      </c>
      <c r="C60" s="29">
        <v>2.9648000000000001E-2</v>
      </c>
      <c r="D60" s="29">
        <v>3.5372000000000001E-2</v>
      </c>
      <c r="E60" s="29">
        <v>3.9948999999999998E-2</v>
      </c>
      <c r="F60" s="29">
        <v>4.3489E-2</v>
      </c>
      <c r="G60" s="29">
        <v>4.5983999999999997E-2</v>
      </c>
      <c r="H60" s="29">
        <v>4.7932000000000002E-2</v>
      </c>
      <c r="I60" s="29">
        <v>4.9327000000000003E-2</v>
      </c>
      <c r="J60" s="29">
        <v>5.0383999999999998E-2</v>
      </c>
      <c r="K60" s="29">
        <v>5.0867000000000002E-2</v>
      </c>
      <c r="L60" s="29">
        <v>5.1175999999999999E-2</v>
      </c>
      <c r="M60" s="29">
        <v>5.1805999999999998E-2</v>
      </c>
      <c r="N60" s="29">
        <v>5.2263999999999998E-2</v>
      </c>
      <c r="O60" s="29">
        <v>5.2979999999999999E-2</v>
      </c>
      <c r="P60" s="29">
        <v>5.3629000000000003E-2</v>
      </c>
      <c r="Q60" s="29">
        <v>5.4341E-2</v>
      </c>
      <c r="R60" s="29">
        <v>5.5025999999999999E-2</v>
      </c>
      <c r="S60" s="29">
        <v>5.5648000000000003E-2</v>
      </c>
      <c r="T60" s="29">
        <v>5.6226999999999999E-2</v>
      </c>
      <c r="U60" s="29">
        <v>5.6842999999999998E-2</v>
      </c>
      <c r="V60" s="29">
        <v>5.7418999999999998E-2</v>
      </c>
      <c r="W60" s="29">
        <v>5.8186000000000002E-2</v>
      </c>
      <c r="X60" s="29">
        <v>5.8848999999999999E-2</v>
      </c>
      <c r="Y60" s="29">
        <v>5.9567000000000002E-2</v>
      </c>
      <c r="Z60" s="29">
        <v>6.0338999999999997E-2</v>
      </c>
      <c r="AA60" s="29">
        <v>6.1092E-2</v>
      </c>
      <c r="AB60" s="29">
        <v>6.1766000000000001E-2</v>
      </c>
      <c r="AC60" s="29">
        <v>6.2538999999999997E-2</v>
      </c>
      <c r="AD60" s="29">
        <v>6.3215999999999994E-2</v>
      </c>
      <c r="AE60" s="29">
        <v>6.3948000000000005E-2</v>
      </c>
      <c r="AF60" s="29">
        <v>6.4641000000000004E-2</v>
      </c>
      <c r="AG60" s="29">
        <v>6.5327999999999997E-2</v>
      </c>
      <c r="AH60" s="17">
        <v>2.6683999999999999E-2</v>
      </c>
    </row>
    <row r="61" spans="1:34" ht="15" customHeight="1">
      <c r="A61" s="13" t="s">
        <v>118</v>
      </c>
      <c r="B61" s="15" t="s">
        <v>121</v>
      </c>
      <c r="C61" s="29">
        <v>0.43617299999999998</v>
      </c>
      <c r="D61" s="29">
        <v>0.46079100000000001</v>
      </c>
      <c r="E61" s="29">
        <v>0.46790300000000001</v>
      </c>
      <c r="F61" s="29">
        <v>0.46067599999999997</v>
      </c>
      <c r="G61" s="29">
        <v>0.45754</v>
      </c>
      <c r="H61" s="29">
        <v>0.44711600000000001</v>
      </c>
      <c r="I61" s="29">
        <v>0.44912800000000003</v>
      </c>
      <c r="J61" s="29">
        <v>0.44500200000000001</v>
      </c>
      <c r="K61" s="29">
        <v>0.44690800000000003</v>
      </c>
      <c r="L61" s="29">
        <v>0.45016699999999998</v>
      </c>
      <c r="M61" s="29">
        <v>0.45133400000000001</v>
      </c>
      <c r="N61" s="29">
        <v>0.45037199999999999</v>
      </c>
      <c r="O61" s="29">
        <v>0.44999400000000001</v>
      </c>
      <c r="P61" s="29">
        <v>0.45079200000000003</v>
      </c>
      <c r="Q61" s="29">
        <v>0.45160400000000001</v>
      </c>
      <c r="R61" s="29">
        <v>0.45036399999999999</v>
      </c>
      <c r="S61" s="29">
        <v>0.44789000000000001</v>
      </c>
      <c r="T61" s="29">
        <v>0.44501400000000002</v>
      </c>
      <c r="U61" s="29">
        <v>0.44074099999999999</v>
      </c>
      <c r="V61" s="29">
        <v>0.43900099999999997</v>
      </c>
      <c r="W61" s="29">
        <v>0.43703399999999998</v>
      </c>
      <c r="X61" s="29">
        <v>0.43727199999999999</v>
      </c>
      <c r="Y61" s="29">
        <v>0.43894300000000003</v>
      </c>
      <c r="Z61" s="29">
        <v>0.439691</v>
      </c>
      <c r="AA61" s="29">
        <v>0.44018200000000002</v>
      </c>
      <c r="AB61" s="29">
        <v>0.43818600000000002</v>
      </c>
      <c r="AC61" s="29">
        <v>0.43783499999999997</v>
      </c>
      <c r="AD61" s="29">
        <v>0.43812800000000002</v>
      </c>
      <c r="AE61" s="29">
        <v>0.43939099999999998</v>
      </c>
      <c r="AF61" s="29">
        <v>0.44034099999999998</v>
      </c>
      <c r="AG61" s="29">
        <v>0.44214599999999998</v>
      </c>
      <c r="AH61" s="17">
        <v>4.5300000000000001E-4</v>
      </c>
    </row>
    <row r="62" spans="1:34" ht="15" customHeight="1">
      <c r="A62" s="13" t="s">
        <v>120</v>
      </c>
      <c r="B62" s="15" t="s">
        <v>123</v>
      </c>
      <c r="C62" s="29">
        <v>7.7342999999999995E-2</v>
      </c>
      <c r="D62" s="29">
        <v>7.9008999999999996E-2</v>
      </c>
      <c r="E62" s="29">
        <v>7.8090000000000007E-2</v>
      </c>
      <c r="F62" s="29">
        <v>7.6536000000000007E-2</v>
      </c>
      <c r="G62" s="29">
        <v>7.4773999999999993E-2</v>
      </c>
      <c r="H62" s="29">
        <v>7.3055999999999996E-2</v>
      </c>
      <c r="I62" s="29">
        <v>7.0842000000000002E-2</v>
      </c>
      <c r="J62" s="29">
        <v>6.8567000000000003E-2</v>
      </c>
      <c r="K62" s="29">
        <v>6.6392999999999994E-2</v>
      </c>
      <c r="L62" s="29">
        <v>6.4238000000000003E-2</v>
      </c>
      <c r="M62" s="29">
        <v>6.2135999999999997E-2</v>
      </c>
      <c r="N62" s="29">
        <v>6.1026999999999998E-2</v>
      </c>
      <c r="O62" s="29">
        <v>5.9879000000000002E-2</v>
      </c>
      <c r="P62" s="29">
        <v>5.883E-2</v>
      </c>
      <c r="Q62" s="29">
        <v>5.7829999999999999E-2</v>
      </c>
      <c r="R62" s="29">
        <v>5.6736000000000002E-2</v>
      </c>
      <c r="S62" s="29">
        <v>5.5594999999999999E-2</v>
      </c>
      <c r="T62" s="29">
        <v>5.4487000000000001E-2</v>
      </c>
      <c r="U62" s="29">
        <v>5.3377000000000001E-2</v>
      </c>
      <c r="V62" s="29">
        <v>5.2299999999999999E-2</v>
      </c>
      <c r="W62" s="29">
        <v>5.1144000000000002E-2</v>
      </c>
      <c r="X62" s="29">
        <v>5.0613999999999999E-2</v>
      </c>
      <c r="Y62" s="29">
        <v>5.0202999999999998E-2</v>
      </c>
      <c r="Z62" s="29">
        <v>4.9824E-2</v>
      </c>
      <c r="AA62" s="29">
        <v>4.9375000000000002E-2</v>
      </c>
      <c r="AB62" s="29">
        <v>4.8897000000000003E-2</v>
      </c>
      <c r="AC62" s="29">
        <v>4.8439000000000003E-2</v>
      </c>
      <c r="AD62" s="29">
        <v>4.7957E-2</v>
      </c>
      <c r="AE62" s="29">
        <v>4.7481000000000002E-2</v>
      </c>
      <c r="AF62" s="29">
        <v>4.7081999999999999E-2</v>
      </c>
      <c r="AG62" s="29">
        <v>4.6699999999999998E-2</v>
      </c>
      <c r="AH62" s="17">
        <v>-1.6677000000000001E-2</v>
      </c>
    </row>
    <row r="63" spans="1:34" ht="15" customHeight="1">
      <c r="A63" s="13" t="s">
        <v>122</v>
      </c>
      <c r="B63" s="15" t="s">
        <v>125</v>
      </c>
      <c r="C63" s="29">
        <v>0.85588699999999995</v>
      </c>
      <c r="D63" s="29">
        <v>0.88170099999999996</v>
      </c>
      <c r="E63" s="29">
        <v>0.97264300000000004</v>
      </c>
      <c r="F63" s="29">
        <v>0.97087999999999997</v>
      </c>
      <c r="G63" s="29">
        <v>0.96519200000000005</v>
      </c>
      <c r="H63" s="29">
        <v>0.93135599999999996</v>
      </c>
      <c r="I63" s="29">
        <v>0.93199399999999999</v>
      </c>
      <c r="J63" s="29">
        <v>0.91992700000000005</v>
      </c>
      <c r="K63" s="29">
        <v>0.918072</v>
      </c>
      <c r="L63" s="29">
        <v>0.91630299999999998</v>
      </c>
      <c r="M63" s="29">
        <v>0.93429499999999999</v>
      </c>
      <c r="N63" s="29">
        <v>0.91906500000000002</v>
      </c>
      <c r="O63" s="29">
        <v>0.91856099999999996</v>
      </c>
      <c r="P63" s="29">
        <v>0.91766099999999995</v>
      </c>
      <c r="Q63" s="29">
        <v>0.91696699999999998</v>
      </c>
      <c r="R63" s="29">
        <v>0.916103</v>
      </c>
      <c r="S63" s="29">
        <v>0.91549499999999995</v>
      </c>
      <c r="T63" s="29">
        <v>0.91719700000000004</v>
      </c>
      <c r="U63" s="29">
        <v>0.91479299999999997</v>
      </c>
      <c r="V63" s="29">
        <v>0.91517700000000002</v>
      </c>
      <c r="W63" s="29">
        <v>0.90615800000000002</v>
      </c>
      <c r="X63" s="29">
        <v>0.91317899999999996</v>
      </c>
      <c r="Y63" s="29">
        <v>0.90260600000000002</v>
      </c>
      <c r="Z63" s="29">
        <v>0.90266900000000005</v>
      </c>
      <c r="AA63" s="29">
        <v>0.89637100000000003</v>
      </c>
      <c r="AB63" s="29">
        <v>0.90110100000000004</v>
      </c>
      <c r="AC63" s="29">
        <v>0.89584200000000003</v>
      </c>
      <c r="AD63" s="29">
        <v>0.89296699999999996</v>
      </c>
      <c r="AE63" s="29">
        <v>0.89244500000000004</v>
      </c>
      <c r="AF63" s="29">
        <v>0.89249800000000001</v>
      </c>
      <c r="AG63" s="29">
        <v>0.89156299999999999</v>
      </c>
      <c r="AH63" s="17">
        <v>1.3619999999999999E-3</v>
      </c>
    </row>
    <row r="64" spans="1:34" ht="15" customHeight="1">
      <c r="A64" s="13" t="s">
        <v>124</v>
      </c>
      <c r="B64" s="15" t="s">
        <v>127</v>
      </c>
      <c r="C64" s="29">
        <v>0.195878</v>
      </c>
      <c r="D64" s="29">
        <v>0.19662299999999999</v>
      </c>
      <c r="E64" s="29">
        <v>0.199516</v>
      </c>
      <c r="F64" s="29">
        <v>0.20052300000000001</v>
      </c>
      <c r="G64" s="29">
        <v>0.200213</v>
      </c>
      <c r="H64" s="29">
        <v>0.19985800000000001</v>
      </c>
      <c r="I64" s="29">
        <v>0.19897000000000001</v>
      </c>
      <c r="J64" s="29">
        <v>0.19770599999999999</v>
      </c>
      <c r="K64" s="29">
        <v>0.196211</v>
      </c>
      <c r="L64" s="29">
        <v>0.194547</v>
      </c>
      <c r="M64" s="29">
        <v>0.19328500000000001</v>
      </c>
      <c r="N64" s="29">
        <v>0.19231599999999999</v>
      </c>
      <c r="O64" s="29">
        <v>0.19153100000000001</v>
      </c>
      <c r="P64" s="29">
        <v>0.19079499999999999</v>
      </c>
      <c r="Q64" s="29">
        <v>0.19019900000000001</v>
      </c>
      <c r="R64" s="29">
        <v>0.18947900000000001</v>
      </c>
      <c r="S64" s="29">
        <v>0.188411</v>
      </c>
      <c r="T64" s="29">
        <v>0.18722800000000001</v>
      </c>
      <c r="U64" s="29">
        <v>0.186166</v>
      </c>
      <c r="V64" s="29">
        <v>0.18521399999999999</v>
      </c>
      <c r="W64" s="29">
        <v>0.18439800000000001</v>
      </c>
      <c r="X64" s="29">
        <v>0.183612</v>
      </c>
      <c r="Y64" s="29">
        <v>0.182973</v>
      </c>
      <c r="Z64" s="29">
        <v>0.18243000000000001</v>
      </c>
      <c r="AA64" s="29">
        <v>0.181837</v>
      </c>
      <c r="AB64" s="29">
        <v>0.18113000000000001</v>
      </c>
      <c r="AC64" s="29">
        <v>0.180364</v>
      </c>
      <c r="AD64" s="29">
        <v>0.179565</v>
      </c>
      <c r="AE64" s="29">
        <v>0.178864</v>
      </c>
      <c r="AF64" s="29">
        <v>0.17815400000000001</v>
      </c>
      <c r="AG64" s="29">
        <v>0.17736499999999999</v>
      </c>
      <c r="AH64" s="17">
        <v>-3.3040000000000001E-3</v>
      </c>
    </row>
    <row r="65" spans="1:34" ht="15" customHeight="1">
      <c r="A65" s="13" t="s">
        <v>126</v>
      </c>
      <c r="B65" s="15" t="s">
        <v>129</v>
      </c>
      <c r="C65" s="29">
        <v>1.8604849999999999</v>
      </c>
      <c r="D65" s="29">
        <v>2.5308619999999999</v>
      </c>
      <c r="E65" s="29">
        <v>2.8256230000000002</v>
      </c>
      <c r="F65" s="29">
        <v>2.9600010000000001</v>
      </c>
      <c r="G65" s="29">
        <v>3.0300150000000001</v>
      </c>
      <c r="H65" s="29">
        <v>3.089048</v>
      </c>
      <c r="I65" s="29">
        <v>3.108447</v>
      </c>
      <c r="J65" s="29">
        <v>3.1248559999999999</v>
      </c>
      <c r="K65" s="29">
        <v>3.1524580000000002</v>
      </c>
      <c r="L65" s="29">
        <v>3.1749770000000002</v>
      </c>
      <c r="M65" s="29">
        <v>3.2061929999999998</v>
      </c>
      <c r="N65" s="29">
        <v>3.2444259999999998</v>
      </c>
      <c r="O65" s="29">
        <v>3.2910370000000002</v>
      </c>
      <c r="P65" s="29">
        <v>3.3397559999999999</v>
      </c>
      <c r="Q65" s="29">
        <v>3.3888029999999998</v>
      </c>
      <c r="R65" s="29">
        <v>3.437039</v>
      </c>
      <c r="S65" s="29">
        <v>3.4744820000000001</v>
      </c>
      <c r="T65" s="29">
        <v>3.5073379999999998</v>
      </c>
      <c r="U65" s="29">
        <v>3.544565</v>
      </c>
      <c r="V65" s="29">
        <v>3.5833170000000001</v>
      </c>
      <c r="W65" s="29">
        <v>3.6291679999999999</v>
      </c>
      <c r="X65" s="29">
        <v>3.6740949999999999</v>
      </c>
      <c r="Y65" s="29">
        <v>3.7249180000000002</v>
      </c>
      <c r="Z65" s="29">
        <v>3.7775609999999999</v>
      </c>
      <c r="AA65" s="29">
        <v>3.83318</v>
      </c>
      <c r="AB65" s="29">
        <v>3.8850660000000001</v>
      </c>
      <c r="AC65" s="29">
        <v>3.934466</v>
      </c>
      <c r="AD65" s="29">
        <v>3.9789859999999999</v>
      </c>
      <c r="AE65" s="29">
        <v>4.020079</v>
      </c>
      <c r="AF65" s="29">
        <v>4.0577300000000003</v>
      </c>
      <c r="AG65" s="29">
        <v>4.0956619999999999</v>
      </c>
      <c r="AH65" s="17">
        <v>2.6651999999999999E-2</v>
      </c>
    </row>
    <row r="66" spans="1:34" ht="15" customHeight="1">
      <c r="A66" s="13" t="s">
        <v>128</v>
      </c>
      <c r="B66" s="15" t="s">
        <v>131</v>
      </c>
      <c r="C66" s="29">
        <v>0.53596600000000005</v>
      </c>
      <c r="D66" s="29">
        <v>0.54501100000000002</v>
      </c>
      <c r="E66" s="29">
        <v>0.54574800000000001</v>
      </c>
      <c r="F66" s="29">
        <v>0.53256199999999998</v>
      </c>
      <c r="G66" s="29">
        <v>0.52387499999999998</v>
      </c>
      <c r="H66" s="29">
        <v>0.52334400000000003</v>
      </c>
      <c r="I66" s="29">
        <v>0.52208500000000002</v>
      </c>
      <c r="J66" s="29">
        <v>0.52191699999999996</v>
      </c>
      <c r="K66" s="29">
        <v>0.52479100000000001</v>
      </c>
      <c r="L66" s="29">
        <v>0.52363999999999999</v>
      </c>
      <c r="M66" s="29">
        <v>0.52166900000000005</v>
      </c>
      <c r="N66" s="29">
        <v>0.52158800000000005</v>
      </c>
      <c r="O66" s="29">
        <v>0.522428</v>
      </c>
      <c r="P66" s="29">
        <v>0.52329800000000004</v>
      </c>
      <c r="Q66" s="29">
        <v>0.52417999999999998</v>
      </c>
      <c r="R66" s="29">
        <v>0.525061</v>
      </c>
      <c r="S66" s="29">
        <v>0.52598500000000004</v>
      </c>
      <c r="T66" s="29">
        <v>0.52694099999999999</v>
      </c>
      <c r="U66" s="29">
        <v>0.52790700000000002</v>
      </c>
      <c r="V66" s="29">
        <v>0.52888299999999999</v>
      </c>
      <c r="W66" s="29">
        <v>0.52986500000000003</v>
      </c>
      <c r="X66" s="29">
        <v>0.53085800000000005</v>
      </c>
      <c r="Y66" s="29">
        <v>0.53185099999999996</v>
      </c>
      <c r="Z66" s="29">
        <v>0.53285099999999996</v>
      </c>
      <c r="AA66" s="29">
        <v>0.53385199999999999</v>
      </c>
      <c r="AB66" s="29">
        <v>0.53485899999999997</v>
      </c>
      <c r="AC66" s="29">
        <v>0.53586400000000001</v>
      </c>
      <c r="AD66" s="29">
        <v>0.53686900000000004</v>
      </c>
      <c r="AE66" s="29">
        <v>0.53787399999999996</v>
      </c>
      <c r="AF66" s="29">
        <v>0.53887799999999997</v>
      </c>
      <c r="AG66" s="29">
        <v>0.53988000000000003</v>
      </c>
      <c r="AH66" s="17">
        <v>2.43E-4</v>
      </c>
    </row>
    <row r="67" spans="1:34" ht="15" customHeight="1">
      <c r="A67" s="13" t="s">
        <v>130</v>
      </c>
      <c r="B67" s="15" t="s">
        <v>133</v>
      </c>
      <c r="C67" s="29">
        <v>0.12123</v>
      </c>
      <c r="D67" s="29">
        <v>0.12341299999999999</v>
      </c>
      <c r="E67" s="29">
        <v>0.124809</v>
      </c>
      <c r="F67" s="29">
        <v>0.125809</v>
      </c>
      <c r="G67" s="29">
        <v>0.126418</v>
      </c>
      <c r="H67" s="29">
        <v>0.126723</v>
      </c>
      <c r="I67" s="29">
        <v>0.12686900000000001</v>
      </c>
      <c r="J67" s="29">
        <v>0.126531</v>
      </c>
      <c r="K67" s="29">
        <v>0.126274</v>
      </c>
      <c r="L67" s="29">
        <v>0.12606899999999999</v>
      </c>
      <c r="M67" s="29">
        <v>0.125861</v>
      </c>
      <c r="N67" s="29">
        <v>0.12568799999999999</v>
      </c>
      <c r="O67" s="29">
        <v>0.12550900000000001</v>
      </c>
      <c r="P67" s="29">
        <v>0.12536900000000001</v>
      </c>
      <c r="Q67" s="29">
        <v>0.12531200000000001</v>
      </c>
      <c r="R67" s="29">
        <v>0.12520500000000001</v>
      </c>
      <c r="S67" s="29">
        <v>0.12504899999999999</v>
      </c>
      <c r="T67" s="29">
        <v>0.12490800000000001</v>
      </c>
      <c r="U67" s="29">
        <v>0.12479899999999999</v>
      </c>
      <c r="V67" s="29">
        <v>0.12468</v>
      </c>
      <c r="W67" s="29">
        <v>0.124553</v>
      </c>
      <c r="X67" s="29">
        <v>0.124475</v>
      </c>
      <c r="Y67" s="29">
        <v>0.12445000000000001</v>
      </c>
      <c r="Z67" s="29">
        <v>0.124379</v>
      </c>
      <c r="AA67" s="29">
        <v>0.124374</v>
      </c>
      <c r="AB67" s="29">
        <v>0.12445000000000001</v>
      </c>
      <c r="AC67" s="29">
        <v>0.12452199999999999</v>
      </c>
      <c r="AD67" s="29">
        <v>0.124566</v>
      </c>
      <c r="AE67" s="29">
        <v>0.124595</v>
      </c>
      <c r="AF67" s="29">
        <v>0.12457</v>
      </c>
      <c r="AG67" s="29">
        <v>0.124503</v>
      </c>
      <c r="AH67" s="17">
        <v>8.8800000000000001E-4</v>
      </c>
    </row>
    <row r="68" spans="1:34" ht="15" customHeight="1">
      <c r="A68" s="13" t="s">
        <v>132</v>
      </c>
      <c r="B68" s="15" t="s">
        <v>135</v>
      </c>
      <c r="C68" s="29">
        <v>0.70627899999999999</v>
      </c>
      <c r="D68" s="29">
        <v>0.76189300000000004</v>
      </c>
      <c r="E68" s="29">
        <v>0.75658300000000001</v>
      </c>
      <c r="F68" s="29">
        <v>0.71793899999999999</v>
      </c>
      <c r="G68" s="29">
        <v>0.68035800000000002</v>
      </c>
      <c r="H68" s="29">
        <v>0.66490400000000005</v>
      </c>
      <c r="I68" s="29">
        <v>0.62340399999999996</v>
      </c>
      <c r="J68" s="29">
        <v>0.61793200000000004</v>
      </c>
      <c r="K68" s="29">
        <v>0.61683600000000005</v>
      </c>
      <c r="L68" s="29">
        <v>0.61629</v>
      </c>
      <c r="M68" s="29">
        <v>0.61148100000000005</v>
      </c>
      <c r="N68" s="29">
        <v>0.612707</v>
      </c>
      <c r="O68" s="29">
        <v>0.61787099999999995</v>
      </c>
      <c r="P68" s="29">
        <v>0.62041199999999996</v>
      </c>
      <c r="Q68" s="29">
        <v>0.62257700000000005</v>
      </c>
      <c r="R68" s="29">
        <v>0.62744299999999997</v>
      </c>
      <c r="S68" s="29">
        <v>0.63063599999999997</v>
      </c>
      <c r="T68" s="29">
        <v>0.63487499999999997</v>
      </c>
      <c r="U68" s="29">
        <v>0.63971</v>
      </c>
      <c r="V68" s="29">
        <v>0.64397499999999996</v>
      </c>
      <c r="W68" s="29">
        <v>0.65073599999999998</v>
      </c>
      <c r="X68" s="29">
        <v>0.654636</v>
      </c>
      <c r="Y68" s="29">
        <v>0.66025900000000004</v>
      </c>
      <c r="Z68" s="29">
        <v>0.66815400000000003</v>
      </c>
      <c r="AA68" s="29">
        <v>0.67605199999999999</v>
      </c>
      <c r="AB68" s="29">
        <v>0.68138500000000002</v>
      </c>
      <c r="AC68" s="29">
        <v>0.68932599999999999</v>
      </c>
      <c r="AD68" s="29">
        <v>0.69373600000000002</v>
      </c>
      <c r="AE68" s="29">
        <v>0.69961600000000002</v>
      </c>
      <c r="AF68" s="29">
        <v>0.70664700000000003</v>
      </c>
      <c r="AG68" s="29">
        <v>0.71458900000000003</v>
      </c>
      <c r="AH68" s="17">
        <v>3.8999999999999999E-4</v>
      </c>
    </row>
    <row r="69" spans="1:34" ht="15" customHeight="1">
      <c r="A69" s="13" t="s">
        <v>134</v>
      </c>
      <c r="B69" s="14" t="s">
        <v>136</v>
      </c>
      <c r="C69" s="30">
        <v>24.63072</v>
      </c>
      <c r="D69" s="30">
        <v>26.224222000000001</v>
      </c>
      <c r="E69" s="30">
        <v>26.776789000000001</v>
      </c>
      <c r="F69" s="30">
        <v>26.885183000000001</v>
      </c>
      <c r="G69" s="30">
        <v>26.874416</v>
      </c>
      <c r="H69" s="30">
        <v>26.826232999999998</v>
      </c>
      <c r="I69" s="30">
        <v>26.691186999999999</v>
      </c>
      <c r="J69" s="30">
        <v>26.550142000000001</v>
      </c>
      <c r="K69" s="30">
        <v>26.443301999999999</v>
      </c>
      <c r="L69" s="30">
        <v>26.314539</v>
      </c>
      <c r="M69" s="30">
        <v>26.228892999999999</v>
      </c>
      <c r="N69" s="30">
        <v>26.131712</v>
      </c>
      <c r="O69" s="30">
        <v>26.067882999999998</v>
      </c>
      <c r="P69" s="30">
        <v>26.034731000000001</v>
      </c>
      <c r="Q69" s="30">
        <v>26.030000999999999</v>
      </c>
      <c r="R69" s="30">
        <v>26.042293999999998</v>
      </c>
      <c r="S69" s="30">
        <v>26.038961</v>
      </c>
      <c r="T69" s="30">
        <v>26.042826000000002</v>
      </c>
      <c r="U69" s="30">
        <v>26.065887</v>
      </c>
      <c r="V69" s="30">
        <v>26.109138000000002</v>
      </c>
      <c r="W69" s="30">
        <v>26.159949999999998</v>
      </c>
      <c r="X69" s="30">
        <v>26.243416</v>
      </c>
      <c r="Y69" s="30">
        <v>26.348700999999998</v>
      </c>
      <c r="Z69" s="30">
        <v>26.485527000000001</v>
      </c>
      <c r="AA69" s="30">
        <v>26.618151000000001</v>
      </c>
      <c r="AB69" s="30">
        <v>26.751047</v>
      </c>
      <c r="AC69" s="30">
        <v>26.879904</v>
      </c>
      <c r="AD69" s="30">
        <v>27.003098000000001</v>
      </c>
      <c r="AE69" s="30">
        <v>27.139713</v>
      </c>
      <c r="AF69" s="30">
        <v>27.285810000000001</v>
      </c>
      <c r="AG69" s="30">
        <v>27.435959</v>
      </c>
      <c r="AH69" s="31">
        <v>3.6020000000000002E-3</v>
      </c>
    </row>
    <row r="71" spans="1:34" ht="15" customHeight="1">
      <c r="B71" s="14" t="s">
        <v>138</v>
      </c>
    </row>
    <row r="72" spans="1:34" ht="15" customHeight="1">
      <c r="A72" s="13" t="s">
        <v>137</v>
      </c>
      <c r="B72" s="15" t="s">
        <v>111</v>
      </c>
      <c r="C72" s="29">
        <v>7.41486</v>
      </c>
      <c r="D72" s="29">
        <v>7.7634550000000004</v>
      </c>
      <c r="E72" s="29">
        <v>7.7568060000000001</v>
      </c>
      <c r="F72" s="29">
        <v>7.7594810000000001</v>
      </c>
      <c r="G72" s="29">
        <v>7.7310930000000004</v>
      </c>
      <c r="H72" s="29">
        <v>7.6885079999999997</v>
      </c>
      <c r="I72" s="29">
        <v>7.6363200000000004</v>
      </c>
      <c r="J72" s="29">
        <v>7.5823039999999997</v>
      </c>
      <c r="K72" s="29">
        <v>7.52963</v>
      </c>
      <c r="L72" s="29">
        <v>7.4709649999999996</v>
      </c>
      <c r="M72" s="29">
        <v>7.4182860000000002</v>
      </c>
      <c r="N72" s="29">
        <v>7.3677419999999998</v>
      </c>
      <c r="O72" s="29">
        <v>7.321161</v>
      </c>
      <c r="P72" s="29">
        <v>7.2866249999999999</v>
      </c>
      <c r="Q72" s="29">
        <v>7.2593420000000002</v>
      </c>
      <c r="R72" s="29">
        <v>7.2363309999999998</v>
      </c>
      <c r="S72" s="29">
        <v>7.2135749999999996</v>
      </c>
      <c r="T72" s="29">
        <v>7.1916900000000004</v>
      </c>
      <c r="U72" s="29">
        <v>7.1727829999999999</v>
      </c>
      <c r="V72" s="29">
        <v>7.1609230000000004</v>
      </c>
      <c r="W72" s="29">
        <v>7.1538339999999998</v>
      </c>
      <c r="X72" s="29">
        <v>7.1467980000000004</v>
      </c>
      <c r="Y72" s="29">
        <v>7.1468230000000004</v>
      </c>
      <c r="Z72" s="29">
        <v>7.1527260000000004</v>
      </c>
      <c r="AA72" s="29">
        <v>7.1614250000000004</v>
      </c>
      <c r="AB72" s="29">
        <v>7.1687839999999996</v>
      </c>
      <c r="AC72" s="29">
        <v>7.1772609999999997</v>
      </c>
      <c r="AD72" s="29">
        <v>7.187538</v>
      </c>
      <c r="AE72" s="29">
        <v>7.2009160000000003</v>
      </c>
      <c r="AF72" s="29">
        <v>7.2176770000000001</v>
      </c>
      <c r="AG72" s="29">
        <v>7.234629</v>
      </c>
      <c r="AH72" s="17">
        <v>-8.1999999999999998E-4</v>
      </c>
    </row>
    <row r="73" spans="1:34" ht="15" customHeight="1">
      <c r="A73" s="13" t="s">
        <v>139</v>
      </c>
      <c r="B73" s="15" t="s">
        <v>113</v>
      </c>
      <c r="C73" s="29">
        <v>0.41731099999999999</v>
      </c>
      <c r="D73" s="29">
        <v>0.42949900000000002</v>
      </c>
      <c r="E73" s="29">
        <v>0.43555700000000003</v>
      </c>
      <c r="F73" s="29">
        <v>0.436413</v>
      </c>
      <c r="G73" s="29">
        <v>0.43771900000000002</v>
      </c>
      <c r="H73" s="29">
        <v>0.441272</v>
      </c>
      <c r="I73" s="29">
        <v>0.44286500000000001</v>
      </c>
      <c r="J73" s="29">
        <v>0.44359599999999999</v>
      </c>
      <c r="K73" s="29">
        <v>0.44402799999999998</v>
      </c>
      <c r="L73" s="29">
        <v>0.44399899999999998</v>
      </c>
      <c r="M73" s="29">
        <v>0.44468099999999999</v>
      </c>
      <c r="N73" s="29">
        <v>0.44627800000000001</v>
      </c>
      <c r="O73" s="29">
        <v>0.44806000000000001</v>
      </c>
      <c r="P73" s="29">
        <v>0.45040200000000002</v>
      </c>
      <c r="Q73" s="29">
        <v>0.453787</v>
      </c>
      <c r="R73" s="29">
        <v>0.457424</v>
      </c>
      <c r="S73" s="29">
        <v>0.46066600000000002</v>
      </c>
      <c r="T73" s="29">
        <v>0.46419500000000002</v>
      </c>
      <c r="U73" s="29">
        <v>0.46831699999999998</v>
      </c>
      <c r="V73" s="29">
        <v>0.47256900000000002</v>
      </c>
      <c r="W73" s="29">
        <v>0.47679899999999997</v>
      </c>
      <c r="X73" s="29">
        <v>0.48189599999999999</v>
      </c>
      <c r="Y73" s="29">
        <v>0.48762100000000003</v>
      </c>
      <c r="Z73" s="29">
        <v>0.493973</v>
      </c>
      <c r="AA73" s="29">
        <v>0.50021300000000002</v>
      </c>
      <c r="AB73" s="29">
        <v>0.50631099999999996</v>
      </c>
      <c r="AC73" s="29">
        <v>0.51283999999999996</v>
      </c>
      <c r="AD73" s="29">
        <v>0.51861599999999997</v>
      </c>
      <c r="AE73" s="29">
        <v>0.52472700000000005</v>
      </c>
      <c r="AF73" s="29">
        <v>0.53132599999999996</v>
      </c>
      <c r="AG73" s="29">
        <v>0.53798599999999996</v>
      </c>
      <c r="AH73" s="17">
        <v>8.5030000000000001E-3</v>
      </c>
    </row>
    <row r="74" spans="1:34" ht="15" customHeight="1">
      <c r="A74" s="13" t="s">
        <v>140</v>
      </c>
      <c r="B74" s="15" t="s">
        <v>115</v>
      </c>
      <c r="C74" s="29">
        <v>6.0067000000000002E-2</v>
      </c>
      <c r="D74" s="29">
        <v>7.5261999999999996E-2</v>
      </c>
      <c r="E74" s="29">
        <v>8.6234000000000005E-2</v>
      </c>
      <c r="F74" s="29">
        <v>9.4556000000000001E-2</v>
      </c>
      <c r="G74" s="29">
        <v>0.100601</v>
      </c>
      <c r="H74" s="29">
        <v>0.10506</v>
      </c>
      <c r="I74" s="29">
        <v>0.108228</v>
      </c>
      <c r="J74" s="29">
        <v>0.110531</v>
      </c>
      <c r="K74" s="29">
        <v>0.11190799999999999</v>
      </c>
      <c r="L74" s="29">
        <v>0.112777</v>
      </c>
      <c r="M74" s="29">
        <v>0.11366900000000001</v>
      </c>
      <c r="N74" s="29">
        <v>0.113986</v>
      </c>
      <c r="O74" s="29">
        <v>0.11443</v>
      </c>
      <c r="P74" s="29">
        <v>0.114595</v>
      </c>
      <c r="Q74" s="29">
        <v>0.114661</v>
      </c>
      <c r="R74" s="29">
        <v>0.114647</v>
      </c>
      <c r="S74" s="29">
        <v>0.114605</v>
      </c>
      <c r="T74" s="29">
        <v>0.114498</v>
      </c>
      <c r="U74" s="29">
        <v>0.114339</v>
      </c>
      <c r="V74" s="29">
        <v>0.114051</v>
      </c>
      <c r="W74" s="29">
        <v>0.11389000000000001</v>
      </c>
      <c r="X74" s="29">
        <v>0.113548</v>
      </c>
      <c r="Y74" s="29">
        <v>0.113168</v>
      </c>
      <c r="Z74" s="29">
        <v>0.112785</v>
      </c>
      <c r="AA74" s="29">
        <v>0.112369</v>
      </c>
      <c r="AB74" s="29">
        <v>0.111886</v>
      </c>
      <c r="AC74" s="29">
        <v>0.111528</v>
      </c>
      <c r="AD74" s="29">
        <v>0.111106</v>
      </c>
      <c r="AE74" s="29">
        <v>0.110722</v>
      </c>
      <c r="AF74" s="29">
        <v>0.11033</v>
      </c>
      <c r="AG74" s="29">
        <v>0.110025</v>
      </c>
      <c r="AH74" s="17">
        <v>2.0379999999999999E-2</v>
      </c>
    </row>
    <row r="75" spans="1:34" ht="15" customHeight="1">
      <c r="A75" s="13" t="s">
        <v>141</v>
      </c>
      <c r="B75" s="15" t="s">
        <v>117</v>
      </c>
      <c r="C75" s="29">
        <v>2.5112580000000002</v>
      </c>
      <c r="D75" s="29">
        <v>2.5597889999999999</v>
      </c>
      <c r="E75" s="29">
        <v>2.6240510000000001</v>
      </c>
      <c r="F75" s="29">
        <v>2.6269870000000002</v>
      </c>
      <c r="G75" s="29">
        <v>2.6313469999999999</v>
      </c>
      <c r="H75" s="29">
        <v>2.6397469999999998</v>
      </c>
      <c r="I75" s="29">
        <v>2.6280220000000001</v>
      </c>
      <c r="J75" s="29">
        <v>2.6099429999999999</v>
      </c>
      <c r="K75" s="29">
        <v>2.5926040000000001</v>
      </c>
      <c r="L75" s="29">
        <v>2.574198</v>
      </c>
      <c r="M75" s="29">
        <v>2.5603400000000001</v>
      </c>
      <c r="N75" s="29">
        <v>2.547774</v>
      </c>
      <c r="O75" s="29">
        <v>2.533687</v>
      </c>
      <c r="P75" s="29">
        <v>2.523072</v>
      </c>
      <c r="Q75" s="29">
        <v>2.5186860000000002</v>
      </c>
      <c r="R75" s="29">
        <v>2.518694</v>
      </c>
      <c r="S75" s="29">
        <v>2.5175010000000002</v>
      </c>
      <c r="T75" s="29">
        <v>2.5199500000000001</v>
      </c>
      <c r="U75" s="29">
        <v>2.5285030000000002</v>
      </c>
      <c r="V75" s="29">
        <v>2.5376780000000001</v>
      </c>
      <c r="W75" s="29">
        <v>2.545722</v>
      </c>
      <c r="X75" s="29">
        <v>2.5615579999999998</v>
      </c>
      <c r="Y75" s="29">
        <v>2.5850629999999999</v>
      </c>
      <c r="Z75" s="29">
        <v>2.6115210000000002</v>
      </c>
      <c r="AA75" s="29">
        <v>2.635405</v>
      </c>
      <c r="AB75" s="29">
        <v>2.659789</v>
      </c>
      <c r="AC75" s="29">
        <v>2.6842009999999998</v>
      </c>
      <c r="AD75" s="29">
        <v>2.7086160000000001</v>
      </c>
      <c r="AE75" s="29">
        <v>2.7354129999999999</v>
      </c>
      <c r="AF75" s="29">
        <v>2.7643849999999999</v>
      </c>
      <c r="AG75" s="29">
        <v>2.7948050000000002</v>
      </c>
      <c r="AH75" s="17">
        <v>3.5720000000000001E-3</v>
      </c>
    </row>
    <row r="76" spans="1:34" ht="15" customHeight="1">
      <c r="A76" s="13" t="s">
        <v>142</v>
      </c>
      <c r="B76" s="15" t="s">
        <v>119</v>
      </c>
      <c r="C76" s="29">
        <v>1.4036E-2</v>
      </c>
      <c r="D76" s="29">
        <v>1.6749E-2</v>
      </c>
      <c r="E76" s="29">
        <v>1.8918000000000001E-2</v>
      </c>
      <c r="F76" s="29">
        <v>2.0594000000000001E-2</v>
      </c>
      <c r="G76" s="29">
        <v>2.1774999999999999E-2</v>
      </c>
      <c r="H76" s="29">
        <v>2.2697999999999999E-2</v>
      </c>
      <c r="I76" s="29">
        <v>2.3358E-2</v>
      </c>
      <c r="J76" s="29">
        <v>2.3858000000000001E-2</v>
      </c>
      <c r="K76" s="29">
        <v>2.4087999999999998E-2</v>
      </c>
      <c r="L76" s="29">
        <v>2.4233999999999999E-2</v>
      </c>
      <c r="M76" s="29">
        <v>2.4532999999999999E-2</v>
      </c>
      <c r="N76" s="29">
        <v>2.4749E-2</v>
      </c>
      <c r="O76" s="29">
        <v>2.5089E-2</v>
      </c>
      <c r="P76" s="29">
        <v>2.5395999999999998E-2</v>
      </c>
      <c r="Q76" s="29">
        <v>2.5734E-2</v>
      </c>
      <c r="R76" s="29">
        <v>2.6058000000000001E-2</v>
      </c>
      <c r="S76" s="29">
        <v>2.6350999999999999E-2</v>
      </c>
      <c r="T76" s="29">
        <v>2.6626E-2</v>
      </c>
      <c r="U76" s="29">
        <v>2.6917E-2</v>
      </c>
      <c r="V76" s="29">
        <v>2.7189999999999999E-2</v>
      </c>
      <c r="W76" s="29">
        <v>2.7553000000000001E-2</v>
      </c>
      <c r="X76" s="29">
        <v>2.7865999999999998E-2</v>
      </c>
      <c r="Y76" s="29">
        <v>2.8205999999999998E-2</v>
      </c>
      <c r="Z76" s="29">
        <v>2.8573000000000001E-2</v>
      </c>
      <c r="AA76" s="29">
        <v>2.8930000000000001E-2</v>
      </c>
      <c r="AB76" s="29">
        <v>2.9250000000000002E-2</v>
      </c>
      <c r="AC76" s="29">
        <v>2.9614000000000001E-2</v>
      </c>
      <c r="AD76" s="29">
        <v>2.9936999999999998E-2</v>
      </c>
      <c r="AE76" s="29">
        <v>3.0283999999999998E-2</v>
      </c>
      <c r="AF76" s="29">
        <v>3.0613000000000001E-2</v>
      </c>
      <c r="AG76" s="29">
        <v>3.0939999999999999E-2</v>
      </c>
      <c r="AH76" s="17">
        <v>2.6696999999999999E-2</v>
      </c>
    </row>
    <row r="77" spans="1:34" ht="15" customHeight="1">
      <c r="A77" s="13" t="s">
        <v>143</v>
      </c>
      <c r="B77" s="15" t="s">
        <v>121</v>
      </c>
      <c r="C77" s="29">
        <v>0.20702400000000001</v>
      </c>
      <c r="D77" s="29">
        <v>0.218776</v>
      </c>
      <c r="E77" s="29">
        <v>0.222188</v>
      </c>
      <c r="F77" s="29">
        <v>0.218747</v>
      </c>
      <c r="G77" s="29">
        <v>0.21723500000000001</v>
      </c>
      <c r="H77" s="29">
        <v>0.21229300000000001</v>
      </c>
      <c r="I77" s="29">
        <v>0.213229</v>
      </c>
      <c r="J77" s="29">
        <v>0.21123500000000001</v>
      </c>
      <c r="K77" s="29">
        <v>0.21215000000000001</v>
      </c>
      <c r="L77" s="29">
        <v>0.21366499999999999</v>
      </c>
      <c r="M77" s="29">
        <v>0.21421200000000001</v>
      </c>
      <c r="N77" s="29">
        <v>0.213729</v>
      </c>
      <c r="O77" s="29">
        <v>0.21353800000000001</v>
      </c>
      <c r="P77" s="29">
        <v>0.21389</v>
      </c>
      <c r="Q77" s="29">
        <v>0.21425900000000001</v>
      </c>
      <c r="R77" s="29">
        <v>0.213644</v>
      </c>
      <c r="S77" s="29">
        <v>0.21243500000000001</v>
      </c>
      <c r="T77" s="29">
        <v>0.21105499999999999</v>
      </c>
      <c r="U77" s="29">
        <v>0.209005</v>
      </c>
      <c r="V77" s="29">
        <v>0.20816799999999999</v>
      </c>
      <c r="W77" s="29">
        <v>0.20721000000000001</v>
      </c>
      <c r="X77" s="29">
        <v>0.20730100000000001</v>
      </c>
      <c r="Y77" s="29">
        <v>0.20807100000000001</v>
      </c>
      <c r="Z77" s="29">
        <v>0.20841999999999999</v>
      </c>
      <c r="AA77" s="29">
        <v>0.208648</v>
      </c>
      <c r="AB77" s="29">
        <v>0.20769199999999999</v>
      </c>
      <c r="AC77" s="29">
        <v>0.20749200000000001</v>
      </c>
      <c r="AD77" s="29">
        <v>0.20763799999999999</v>
      </c>
      <c r="AE77" s="29">
        <v>0.20822599999999999</v>
      </c>
      <c r="AF77" s="29">
        <v>0.20866399999999999</v>
      </c>
      <c r="AG77" s="29">
        <v>0.20951700000000001</v>
      </c>
      <c r="AH77" s="17">
        <v>3.9899999999999999E-4</v>
      </c>
    </row>
    <row r="78" spans="1:34" ht="15" customHeight="1">
      <c r="A78" s="13" t="s">
        <v>144</v>
      </c>
      <c r="B78" s="15" t="s">
        <v>123</v>
      </c>
      <c r="C78" s="29">
        <v>3.6641E-2</v>
      </c>
      <c r="D78" s="29">
        <v>3.7444999999999999E-2</v>
      </c>
      <c r="E78" s="29">
        <v>3.7018000000000002E-2</v>
      </c>
      <c r="F78" s="29">
        <v>3.6283000000000003E-2</v>
      </c>
      <c r="G78" s="29">
        <v>3.5446999999999999E-2</v>
      </c>
      <c r="H78" s="29">
        <v>3.4637000000000001E-2</v>
      </c>
      <c r="I78" s="29">
        <v>3.3588E-2</v>
      </c>
      <c r="J78" s="29">
        <v>3.2508000000000002E-2</v>
      </c>
      <c r="K78" s="29">
        <v>3.1483999999999998E-2</v>
      </c>
      <c r="L78" s="29">
        <v>3.0461999999999999E-2</v>
      </c>
      <c r="M78" s="29">
        <v>2.9468999999999999E-2</v>
      </c>
      <c r="N78" s="29">
        <v>2.8944999999999999E-2</v>
      </c>
      <c r="O78" s="29">
        <v>2.8403999999999999E-2</v>
      </c>
      <c r="P78" s="29">
        <v>2.7907999999999999E-2</v>
      </c>
      <c r="Q78" s="29">
        <v>2.7435999999999999E-2</v>
      </c>
      <c r="R78" s="29">
        <v>2.6918000000000001E-2</v>
      </c>
      <c r="S78" s="29">
        <v>2.6376E-2</v>
      </c>
      <c r="T78" s="29">
        <v>2.5853000000000001E-2</v>
      </c>
      <c r="U78" s="29">
        <v>2.5326999999999999E-2</v>
      </c>
      <c r="V78" s="29">
        <v>2.4819000000000001E-2</v>
      </c>
      <c r="W78" s="29">
        <v>2.4271000000000001E-2</v>
      </c>
      <c r="X78" s="29">
        <v>2.4018000000000001E-2</v>
      </c>
      <c r="Y78" s="29">
        <v>2.3821999999999999E-2</v>
      </c>
      <c r="Z78" s="29">
        <v>2.3644999999999999E-2</v>
      </c>
      <c r="AA78" s="29">
        <v>2.3432999999999999E-2</v>
      </c>
      <c r="AB78" s="29">
        <v>2.3206999999999998E-2</v>
      </c>
      <c r="AC78" s="29">
        <v>2.2987E-2</v>
      </c>
      <c r="AD78" s="29">
        <v>2.2762000000000001E-2</v>
      </c>
      <c r="AE78" s="29">
        <v>2.2536E-2</v>
      </c>
      <c r="AF78" s="29">
        <v>2.2348E-2</v>
      </c>
      <c r="AG78" s="29">
        <v>2.2168E-2</v>
      </c>
      <c r="AH78" s="17">
        <v>-1.6611000000000001E-2</v>
      </c>
    </row>
    <row r="79" spans="1:34" ht="15" customHeight="1">
      <c r="A79" s="13" t="s">
        <v>145</v>
      </c>
      <c r="B79" s="15" t="s">
        <v>125</v>
      </c>
      <c r="C79" s="29">
        <v>0.390127</v>
      </c>
      <c r="D79" s="29">
        <v>0.39999499999999999</v>
      </c>
      <c r="E79" s="29">
        <v>0.43443500000000002</v>
      </c>
      <c r="F79" s="29">
        <v>0.43384299999999998</v>
      </c>
      <c r="G79" s="29">
        <v>0.431753</v>
      </c>
      <c r="H79" s="29">
        <v>0.41907299999999997</v>
      </c>
      <c r="I79" s="29">
        <v>0.41936800000000002</v>
      </c>
      <c r="J79" s="29">
        <v>0.41485699999999998</v>
      </c>
      <c r="K79" s="29">
        <v>0.41422599999999998</v>
      </c>
      <c r="L79" s="29">
        <v>0.41360400000000003</v>
      </c>
      <c r="M79" s="29">
        <v>0.42046499999999998</v>
      </c>
      <c r="N79" s="29">
        <v>0.414773</v>
      </c>
      <c r="O79" s="29">
        <v>0.41464099999999998</v>
      </c>
      <c r="P79" s="29">
        <v>0.41435100000000002</v>
      </c>
      <c r="Q79" s="29">
        <v>0.41415099999999999</v>
      </c>
      <c r="R79" s="29">
        <v>0.41387600000000002</v>
      </c>
      <c r="S79" s="29">
        <v>0.413684</v>
      </c>
      <c r="T79" s="29">
        <v>0.41437400000000002</v>
      </c>
      <c r="U79" s="29">
        <v>0.41350500000000001</v>
      </c>
      <c r="V79" s="29">
        <v>0.41370699999999999</v>
      </c>
      <c r="W79" s="29">
        <v>0.41032400000000002</v>
      </c>
      <c r="X79" s="29">
        <v>0.41301100000000002</v>
      </c>
      <c r="Y79" s="29">
        <v>0.40906100000000001</v>
      </c>
      <c r="Z79" s="29">
        <v>0.40914200000000001</v>
      </c>
      <c r="AA79" s="29">
        <v>0.40682699999999999</v>
      </c>
      <c r="AB79" s="29">
        <v>0.40866999999999998</v>
      </c>
      <c r="AC79" s="29">
        <v>0.40670600000000001</v>
      </c>
      <c r="AD79" s="29">
        <v>0.40569300000000003</v>
      </c>
      <c r="AE79" s="29">
        <v>0.40555600000000003</v>
      </c>
      <c r="AF79" s="29">
        <v>0.40563399999999999</v>
      </c>
      <c r="AG79" s="29">
        <v>0.40534700000000001</v>
      </c>
      <c r="AH79" s="17">
        <v>1.276E-3</v>
      </c>
    </row>
    <row r="80" spans="1:34" ht="15" customHeight="1">
      <c r="A80" s="13" t="s">
        <v>146</v>
      </c>
      <c r="B80" s="15" t="s">
        <v>127</v>
      </c>
      <c r="C80" s="29">
        <v>0.10620300000000001</v>
      </c>
      <c r="D80" s="29">
        <v>0.10661</v>
      </c>
      <c r="E80" s="29">
        <v>0.108182</v>
      </c>
      <c r="F80" s="29">
        <v>0.108732</v>
      </c>
      <c r="G80" s="29">
        <v>0.108568</v>
      </c>
      <c r="H80" s="29">
        <v>0.108399</v>
      </c>
      <c r="I80" s="29">
        <v>0.10793999999999999</v>
      </c>
      <c r="J80" s="29">
        <v>0.107278</v>
      </c>
      <c r="K80" s="29">
        <v>0.10649</v>
      </c>
      <c r="L80" s="29">
        <v>0.10561</v>
      </c>
      <c r="M80" s="29">
        <v>0.104948</v>
      </c>
      <c r="N80" s="29">
        <v>0.104445</v>
      </c>
      <c r="O80" s="29">
        <v>0.10404099999999999</v>
      </c>
      <c r="P80" s="29">
        <v>0.10366300000000001</v>
      </c>
      <c r="Q80" s="29">
        <v>0.103362</v>
      </c>
      <c r="R80" s="29">
        <v>0.102993</v>
      </c>
      <c r="S80" s="29">
        <v>0.10242999999999999</v>
      </c>
      <c r="T80" s="29">
        <v>0.10180400000000001</v>
      </c>
      <c r="U80" s="29">
        <v>0.101244</v>
      </c>
      <c r="V80" s="29">
        <v>0.100744</v>
      </c>
      <c r="W80" s="29">
        <v>0.100316</v>
      </c>
      <c r="X80" s="29">
        <v>9.9903000000000006E-2</v>
      </c>
      <c r="Y80" s="29">
        <v>9.9570000000000006E-2</v>
      </c>
      <c r="Z80" s="29">
        <v>9.9289000000000002E-2</v>
      </c>
      <c r="AA80" s="29">
        <v>9.8981E-2</v>
      </c>
      <c r="AB80" s="29">
        <v>9.8610000000000003E-2</v>
      </c>
      <c r="AC80" s="29">
        <v>9.8207000000000003E-2</v>
      </c>
      <c r="AD80" s="29">
        <v>9.7785999999999998E-2</v>
      </c>
      <c r="AE80" s="29">
        <v>9.7418000000000005E-2</v>
      </c>
      <c r="AF80" s="29">
        <v>9.7045999999999993E-2</v>
      </c>
      <c r="AG80" s="29">
        <v>9.6629999999999994E-2</v>
      </c>
      <c r="AH80" s="17">
        <v>-3.1440000000000001E-3</v>
      </c>
    </row>
    <row r="81" spans="1:34" ht="15" customHeight="1">
      <c r="A81" s="13" t="s">
        <v>147</v>
      </c>
      <c r="B81" s="15" t="s">
        <v>129</v>
      </c>
      <c r="C81" s="29">
        <v>0.90030500000000002</v>
      </c>
      <c r="D81" s="29">
        <v>1.2242280000000001</v>
      </c>
      <c r="E81" s="29">
        <v>1.3666560000000001</v>
      </c>
      <c r="F81" s="29">
        <v>1.431586</v>
      </c>
      <c r="G81" s="29">
        <v>1.465417</v>
      </c>
      <c r="H81" s="29">
        <v>1.493943</v>
      </c>
      <c r="I81" s="29">
        <v>1.5033190000000001</v>
      </c>
      <c r="J81" s="29">
        <v>1.51125</v>
      </c>
      <c r="K81" s="29">
        <v>1.5245899999999999</v>
      </c>
      <c r="L81" s="29">
        <v>1.5354730000000001</v>
      </c>
      <c r="M81" s="29">
        <v>1.550559</v>
      </c>
      <c r="N81" s="29">
        <v>1.5690360000000001</v>
      </c>
      <c r="O81" s="29">
        <v>1.591561</v>
      </c>
      <c r="P81" s="29">
        <v>1.6151040000000001</v>
      </c>
      <c r="Q81" s="29">
        <v>1.638806</v>
      </c>
      <c r="R81" s="29">
        <v>1.6621159999999999</v>
      </c>
      <c r="S81" s="29">
        <v>1.68021</v>
      </c>
      <c r="T81" s="29">
        <v>1.696088</v>
      </c>
      <c r="U81" s="29">
        <v>1.714078</v>
      </c>
      <c r="V81" s="29">
        <v>1.7328049999999999</v>
      </c>
      <c r="W81" s="29">
        <v>1.7549630000000001</v>
      </c>
      <c r="X81" s="29">
        <v>1.7766729999999999</v>
      </c>
      <c r="Y81" s="29">
        <v>1.8012319999999999</v>
      </c>
      <c r="Z81" s="29">
        <v>1.8266709999999999</v>
      </c>
      <c r="AA81" s="29">
        <v>1.853548</v>
      </c>
      <c r="AB81" s="29">
        <v>1.87862</v>
      </c>
      <c r="AC81" s="29">
        <v>1.9024920000000001</v>
      </c>
      <c r="AD81" s="29">
        <v>1.9240060000000001</v>
      </c>
      <c r="AE81" s="29">
        <v>1.9438629999999999</v>
      </c>
      <c r="AF81" s="29">
        <v>1.9620580000000001</v>
      </c>
      <c r="AG81" s="29">
        <v>1.980388</v>
      </c>
      <c r="AH81" s="17">
        <v>2.6624999999999999E-2</v>
      </c>
    </row>
    <row r="82" spans="1:34" ht="15" customHeight="1">
      <c r="A82" s="13" t="s">
        <v>148</v>
      </c>
      <c r="B82" s="15" t="s">
        <v>131</v>
      </c>
      <c r="C82" s="29">
        <v>0.257081</v>
      </c>
      <c r="D82" s="29">
        <v>0.26143699999999997</v>
      </c>
      <c r="E82" s="29">
        <v>0.261799</v>
      </c>
      <c r="F82" s="29">
        <v>0.25547199999999998</v>
      </c>
      <c r="G82" s="29">
        <v>0.25130000000000002</v>
      </c>
      <c r="H82" s="29">
        <v>0.25104900000000002</v>
      </c>
      <c r="I82" s="29">
        <v>0.25044300000000003</v>
      </c>
      <c r="J82" s="29">
        <v>0.25035600000000002</v>
      </c>
      <c r="K82" s="29">
        <v>0.25174200000000002</v>
      </c>
      <c r="L82" s="29">
        <v>0.25118699999999999</v>
      </c>
      <c r="M82" s="29">
        <v>0.25024600000000002</v>
      </c>
      <c r="N82" s="29">
        <v>0.25020599999999998</v>
      </c>
      <c r="O82" s="29">
        <v>0.250612</v>
      </c>
      <c r="P82" s="29">
        <v>0.25102799999999997</v>
      </c>
      <c r="Q82" s="29">
        <v>0.25145299999999998</v>
      </c>
      <c r="R82" s="29">
        <v>0.25187399999999999</v>
      </c>
      <c r="S82" s="29">
        <v>0.25231300000000001</v>
      </c>
      <c r="T82" s="29">
        <v>0.25277300000000003</v>
      </c>
      <c r="U82" s="29">
        <v>0.25323400000000001</v>
      </c>
      <c r="V82" s="29">
        <v>0.25370500000000001</v>
      </c>
      <c r="W82" s="29">
        <v>0.25417400000000001</v>
      </c>
      <c r="X82" s="29">
        <v>0.25464799999999999</v>
      </c>
      <c r="Y82" s="29">
        <v>0.25512299999999999</v>
      </c>
      <c r="Z82" s="29">
        <v>0.25560699999999997</v>
      </c>
      <c r="AA82" s="29">
        <v>0.25609199999999999</v>
      </c>
      <c r="AB82" s="29">
        <v>0.256577</v>
      </c>
      <c r="AC82" s="29">
        <v>0.257052</v>
      </c>
      <c r="AD82" s="29">
        <v>0.257544</v>
      </c>
      <c r="AE82" s="29">
        <v>0.25802799999999998</v>
      </c>
      <c r="AF82" s="29">
        <v>0.25851200000000002</v>
      </c>
      <c r="AG82" s="29">
        <v>0.25899800000000001</v>
      </c>
      <c r="AH82" s="17">
        <v>2.4800000000000001E-4</v>
      </c>
    </row>
    <row r="83" spans="1:34" ht="15" customHeight="1">
      <c r="A83" s="13" t="s">
        <v>149</v>
      </c>
      <c r="B83" s="15" t="s">
        <v>133</v>
      </c>
      <c r="C83" s="29">
        <v>5.7265000000000003E-2</v>
      </c>
      <c r="D83" s="29">
        <v>5.8296000000000001E-2</v>
      </c>
      <c r="E83" s="29">
        <v>5.8956000000000001E-2</v>
      </c>
      <c r="F83" s="29">
        <v>5.9428000000000002E-2</v>
      </c>
      <c r="G83" s="29">
        <v>5.9715999999999998E-2</v>
      </c>
      <c r="H83" s="29">
        <v>5.9859999999999997E-2</v>
      </c>
      <c r="I83" s="29">
        <v>5.9929000000000003E-2</v>
      </c>
      <c r="J83" s="29">
        <v>5.9769000000000003E-2</v>
      </c>
      <c r="K83" s="29">
        <v>5.9648E-2</v>
      </c>
      <c r="L83" s="29">
        <v>5.9551E-2</v>
      </c>
      <c r="M83" s="29">
        <v>5.9452999999999999E-2</v>
      </c>
      <c r="N83" s="29">
        <v>5.9371E-2</v>
      </c>
      <c r="O83" s="29">
        <v>5.9285999999999998E-2</v>
      </c>
      <c r="P83" s="29">
        <v>5.9220000000000002E-2</v>
      </c>
      <c r="Q83" s="29">
        <v>5.9193000000000003E-2</v>
      </c>
      <c r="R83" s="29">
        <v>5.9143000000000001E-2</v>
      </c>
      <c r="S83" s="29">
        <v>5.9069000000000003E-2</v>
      </c>
      <c r="T83" s="29">
        <v>5.9001999999999999E-2</v>
      </c>
      <c r="U83" s="29">
        <v>5.8951000000000003E-2</v>
      </c>
      <c r="V83" s="29">
        <v>5.8895000000000003E-2</v>
      </c>
      <c r="W83" s="29">
        <v>5.8834999999999998E-2</v>
      </c>
      <c r="X83" s="29">
        <v>5.8798000000000003E-2</v>
      </c>
      <c r="Y83" s="29">
        <v>5.8785999999999998E-2</v>
      </c>
      <c r="Z83" s="29">
        <v>5.8751999999999999E-2</v>
      </c>
      <c r="AA83" s="29">
        <v>5.8749999999999997E-2</v>
      </c>
      <c r="AB83" s="29">
        <v>5.8785999999999998E-2</v>
      </c>
      <c r="AC83" s="29">
        <v>5.8819999999999997E-2</v>
      </c>
      <c r="AD83" s="29">
        <v>5.8840999999999997E-2</v>
      </c>
      <c r="AE83" s="29">
        <v>5.8853999999999997E-2</v>
      </c>
      <c r="AF83" s="29">
        <v>5.8841999999999998E-2</v>
      </c>
      <c r="AG83" s="29">
        <v>5.8811000000000002E-2</v>
      </c>
      <c r="AH83" s="17">
        <v>8.8800000000000001E-4</v>
      </c>
    </row>
    <row r="84" spans="1:34" ht="15" customHeight="1">
      <c r="A84" s="13" t="s">
        <v>150</v>
      </c>
      <c r="B84" s="15" t="s">
        <v>135</v>
      </c>
      <c r="C84" s="29">
        <v>0.33362199999999997</v>
      </c>
      <c r="D84" s="29">
        <v>0.35989300000000002</v>
      </c>
      <c r="E84" s="29">
        <v>0.35738500000000001</v>
      </c>
      <c r="F84" s="29">
        <v>0.33912999999999999</v>
      </c>
      <c r="G84" s="29">
        <v>0.321378</v>
      </c>
      <c r="H84" s="29">
        <v>0.31407800000000002</v>
      </c>
      <c r="I84" s="29">
        <v>0.29447499999999999</v>
      </c>
      <c r="J84" s="29">
        <v>0.29188999999999998</v>
      </c>
      <c r="K84" s="29">
        <v>0.29137299999999999</v>
      </c>
      <c r="L84" s="29">
        <v>0.29111500000000001</v>
      </c>
      <c r="M84" s="29">
        <v>0.28884300000000002</v>
      </c>
      <c r="N84" s="29">
        <v>0.28942200000000001</v>
      </c>
      <c r="O84" s="29">
        <v>0.29186200000000001</v>
      </c>
      <c r="P84" s="29">
        <v>0.29306199999999999</v>
      </c>
      <c r="Q84" s="29">
        <v>0.29408400000000001</v>
      </c>
      <c r="R84" s="29">
        <v>0.29638300000000001</v>
      </c>
      <c r="S84" s="29">
        <v>0.29789100000000002</v>
      </c>
      <c r="T84" s="29">
        <v>0.29989399999999999</v>
      </c>
      <c r="U84" s="29">
        <v>0.30217699999999997</v>
      </c>
      <c r="V84" s="29">
        <v>0.30419200000000002</v>
      </c>
      <c r="W84" s="29">
        <v>0.30738599999999999</v>
      </c>
      <c r="X84" s="29">
        <v>0.309228</v>
      </c>
      <c r="Y84" s="29">
        <v>0.31188399999999999</v>
      </c>
      <c r="Z84" s="29">
        <v>0.31561400000000001</v>
      </c>
      <c r="AA84" s="29">
        <v>0.31934400000000002</v>
      </c>
      <c r="AB84" s="29">
        <v>0.32186399999999998</v>
      </c>
      <c r="AC84" s="29">
        <v>0.32561499999999999</v>
      </c>
      <c r="AD84" s="29">
        <v>0.32769799999999999</v>
      </c>
      <c r="AE84" s="29">
        <v>0.33047500000000002</v>
      </c>
      <c r="AF84" s="29">
        <v>0.33379700000000001</v>
      </c>
      <c r="AG84" s="29">
        <v>0.33754800000000001</v>
      </c>
      <c r="AH84" s="17">
        <v>3.8999999999999999E-4</v>
      </c>
    </row>
    <row r="85" spans="1:34" ht="15" customHeight="1">
      <c r="A85" s="13" t="s">
        <v>151</v>
      </c>
      <c r="B85" s="14" t="s">
        <v>136</v>
      </c>
      <c r="C85" s="30">
        <v>12.7058</v>
      </c>
      <c r="D85" s="30">
        <v>13.511435000000001</v>
      </c>
      <c r="E85" s="30">
        <v>13.768183000000001</v>
      </c>
      <c r="F85" s="30">
        <v>13.821254</v>
      </c>
      <c r="G85" s="30">
        <v>13.813351000000001</v>
      </c>
      <c r="H85" s="30">
        <v>13.790618</v>
      </c>
      <c r="I85" s="30">
        <v>13.721086</v>
      </c>
      <c r="J85" s="30">
        <v>13.649374999999999</v>
      </c>
      <c r="K85" s="30">
        <v>13.593961999999999</v>
      </c>
      <c r="L85" s="30">
        <v>13.526839000000001</v>
      </c>
      <c r="M85" s="30">
        <v>13.479706</v>
      </c>
      <c r="N85" s="30">
        <v>13.430456</v>
      </c>
      <c r="O85" s="30">
        <v>13.396371</v>
      </c>
      <c r="P85" s="30">
        <v>13.378316999999999</v>
      </c>
      <c r="Q85" s="30">
        <v>13.374954000000001</v>
      </c>
      <c r="R85" s="30">
        <v>13.380100000000001</v>
      </c>
      <c r="S85" s="30">
        <v>13.377107000000001</v>
      </c>
      <c r="T85" s="30">
        <v>13.377803999999999</v>
      </c>
      <c r="U85" s="30">
        <v>13.388377999999999</v>
      </c>
      <c r="V85" s="30">
        <v>13.409447</v>
      </c>
      <c r="W85" s="30">
        <v>13.435276</v>
      </c>
      <c r="X85" s="30">
        <v>13.475247</v>
      </c>
      <c r="Y85" s="30">
        <v>13.528428999999999</v>
      </c>
      <c r="Z85" s="30">
        <v>13.596717</v>
      </c>
      <c r="AA85" s="30">
        <v>13.663966</v>
      </c>
      <c r="AB85" s="30">
        <v>13.730045</v>
      </c>
      <c r="AC85" s="30">
        <v>13.794814000000001</v>
      </c>
      <c r="AD85" s="30">
        <v>13.85778</v>
      </c>
      <c r="AE85" s="30">
        <v>13.927019</v>
      </c>
      <c r="AF85" s="30">
        <v>14.00123</v>
      </c>
      <c r="AG85" s="30">
        <v>14.077793</v>
      </c>
      <c r="AH85" s="31">
        <v>3.424E-3</v>
      </c>
    </row>
    <row r="86" spans="1:34" ht="15" customHeight="1" thickBot="1"/>
    <row r="87" spans="1:34" ht="15" customHeight="1">
      <c r="B87" s="259" t="s">
        <v>539</v>
      </c>
      <c r="C87" s="259"/>
      <c r="D87" s="259"/>
      <c r="E87" s="259"/>
      <c r="F87" s="259"/>
      <c r="G87" s="259"/>
      <c r="H87" s="259"/>
      <c r="I87" s="259"/>
      <c r="J87" s="259"/>
      <c r="K87" s="259"/>
      <c r="L87" s="259"/>
      <c r="M87" s="259"/>
      <c r="N87" s="259"/>
      <c r="O87" s="259"/>
      <c r="P87" s="259"/>
      <c r="Q87" s="259"/>
      <c r="R87" s="259"/>
      <c r="S87" s="259"/>
      <c r="T87" s="259"/>
      <c r="U87" s="259"/>
      <c r="V87" s="259"/>
      <c r="W87" s="259"/>
      <c r="X87" s="259"/>
      <c r="Y87" s="259"/>
      <c r="Z87" s="259"/>
      <c r="AA87" s="259"/>
      <c r="AB87" s="259"/>
      <c r="AC87" s="259"/>
      <c r="AD87" s="259"/>
      <c r="AE87" s="259"/>
      <c r="AF87" s="259"/>
      <c r="AG87" s="259"/>
      <c r="AH87" s="259"/>
    </row>
    <row r="88" spans="1:34" ht="15" customHeight="1">
      <c r="B88" s="19" t="s">
        <v>540</v>
      </c>
    </row>
    <row r="89" spans="1:34" ht="15" customHeight="1">
      <c r="B89" s="19" t="s">
        <v>541</v>
      </c>
    </row>
    <row r="90" spans="1:34" ht="15" customHeight="1">
      <c r="B90" s="19" t="s">
        <v>542</v>
      </c>
    </row>
    <row r="91" spans="1:34" ht="15" customHeight="1">
      <c r="B91" s="19" t="s">
        <v>543</v>
      </c>
    </row>
    <row r="92" spans="1:34" ht="15" customHeight="1">
      <c r="B92" s="19" t="s">
        <v>544</v>
      </c>
    </row>
    <row r="93" spans="1:34" ht="15" customHeight="1">
      <c r="B93" s="19" t="s">
        <v>545</v>
      </c>
    </row>
    <row r="94" spans="1:34" ht="15" customHeight="1">
      <c r="B94" s="19" t="s">
        <v>546</v>
      </c>
    </row>
    <row r="95" spans="1:34" ht="15" customHeight="1">
      <c r="B95" s="19" t="s">
        <v>547</v>
      </c>
    </row>
    <row r="96" spans="1:34" ht="15" customHeight="1">
      <c r="B96" s="19" t="s">
        <v>548</v>
      </c>
    </row>
    <row r="97" spans="2:2" ht="15" customHeight="1">
      <c r="B97" s="19" t="s">
        <v>549</v>
      </c>
    </row>
  </sheetData>
  <mergeCells count="1">
    <mergeCell ref="B87:AH87"/>
  </mergeCells>
  <pageMargins left="0.75" right="0.75" top="1" bottom="1" header="0.5" footer="0.5"/>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8CD38-091B-4627-88E8-AD4A54A78B94}">
  <dimension ref="A1:AH4402"/>
  <sheetViews>
    <sheetView workbookViewId="0">
      <selection sqref="A1:AH4402"/>
    </sheetView>
  </sheetViews>
  <sheetFormatPr defaultRowHeight="15"/>
  <sheetData>
    <row r="1" spans="1:34" ht="15.75" thickBot="1">
      <c r="A1" s="55"/>
      <c r="B1" s="56" t="s">
        <v>530</v>
      </c>
      <c r="C1" s="57">
        <v>2020</v>
      </c>
      <c r="D1" s="57">
        <v>2021</v>
      </c>
      <c r="E1" s="57">
        <v>2022</v>
      </c>
      <c r="F1" s="57">
        <v>2023</v>
      </c>
      <c r="G1" s="57">
        <v>2024</v>
      </c>
      <c r="H1" s="57">
        <v>2025</v>
      </c>
      <c r="I1" s="57">
        <v>2026</v>
      </c>
      <c r="J1" s="57">
        <v>2027</v>
      </c>
      <c r="K1" s="57">
        <v>2028</v>
      </c>
      <c r="L1" s="57">
        <v>2029</v>
      </c>
      <c r="M1" s="57">
        <v>2030</v>
      </c>
      <c r="N1" s="57">
        <v>2031</v>
      </c>
      <c r="O1" s="57">
        <v>2032</v>
      </c>
      <c r="P1" s="57">
        <v>2033</v>
      </c>
      <c r="Q1" s="57">
        <v>2034</v>
      </c>
      <c r="R1" s="57">
        <v>2035</v>
      </c>
      <c r="S1" s="57">
        <v>2036</v>
      </c>
      <c r="T1" s="57">
        <v>2037</v>
      </c>
      <c r="U1" s="57">
        <v>2038</v>
      </c>
      <c r="V1" s="57">
        <v>2039</v>
      </c>
      <c r="W1" s="57">
        <v>2040</v>
      </c>
      <c r="X1" s="57">
        <v>2041</v>
      </c>
      <c r="Y1" s="57">
        <v>2042</v>
      </c>
      <c r="Z1" s="57">
        <v>2043</v>
      </c>
      <c r="AA1" s="57">
        <v>2044</v>
      </c>
      <c r="AB1" s="57">
        <v>2045</v>
      </c>
      <c r="AC1" s="57">
        <v>2046</v>
      </c>
      <c r="AD1" s="57">
        <v>2047</v>
      </c>
      <c r="AE1" s="57">
        <v>2048</v>
      </c>
      <c r="AF1" s="57">
        <v>2049</v>
      </c>
      <c r="AG1" s="57">
        <v>2050</v>
      </c>
      <c r="AH1" s="55"/>
    </row>
    <row r="2" spans="1:34"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row>
    <row r="3" spans="1:34">
      <c r="A3" s="55"/>
      <c r="B3" s="55"/>
      <c r="C3" s="70" t="s">
        <v>292</v>
      </c>
      <c r="D3" s="70" t="s">
        <v>531</v>
      </c>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row>
    <row r="4" spans="1:34">
      <c r="A4" s="55"/>
      <c r="B4" s="55"/>
      <c r="C4" s="70" t="s">
        <v>293</v>
      </c>
      <c r="D4" s="70" t="s">
        <v>532</v>
      </c>
      <c r="E4" s="55"/>
      <c r="F4" s="55"/>
      <c r="G4" s="70" t="s">
        <v>294</v>
      </c>
      <c r="H4" s="55"/>
      <c r="I4" s="55"/>
      <c r="J4" s="55"/>
      <c r="K4" s="55"/>
      <c r="L4" s="55"/>
      <c r="M4" s="55"/>
      <c r="N4" s="55"/>
      <c r="O4" s="55"/>
      <c r="P4" s="55"/>
      <c r="Q4" s="55"/>
      <c r="R4" s="55"/>
      <c r="S4" s="55"/>
      <c r="T4" s="55"/>
      <c r="U4" s="55"/>
      <c r="V4" s="55"/>
      <c r="W4" s="55"/>
      <c r="X4" s="55"/>
      <c r="Y4" s="55"/>
      <c r="Z4" s="55"/>
      <c r="AA4" s="55"/>
      <c r="AB4" s="55"/>
      <c r="AC4" s="55"/>
      <c r="AD4" s="55"/>
      <c r="AE4" s="55"/>
      <c r="AF4" s="55"/>
      <c r="AG4" s="55"/>
      <c r="AH4" s="55"/>
    </row>
    <row r="5" spans="1:34">
      <c r="A5" s="55"/>
      <c r="B5" s="55"/>
      <c r="C5" s="70" t="s">
        <v>295</v>
      </c>
      <c r="D5" s="70" t="s">
        <v>533</v>
      </c>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row>
    <row r="6" spans="1:34">
      <c r="A6" s="55"/>
      <c r="B6" s="55"/>
      <c r="C6" s="70" t="s">
        <v>296</v>
      </c>
      <c r="D6" s="55"/>
      <c r="E6" s="70" t="s">
        <v>534</v>
      </c>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row>
    <row r="7" spans="1:34">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row>
    <row r="8" spans="1:34">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row>
    <row r="9" spans="1:34">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row>
    <row r="10" spans="1:34" ht="15.75">
      <c r="A10" s="58" t="s">
        <v>550</v>
      </c>
      <c r="B10" s="59" t="s">
        <v>551</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68" t="s">
        <v>535</v>
      </c>
    </row>
    <row r="11" spans="1:34">
      <c r="A11" s="55"/>
      <c r="B11" s="56" t="s">
        <v>552</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68" t="s">
        <v>536</v>
      </c>
    </row>
    <row r="12" spans="1:34">
      <c r="A12" s="55"/>
      <c r="B12" s="56"/>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8" t="s">
        <v>537</v>
      </c>
    </row>
    <row r="13" spans="1:34" ht="37.5" thickBot="1">
      <c r="A13" s="55"/>
      <c r="B13" s="57" t="s">
        <v>553</v>
      </c>
      <c r="C13" s="57">
        <v>2020</v>
      </c>
      <c r="D13" s="57">
        <v>2021</v>
      </c>
      <c r="E13" s="57">
        <v>2022</v>
      </c>
      <c r="F13" s="57">
        <v>2023</v>
      </c>
      <c r="G13" s="57">
        <v>2024</v>
      </c>
      <c r="H13" s="57">
        <v>2025</v>
      </c>
      <c r="I13" s="57">
        <v>2026</v>
      </c>
      <c r="J13" s="57">
        <v>2027</v>
      </c>
      <c r="K13" s="57">
        <v>2028</v>
      </c>
      <c r="L13" s="57">
        <v>2029</v>
      </c>
      <c r="M13" s="57">
        <v>2030</v>
      </c>
      <c r="N13" s="57">
        <v>2031</v>
      </c>
      <c r="O13" s="57">
        <v>2032</v>
      </c>
      <c r="P13" s="57">
        <v>2033</v>
      </c>
      <c r="Q13" s="57">
        <v>2034</v>
      </c>
      <c r="R13" s="57">
        <v>2035</v>
      </c>
      <c r="S13" s="57">
        <v>2036</v>
      </c>
      <c r="T13" s="57">
        <v>2037</v>
      </c>
      <c r="U13" s="57">
        <v>2038</v>
      </c>
      <c r="V13" s="57">
        <v>2039</v>
      </c>
      <c r="W13" s="57">
        <v>2040</v>
      </c>
      <c r="X13" s="57">
        <v>2041</v>
      </c>
      <c r="Y13" s="57">
        <v>2042</v>
      </c>
      <c r="Z13" s="57">
        <v>2043</v>
      </c>
      <c r="AA13" s="57">
        <v>2044</v>
      </c>
      <c r="AB13" s="57">
        <v>2045</v>
      </c>
      <c r="AC13" s="57">
        <v>2046</v>
      </c>
      <c r="AD13" s="57">
        <v>2047</v>
      </c>
      <c r="AE13" s="57">
        <v>2048</v>
      </c>
      <c r="AF13" s="57">
        <v>2049</v>
      </c>
      <c r="AG13" s="57">
        <v>2050</v>
      </c>
      <c r="AH13" s="69" t="s">
        <v>538</v>
      </c>
    </row>
    <row r="14" spans="1:34" ht="15.75" thickTop="1"/>
    <row r="15" spans="1:34">
      <c r="A15" s="55"/>
      <c r="B15" s="61" t="s">
        <v>554</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row>
    <row r="16" spans="1:34" ht="36.75">
      <c r="A16" s="55"/>
      <c r="B16" s="61" t="s">
        <v>555</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row>
    <row r="17" spans="1:34" ht="36.75">
      <c r="A17" s="58" t="s">
        <v>556</v>
      </c>
      <c r="B17" s="62" t="s">
        <v>557</v>
      </c>
      <c r="C17" s="66">
        <v>68.193481000000006</v>
      </c>
      <c r="D17" s="66">
        <v>73.299858</v>
      </c>
      <c r="E17" s="66">
        <v>77.146338999999998</v>
      </c>
      <c r="F17" s="66">
        <v>80.157898000000003</v>
      </c>
      <c r="G17" s="66">
        <v>81.854454000000004</v>
      </c>
      <c r="H17" s="66">
        <v>82.473274000000004</v>
      </c>
      <c r="I17" s="66">
        <v>82.490951999999993</v>
      </c>
      <c r="J17" s="66">
        <v>80.895720999999995</v>
      </c>
      <c r="K17" s="66">
        <v>79.662979000000007</v>
      </c>
      <c r="L17" s="66">
        <v>78.645966000000001</v>
      </c>
      <c r="M17" s="66">
        <v>77.805831999999995</v>
      </c>
      <c r="N17" s="66">
        <v>76.965675000000005</v>
      </c>
      <c r="O17" s="66">
        <v>76.055060999999995</v>
      </c>
      <c r="P17" s="66">
        <v>75.290367000000003</v>
      </c>
      <c r="Q17" s="66">
        <v>74.675621000000007</v>
      </c>
      <c r="R17" s="66">
        <v>73.934737999999996</v>
      </c>
      <c r="S17" s="66">
        <v>73.042946000000001</v>
      </c>
      <c r="T17" s="66">
        <v>72.177184999999994</v>
      </c>
      <c r="U17" s="66">
        <v>71.438964999999996</v>
      </c>
      <c r="V17" s="66">
        <v>70.651222000000004</v>
      </c>
      <c r="W17" s="66">
        <v>69.888557000000006</v>
      </c>
      <c r="X17" s="66">
        <v>69.280876000000006</v>
      </c>
      <c r="Y17" s="66">
        <v>68.807663000000005</v>
      </c>
      <c r="Z17" s="66">
        <v>68.207526999999999</v>
      </c>
      <c r="AA17" s="66">
        <v>67.823761000000005</v>
      </c>
      <c r="AB17" s="66">
        <v>67.603783000000007</v>
      </c>
      <c r="AC17" s="66">
        <v>67.438911000000004</v>
      </c>
      <c r="AD17" s="66">
        <v>67.206756999999996</v>
      </c>
      <c r="AE17" s="66">
        <v>66.915931999999998</v>
      </c>
      <c r="AF17" s="66">
        <v>66.448357000000001</v>
      </c>
      <c r="AG17" s="66">
        <v>65.863861</v>
      </c>
      <c r="AH17" s="63">
        <v>-1.158E-3</v>
      </c>
    </row>
    <row r="18" spans="1:34" ht="24.75">
      <c r="A18" s="58" t="s">
        <v>558</v>
      </c>
      <c r="B18" s="62" t="s">
        <v>559</v>
      </c>
      <c r="C18" s="66">
        <v>1.1548659999999999</v>
      </c>
      <c r="D18" s="66">
        <v>1.087774</v>
      </c>
      <c r="E18" s="66">
        <v>1.020983</v>
      </c>
      <c r="F18" s="66">
        <v>0.95115400000000005</v>
      </c>
      <c r="G18" s="66">
        <v>0.86887499999999995</v>
      </c>
      <c r="H18" s="66">
        <v>0.78454800000000002</v>
      </c>
      <c r="I18" s="66">
        <v>0.70038400000000001</v>
      </c>
      <c r="J18" s="66">
        <v>0.61760999999999999</v>
      </c>
      <c r="K18" s="66">
        <v>0.53931399999999996</v>
      </c>
      <c r="L18" s="66">
        <v>0.46680700000000003</v>
      </c>
      <c r="M18" s="66">
        <v>0.39999800000000002</v>
      </c>
      <c r="N18" s="66">
        <v>0.33937</v>
      </c>
      <c r="O18" s="66">
        <v>0.28834900000000002</v>
      </c>
      <c r="P18" s="66">
        <v>0.24409400000000001</v>
      </c>
      <c r="Q18" s="66">
        <v>0.197155</v>
      </c>
      <c r="R18" s="66">
        <v>0.154998</v>
      </c>
      <c r="S18" s="66">
        <v>0.113817</v>
      </c>
      <c r="T18" s="66">
        <v>7.5287999999999994E-2</v>
      </c>
      <c r="U18" s="66">
        <v>3.7947000000000002E-2</v>
      </c>
      <c r="V18" s="66">
        <v>1.3629E-2</v>
      </c>
      <c r="W18" s="66">
        <v>3.179E-3</v>
      </c>
      <c r="X18" s="66">
        <v>2.2190000000000001E-3</v>
      </c>
      <c r="Y18" s="66">
        <v>1.253E-3</v>
      </c>
      <c r="Z18" s="66">
        <v>4.4999999999999999E-4</v>
      </c>
      <c r="AA18" s="66">
        <v>0</v>
      </c>
      <c r="AB18" s="66">
        <v>0</v>
      </c>
      <c r="AC18" s="66">
        <v>0</v>
      </c>
      <c r="AD18" s="66">
        <v>0</v>
      </c>
      <c r="AE18" s="66">
        <v>0</v>
      </c>
      <c r="AF18" s="66">
        <v>0</v>
      </c>
      <c r="AG18" s="66">
        <v>0</v>
      </c>
      <c r="AH18" s="63" t="s">
        <v>560</v>
      </c>
    </row>
    <row r="19" spans="1:34" ht="36.75">
      <c r="A19" s="58" t="s">
        <v>561</v>
      </c>
      <c r="B19" s="62" t="s">
        <v>562</v>
      </c>
      <c r="C19" s="66">
        <v>69.348350999999994</v>
      </c>
      <c r="D19" s="66">
        <v>74.387634000000006</v>
      </c>
      <c r="E19" s="66">
        <v>78.167320000000004</v>
      </c>
      <c r="F19" s="66">
        <v>81.109054999999998</v>
      </c>
      <c r="G19" s="66">
        <v>82.723327999999995</v>
      </c>
      <c r="H19" s="66">
        <v>83.257819999999995</v>
      </c>
      <c r="I19" s="66">
        <v>83.191338000000002</v>
      </c>
      <c r="J19" s="66">
        <v>81.513328999999999</v>
      </c>
      <c r="K19" s="66">
        <v>80.202292999999997</v>
      </c>
      <c r="L19" s="66">
        <v>79.112769999999998</v>
      </c>
      <c r="M19" s="66">
        <v>78.205832999999998</v>
      </c>
      <c r="N19" s="66">
        <v>77.305046000000004</v>
      </c>
      <c r="O19" s="66">
        <v>76.343406999999999</v>
      </c>
      <c r="P19" s="66">
        <v>75.534462000000005</v>
      </c>
      <c r="Q19" s="66">
        <v>74.872771999999998</v>
      </c>
      <c r="R19" s="66">
        <v>74.089737</v>
      </c>
      <c r="S19" s="66">
        <v>73.156761000000003</v>
      </c>
      <c r="T19" s="66">
        <v>72.252471999999997</v>
      </c>
      <c r="U19" s="66">
        <v>71.476912999999996</v>
      </c>
      <c r="V19" s="66">
        <v>70.664848000000006</v>
      </c>
      <c r="W19" s="66">
        <v>69.891739000000001</v>
      </c>
      <c r="X19" s="66">
        <v>69.283096</v>
      </c>
      <c r="Y19" s="66">
        <v>68.808914000000001</v>
      </c>
      <c r="Z19" s="66">
        <v>68.207977</v>
      </c>
      <c r="AA19" s="66">
        <v>67.823761000000005</v>
      </c>
      <c r="AB19" s="66">
        <v>67.603783000000007</v>
      </c>
      <c r="AC19" s="66">
        <v>67.438911000000004</v>
      </c>
      <c r="AD19" s="66">
        <v>67.206756999999996</v>
      </c>
      <c r="AE19" s="66">
        <v>66.915931999999998</v>
      </c>
      <c r="AF19" s="66">
        <v>66.448357000000001</v>
      </c>
      <c r="AG19" s="66">
        <v>65.863861</v>
      </c>
      <c r="AH19" s="63">
        <v>-1.717E-3</v>
      </c>
    </row>
    <row r="21" spans="1:34" ht="36.75">
      <c r="A21" s="55"/>
      <c r="B21" s="61" t="s">
        <v>563</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row>
    <row r="22" spans="1:34" ht="36.75">
      <c r="A22" s="58" t="s">
        <v>564</v>
      </c>
      <c r="B22" s="62" t="s">
        <v>565</v>
      </c>
      <c r="C22" s="66">
        <v>4.2808400000000004</v>
      </c>
      <c r="D22" s="66">
        <v>4.3543190000000003</v>
      </c>
      <c r="E22" s="66">
        <v>4.3380359999999998</v>
      </c>
      <c r="F22" s="66">
        <v>4.331823</v>
      </c>
      <c r="G22" s="66">
        <v>4.301234</v>
      </c>
      <c r="H22" s="66">
        <v>4.2323110000000002</v>
      </c>
      <c r="I22" s="66">
        <v>4.1431089999999999</v>
      </c>
      <c r="J22" s="66">
        <v>3.9924360000000001</v>
      </c>
      <c r="K22" s="66">
        <v>3.866962</v>
      </c>
      <c r="L22" s="66">
        <v>3.7630979999999998</v>
      </c>
      <c r="M22" s="66">
        <v>3.6772749999999998</v>
      </c>
      <c r="N22" s="66">
        <v>3.5885989999999999</v>
      </c>
      <c r="O22" s="66">
        <v>3.5138440000000002</v>
      </c>
      <c r="P22" s="66">
        <v>3.4106350000000001</v>
      </c>
      <c r="Q22" s="66">
        <v>3.3488120000000001</v>
      </c>
      <c r="R22" s="66">
        <v>3.2906490000000002</v>
      </c>
      <c r="S22" s="66">
        <v>3.2133319999999999</v>
      </c>
      <c r="T22" s="66">
        <v>3.1728339999999999</v>
      </c>
      <c r="U22" s="66">
        <v>3.154928</v>
      </c>
      <c r="V22" s="66">
        <v>3.1296460000000002</v>
      </c>
      <c r="W22" s="66">
        <v>3.107002</v>
      </c>
      <c r="X22" s="66">
        <v>3.1039059999999998</v>
      </c>
      <c r="Y22" s="66">
        <v>3.1093030000000002</v>
      </c>
      <c r="Z22" s="66">
        <v>3.1084109999999998</v>
      </c>
      <c r="AA22" s="66">
        <v>3.1063079999999998</v>
      </c>
      <c r="AB22" s="66">
        <v>3.1112060000000001</v>
      </c>
      <c r="AC22" s="66">
        <v>3.1183890000000001</v>
      </c>
      <c r="AD22" s="66">
        <v>3.121267</v>
      </c>
      <c r="AE22" s="66">
        <v>3.1202350000000001</v>
      </c>
      <c r="AF22" s="66">
        <v>3.1090580000000001</v>
      </c>
      <c r="AG22" s="66">
        <v>3.0912519999999999</v>
      </c>
      <c r="AH22" s="63">
        <v>-1.0794E-2</v>
      </c>
    </row>
    <row r="23" spans="1:34" ht="36.75">
      <c r="A23" s="58" t="s">
        <v>566</v>
      </c>
      <c r="B23" s="62" t="s">
        <v>567</v>
      </c>
      <c r="C23" s="66">
        <v>0.17494699999999999</v>
      </c>
      <c r="D23" s="66">
        <v>0.17884900000000001</v>
      </c>
      <c r="E23" s="66">
        <v>0.18451300000000001</v>
      </c>
      <c r="F23" s="66">
        <v>0.19047700000000001</v>
      </c>
      <c r="G23" s="66">
        <v>0.19577900000000001</v>
      </c>
      <c r="H23" s="66">
        <v>0.20207600000000001</v>
      </c>
      <c r="I23" s="66">
        <v>0.20771000000000001</v>
      </c>
      <c r="J23" s="66">
        <v>0.21002199999999999</v>
      </c>
      <c r="K23" s="66">
        <v>0.21734100000000001</v>
      </c>
      <c r="L23" s="66">
        <v>0.225606</v>
      </c>
      <c r="M23" s="66">
        <v>0.235398</v>
      </c>
      <c r="N23" s="66">
        <v>0.24635699999999999</v>
      </c>
      <c r="O23" s="66">
        <v>0.25834400000000002</v>
      </c>
      <c r="P23" s="66">
        <v>0.27090900000000001</v>
      </c>
      <c r="Q23" s="66">
        <v>0.284611</v>
      </c>
      <c r="R23" s="66">
        <v>0.29833599999999999</v>
      </c>
      <c r="S23" s="66">
        <v>0.31092700000000001</v>
      </c>
      <c r="T23" s="66">
        <v>0.32351799999999997</v>
      </c>
      <c r="U23" s="66">
        <v>0.33395799999999998</v>
      </c>
      <c r="V23" s="66">
        <v>0.34517300000000001</v>
      </c>
      <c r="W23" s="66">
        <v>0.35484100000000002</v>
      </c>
      <c r="X23" s="66">
        <v>0.36460999999999999</v>
      </c>
      <c r="Y23" s="66">
        <v>0.37392300000000001</v>
      </c>
      <c r="Z23" s="66">
        <v>0.38271899999999998</v>
      </c>
      <c r="AA23" s="66">
        <v>0.39078600000000002</v>
      </c>
      <c r="AB23" s="66">
        <v>0.39837699999999998</v>
      </c>
      <c r="AC23" s="66">
        <v>0.40523399999999998</v>
      </c>
      <c r="AD23" s="66">
        <v>0.41119</v>
      </c>
      <c r="AE23" s="66">
        <v>0.41630200000000001</v>
      </c>
      <c r="AF23" s="66">
        <v>0.42026999999999998</v>
      </c>
      <c r="AG23" s="66">
        <v>0.42319099999999998</v>
      </c>
      <c r="AH23" s="63">
        <v>2.9881999999999999E-2</v>
      </c>
    </row>
    <row r="24" spans="1:34" ht="36.75">
      <c r="A24" s="58" t="s">
        <v>568</v>
      </c>
      <c r="B24" s="62" t="s">
        <v>569</v>
      </c>
      <c r="C24" s="66">
        <v>0.147588</v>
      </c>
      <c r="D24" s="66">
        <v>0.17255200000000001</v>
      </c>
      <c r="E24" s="66">
        <v>0.205456</v>
      </c>
      <c r="F24" s="66">
        <v>0.24146500000000001</v>
      </c>
      <c r="G24" s="66">
        <v>0.28911999999999999</v>
      </c>
      <c r="H24" s="66">
        <v>0.35230699999999998</v>
      </c>
      <c r="I24" s="66">
        <v>0.431286</v>
      </c>
      <c r="J24" s="66">
        <v>0.52588400000000002</v>
      </c>
      <c r="K24" s="66">
        <v>0.64774299999999996</v>
      </c>
      <c r="L24" s="66">
        <v>0.79725699999999999</v>
      </c>
      <c r="M24" s="66">
        <v>0.97679700000000003</v>
      </c>
      <c r="N24" s="66">
        <v>1.1814180000000001</v>
      </c>
      <c r="O24" s="66">
        <v>1.4069609999999999</v>
      </c>
      <c r="P24" s="66">
        <v>1.650955</v>
      </c>
      <c r="Q24" s="66">
        <v>1.909181</v>
      </c>
      <c r="R24" s="66">
        <v>2.1697790000000001</v>
      </c>
      <c r="S24" s="66">
        <v>2.4268610000000002</v>
      </c>
      <c r="T24" s="66">
        <v>2.6834880000000001</v>
      </c>
      <c r="U24" s="66">
        <v>2.9410500000000002</v>
      </c>
      <c r="V24" s="66">
        <v>3.1876630000000001</v>
      </c>
      <c r="W24" s="66">
        <v>3.4290050000000001</v>
      </c>
      <c r="X24" s="66">
        <v>3.6711580000000001</v>
      </c>
      <c r="Y24" s="66">
        <v>3.9115310000000001</v>
      </c>
      <c r="Z24" s="66">
        <v>4.1387520000000002</v>
      </c>
      <c r="AA24" s="66">
        <v>4.3581009999999996</v>
      </c>
      <c r="AB24" s="66">
        <v>4.5802899999999998</v>
      </c>
      <c r="AC24" s="66">
        <v>4.8022900000000002</v>
      </c>
      <c r="AD24" s="66">
        <v>5.0158800000000001</v>
      </c>
      <c r="AE24" s="66">
        <v>5.2210210000000004</v>
      </c>
      <c r="AF24" s="66">
        <v>5.4074090000000004</v>
      </c>
      <c r="AG24" s="66">
        <v>5.5791279999999999</v>
      </c>
      <c r="AH24" s="63">
        <v>0.128714</v>
      </c>
    </row>
    <row r="25" spans="1:34" ht="36.75">
      <c r="A25" s="58" t="s">
        <v>570</v>
      </c>
      <c r="B25" s="62" t="s">
        <v>571</v>
      </c>
      <c r="C25" s="66">
        <v>0.22887399999999999</v>
      </c>
      <c r="D25" s="66">
        <v>0.21528600000000001</v>
      </c>
      <c r="E25" s="66">
        <v>0.227127</v>
      </c>
      <c r="F25" s="66">
        <v>0.25147399999999998</v>
      </c>
      <c r="G25" s="66">
        <v>0.28019899999999998</v>
      </c>
      <c r="H25" s="66">
        <v>0.31608900000000001</v>
      </c>
      <c r="I25" s="66">
        <v>0.35914099999999999</v>
      </c>
      <c r="J25" s="66">
        <v>0.405302</v>
      </c>
      <c r="K25" s="66">
        <v>0.460947</v>
      </c>
      <c r="L25" s="66">
        <v>0.52493000000000001</v>
      </c>
      <c r="M25" s="66">
        <v>0.59750400000000004</v>
      </c>
      <c r="N25" s="66">
        <v>0.67582100000000001</v>
      </c>
      <c r="O25" s="66">
        <v>0.757745</v>
      </c>
      <c r="P25" s="66">
        <v>0.84199400000000002</v>
      </c>
      <c r="Q25" s="66">
        <v>0.92670699999999995</v>
      </c>
      <c r="R25" s="66">
        <v>1.007668</v>
      </c>
      <c r="S25" s="66">
        <v>1.082878</v>
      </c>
      <c r="T25" s="66">
        <v>1.152933</v>
      </c>
      <c r="U25" s="66">
        <v>1.218926</v>
      </c>
      <c r="V25" s="66">
        <v>1.2761020000000001</v>
      </c>
      <c r="W25" s="66">
        <v>1.3267389999999999</v>
      </c>
      <c r="X25" s="66">
        <v>1.371842</v>
      </c>
      <c r="Y25" s="66">
        <v>1.416212</v>
      </c>
      <c r="Z25" s="66">
        <v>1.4521550000000001</v>
      </c>
      <c r="AA25" s="66">
        <v>1.486459</v>
      </c>
      <c r="AB25" s="66">
        <v>1.518357</v>
      </c>
      <c r="AC25" s="66">
        <v>1.5471980000000001</v>
      </c>
      <c r="AD25" s="66">
        <v>1.571731</v>
      </c>
      <c r="AE25" s="66">
        <v>1.5921650000000001</v>
      </c>
      <c r="AF25" s="66">
        <v>1.606822</v>
      </c>
      <c r="AG25" s="66">
        <v>1.6166149999999999</v>
      </c>
      <c r="AH25" s="63">
        <v>6.7334000000000005E-2</v>
      </c>
    </row>
    <row r="26" spans="1:34" ht="36.75">
      <c r="A26" s="58" t="s">
        <v>572</v>
      </c>
      <c r="B26" s="62" t="s">
        <v>573</v>
      </c>
      <c r="C26" s="66">
        <v>0.45266099999999998</v>
      </c>
      <c r="D26" s="66">
        <v>0.35481699999999999</v>
      </c>
      <c r="E26" s="66">
        <v>0.34418900000000002</v>
      </c>
      <c r="F26" s="66">
        <v>0.36216799999999999</v>
      </c>
      <c r="G26" s="66">
        <v>0.37627100000000002</v>
      </c>
      <c r="H26" s="66">
        <v>0.38827800000000001</v>
      </c>
      <c r="I26" s="66">
        <v>0.39760499999999999</v>
      </c>
      <c r="J26" s="66">
        <v>0.40671099999999999</v>
      </c>
      <c r="K26" s="66">
        <v>0.417881</v>
      </c>
      <c r="L26" s="66">
        <v>0.43026900000000001</v>
      </c>
      <c r="M26" s="66">
        <v>0.44425999999999999</v>
      </c>
      <c r="N26" s="66">
        <v>0.45906200000000003</v>
      </c>
      <c r="O26" s="66">
        <v>0.47452100000000003</v>
      </c>
      <c r="P26" s="66">
        <v>0.49074299999999998</v>
      </c>
      <c r="Q26" s="66">
        <v>0.50767600000000002</v>
      </c>
      <c r="R26" s="66">
        <v>0.52448399999999995</v>
      </c>
      <c r="S26" s="66">
        <v>0.54080300000000003</v>
      </c>
      <c r="T26" s="66">
        <v>0.55585399999999996</v>
      </c>
      <c r="U26" s="66">
        <v>0.57047099999999995</v>
      </c>
      <c r="V26" s="66">
        <v>0.58363200000000004</v>
      </c>
      <c r="W26" s="66">
        <v>0.59579700000000002</v>
      </c>
      <c r="X26" s="66">
        <v>0.60770199999999996</v>
      </c>
      <c r="Y26" s="66">
        <v>0.61674799999999996</v>
      </c>
      <c r="Z26" s="66">
        <v>0.62485000000000002</v>
      </c>
      <c r="AA26" s="66">
        <v>0.63257200000000002</v>
      </c>
      <c r="AB26" s="66">
        <v>0.642953</v>
      </c>
      <c r="AC26" s="66">
        <v>0.652335</v>
      </c>
      <c r="AD26" s="66">
        <v>0.660439</v>
      </c>
      <c r="AE26" s="66">
        <v>0.66739400000000004</v>
      </c>
      <c r="AF26" s="66">
        <v>0.672732</v>
      </c>
      <c r="AG26" s="66">
        <v>0.67657900000000004</v>
      </c>
      <c r="AH26" s="63">
        <v>1.3487000000000001E-2</v>
      </c>
    </row>
    <row r="27" spans="1:34" ht="36.75">
      <c r="A27" s="58" t="s">
        <v>574</v>
      </c>
      <c r="B27" s="62" t="s">
        <v>575</v>
      </c>
      <c r="C27" s="66">
        <v>0.22953299999999999</v>
      </c>
      <c r="D27" s="66">
        <v>0.17105899999999999</v>
      </c>
      <c r="E27" s="66">
        <v>0.16478499999999999</v>
      </c>
      <c r="F27" s="66">
        <v>0.176424</v>
      </c>
      <c r="G27" s="66">
        <v>0.187753</v>
      </c>
      <c r="H27" s="66">
        <v>0.19920199999999999</v>
      </c>
      <c r="I27" s="66">
        <v>0.21030699999999999</v>
      </c>
      <c r="J27" s="66">
        <v>0.22279199999999999</v>
      </c>
      <c r="K27" s="66">
        <v>0.238422</v>
      </c>
      <c r="L27" s="66">
        <v>0.25680999999999998</v>
      </c>
      <c r="M27" s="66">
        <v>0.27811999999999998</v>
      </c>
      <c r="N27" s="66">
        <v>0.30149700000000001</v>
      </c>
      <c r="O27" s="66">
        <v>0.32650499999999999</v>
      </c>
      <c r="P27" s="66">
        <v>0.35287099999999999</v>
      </c>
      <c r="Q27" s="66">
        <v>0.380191</v>
      </c>
      <c r="R27" s="66">
        <v>0.40745199999999998</v>
      </c>
      <c r="S27" s="66">
        <v>0.43353900000000001</v>
      </c>
      <c r="T27" s="66">
        <v>0.45847500000000002</v>
      </c>
      <c r="U27" s="66">
        <v>0.48271999999999998</v>
      </c>
      <c r="V27" s="66">
        <v>0.50551199999999996</v>
      </c>
      <c r="W27" s="66">
        <v>0.52719199999999999</v>
      </c>
      <c r="X27" s="66">
        <v>0.54807499999999998</v>
      </c>
      <c r="Y27" s="66">
        <v>0.56645599999999996</v>
      </c>
      <c r="Z27" s="66">
        <v>0.583816</v>
      </c>
      <c r="AA27" s="66">
        <v>0.59799500000000005</v>
      </c>
      <c r="AB27" s="66">
        <v>0.61297199999999996</v>
      </c>
      <c r="AC27" s="66">
        <v>0.62655400000000006</v>
      </c>
      <c r="AD27" s="66">
        <v>0.63848700000000003</v>
      </c>
      <c r="AE27" s="66">
        <v>0.64884600000000003</v>
      </c>
      <c r="AF27" s="66">
        <v>0.65719099999999997</v>
      </c>
      <c r="AG27" s="66">
        <v>0.66367799999999999</v>
      </c>
      <c r="AH27" s="63">
        <v>3.6025000000000001E-2</v>
      </c>
    </row>
    <row r="28" spans="1:34" ht="36.75">
      <c r="A28" s="58" t="s">
        <v>576</v>
      </c>
      <c r="B28" s="62" t="s">
        <v>577</v>
      </c>
      <c r="C28" s="66">
        <v>0</v>
      </c>
      <c r="D28" s="66">
        <v>0</v>
      </c>
      <c r="E28" s="66">
        <v>0</v>
      </c>
      <c r="F28" s="66">
        <v>0</v>
      </c>
      <c r="G28" s="66">
        <v>0</v>
      </c>
      <c r="H28" s="66">
        <v>0</v>
      </c>
      <c r="I28" s="66">
        <v>0</v>
      </c>
      <c r="J28" s="66">
        <v>0</v>
      </c>
      <c r="K28" s="66">
        <v>0</v>
      </c>
      <c r="L28" s="66">
        <v>0</v>
      </c>
      <c r="M28" s="66">
        <v>0</v>
      </c>
      <c r="N28" s="66">
        <v>0</v>
      </c>
      <c r="O28" s="66">
        <v>0</v>
      </c>
      <c r="P28" s="66">
        <v>0</v>
      </c>
      <c r="Q28" s="66">
        <v>0</v>
      </c>
      <c r="R28" s="66">
        <v>0</v>
      </c>
      <c r="S28" s="66">
        <v>0</v>
      </c>
      <c r="T28" s="66">
        <v>0</v>
      </c>
      <c r="U28" s="66">
        <v>0</v>
      </c>
      <c r="V28" s="66">
        <v>0</v>
      </c>
      <c r="W28" s="66">
        <v>0</v>
      </c>
      <c r="X28" s="66">
        <v>0</v>
      </c>
      <c r="Y28" s="66">
        <v>0</v>
      </c>
      <c r="Z28" s="66">
        <v>0</v>
      </c>
      <c r="AA28" s="66">
        <v>0</v>
      </c>
      <c r="AB28" s="66">
        <v>0</v>
      </c>
      <c r="AC28" s="66">
        <v>0</v>
      </c>
      <c r="AD28" s="66">
        <v>0</v>
      </c>
      <c r="AE28" s="66">
        <v>0</v>
      </c>
      <c r="AF28" s="66">
        <v>0</v>
      </c>
      <c r="AG28" s="66">
        <v>0</v>
      </c>
      <c r="AH28" s="63" t="s">
        <v>560</v>
      </c>
    </row>
    <row r="29" spans="1:34" ht="36.75">
      <c r="A29" s="58" t="s">
        <v>578</v>
      </c>
      <c r="B29" s="62" t="s">
        <v>579</v>
      </c>
      <c r="C29" s="66">
        <v>3.332433</v>
      </c>
      <c r="D29" s="66">
        <v>3.5060060000000002</v>
      </c>
      <c r="E29" s="66">
        <v>3.7715749999999999</v>
      </c>
      <c r="F29" s="66">
        <v>3.9985780000000002</v>
      </c>
      <c r="G29" s="66">
        <v>4.1807410000000003</v>
      </c>
      <c r="H29" s="66">
        <v>4.3477649999999999</v>
      </c>
      <c r="I29" s="66">
        <v>4.5064089999999997</v>
      </c>
      <c r="J29" s="66">
        <v>4.6196349999999997</v>
      </c>
      <c r="K29" s="66">
        <v>4.7671979999999996</v>
      </c>
      <c r="L29" s="66">
        <v>4.9404199999999996</v>
      </c>
      <c r="M29" s="66">
        <v>5.1402650000000003</v>
      </c>
      <c r="N29" s="66">
        <v>5.3650320000000002</v>
      </c>
      <c r="O29" s="66">
        <v>5.5924360000000002</v>
      </c>
      <c r="P29" s="66">
        <v>5.8319650000000003</v>
      </c>
      <c r="Q29" s="66">
        <v>6.0812390000000001</v>
      </c>
      <c r="R29" s="66">
        <v>6.3063960000000003</v>
      </c>
      <c r="S29" s="66">
        <v>6.5139259999999997</v>
      </c>
      <c r="T29" s="66">
        <v>6.6985849999999996</v>
      </c>
      <c r="U29" s="66">
        <v>6.8663879999999997</v>
      </c>
      <c r="V29" s="66">
        <v>7.0088900000000001</v>
      </c>
      <c r="W29" s="66">
        <v>7.1299020000000004</v>
      </c>
      <c r="X29" s="66">
        <v>7.2476120000000002</v>
      </c>
      <c r="Y29" s="66">
        <v>7.3553249999999997</v>
      </c>
      <c r="Z29" s="66">
        <v>7.4414720000000001</v>
      </c>
      <c r="AA29" s="66">
        <v>7.5226280000000001</v>
      </c>
      <c r="AB29" s="66">
        <v>7.6016320000000004</v>
      </c>
      <c r="AC29" s="66">
        <v>7.6736969999999998</v>
      </c>
      <c r="AD29" s="66">
        <v>7.7317210000000003</v>
      </c>
      <c r="AE29" s="66">
        <v>7.7766260000000003</v>
      </c>
      <c r="AF29" s="66">
        <v>7.7992109999999997</v>
      </c>
      <c r="AG29" s="66">
        <v>7.803515</v>
      </c>
      <c r="AH29" s="63">
        <v>2.8767999999999998E-2</v>
      </c>
    </row>
    <row r="30" spans="1:34" ht="24.75">
      <c r="A30" s="58" t="s">
        <v>580</v>
      </c>
      <c r="B30" s="62" t="s">
        <v>581</v>
      </c>
      <c r="C30" s="66">
        <v>0.140404</v>
      </c>
      <c r="D30" s="66">
        <v>0.131523</v>
      </c>
      <c r="E30" s="66">
        <v>0.12378500000000001</v>
      </c>
      <c r="F30" s="66">
        <v>0.116489</v>
      </c>
      <c r="G30" s="66">
        <v>0.108558</v>
      </c>
      <c r="H30" s="66">
        <v>0.101059</v>
      </c>
      <c r="I30" s="66">
        <v>9.3947000000000003E-2</v>
      </c>
      <c r="J30" s="66">
        <v>8.7345999999999993E-2</v>
      </c>
      <c r="K30" s="66">
        <v>8.1284999999999996E-2</v>
      </c>
      <c r="L30" s="66">
        <v>7.5722999999999999E-2</v>
      </c>
      <c r="M30" s="66">
        <v>7.0761000000000004E-2</v>
      </c>
      <c r="N30" s="66">
        <v>6.6378999999999994E-2</v>
      </c>
      <c r="O30" s="66">
        <v>6.2331999999999999E-2</v>
      </c>
      <c r="P30" s="66">
        <v>5.9040000000000002E-2</v>
      </c>
      <c r="Q30" s="66">
        <v>5.6267999999999999E-2</v>
      </c>
      <c r="R30" s="66">
        <v>5.3973E-2</v>
      </c>
      <c r="S30" s="66">
        <v>5.1938999999999999E-2</v>
      </c>
      <c r="T30" s="66">
        <v>4.9854999999999997E-2</v>
      </c>
      <c r="U30" s="66">
        <v>4.8427999999999999E-2</v>
      </c>
      <c r="V30" s="66">
        <v>4.6975999999999997E-2</v>
      </c>
      <c r="W30" s="66">
        <v>4.5876E-2</v>
      </c>
      <c r="X30" s="66">
        <v>4.5062999999999999E-2</v>
      </c>
      <c r="Y30" s="66">
        <v>4.4399000000000001E-2</v>
      </c>
      <c r="Z30" s="66">
        <v>4.4295000000000001E-2</v>
      </c>
      <c r="AA30" s="66">
        <v>4.4352999999999997E-2</v>
      </c>
      <c r="AB30" s="66">
        <v>4.4482000000000001E-2</v>
      </c>
      <c r="AC30" s="66">
        <v>4.4599E-2</v>
      </c>
      <c r="AD30" s="66">
        <v>4.4681999999999999E-2</v>
      </c>
      <c r="AE30" s="66">
        <v>4.4740000000000002E-2</v>
      </c>
      <c r="AF30" s="66">
        <v>4.4740000000000002E-2</v>
      </c>
      <c r="AG30" s="66">
        <v>4.4685000000000002E-2</v>
      </c>
      <c r="AH30" s="63">
        <v>-3.7443999999999998E-2</v>
      </c>
    </row>
    <row r="31" spans="1:34" ht="36.75">
      <c r="A31" s="58" t="s">
        <v>582</v>
      </c>
      <c r="B31" s="62" t="s">
        <v>583</v>
      </c>
      <c r="C31" s="66">
        <v>0.39396300000000001</v>
      </c>
      <c r="D31" s="66">
        <v>0.385019</v>
      </c>
      <c r="E31" s="66">
        <v>0.380133</v>
      </c>
      <c r="F31" s="66">
        <v>0.37646800000000002</v>
      </c>
      <c r="G31" s="66">
        <v>0.37157099999999998</v>
      </c>
      <c r="H31" s="66">
        <v>0.36708600000000002</v>
      </c>
      <c r="I31" s="66">
        <v>0.360012</v>
      </c>
      <c r="J31" s="66">
        <v>0.351829</v>
      </c>
      <c r="K31" s="66">
        <v>0.34328599999999998</v>
      </c>
      <c r="L31" s="66">
        <v>0.33454099999999998</v>
      </c>
      <c r="M31" s="66">
        <v>0.32656299999999999</v>
      </c>
      <c r="N31" s="66">
        <v>0.319355</v>
      </c>
      <c r="O31" s="66">
        <v>0.31274600000000002</v>
      </c>
      <c r="P31" s="66">
        <v>0.30760999999999999</v>
      </c>
      <c r="Q31" s="66">
        <v>0.30387199999999998</v>
      </c>
      <c r="R31" s="66">
        <v>0.300842</v>
      </c>
      <c r="S31" s="66">
        <v>0.29796699999999998</v>
      </c>
      <c r="T31" s="66">
        <v>0.29511900000000002</v>
      </c>
      <c r="U31" s="66">
        <v>0.29317799999999999</v>
      </c>
      <c r="V31" s="66">
        <v>0.29113800000000001</v>
      </c>
      <c r="W31" s="66">
        <v>0.28932999999999998</v>
      </c>
      <c r="X31" s="66">
        <v>0.28802699999999998</v>
      </c>
      <c r="Y31" s="66">
        <v>0.28700100000000001</v>
      </c>
      <c r="Z31" s="66">
        <v>0.287082</v>
      </c>
      <c r="AA31" s="66">
        <v>0.28734599999999999</v>
      </c>
      <c r="AB31" s="66">
        <v>0.28801100000000002</v>
      </c>
      <c r="AC31" s="66">
        <v>0.28864600000000001</v>
      </c>
      <c r="AD31" s="66">
        <v>0.28909099999999999</v>
      </c>
      <c r="AE31" s="66">
        <v>0.28938900000000001</v>
      </c>
      <c r="AF31" s="66">
        <v>0.28928700000000002</v>
      </c>
      <c r="AG31" s="66">
        <v>0.28881800000000002</v>
      </c>
      <c r="AH31" s="63">
        <v>-1.0295E-2</v>
      </c>
    </row>
    <row r="32" spans="1:34" ht="24.75">
      <c r="A32" s="58" t="s">
        <v>584</v>
      </c>
      <c r="B32" s="62" t="s">
        <v>585</v>
      </c>
      <c r="C32" s="66">
        <v>3.8469999999999997E-2</v>
      </c>
      <c r="D32" s="66">
        <v>3.8189000000000001E-2</v>
      </c>
      <c r="E32" s="66">
        <v>3.8462000000000003E-2</v>
      </c>
      <c r="F32" s="66">
        <v>3.8948999999999998E-2</v>
      </c>
      <c r="G32" s="66">
        <v>3.9012999999999999E-2</v>
      </c>
      <c r="H32" s="66">
        <v>3.9122999999999998E-2</v>
      </c>
      <c r="I32" s="66">
        <v>3.9243E-2</v>
      </c>
      <c r="J32" s="66">
        <v>3.9317999999999999E-2</v>
      </c>
      <c r="K32" s="66">
        <v>3.9454999999999997E-2</v>
      </c>
      <c r="L32" s="66">
        <v>3.9613000000000002E-2</v>
      </c>
      <c r="M32" s="66">
        <v>3.9791E-2</v>
      </c>
      <c r="N32" s="66">
        <v>3.9974000000000003E-2</v>
      </c>
      <c r="O32" s="66">
        <v>4.0141000000000003E-2</v>
      </c>
      <c r="P32" s="66">
        <v>4.0336999999999998E-2</v>
      </c>
      <c r="Q32" s="66">
        <v>4.0587999999999999E-2</v>
      </c>
      <c r="R32" s="66">
        <v>4.0818E-2</v>
      </c>
      <c r="S32" s="66">
        <v>4.0991E-2</v>
      </c>
      <c r="T32" s="66">
        <v>4.1134999999999998E-2</v>
      </c>
      <c r="U32" s="66">
        <v>4.1276E-2</v>
      </c>
      <c r="V32" s="66">
        <v>4.1389000000000002E-2</v>
      </c>
      <c r="W32" s="66">
        <v>4.1471000000000001E-2</v>
      </c>
      <c r="X32" s="66">
        <v>4.1563999999999997E-2</v>
      </c>
      <c r="Y32" s="66">
        <v>4.1681999999999997E-2</v>
      </c>
      <c r="Z32" s="66">
        <v>4.1397000000000003E-2</v>
      </c>
      <c r="AA32" s="66">
        <v>4.1474999999999998E-2</v>
      </c>
      <c r="AB32" s="66">
        <v>4.1632000000000002E-2</v>
      </c>
      <c r="AC32" s="66">
        <v>4.1766999999999999E-2</v>
      </c>
      <c r="AD32" s="66">
        <v>4.1863999999999998E-2</v>
      </c>
      <c r="AE32" s="66">
        <v>4.1936000000000001E-2</v>
      </c>
      <c r="AF32" s="66">
        <v>4.1957000000000001E-2</v>
      </c>
      <c r="AG32" s="66">
        <v>4.1928E-2</v>
      </c>
      <c r="AH32" s="63">
        <v>2.8730000000000001E-3</v>
      </c>
    </row>
    <row r="33" spans="1:34" ht="24.75">
      <c r="A33" s="58" t="s">
        <v>586</v>
      </c>
      <c r="B33" s="62" t="s">
        <v>587</v>
      </c>
      <c r="C33" s="66">
        <v>7.7364000000000002E-2</v>
      </c>
      <c r="D33" s="66">
        <v>7.7281000000000002E-2</v>
      </c>
      <c r="E33" s="66">
        <v>7.8355999999999995E-2</v>
      </c>
      <c r="F33" s="66">
        <v>7.9814999999999997E-2</v>
      </c>
      <c r="G33" s="66">
        <v>8.0488000000000004E-2</v>
      </c>
      <c r="H33" s="66">
        <v>8.1210000000000004E-2</v>
      </c>
      <c r="I33" s="66">
        <v>8.1790000000000002E-2</v>
      </c>
      <c r="J33" s="66">
        <v>8.2198999999999994E-2</v>
      </c>
      <c r="K33" s="66">
        <v>8.2657999999999995E-2</v>
      </c>
      <c r="L33" s="66">
        <v>8.3099999999999993E-2</v>
      </c>
      <c r="M33" s="66">
        <v>8.3557000000000006E-2</v>
      </c>
      <c r="N33" s="66">
        <v>8.4000000000000005E-2</v>
      </c>
      <c r="O33" s="66">
        <v>8.4397E-2</v>
      </c>
      <c r="P33" s="66">
        <v>8.4853999999999999E-2</v>
      </c>
      <c r="Q33" s="66">
        <v>8.5413000000000003E-2</v>
      </c>
      <c r="R33" s="66">
        <v>8.5922999999999999E-2</v>
      </c>
      <c r="S33" s="66">
        <v>8.6304000000000006E-2</v>
      </c>
      <c r="T33" s="66">
        <v>8.6639999999999995E-2</v>
      </c>
      <c r="U33" s="66">
        <v>8.6959999999999996E-2</v>
      </c>
      <c r="V33" s="66">
        <v>8.7215000000000001E-2</v>
      </c>
      <c r="W33" s="66">
        <v>8.7398000000000003E-2</v>
      </c>
      <c r="X33" s="66">
        <v>8.7599999999999997E-2</v>
      </c>
      <c r="Y33" s="66">
        <v>8.7850999999999999E-2</v>
      </c>
      <c r="Z33" s="66">
        <v>8.7330000000000005E-2</v>
      </c>
      <c r="AA33" s="66">
        <v>8.7483000000000005E-2</v>
      </c>
      <c r="AB33" s="66">
        <v>8.7798000000000001E-2</v>
      </c>
      <c r="AC33" s="66">
        <v>8.8071999999999998E-2</v>
      </c>
      <c r="AD33" s="66">
        <v>8.8266999999999998E-2</v>
      </c>
      <c r="AE33" s="66">
        <v>8.8412000000000004E-2</v>
      </c>
      <c r="AF33" s="66">
        <v>8.8444999999999996E-2</v>
      </c>
      <c r="AG33" s="66">
        <v>8.8375999999999996E-2</v>
      </c>
      <c r="AH33" s="63">
        <v>4.4460000000000003E-3</v>
      </c>
    </row>
    <row r="34" spans="1:34" ht="24.75">
      <c r="A34" s="58" t="s">
        <v>588</v>
      </c>
      <c r="B34" s="62" t="s">
        <v>589</v>
      </c>
      <c r="C34" s="66">
        <v>0</v>
      </c>
      <c r="D34" s="66">
        <v>0</v>
      </c>
      <c r="E34" s="66">
        <v>0</v>
      </c>
      <c r="F34" s="66">
        <v>0</v>
      </c>
      <c r="G34" s="66">
        <v>0</v>
      </c>
      <c r="H34" s="66">
        <v>0</v>
      </c>
      <c r="I34" s="66">
        <v>0</v>
      </c>
      <c r="J34" s="66">
        <v>0</v>
      </c>
      <c r="K34" s="66">
        <v>0</v>
      </c>
      <c r="L34" s="66">
        <v>0</v>
      </c>
      <c r="M34" s="66">
        <v>0</v>
      </c>
      <c r="N34" s="66">
        <v>0</v>
      </c>
      <c r="O34" s="66">
        <v>0</v>
      </c>
      <c r="P34" s="66">
        <v>0</v>
      </c>
      <c r="Q34" s="66">
        <v>0</v>
      </c>
      <c r="R34" s="66">
        <v>0</v>
      </c>
      <c r="S34" s="66">
        <v>0</v>
      </c>
      <c r="T34" s="66">
        <v>0</v>
      </c>
      <c r="U34" s="66">
        <v>0</v>
      </c>
      <c r="V34" s="66">
        <v>0</v>
      </c>
      <c r="W34" s="66">
        <v>0</v>
      </c>
      <c r="X34" s="66">
        <v>0</v>
      </c>
      <c r="Y34" s="66">
        <v>0</v>
      </c>
      <c r="Z34" s="66">
        <v>0</v>
      </c>
      <c r="AA34" s="66">
        <v>0</v>
      </c>
      <c r="AB34" s="66">
        <v>0</v>
      </c>
      <c r="AC34" s="66">
        <v>0</v>
      </c>
      <c r="AD34" s="66">
        <v>0</v>
      </c>
      <c r="AE34" s="66">
        <v>0</v>
      </c>
      <c r="AF34" s="66">
        <v>0</v>
      </c>
      <c r="AG34" s="66">
        <v>0</v>
      </c>
      <c r="AH34" s="63" t="s">
        <v>560</v>
      </c>
    </row>
    <row r="35" spans="1:34" ht="24.75">
      <c r="A35" s="58" t="s">
        <v>590</v>
      </c>
      <c r="B35" s="62" t="s">
        <v>591</v>
      </c>
      <c r="C35" s="66">
        <v>9.5169999999999994E-3</v>
      </c>
      <c r="D35" s="66">
        <v>1.1068E-2</v>
      </c>
      <c r="E35" s="66">
        <v>1.3048000000000001E-2</v>
      </c>
      <c r="F35" s="66">
        <v>1.5254999999999999E-2</v>
      </c>
      <c r="G35" s="66">
        <v>1.7689E-2</v>
      </c>
      <c r="H35" s="66">
        <v>2.0504999999999999E-2</v>
      </c>
      <c r="I35" s="66">
        <v>2.3546000000000001E-2</v>
      </c>
      <c r="J35" s="66">
        <v>2.6883000000000001E-2</v>
      </c>
      <c r="K35" s="66">
        <v>3.0705E-2</v>
      </c>
      <c r="L35" s="66">
        <v>3.4976E-2</v>
      </c>
      <c r="M35" s="66">
        <v>3.9782999999999999E-2</v>
      </c>
      <c r="N35" s="66">
        <v>4.5016E-2</v>
      </c>
      <c r="O35" s="66">
        <v>5.0597000000000003E-2</v>
      </c>
      <c r="P35" s="66">
        <v>5.6460999999999997E-2</v>
      </c>
      <c r="Q35" s="66">
        <v>6.2526999999999999E-2</v>
      </c>
      <c r="R35" s="66">
        <v>6.8593000000000001E-2</v>
      </c>
      <c r="S35" s="66">
        <v>7.4539999999999995E-2</v>
      </c>
      <c r="T35" s="66">
        <v>8.0365000000000006E-2</v>
      </c>
      <c r="U35" s="66">
        <v>8.6053000000000004E-2</v>
      </c>
      <c r="V35" s="66">
        <v>9.1444999999999999E-2</v>
      </c>
      <c r="W35" s="66">
        <v>9.6559000000000006E-2</v>
      </c>
      <c r="X35" s="66">
        <v>0.101295</v>
      </c>
      <c r="Y35" s="66">
        <v>0.105767</v>
      </c>
      <c r="Z35" s="66">
        <v>0.109961</v>
      </c>
      <c r="AA35" s="66">
        <v>0.11376500000000001</v>
      </c>
      <c r="AB35" s="66">
        <v>0.11730599999999999</v>
      </c>
      <c r="AC35" s="66">
        <v>0.12053700000000001</v>
      </c>
      <c r="AD35" s="66">
        <v>0.123407</v>
      </c>
      <c r="AE35" s="66">
        <v>0.12592500000000001</v>
      </c>
      <c r="AF35" s="66">
        <v>0.12800900000000001</v>
      </c>
      <c r="AG35" s="66">
        <v>0.12969</v>
      </c>
      <c r="AH35" s="63">
        <v>9.0972999999999998E-2</v>
      </c>
    </row>
    <row r="36" spans="1:34" ht="36.75">
      <c r="A36" s="58" t="s">
        <v>592</v>
      </c>
      <c r="B36" s="62" t="s">
        <v>593</v>
      </c>
      <c r="C36" s="66">
        <v>9.5065950000000008</v>
      </c>
      <c r="D36" s="66">
        <v>9.5959660000000007</v>
      </c>
      <c r="E36" s="66">
        <v>9.8694659999999992</v>
      </c>
      <c r="F36" s="66">
        <v>10.179385999999999</v>
      </c>
      <c r="G36" s="66">
        <v>10.428417</v>
      </c>
      <c r="H36" s="66">
        <v>10.647009000000001</v>
      </c>
      <c r="I36" s="66">
        <v>10.854106</v>
      </c>
      <c r="J36" s="66">
        <v>10.970355</v>
      </c>
      <c r="K36" s="66">
        <v>11.193880999999999</v>
      </c>
      <c r="L36" s="66">
        <v>11.506342999999999</v>
      </c>
      <c r="M36" s="66">
        <v>11.910073000000001</v>
      </c>
      <c r="N36" s="66">
        <v>12.37251</v>
      </c>
      <c r="O36" s="66">
        <v>12.880571</v>
      </c>
      <c r="P36" s="66">
        <v>13.398375</v>
      </c>
      <c r="Q36" s="66">
        <v>13.987085</v>
      </c>
      <c r="R36" s="66">
        <v>14.554914</v>
      </c>
      <c r="S36" s="66">
        <v>15.074006000000001</v>
      </c>
      <c r="T36" s="66">
        <v>15.598800000000001</v>
      </c>
      <c r="U36" s="66">
        <v>16.124334000000001</v>
      </c>
      <c r="V36" s="66">
        <v>16.594781999999999</v>
      </c>
      <c r="W36" s="66">
        <v>17.031110999999999</v>
      </c>
      <c r="X36" s="66">
        <v>17.478455</v>
      </c>
      <c r="Y36" s="66">
        <v>17.916198999999999</v>
      </c>
      <c r="Z36" s="66">
        <v>18.302237999999999</v>
      </c>
      <c r="AA36" s="66">
        <v>18.669273</v>
      </c>
      <c r="AB36" s="66">
        <v>19.045014999999999</v>
      </c>
      <c r="AC36" s="66">
        <v>19.409319</v>
      </c>
      <c r="AD36" s="66">
        <v>19.738026000000001</v>
      </c>
      <c r="AE36" s="66">
        <v>20.032990000000002</v>
      </c>
      <c r="AF36" s="66">
        <v>20.265131</v>
      </c>
      <c r="AG36" s="66">
        <v>20.447455999999999</v>
      </c>
      <c r="AH36" s="63">
        <v>2.5857999999999999E-2</v>
      </c>
    </row>
    <row r="38" spans="1:34">
      <c r="A38" s="58" t="s">
        <v>594</v>
      </c>
      <c r="B38" s="62" t="s">
        <v>595</v>
      </c>
      <c r="C38" s="66">
        <v>78.854941999999994</v>
      </c>
      <c r="D38" s="66">
        <v>83.983597000000003</v>
      </c>
      <c r="E38" s="66">
        <v>88.036788999999999</v>
      </c>
      <c r="F38" s="66">
        <v>91.288437000000002</v>
      </c>
      <c r="G38" s="66">
        <v>93.151748999999995</v>
      </c>
      <c r="H38" s="66">
        <v>93.904831000000001</v>
      </c>
      <c r="I38" s="66">
        <v>94.045440999999997</v>
      </c>
      <c r="J38" s="66">
        <v>92.483681000000004</v>
      </c>
      <c r="K38" s="66">
        <v>91.396172000000007</v>
      </c>
      <c r="L38" s="66">
        <v>90.619110000000006</v>
      </c>
      <c r="M38" s="66">
        <v>90.115905999999995</v>
      </c>
      <c r="N38" s="66">
        <v>89.677559000000002</v>
      </c>
      <c r="O38" s="66">
        <v>89.223975999999993</v>
      </c>
      <c r="P38" s="66">
        <v>88.932838000000004</v>
      </c>
      <c r="Q38" s="66">
        <v>88.859855999999994</v>
      </c>
      <c r="R38" s="66">
        <v>88.644653000000005</v>
      </c>
      <c r="S38" s="66">
        <v>88.230766000000003</v>
      </c>
      <c r="T38" s="66">
        <v>87.851273000000006</v>
      </c>
      <c r="U38" s="66">
        <v>87.601249999999993</v>
      </c>
      <c r="V38" s="66">
        <v>87.259628000000006</v>
      </c>
      <c r="W38" s="66">
        <v>86.922852000000006</v>
      </c>
      <c r="X38" s="66">
        <v>86.761550999999997</v>
      </c>
      <c r="Y38" s="66">
        <v>86.725112999999993</v>
      </c>
      <c r="Z38" s="66">
        <v>86.510216</v>
      </c>
      <c r="AA38" s="66">
        <v>86.493033999999994</v>
      </c>
      <c r="AB38" s="66">
        <v>86.648796000000004</v>
      </c>
      <c r="AC38" s="66">
        <v>86.848228000000006</v>
      </c>
      <c r="AD38" s="66">
        <v>86.944777999999999</v>
      </c>
      <c r="AE38" s="66">
        <v>86.948920999999999</v>
      </c>
      <c r="AF38" s="66">
        <v>86.713486000000003</v>
      </c>
      <c r="AG38" s="66">
        <v>86.311317000000003</v>
      </c>
      <c r="AH38" s="63">
        <v>3.016E-3</v>
      </c>
    </row>
    <row r="39" spans="1:34">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row>
    <row r="40" spans="1:34" ht="24.75">
      <c r="A40" s="55"/>
      <c r="B40" s="61" t="s">
        <v>596</v>
      </c>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row>
    <row r="41" spans="1:34" ht="48.75">
      <c r="A41" s="55"/>
      <c r="B41" s="61" t="s">
        <v>597</v>
      </c>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row>
    <row r="42" spans="1:34" ht="36.75">
      <c r="A42" s="58" t="s">
        <v>598</v>
      </c>
      <c r="B42" s="62" t="s">
        <v>557</v>
      </c>
      <c r="C42" s="66">
        <v>81.058929000000006</v>
      </c>
      <c r="D42" s="66">
        <v>87.589821000000001</v>
      </c>
      <c r="E42" s="66">
        <v>91.652054000000007</v>
      </c>
      <c r="F42" s="66">
        <v>94.317634999999996</v>
      </c>
      <c r="G42" s="66">
        <v>95.970764000000003</v>
      </c>
      <c r="H42" s="66">
        <v>96.865829000000005</v>
      </c>
      <c r="I42" s="66">
        <v>97.361801</v>
      </c>
      <c r="J42" s="66">
        <v>96.603661000000002</v>
      </c>
      <c r="K42" s="66">
        <v>95.874001000000007</v>
      </c>
      <c r="L42" s="66">
        <v>95.081314000000006</v>
      </c>
      <c r="M42" s="66">
        <v>94.003058999999993</v>
      </c>
      <c r="N42" s="66">
        <v>92.993133999999998</v>
      </c>
      <c r="O42" s="66">
        <v>91.935958999999997</v>
      </c>
      <c r="P42" s="66">
        <v>90.892662000000001</v>
      </c>
      <c r="Q42" s="66">
        <v>90.075339999999997</v>
      </c>
      <c r="R42" s="66">
        <v>89.104339999999993</v>
      </c>
      <c r="S42" s="66">
        <v>88.062079999999995</v>
      </c>
      <c r="T42" s="66">
        <v>87.060974000000002</v>
      </c>
      <c r="U42" s="66">
        <v>86.158966000000007</v>
      </c>
      <c r="V42" s="66">
        <v>85.275856000000005</v>
      </c>
      <c r="W42" s="66">
        <v>84.288039999999995</v>
      </c>
      <c r="X42" s="66">
        <v>83.432060000000007</v>
      </c>
      <c r="Y42" s="66">
        <v>82.770865999999998</v>
      </c>
      <c r="Z42" s="66">
        <v>82.043823000000003</v>
      </c>
      <c r="AA42" s="66">
        <v>81.549942000000001</v>
      </c>
      <c r="AB42" s="66">
        <v>81.326522999999995</v>
      </c>
      <c r="AC42" s="66">
        <v>81.069648999999998</v>
      </c>
      <c r="AD42" s="66">
        <v>80.786804000000004</v>
      </c>
      <c r="AE42" s="66">
        <v>80.517212000000001</v>
      </c>
      <c r="AF42" s="66">
        <v>80.193145999999999</v>
      </c>
      <c r="AG42" s="66">
        <v>79.818993000000006</v>
      </c>
      <c r="AH42" s="63">
        <v>-5.1400000000000003E-4</v>
      </c>
    </row>
    <row r="43" spans="1:34" ht="24.75">
      <c r="A43" s="58" t="s">
        <v>599</v>
      </c>
      <c r="B43" s="62" t="s">
        <v>559</v>
      </c>
      <c r="C43" s="66">
        <v>0.63408600000000004</v>
      </c>
      <c r="D43" s="66">
        <v>0.67639700000000003</v>
      </c>
      <c r="E43" s="66">
        <v>0.71973500000000001</v>
      </c>
      <c r="F43" s="66">
        <v>0.76681999999999995</v>
      </c>
      <c r="G43" s="66">
        <v>0.81299900000000003</v>
      </c>
      <c r="H43" s="66">
        <v>0.86584000000000005</v>
      </c>
      <c r="I43" s="66">
        <v>0.92250699999999997</v>
      </c>
      <c r="J43" s="66">
        <v>0.97932399999999997</v>
      </c>
      <c r="K43" s="66">
        <v>1.041037</v>
      </c>
      <c r="L43" s="66">
        <v>1.1074079999999999</v>
      </c>
      <c r="M43" s="66">
        <v>1.1748000000000001</v>
      </c>
      <c r="N43" s="66">
        <v>1.2460960000000001</v>
      </c>
      <c r="O43" s="66">
        <v>1.3180499999999999</v>
      </c>
      <c r="P43" s="66">
        <v>1.3912150000000001</v>
      </c>
      <c r="Q43" s="66">
        <v>1.46394</v>
      </c>
      <c r="R43" s="66">
        <v>1.532502</v>
      </c>
      <c r="S43" s="66">
        <v>1.595783</v>
      </c>
      <c r="T43" s="66">
        <v>1.6552690000000001</v>
      </c>
      <c r="U43" s="66">
        <v>1.7160340000000001</v>
      </c>
      <c r="V43" s="66">
        <v>1.770615</v>
      </c>
      <c r="W43" s="66">
        <v>1.8188960000000001</v>
      </c>
      <c r="X43" s="66">
        <v>1.8650629999999999</v>
      </c>
      <c r="Y43" s="66">
        <v>1.9127369999999999</v>
      </c>
      <c r="Z43" s="66">
        <v>1.9542759999999999</v>
      </c>
      <c r="AA43" s="66">
        <v>1.992604</v>
      </c>
      <c r="AB43" s="66">
        <v>2.0317980000000002</v>
      </c>
      <c r="AC43" s="66">
        <v>2.0665149999999999</v>
      </c>
      <c r="AD43" s="66">
        <v>2.0970740000000001</v>
      </c>
      <c r="AE43" s="66">
        <v>2.1242700000000001</v>
      </c>
      <c r="AF43" s="66">
        <v>2.1469399999999998</v>
      </c>
      <c r="AG43" s="66">
        <v>2.1654019999999998</v>
      </c>
      <c r="AH43" s="63">
        <v>4.1789E-2</v>
      </c>
    </row>
    <row r="44" spans="1:34" ht="48.75">
      <c r="A44" s="58" t="s">
        <v>600</v>
      </c>
      <c r="B44" s="62" t="s">
        <v>601</v>
      </c>
      <c r="C44" s="66">
        <v>81.693016</v>
      </c>
      <c r="D44" s="66">
        <v>88.266220000000004</v>
      </c>
      <c r="E44" s="66">
        <v>92.371787999999995</v>
      </c>
      <c r="F44" s="66">
        <v>95.084457</v>
      </c>
      <c r="G44" s="66">
        <v>96.783760000000001</v>
      </c>
      <c r="H44" s="66">
        <v>97.731667000000002</v>
      </c>
      <c r="I44" s="66">
        <v>98.284308999999993</v>
      </c>
      <c r="J44" s="66">
        <v>97.582984999999994</v>
      </c>
      <c r="K44" s="66">
        <v>96.915038999999993</v>
      </c>
      <c r="L44" s="66">
        <v>96.188721000000001</v>
      </c>
      <c r="M44" s="66">
        <v>95.177856000000006</v>
      </c>
      <c r="N44" s="66">
        <v>94.239227</v>
      </c>
      <c r="O44" s="66">
        <v>93.254005000000006</v>
      </c>
      <c r="P44" s="66">
        <v>92.283874999999995</v>
      </c>
      <c r="Q44" s="66">
        <v>91.539283999999995</v>
      </c>
      <c r="R44" s="66">
        <v>90.636841000000004</v>
      </c>
      <c r="S44" s="66">
        <v>89.657859999999999</v>
      </c>
      <c r="T44" s="66">
        <v>88.716239999999999</v>
      </c>
      <c r="U44" s="66">
        <v>87.875</v>
      </c>
      <c r="V44" s="66">
        <v>87.046470999999997</v>
      </c>
      <c r="W44" s="66">
        <v>86.106933999999995</v>
      </c>
      <c r="X44" s="66">
        <v>85.297127000000003</v>
      </c>
      <c r="Y44" s="66">
        <v>84.683600999999996</v>
      </c>
      <c r="Z44" s="66">
        <v>83.998099999999994</v>
      </c>
      <c r="AA44" s="66">
        <v>83.542548999999994</v>
      </c>
      <c r="AB44" s="66">
        <v>83.358322000000001</v>
      </c>
      <c r="AC44" s="66">
        <v>83.136161999999999</v>
      </c>
      <c r="AD44" s="66">
        <v>82.883881000000002</v>
      </c>
      <c r="AE44" s="66">
        <v>82.641479000000004</v>
      </c>
      <c r="AF44" s="66">
        <v>82.340087999999994</v>
      </c>
      <c r="AG44" s="66">
        <v>81.984397999999999</v>
      </c>
      <c r="AH44" s="63">
        <v>1.1900000000000001E-4</v>
      </c>
    </row>
    <row r="45" spans="1:34">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row>
    <row r="46" spans="1:34" ht="48.75">
      <c r="A46" s="55"/>
      <c r="B46" s="61" t="s">
        <v>602</v>
      </c>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row>
    <row r="47" spans="1:34" ht="36.75">
      <c r="A47" s="58" t="s">
        <v>603</v>
      </c>
      <c r="B47" s="62" t="s">
        <v>565</v>
      </c>
      <c r="C47" s="66">
        <v>18.376541</v>
      </c>
      <c r="D47" s="66">
        <v>20.089493000000001</v>
      </c>
      <c r="E47" s="66">
        <v>20.796607999999999</v>
      </c>
      <c r="F47" s="66">
        <v>21.301162999999999</v>
      </c>
      <c r="G47" s="66">
        <v>21.645081000000001</v>
      </c>
      <c r="H47" s="66">
        <v>21.769393999999998</v>
      </c>
      <c r="I47" s="66">
        <v>21.766811000000001</v>
      </c>
      <c r="J47" s="66">
        <v>21.377700999999998</v>
      </c>
      <c r="K47" s="66">
        <v>20.990202</v>
      </c>
      <c r="L47" s="66">
        <v>20.638131999999999</v>
      </c>
      <c r="M47" s="66">
        <v>20.244302999999999</v>
      </c>
      <c r="N47" s="66">
        <v>19.901962000000001</v>
      </c>
      <c r="O47" s="66">
        <v>19.552506999999999</v>
      </c>
      <c r="P47" s="66">
        <v>19.263802999999999</v>
      </c>
      <c r="Q47" s="66">
        <v>19.052838999999999</v>
      </c>
      <c r="R47" s="66">
        <v>18.832708</v>
      </c>
      <c r="S47" s="66">
        <v>18.591434</v>
      </c>
      <c r="T47" s="66">
        <v>18.395546</v>
      </c>
      <c r="U47" s="66">
        <v>18.200271999999998</v>
      </c>
      <c r="V47" s="66">
        <v>18.047853</v>
      </c>
      <c r="W47" s="66">
        <v>17.988866999999999</v>
      </c>
      <c r="X47" s="66">
        <v>17.959972</v>
      </c>
      <c r="Y47" s="66">
        <v>17.962510999999999</v>
      </c>
      <c r="Z47" s="66">
        <v>17.952061</v>
      </c>
      <c r="AA47" s="66">
        <v>17.952228999999999</v>
      </c>
      <c r="AB47" s="66">
        <v>18.019639999999999</v>
      </c>
      <c r="AC47" s="66">
        <v>18.071017999999999</v>
      </c>
      <c r="AD47" s="66">
        <v>18.105464999999999</v>
      </c>
      <c r="AE47" s="66">
        <v>18.136358000000001</v>
      </c>
      <c r="AF47" s="66">
        <v>18.144983</v>
      </c>
      <c r="AG47" s="66">
        <v>18.134132000000001</v>
      </c>
      <c r="AH47" s="63">
        <v>-4.4299999999999998E-4</v>
      </c>
    </row>
    <row r="48" spans="1:34" ht="36.75">
      <c r="A48" s="58" t="s">
        <v>604</v>
      </c>
      <c r="B48" s="62" t="s">
        <v>567</v>
      </c>
      <c r="C48" s="66">
        <v>4.2360000000000002E-3</v>
      </c>
      <c r="D48" s="66">
        <v>3.7000000000000002E-3</v>
      </c>
      <c r="E48" s="66">
        <v>3.2039999999999998E-3</v>
      </c>
      <c r="F48" s="66">
        <v>2.4510000000000001E-3</v>
      </c>
      <c r="G48" s="66">
        <v>1.815E-3</v>
      </c>
      <c r="H48" s="66">
        <v>1.408E-3</v>
      </c>
      <c r="I48" s="66">
        <v>1.1180000000000001E-3</v>
      </c>
      <c r="J48" s="66">
        <v>8.8000000000000003E-4</v>
      </c>
      <c r="K48" s="66">
        <v>7.6099999999999996E-4</v>
      </c>
      <c r="L48" s="66">
        <v>6.4499999999999996E-4</v>
      </c>
      <c r="M48" s="66">
        <v>5.3600000000000002E-4</v>
      </c>
      <c r="N48" s="66">
        <v>4.3600000000000003E-4</v>
      </c>
      <c r="O48" s="66">
        <v>3.5199999999999999E-4</v>
      </c>
      <c r="P48" s="66">
        <v>2.8299999999999999E-4</v>
      </c>
      <c r="Q48" s="66">
        <v>2.2800000000000001E-4</v>
      </c>
      <c r="R48" s="66">
        <v>1.9000000000000001E-4</v>
      </c>
      <c r="S48" s="66">
        <v>9.2E-5</v>
      </c>
      <c r="T48" s="66">
        <v>1.2E-5</v>
      </c>
      <c r="U48" s="66">
        <v>1.0000000000000001E-5</v>
      </c>
      <c r="V48" s="66">
        <v>3.0000000000000001E-6</v>
      </c>
      <c r="W48" s="66">
        <v>1.9999999999999999E-6</v>
      </c>
      <c r="X48" s="66">
        <v>1.9999999999999999E-6</v>
      </c>
      <c r="Y48" s="66">
        <v>0</v>
      </c>
      <c r="Z48" s="66">
        <v>0</v>
      </c>
      <c r="AA48" s="66">
        <v>0</v>
      </c>
      <c r="AB48" s="66">
        <v>0</v>
      </c>
      <c r="AC48" s="66">
        <v>0</v>
      </c>
      <c r="AD48" s="66">
        <v>0</v>
      </c>
      <c r="AE48" s="66">
        <v>0</v>
      </c>
      <c r="AF48" s="66">
        <v>0</v>
      </c>
      <c r="AG48" s="66">
        <v>0</v>
      </c>
      <c r="AH48" s="63" t="s">
        <v>560</v>
      </c>
    </row>
    <row r="49" spans="1:34" ht="36.75">
      <c r="A49" s="58" t="s">
        <v>605</v>
      </c>
      <c r="B49" s="62" t="s">
        <v>569</v>
      </c>
      <c r="C49" s="66">
        <v>2.2818000000000001E-2</v>
      </c>
      <c r="D49" s="66">
        <v>3.2639000000000001E-2</v>
      </c>
      <c r="E49" s="66">
        <v>4.3552E-2</v>
      </c>
      <c r="F49" s="66">
        <v>7.2269E-2</v>
      </c>
      <c r="G49" s="66">
        <v>0.141296</v>
      </c>
      <c r="H49" s="66">
        <v>0.23748</v>
      </c>
      <c r="I49" s="66">
        <v>0.365124</v>
      </c>
      <c r="J49" s="66">
        <v>0.51071200000000005</v>
      </c>
      <c r="K49" s="66">
        <v>0.68360299999999996</v>
      </c>
      <c r="L49" s="66">
        <v>0.88534599999999997</v>
      </c>
      <c r="M49" s="66">
        <v>1.1109530000000001</v>
      </c>
      <c r="N49" s="66">
        <v>1.3645529999999999</v>
      </c>
      <c r="O49" s="66">
        <v>1.639181</v>
      </c>
      <c r="P49" s="66">
        <v>1.934153</v>
      </c>
      <c r="Q49" s="66">
        <v>2.2457500000000001</v>
      </c>
      <c r="R49" s="66">
        <v>2.562926</v>
      </c>
      <c r="S49" s="66">
        <v>2.8789020000000001</v>
      </c>
      <c r="T49" s="66">
        <v>3.195732</v>
      </c>
      <c r="U49" s="66">
        <v>3.513226</v>
      </c>
      <c r="V49" s="66">
        <v>3.8279830000000001</v>
      </c>
      <c r="W49" s="66">
        <v>4.1343110000000003</v>
      </c>
      <c r="X49" s="66">
        <v>4.4408250000000002</v>
      </c>
      <c r="Y49" s="66">
        <v>4.7507380000000001</v>
      </c>
      <c r="Z49" s="66">
        <v>5.0497249999999996</v>
      </c>
      <c r="AA49" s="66">
        <v>5.3470269999999998</v>
      </c>
      <c r="AB49" s="66">
        <v>5.6579980000000001</v>
      </c>
      <c r="AC49" s="66">
        <v>5.9624870000000003</v>
      </c>
      <c r="AD49" s="66">
        <v>6.259817</v>
      </c>
      <c r="AE49" s="66">
        <v>6.5526080000000002</v>
      </c>
      <c r="AF49" s="66">
        <v>6.8335679999999996</v>
      </c>
      <c r="AG49" s="66">
        <v>7.1034790000000001</v>
      </c>
      <c r="AH49" s="63">
        <v>0.210894</v>
      </c>
    </row>
    <row r="50" spans="1:34" ht="36.75">
      <c r="A50" s="58" t="s">
        <v>606</v>
      </c>
      <c r="B50" s="62" t="s">
        <v>571</v>
      </c>
      <c r="C50" s="66">
        <v>7.1900000000000006E-2</v>
      </c>
      <c r="D50" s="66">
        <v>5.5048E-2</v>
      </c>
      <c r="E50" s="66">
        <v>5.9981E-2</v>
      </c>
      <c r="F50" s="66">
        <v>7.5372999999999996E-2</v>
      </c>
      <c r="G50" s="66">
        <v>9.5451999999999995E-2</v>
      </c>
      <c r="H50" s="66">
        <v>0.120402</v>
      </c>
      <c r="I50" s="66">
        <v>0.15059800000000001</v>
      </c>
      <c r="J50" s="66">
        <v>0.184304</v>
      </c>
      <c r="K50" s="66">
        <v>0.22456499999999999</v>
      </c>
      <c r="L50" s="66">
        <v>0.27145000000000002</v>
      </c>
      <c r="M50" s="66">
        <v>0.32322099999999998</v>
      </c>
      <c r="N50" s="66">
        <v>0.38088699999999998</v>
      </c>
      <c r="O50" s="66">
        <v>0.44220799999999999</v>
      </c>
      <c r="P50" s="66">
        <v>0.50658400000000003</v>
      </c>
      <c r="Q50" s="66">
        <v>0.57261899999999999</v>
      </c>
      <c r="R50" s="66">
        <v>0.63709300000000002</v>
      </c>
      <c r="S50" s="66">
        <v>0.69809200000000005</v>
      </c>
      <c r="T50" s="66">
        <v>0.75601600000000002</v>
      </c>
      <c r="U50" s="66">
        <v>0.81077100000000002</v>
      </c>
      <c r="V50" s="66">
        <v>0.86156600000000005</v>
      </c>
      <c r="W50" s="66">
        <v>0.90728500000000001</v>
      </c>
      <c r="X50" s="66">
        <v>0.95000700000000005</v>
      </c>
      <c r="Y50" s="66">
        <v>0.98967700000000003</v>
      </c>
      <c r="Z50" s="66">
        <v>1.024948</v>
      </c>
      <c r="AA50" s="66">
        <v>1.0572440000000001</v>
      </c>
      <c r="AB50" s="66">
        <v>1.089801</v>
      </c>
      <c r="AC50" s="66">
        <v>1.1188009999999999</v>
      </c>
      <c r="AD50" s="66">
        <v>1.1443110000000001</v>
      </c>
      <c r="AE50" s="66">
        <v>1.1670119999999999</v>
      </c>
      <c r="AF50" s="66">
        <v>1.18607</v>
      </c>
      <c r="AG50" s="66">
        <v>1.2017500000000001</v>
      </c>
      <c r="AH50" s="63">
        <v>9.8422999999999997E-2</v>
      </c>
    </row>
    <row r="51" spans="1:34" ht="36.75">
      <c r="A51" s="58" t="s">
        <v>607</v>
      </c>
      <c r="B51" s="62" t="s">
        <v>573</v>
      </c>
      <c r="C51" s="66">
        <v>9.2979000000000006E-2</v>
      </c>
      <c r="D51" s="66">
        <v>9.8336000000000007E-2</v>
      </c>
      <c r="E51" s="66">
        <v>0.111779</v>
      </c>
      <c r="F51" s="66">
        <v>0.12856999999999999</v>
      </c>
      <c r="G51" s="66">
        <v>0.14619199999999999</v>
      </c>
      <c r="H51" s="66">
        <v>0.16611300000000001</v>
      </c>
      <c r="I51" s="66">
        <v>0.18762499999999999</v>
      </c>
      <c r="J51" s="66">
        <v>0.21076400000000001</v>
      </c>
      <c r="K51" s="66">
        <v>0.236063</v>
      </c>
      <c r="L51" s="66">
        <v>0.26331599999999999</v>
      </c>
      <c r="M51" s="66">
        <v>0.29173199999999999</v>
      </c>
      <c r="N51" s="66">
        <v>0.32167499999999999</v>
      </c>
      <c r="O51" s="66">
        <v>0.35221200000000003</v>
      </c>
      <c r="P51" s="66">
        <v>0.38322099999999998</v>
      </c>
      <c r="Q51" s="66">
        <v>0.41426099999999999</v>
      </c>
      <c r="R51" s="66">
        <v>0.444411</v>
      </c>
      <c r="S51" s="66">
        <v>0.47313</v>
      </c>
      <c r="T51" s="66">
        <v>0.50053099999999995</v>
      </c>
      <c r="U51" s="66">
        <v>0.52661899999999995</v>
      </c>
      <c r="V51" s="66">
        <v>0.55121399999999998</v>
      </c>
      <c r="W51" s="66">
        <v>0.57395700000000005</v>
      </c>
      <c r="X51" s="66">
        <v>0.59474499999999997</v>
      </c>
      <c r="Y51" s="66">
        <v>0.61381200000000002</v>
      </c>
      <c r="Z51" s="66">
        <v>0.63137200000000004</v>
      </c>
      <c r="AA51" s="66">
        <v>0.64810999999999996</v>
      </c>
      <c r="AB51" s="66">
        <v>0.66420100000000004</v>
      </c>
      <c r="AC51" s="66">
        <v>0.67869900000000005</v>
      </c>
      <c r="AD51" s="66">
        <v>0.69174599999999997</v>
      </c>
      <c r="AE51" s="66">
        <v>0.70342000000000005</v>
      </c>
      <c r="AF51" s="66">
        <v>0.71345499999999995</v>
      </c>
      <c r="AG51" s="66">
        <v>0.72191399999999994</v>
      </c>
      <c r="AH51" s="63">
        <v>7.0705000000000004E-2</v>
      </c>
    </row>
    <row r="52" spans="1:34" ht="36.75">
      <c r="A52" s="58" t="s">
        <v>608</v>
      </c>
      <c r="B52" s="62" t="s">
        <v>575</v>
      </c>
      <c r="C52" s="66">
        <v>7.6331999999999997E-2</v>
      </c>
      <c r="D52" s="66">
        <v>4.0273999999999997E-2</v>
      </c>
      <c r="E52" s="66">
        <v>3.7600000000000001E-2</v>
      </c>
      <c r="F52" s="66">
        <v>4.7479E-2</v>
      </c>
      <c r="G52" s="66">
        <v>5.9506000000000003E-2</v>
      </c>
      <c r="H52" s="66">
        <v>7.4331999999999995E-2</v>
      </c>
      <c r="I52" s="66">
        <v>9.1781000000000001E-2</v>
      </c>
      <c r="J52" s="66">
        <v>0.112343</v>
      </c>
      <c r="K52" s="66">
        <v>0.13664100000000001</v>
      </c>
      <c r="L52" s="66">
        <v>0.16432099999999999</v>
      </c>
      <c r="M52" s="66">
        <v>0.19437299999999999</v>
      </c>
      <c r="N52" s="66">
        <v>0.22692300000000001</v>
      </c>
      <c r="O52" s="66">
        <v>0.26097100000000001</v>
      </c>
      <c r="P52" s="66">
        <v>0.29628100000000002</v>
      </c>
      <c r="Q52" s="66">
        <v>0.33225500000000002</v>
      </c>
      <c r="R52" s="66">
        <v>0.36779299999999998</v>
      </c>
      <c r="S52" s="66">
        <v>0.40218199999999998</v>
      </c>
      <c r="T52" s="66">
        <v>0.43535200000000002</v>
      </c>
      <c r="U52" s="66">
        <v>0.46713300000000002</v>
      </c>
      <c r="V52" s="66">
        <v>0.497251</v>
      </c>
      <c r="W52" s="66">
        <v>0.52531600000000001</v>
      </c>
      <c r="X52" s="66">
        <v>0.551763</v>
      </c>
      <c r="Y52" s="66">
        <v>0.57675699999999996</v>
      </c>
      <c r="Z52" s="66">
        <v>0.59958100000000003</v>
      </c>
      <c r="AA52" s="66">
        <v>0.61985400000000002</v>
      </c>
      <c r="AB52" s="66">
        <v>0.63984600000000003</v>
      </c>
      <c r="AC52" s="66">
        <v>0.65791999999999995</v>
      </c>
      <c r="AD52" s="66">
        <v>0.67418100000000003</v>
      </c>
      <c r="AE52" s="66">
        <v>0.68869899999999995</v>
      </c>
      <c r="AF52" s="66">
        <v>0.70123199999999997</v>
      </c>
      <c r="AG52" s="66">
        <v>0.71186300000000002</v>
      </c>
      <c r="AH52" s="63">
        <v>7.7266000000000001E-2</v>
      </c>
    </row>
    <row r="53" spans="1:34" ht="36.75">
      <c r="A53" s="58" t="s">
        <v>609</v>
      </c>
      <c r="B53" s="62" t="s">
        <v>577</v>
      </c>
      <c r="C53" s="66">
        <v>0</v>
      </c>
      <c r="D53" s="66">
        <v>0</v>
      </c>
      <c r="E53" s="66">
        <v>0</v>
      </c>
      <c r="F53" s="66">
        <v>0</v>
      </c>
      <c r="G53" s="66">
        <v>0</v>
      </c>
      <c r="H53" s="66">
        <v>0</v>
      </c>
      <c r="I53" s="66">
        <v>0</v>
      </c>
      <c r="J53" s="66">
        <v>0</v>
      </c>
      <c r="K53" s="66">
        <v>0</v>
      </c>
      <c r="L53" s="66">
        <v>0</v>
      </c>
      <c r="M53" s="66">
        <v>0</v>
      </c>
      <c r="N53" s="66">
        <v>0</v>
      </c>
      <c r="O53" s="66">
        <v>0</v>
      </c>
      <c r="P53" s="66">
        <v>0</v>
      </c>
      <c r="Q53" s="66">
        <v>0</v>
      </c>
      <c r="R53" s="66">
        <v>0</v>
      </c>
      <c r="S53" s="66">
        <v>0</v>
      </c>
      <c r="T53" s="66">
        <v>0</v>
      </c>
      <c r="U53" s="66">
        <v>0</v>
      </c>
      <c r="V53" s="66">
        <v>0</v>
      </c>
      <c r="W53" s="66">
        <v>0</v>
      </c>
      <c r="X53" s="66">
        <v>0</v>
      </c>
      <c r="Y53" s="66">
        <v>0</v>
      </c>
      <c r="Z53" s="66">
        <v>0</v>
      </c>
      <c r="AA53" s="66">
        <v>0</v>
      </c>
      <c r="AB53" s="66">
        <v>0</v>
      </c>
      <c r="AC53" s="66">
        <v>0</v>
      </c>
      <c r="AD53" s="66">
        <v>0</v>
      </c>
      <c r="AE53" s="66">
        <v>0</v>
      </c>
      <c r="AF53" s="66">
        <v>0</v>
      </c>
      <c r="AG53" s="66">
        <v>0</v>
      </c>
      <c r="AH53" s="63" t="s">
        <v>560</v>
      </c>
    </row>
    <row r="54" spans="1:34" ht="36.75">
      <c r="A54" s="58" t="s">
        <v>610</v>
      </c>
      <c r="B54" s="62" t="s">
        <v>579</v>
      </c>
      <c r="C54" s="66">
        <v>0.57212700000000005</v>
      </c>
      <c r="D54" s="66">
        <v>0.642316</v>
      </c>
      <c r="E54" s="66">
        <v>0.73725700000000005</v>
      </c>
      <c r="F54" s="66">
        <v>0.83954499999999999</v>
      </c>
      <c r="G54" s="66">
        <v>0.95442800000000005</v>
      </c>
      <c r="H54" s="66">
        <v>1.087604</v>
      </c>
      <c r="I54" s="66">
        <v>1.2435419999999999</v>
      </c>
      <c r="J54" s="66">
        <v>1.4041319999999999</v>
      </c>
      <c r="K54" s="66">
        <v>1.5869070000000001</v>
      </c>
      <c r="L54" s="66">
        <v>1.7891790000000001</v>
      </c>
      <c r="M54" s="66">
        <v>1.9999359999999999</v>
      </c>
      <c r="N54" s="66">
        <v>2.2186379999999999</v>
      </c>
      <c r="O54" s="66">
        <v>2.441948</v>
      </c>
      <c r="P54" s="66">
        <v>2.6609189999999998</v>
      </c>
      <c r="Q54" s="66">
        <v>2.8780139999999999</v>
      </c>
      <c r="R54" s="66">
        <v>3.0802710000000002</v>
      </c>
      <c r="S54" s="66">
        <v>3.2644030000000002</v>
      </c>
      <c r="T54" s="66">
        <v>3.4315440000000001</v>
      </c>
      <c r="U54" s="66">
        <v>3.5829460000000002</v>
      </c>
      <c r="V54" s="66">
        <v>3.7180499999999999</v>
      </c>
      <c r="W54" s="66">
        <v>3.83331</v>
      </c>
      <c r="X54" s="66">
        <v>3.9362370000000002</v>
      </c>
      <c r="Y54" s="66">
        <v>4.0311149999999998</v>
      </c>
      <c r="Z54" s="66">
        <v>4.1101869999999998</v>
      </c>
      <c r="AA54" s="66">
        <v>4.1827940000000003</v>
      </c>
      <c r="AB54" s="66">
        <v>4.2578480000000001</v>
      </c>
      <c r="AC54" s="66">
        <v>4.3235830000000002</v>
      </c>
      <c r="AD54" s="66">
        <v>4.3804660000000002</v>
      </c>
      <c r="AE54" s="66">
        <v>4.430561</v>
      </c>
      <c r="AF54" s="66">
        <v>4.4708069999999998</v>
      </c>
      <c r="AG54" s="66">
        <v>4.5017880000000003</v>
      </c>
      <c r="AH54" s="63">
        <v>7.1181999999999995E-2</v>
      </c>
    </row>
    <row r="55" spans="1:34" ht="24.75">
      <c r="A55" s="58" t="s">
        <v>611</v>
      </c>
      <c r="B55" s="62" t="s">
        <v>581</v>
      </c>
      <c r="C55" s="66">
        <v>0.13805100000000001</v>
      </c>
      <c r="D55" s="66">
        <v>0.13270100000000001</v>
      </c>
      <c r="E55" s="66">
        <v>0.12803400000000001</v>
      </c>
      <c r="F55" s="66">
        <v>0.123789</v>
      </c>
      <c r="G55" s="66">
        <v>0.11898499999999999</v>
      </c>
      <c r="H55" s="66">
        <v>0.11440500000000001</v>
      </c>
      <c r="I55" s="66">
        <v>0.110205</v>
      </c>
      <c r="J55" s="66">
        <v>0.10617500000000001</v>
      </c>
      <c r="K55" s="66">
        <v>0.10265100000000001</v>
      </c>
      <c r="L55" s="66">
        <v>9.9276000000000003E-2</v>
      </c>
      <c r="M55" s="66">
        <v>9.6616999999999995E-2</v>
      </c>
      <c r="N55" s="66">
        <v>9.4236E-2</v>
      </c>
      <c r="O55" s="66">
        <v>9.2200000000000004E-2</v>
      </c>
      <c r="P55" s="66">
        <v>9.0393000000000001E-2</v>
      </c>
      <c r="Q55" s="66">
        <v>8.9223999999999998E-2</v>
      </c>
      <c r="R55" s="66">
        <v>8.8012000000000007E-2</v>
      </c>
      <c r="S55" s="66">
        <v>8.6987999999999996E-2</v>
      </c>
      <c r="T55" s="66">
        <v>8.6125999999999994E-2</v>
      </c>
      <c r="U55" s="66">
        <v>8.5440000000000002E-2</v>
      </c>
      <c r="V55" s="66">
        <v>8.4810999999999998E-2</v>
      </c>
      <c r="W55" s="66">
        <v>8.4289000000000003E-2</v>
      </c>
      <c r="X55" s="66">
        <v>8.3797999999999997E-2</v>
      </c>
      <c r="Y55" s="66">
        <v>8.3235000000000003E-2</v>
      </c>
      <c r="Z55" s="66">
        <v>8.3112000000000005E-2</v>
      </c>
      <c r="AA55" s="66">
        <v>8.3076999999999998E-2</v>
      </c>
      <c r="AB55" s="66">
        <v>8.3196000000000006E-2</v>
      </c>
      <c r="AC55" s="66">
        <v>8.3278000000000005E-2</v>
      </c>
      <c r="AD55" s="66">
        <v>8.3356E-2</v>
      </c>
      <c r="AE55" s="66">
        <v>8.344E-2</v>
      </c>
      <c r="AF55" s="66">
        <v>8.3488000000000007E-2</v>
      </c>
      <c r="AG55" s="66">
        <v>8.3498000000000003E-2</v>
      </c>
      <c r="AH55" s="63">
        <v>-1.6619999999999999E-2</v>
      </c>
    </row>
    <row r="56" spans="1:34" ht="36.75">
      <c r="A56" s="58" t="s">
        <v>612</v>
      </c>
      <c r="B56" s="62" t="s">
        <v>583</v>
      </c>
      <c r="C56" s="66">
        <v>0.35231899999999999</v>
      </c>
      <c r="D56" s="66">
        <v>0.35766900000000001</v>
      </c>
      <c r="E56" s="66">
        <v>0.36366999999999999</v>
      </c>
      <c r="F56" s="66">
        <v>0.36902400000000002</v>
      </c>
      <c r="G56" s="66">
        <v>0.371562</v>
      </c>
      <c r="H56" s="66">
        <v>0.37424400000000002</v>
      </c>
      <c r="I56" s="66">
        <v>0.37490699999999999</v>
      </c>
      <c r="J56" s="66">
        <v>0.374579</v>
      </c>
      <c r="K56" s="66">
        <v>0.37425199999999997</v>
      </c>
      <c r="L56" s="66">
        <v>0.37379200000000001</v>
      </c>
      <c r="M56" s="66">
        <v>0.37321500000000002</v>
      </c>
      <c r="N56" s="66">
        <v>0.372838</v>
      </c>
      <c r="O56" s="66">
        <v>0.37245</v>
      </c>
      <c r="P56" s="66">
        <v>0.37218899999999999</v>
      </c>
      <c r="Q56" s="66">
        <v>0.37303700000000001</v>
      </c>
      <c r="R56" s="66">
        <v>0.37324099999999999</v>
      </c>
      <c r="S56" s="66">
        <v>0.37329200000000001</v>
      </c>
      <c r="T56" s="66">
        <v>0.37329299999999999</v>
      </c>
      <c r="U56" s="66">
        <v>0.37334499999999998</v>
      </c>
      <c r="V56" s="66">
        <v>0.37322100000000002</v>
      </c>
      <c r="W56" s="66">
        <v>0.37301499999999999</v>
      </c>
      <c r="X56" s="66">
        <v>0.37275199999999997</v>
      </c>
      <c r="Y56" s="66">
        <v>0.37234600000000001</v>
      </c>
      <c r="Z56" s="66">
        <v>0.37233300000000003</v>
      </c>
      <c r="AA56" s="66">
        <v>0.37220599999999998</v>
      </c>
      <c r="AB56" s="66">
        <v>0.37282199999999999</v>
      </c>
      <c r="AC56" s="66">
        <v>0.373276</v>
      </c>
      <c r="AD56" s="66">
        <v>0.37370300000000001</v>
      </c>
      <c r="AE56" s="66">
        <v>0.37414700000000001</v>
      </c>
      <c r="AF56" s="66">
        <v>0.37440200000000001</v>
      </c>
      <c r="AG56" s="66">
        <v>0.37445699999999998</v>
      </c>
      <c r="AH56" s="63">
        <v>2.0330000000000001E-3</v>
      </c>
    </row>
    <row r="57" spans="1:34" ht="24.75">
      <c r="A57" s="58" t="s">
        <v>613</v>
      </c>
      <c r="B57" s="62" t="s">
        <v>585</v>
      </c>
      <c r="C57" s="66">
        <v>0.14507999999999999</v>
      </c>
      <c r="D57" s="66">
        <v>0.139153</v>
      </c>
      <c r="E57" s="66">
        <v>0.13406699999999999</v>
      </c>
      <c r="F57" s="66">
        <v>0.129445</v>
      </c>
      <c r="G57" s="66">
        <v>0.12413100000000001</v>
      </c>
      <c r="H57" s="66">
        <v>0.119408</v>
      </c>
      <c r="I57" s="66">
        <v>0.115202</v>
      </c>
      <c r="J57" s="66">
        <v>0.111278</v>
      </c>
      <c r="K57" s="66">
        <v>0.107734</v>
      </c>
      <c r="L57" s="66">
        <v>0.10456600000000001</v>
      </c>
      <c r="M57" s="66">
        <v>0.10163700000000001</v>
      </c>
      <c r="N57" s="66">
        <v>9.9047999999999997E-2</v>
      </c>
      <c r="O57" s="66">
        <v>9.6711000000000005E-2</v>
      </c>
      <c r="P57" s="66">
        <v>9.4627000000000003E-2</v>
      </c>
      <c r="Q57" s="66">
        <v>9.3257000000000007E-2</v>
      </c>
      <c r="R57" s="66">
        <v>9.1836000000000001E-2</v>
      </c>
      <c r="S57" s="66">
        <v>9.0634000000000006E-2</v>
      </c>
      <c r="T57" s="66">
        <v>8.9624999999999996E-2</v>
      </c>
      <c r="U57" s="66">
        <v>8.8807999999999998E-2</v>
      </c>
      <c r="V57" s="66">
        <v>8.8053000000000006E-2</v>
      </c>
      <c r="W57" s="66">
        <v>8.7429000000000007E-2</v>
      </c>
      <c r="X57" s="66">
        <v>8.6830000000000004E-2</v>
      </c>
      <c r="Y57" s="66">
        <v>8.6144999999999999E-2</v>
      </c>
      <c r="Z57" s="66">
        <v>8.5947999999999997E-2</v>
      </c>
      <c r="AA57" s="66">
        <v>8.5903999999999994E-2</v>
      </c>
      <c r="AB57" s="66">
        <v>8.6009000000000002E-2</v>
      </c>
      <c r="AC57" s="66">
        <v>8.6074999999999999E-2</v>
      </c>
      <c r="AD57" s="66">
        <v>8.6138000000000006E-2</v>
      </c>
      <c r="AE57" s="66">
        <v>8.6208999999999994E-2</v>
      </c>
      <c r="AF57" s="66">
        <v>8.6249000000000006E-2</v>
      </c>
      <c r="AG57" s="66">
        <v>8.6257E-2</v>
      </c>
      <c r="AH57" s="63">
        <v>-1.7183E-2</v>
      </c>
    </row>
    <row r="58" spans="1:34" ht="24.75">
      <c r="A58" s="58" t="s">
        <v>614</v>
      </c>
      <c r="B58" s="62" t="s">
        <v>587</v>
      </c>
      <c r="C58" s="66">
        <v>0.67374800000000001</v>
      </c>
      <c r="D58" s="66">
        <v>0.63328600000000002</v>
      </c>
      <c r="E58" s="66">
        <v>0.59559899999999999</v>
      </c>
      <c r="F58" s="66">
        <v>0.559612</v>
      </c>
      <c r="G58" s="66">
        <v>0.52092799999999995</v>
      </c>
      <c r="H58" s="66">
        <v>0.485072</v>
      </c>
      <c r="I58" s="66">
        <v>0.45102500000000001</v>
      </c>
      <c r="J58" s="66">
        <v>0.41896499999999998</v>
      </c>
      <c r="K58" s="66">
        <v>0.389347</v>
      </c>
      <c r="L58" s="66">
        <v>0.36235000000000001</v>
      </c>
      <c r="M58" s="66">
        <v>0.337534</v>
      </c>
      <c r="N58" s="66">
        <v>0.31528899999999999</v>
      </c>
      <c r="O58" s="66">
        <v>0.29532799999999998</v>
      </c>
      <c r="P58" s="66">
        <v>0.27757399999999999</v>
      </c>
      <c r="Q58" s="66">
        <v>0.264436</v>
      </c>
      <c r="R58" s="66">
        <v>0.25214599999999998</v>
      </c>
      <c r="S58" s="66">
        <v>0.24201900000000001</v>
      </c>
      <c r="T58" s="66">
        <v>0.23375899999999999</v>
      </c>
      <c r="U58" s="66">
        <v>0.22725000000000001</v>
      </c>
      <c r="V58" s="66">
        <v>0.22164700000000001</v>
      </c>
      <c r="W58" s="66">
        <v>0.21724099999999999</v>
      </c>
      <c r="X58" s="66">
        <v>0.21330199999999999</v>
      </c>
      <c r="Y58" s="66">
        <v>0.20893500000000001</v>
      </c>
      <c r="Z58" s="66">
        <v>0.209089</v>
      </c>
      <c r="AA58" s="66">
        <v>0.209032</v>
      </c>
      <c r="AB58" s="66">
        <v>0.20941599999999999</v>
      </c>
      <c r="AC58" s="66">
        <v>0.20970800000000001</v>
      </c>
      <c r="AD58" s="66">
        <v>0.209984</v>
      </c>
      <c r="AE58" s="66">
        <v>0.21026500000000001</v>
      </c>
      <c r="AF58" s="66">
        <v>0.210426</v>
      </c>
      <c r="AG58" s="66">
        <v>0.21046200000000001</v>
      </c>
      <c r="AH58" s="63">
        <v>-3.8043E-2</v>
      </c>
    </row>
    <row r="59" spans="1:34" ht="24.75">
      <c r="A59" s="58" t="s">
        <v>615</v>
      </c>
      <c r="B59" s="62" t="s">
        <v>589</v>
      </c>
      <c r="C59" s="66">
        <v>0</v>
      </c>
      <c r="D59" s="66">
        <v>0</v>
      </c>
      <c r="E59" s="66">
        <v>0</v>
      </c>
      <c r="F59" s="66">
        <v>0</v>
      </c>
      <c r="G59" s="66">
        <v>0</v>
      </c>
      <c r="H59" s="66">
        <v>0</v>
      </c>
      <c r="I59" s="66">
        <v>0</v>
      </c>
      <c r="J59" s="66">
        <v>0</v>
      </c>
      <c r="K59" s="66">
        <v>0</v>
      </c>
      <c r="L59" s="66">
        <v>0</v>
      </c>
      <c r="M59" s="66">
        <v>0</v>
      </c>
      <c r="N59" s="66">
        <v>0</v>
      </c>
      <c r="O59" s="66">
        <v>0</v>
      </c>
      <c r="P59" s="66">
        <v>0</v>
      </c>
      <c r="Q59" s="66">
        <v>0</v>
      </c>
      <c r="R59" s="66">
        <v>0</v>
      </c>
      <c r="S59" s="66">
        <v>0</v>
      </c>
      <c r="T59" s="66">
        <v>0</v>
      </c>
      <c r="U59" s="66">
        <v>0</v>
      </c>
      <c r="V59" s="66">
        <v>0</v>
      </c>
      <c r="W59" s="66">
        <v>0</v>
      </c>
      <c r="X59" s="66">
        <v>0</v>
      </c>
      <c r="Y59" s="66">
        <v>0</v>
      </c>
      <c r="Z59" s="66">
        <v>0</v>
      </c>
      <c r="AA59" s="66">
        <v>0</v>
      </c>
      <c r="AB59" s="66">
        <v>0</v>
      </c>
      <c r="AC59" s="66">
        <v>0</v>
      </c>
      <c r="AD59" s="66">
        <v>0</v>
      </c>
      <c r="AE59" s="66">
        <v>0</v>
      </c>
      <c r="AF59" s="66">
        <v>0</v>
      </c>
      <c r="AG59" s="66">
        <v>0</v>
      </c>
      <c r="AH59" s="63" t="s">
        <v>560</v>
      </c>
    </row>
    <row r="60" spans="1:34" ht="24.75">
      <c r="A60" s="58" t="s">
        <v>616</v>
      </c>
      <c r="B60" s="62" t="s">
        <v>591</v>
      </c>
      <c r="C60" s="66">
        <v>3.0000000000000001E-5</v>
      </c>
      <c r="D60" s="66">
        <v>6.9999999999999994E-5</v>
      </c>
      <c r="E60" s="66">
        <v>1.2E-4</v>
      </c>
      <c r="F60" s="66">
        <v>1.8100000000000001E-4</v>
      </c>
      <c r="G60" s="66">
        <v>2.5999999999999998E-4</v>
      </c>
      <c r="H60" s="66">
        <v>3.6200000000000002E-4</v>
      </c>
      <c r="I60" s="66">
        <v>4.7899999999999999E-4</v>
      </c>
      <c r="J60" s="66">
        <v>6.1799999999999995E-4</v>
      </c>
      <c r="K60" s="66">
        <v>7.8700000000000005E-4</v>
      </c>
      <c r="L60" s="66">
        <v>9.859999999999999E-4</v>
      </c>
      <c r="M60" s="66">
        <v>1.214E-3</v>
      </c>
      <c r="N60" s="66">
        <v>1.475E-3</v>
      </c>
      <c r="O60" s="66">
        <v>1.7639999999999999E-3</v>
      </c>
      <c r="P60" s="66">
        <v>2.0769999999999999E-3</v>
      </c>
      <c r="Q60" s="66">
        <v>2.4099999999999998E-3</v>
      </c>
      <c r="R60" s="66">
        <v>2.748E-3</v>
      </c>
      <c r="S60" s="66">
        <v>3.081E-3</v>
      </c>
      <c r="T60" s="66">
        <v>3.405E-3</v>
      </c>
      <c r="U60" s="66">
        <v>3.715E-3</v>
      </c>
      <c r="V60" s="66">
        <v>4.0070000000000001E-3</v>
      </c>
      <c r="W60" s="66">
        <v>4.274E-3</v>
      </c>
      <c r="X60" s="66">
        <v>4.522E-3</v>
      </c>
      <c r="Y60" s="66">
        <v>4.7540000000000004E-3</v>
      </c>
      <c r="Z60" s="66">
        <v>4.9620000000000003E-3</v>
      </c>
      <c r="AA60" s="66">
        <v>5.1510000000000002E-3</v>
      </c>
      <c r="AB60" s="66">
        <v>5.3330000000000001E-3</v>
      </c>
      <c r="AC60" s="66">
        <v>5.4970000000000001E-3</v>
      </c>
      <c r="AD60" s="66">
        <v>5.646E-3</v>
      </c>
      <c r="AE60" s="66">
        <v>5.7790000000000003E-3</v>
      </c>
      <c r="AF60" s="66">
        <v>5.8939999999999999E-3</v>
      </c>
      <c r="AG60" s="66">
        <v>5.9919999999999999E-3</v>
      </c>
      <c r="AH60" s="63">
        <v>0.19303200000000001</v>
      </c>
    </row>
    <row r="61" spans="1:34" ht="48.75">
      <c r="A61" s="58" t="s">
        <v>617</v>
      </c>
      <c r="B61" s="62" t="s">
        <v>618</v>
      </c>
      <c r="C61" s="66">
        <v>20.526160999999998</v>
      </c>
      <c r="D61" s="66">
        <v>22.224685999999998</v>
      </c>
      <c r="E61" s="66">
        <v>23.011475000000001</v>
      </c>
      <c r="F61" s="66">
        <v>23.648900999999999</v>
      </c>
      <c r="G61" s="66">
        <v>24.179632000000002</v>
      </c>
      <c r="H61" s="66">
        <v>24.550222000000002</v>
      </c>
      <c r="I61" s="66">
        <v>24.858415999999998</v>
      </c>
      <c r="J61" s="66">
        <v>24.812452</v>
      </c>
      <c r="K61" s="66">
        <v>24.833511000000001</v>
      </c>
      <c r="L61" s="66">
        <v>24.953363</v>
      </c>
      <c r="M61" s="66">
        <v>25.07527</v>
      </c>
      <c r="N61" s="66">
        <v>25.297961999999998</v>
      </c>
      <c r="O61" s="66">
        <v>25.547829</v>
      </c>
      <c r="P61" s="66">
        <v>25.882107000000001</v>
      </c>
      <c r="Q61" s="66">
        <v>26.318327</v>
      </c>
      <c r="R61" s="66">
        <v>26.733377000000001</v>
      </c>
      <c r="S61" s="66">
        <v>27.104246</v>
      </c>
      <c r="T61" s="66">
        <v>27.50094</v>
      </c>
      <c r="U61" s="66">
        <v>27.879534</v>
      </c>
      <c r="V61" s="66">
        <v>28.275663000000002</v>
      </c>
      <c r="W61" s="66">
        <v>28.729298</v>
      </c>
      <c r="X61" s="66">
        <v>29.194756999999999</v>
      </c>
      <c r="Y61" s="66">
        <v>29.680026999999999</v>
      </c>
      <c r="Z61" s="66">
        <v>30.123318000000001</v>
      </c>
      <c r="AA61" s="66">
        <v>30.562624</v>
      </c>
      <c r="AB61" s="66">
        <v>31.086109</v>
      </c>
      <c r="AC61" s="66">
        <v>31.570343000000001</v>
      </c>
      <c r="AD61" s="66">
        <v>32.014811999999999</v>
      </c>
      <c r="AE61" s="66">
        <v>32.438496000000001</v>
      </c>
      <c r="AF61" s="66">
        <v>32.810574000000003</v>
      </c>
      <c r="AG61" s="66">
        <v>33.135593</v>
      </c>
      <c r="AH61" s="63">
        <v>1.6091999999999999E-2</v>
      </c>
    </row>
    <row r="63" spans="1:34" ht="36.75">
      <c r="A63" s="58" t="s">
        <v>619</v>
      </c>
      <c r="B63" s="62" t="s">
        <v>620</v>
      </c>
      <c r="C63" s="66">
        <v>102.219177</v>
      </c>
      <c r="D63" s="66">
        <v>110.490906</v>
      </c>
      <c r="E63" s="66">
        <v>115.383263</v>
      </c>
      <c r="F63" s="66">
        <v>118.73336</v>
      </c>
      <c r="G63" s="66">
        <v>120.96339399999999</v>
      </c>
      <c r="H63" s="66">
        <v>122.281891</v>
      </c>
      <c r="I63" s="66">
        <v>123.142723</v>
      </c>
      <c r="J63" s="66">
        <v>122.395439</v>
      </c>
      <c r="K63" s="66">
        <v>121.74854999999999</v>
      </c>
      <c r="L63" s="66">
        <v>121.142082</v>
      </c>
      <c r="M63" s="66">
        <v>120.253128</v>
      </c>
      <c r="N63" s="66">
        <v>119.53718600000001</v>
      </c>
      <c r="O63" s="66">
        <v>118.801834</v>
      </c>
      <c r="P63" s="66">
        <v>118.16598500000001</v>
      </c>
      <c r="Q63" s="66">
        <v>117.857613</v>
      </c>
      <c r="R63" s="66">
        <v>117.370216</v>
      </c>
      <c r="S63" s="66">
        <v>116.762108</v>
      </c>
      <c r="T63" s="66">
        <v>116.217178</v>
      </c>
      <c r="U63" s="66">
        <v>115.754532</v>
      </c>
      <c r="V63" s="66">
        <v>115.322136</v>
      </c>
      <c r="W63" s="66">
        <v>114.83622699999999</v>
      </c>
      <c r="X63" s="66">
        <v>114.491882</v>
      </c>
      <c r="Y63" s="66">
        <v>114.363632</v>
      </c>
      <c r="Z63" s="66">
        <v>114.121414</v>
      </c>
      <c r="AA63" s="66">
        <v>114.105171</v>
      </c>
      <c r="AB63" s="66">
        <v>114.444427</v>
      </c>
      <c r="AC63" s="66">
        <v>114.70650500000001</v>
      </c>
      <c r="AD63" s="66">
        <v>114.898697</v>
      </c>
      <c r="AE63" s="66">
        <v>115.079971</v>
      </c>
      <c r="AF63" s="66">
        <v>115.150665</v>
      </c>
      <c r="AG63" s="66">
        <v>115.119995</v>
      </c>
      <c r="AH63" s="63">
        <v>3.9699999999999996E-3</v>
      </c>
    </row>
    <row r="65" spans="1:34" ht="24.75">
      <c r="A65" s="58" t="s">
        <v>621</v>
      </c>
      <c r="B65" s="61" t="s">
        <v>622</v>
      </c>
      <c r="C65" s="67">
        <v>181.074127</v>
      </c>
      <c r="D65" s="67">
        <v>194.474503</v>
      </c>
      <c r="E65" s="67">
        <v>203.42004399999999</v>
      </c>
      <c r="F65" s="67">
        <v>210.02179000000001</v>
      </c>
      <c r="G65" s="67">
        <v>214.11514299999999</v>
      </c>
      <c r="H65" s="67">
        <v>216.186722</v>
      </c>
      <c r="I65" s="67">
        <v>217.18817100000001</v>
      </c>
      <c r="J65" s="67">
        <v>214.87912</v>
      </c>
      <c r="K65" s="67">
        <v>213.14471399999999</v>
      </c>
      <c r="L65" s="67">
        <v>211.7612</v>
      </c>
      <c r="M65" s="67">
        <v>210.369034</v>
      </c>
      <c r="N65" s="67">
        <v>209.214752</v>
      </c>
      <c r="O65" s="67">
        <v>208.02581799999999</v>
      </c>
      <c r="P65" s="67">
        <v>207.098816</v>
      </c>
      <c r="Q65" s="67">
        <v>206.717468</v>
      </c>
      <c r="R65" s="67">
        <v>206.01486199999999</v>
      </c>
      <c r="S65" s="67">
        <v>204.992874</v>
      </c>
      <c r="T65" s="67">
        <v>204.06845100000001</v>
      </c>
      <c r="U65" s="67">
        <v>203.355774</v>
      </c>
      <c r="V65" s="67">
        <v>202.58175700000001</v>
      </c>
      <c r="W65" s="67">
        <v>201.75907900000001</v>
      </c>
      <c r="X65" s="67">
        <v>201.253433</v>
      </c>
      <c r="Y65" s="67">
        <v>201.08874499999999</v>
      </c>
      <c r="Z65" s="67">
        <v>200.63162199999999</v>
      </c>
      <c r="AA65" s="67">
        <v>200.598206</v>
      </c>
      <c r="AB65" s="67">
        <v>201.093231</v>
      </c>
      <c r="AC65" s="67">
        <v>201.554733</v>
      </c>
      <c r="AD65" s="67">
        <v>201.84347500000001</v>
      </c>
      <c r="AE65" s="67">
        <v>202.02889999999999</v>
      </c>
      <c r="AF65" s="67">
        <v>201.86415099999999</v>
      </c>
      <c r="AG65" s="67">
        <v>201.43130500000001</v>
      </c>
      <c r="AH65" s="64">
        <v>3.558E-3</v>
      </c>
    </row>
    <row r="67" spans="1:34" ht="36.75">
      <c r="A67" s="55"/>
      <c r="B67" s="61" t="s">
        <v>623</v>
      </c>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row>
    <row r="68" spans="1:34" ht="24.75">
      <c r="A68" s="58" t="s">
        <v>624</v>
      </c>
      <c r="B68" s="62" t="s">
        <v>221</v>
      </c>
      <c r="C68" s="66">
        <v>34.051071</v>
      </c>
      <c r="D68" s="66">
        <v>33.681846999999998</v>
      </c>
      <c r="E68" s="66">
        <v>33.410381000000001</v>
      </c>
      <c r="F68" s="66">
        <v>32.894973999999998</v>
      </c>
      <c r="G68" s="66">
        <v>32.602684000000004</v>
      </c>
      <c r="H68" s="66">
        <v>32.464478</v>
      </c>
      <c r="I68" s="66">
        <v>32.411529999999999</v>
      </c>
      <c r="J68" s="66">
        <v>32.361828000000003</v>
      </c>
      <c r="K68" s="66">
        <v>32.311427999999999</v>
      </c>
      <c r="L68" s="66">
        <v>32.201321</v>
      </c>
      <c r="M68" s="66">
        <v>32.089584000000002</v>
      </c>
      <c r="N68" s="66">
        <v>31.968427999999999</v>
      </c>
      <c r="O68" s="66">
        <v>31.772922999999999</v>
      </c>
      <c r="P68" s="66">
        <v>31.547041</v>
      </c>
      <c r="Q68" s="66">
        <v>31.296579000000001</v>
      </c>
      <c r="R68" s="66">
        <v>30.981579</v>
      </c>
      <c r="S68" s="66">
        <v>30.567426999999999</v>
      </c>
      <c r="T68" s="66">
        <v>30.108484000000001</v>
      </c>
      <c r="U68" s="66">
        <v>29.618677000000002</v>
      </c>
      <c r="V68" s="66">
        <v>29.038747999999998</v>
      </c>
      <c r="W68" s="66">
        <v>28.351585</v>
      </c>
      <c r="X68" s="66">
        <v>27.619288999999998</v>
      </c>
      <c r="Y68" s="66">
        <v>26.840440999999998</v>
      </c>
      <c r="Z68" s="66">
        <v>26.003311</v>
      </c>
      <c r="AA68" s="66">
        <v>25.077065999999999</v>
      </c>
      <c r="AB68" s="66">
        <v>24.068349999999999</v>
      </c>
      <c r="AC68" s="66">
        <v>22.994077999999998</v>
      </c>
      <c r="AD68" s="66">
        <v>21.86496</v>
      </c>
      <c r="AE68" s="66">
        <v>20.700979</v>
      </c>
      <c r="AF68" s="66">
        <v>19.520621999999999</v>
      </c>
      <c r="AG68" s="66">
        <v>18.316738000000001</v>
      </c>
      <c r="AH68" s="63">
        <v>-2.0455999999999998E-2</v>
      </c>
    </row>
    <row r="69" spans="1:34">
      <c r="A69" s="58" t="s">
        <v>625</v>
      </c>
      <c r="B69" s="62" t="s">
        <v>220</v>
      </c>
      <c r="C69" s="66">
        <v>32.349029999999999</v>
      </c>
      <c r="D69" s="66">
        <v>34.173332000000002</v>
      </c>
      <c r="E69" s="66">
        <v>35.582180000000001</v>
      </c>
      <c r="F69" s="66">
        <v>36.601016999999999</v>
      </c>
      <c r="G69" s="66">
        <v>37.656115999999997</v>
      </c>
      <c r="H69" s="66">
        <v>38.683014</v>
      </c>
      <c r="I69" s="66">
        <v>39.498821</v>
      </c>
      <c r="J69" s="66">
        <v>40.181469</v>
      </c>
      <c r="K69" s="66">
        <v>40.710545000000003</v>
      </c>
      <c r="L69" s="66">
        <v>41.129131000000001</v>
      </c>
      <c r="M69" s="66">
        <v>41.509453000000001</v>
      </c>
      <c r="N69" s="66">
        <v>41.882820000000002</v>
      </c>
      <c r="O69" s="66">
        <v>42.217354</v>
      </c>
      <c r="P69" s="66">
        <v>42.501258999999997</v>
      </c>
      <c r="Q69" s="66">
        <v>42.824837000000002</v>
      </c>
      <c r="R69" s="66">
        <v>43.135807</v>
      </c>
      <c r="S69" s="66">
        <v>43.363148000000002</v>
      </c>
      <c r="T69" s="66">
        <v>43.525108000000003</v>
      </c>
      <c r="U69" s="66">
        <v>43.719977999999998</v>
      </c>
      <c r="V69" s="66">
        <v>43.934437000000003</v>
      </c>
      <c r="W69" s="66">
        <v>44.149009999999997</v>
      </c>
      <c r="X69" s="66">
        <v>44.453975999999997</v>
      </c>
      <c r="Y69" s="66">
        <v>44.835082999999997</v>
      </c>
      <c r="Z69" s="66">
        <v>45.274493999999997</v>
      </c>
      <c r="AA69" s="66">
        <v>45.713821000000003</v>
      </c>
      <c r="AB69" s="66">
        <v>46.127139999999997</v>
      </c>
      <c r="AC69" s="66">
        <v>46.503982999999998</v>
      </c>
      <c r="AD69" s="66">
        <v>46.848784999999999</v>
      </c>
      <c r="AE69" s="66">
        <v>47.211903</v>
      </c>
      <c r="AF69" s="66">
        <v>47.576729</v>
      </c>
      <c r="AG69" s="66">
        <v>47.879238000000001</v>
      </c>
      <c r="AH69" s="63">
        <v>1.3155999999999999E-2</v>
      </c>
    </row>
    <row r="70" spans="1:34">
      <c r="A70" s="58" t="s">
        <v>626</v>
      </c>
      <c r="B70" s="62" t="s">
        <v>222</v>
      </c>
      <c r="C70" s="66">
        <v>2.1795999999999999E-2</v>
      </c>
      <c r="D70" s="66">
        <v>3.3190999999999998E-2</v>
      </c>
      <c r="E70" s="66">
        <v>4.5019000000000003E-2</v>
      </c>
      <c r="F70" s="66">
        <v>5.6170999999999999E-2</v>
      </c>
      <c r="G70" s="66">
        <v>6.7169999999999994E-2</v>
      </c>
      <c r="H70" s="66">
        <v>7.7664999999999998E-2</v>
      </c>
      <c r="I70" s="66">
        <v>8.5103999999999999E-2</v>
      </c>
      <c r="J70" s="66">
        <v>9.2324000000000003E-2</v>
      </c>
      <c r="K70" s="66">
        <v>9.9282999999999996E-2</v>
      </c>
      <c r="L70" s="66">
        <v>0.106165</v>
      </c>
      <c r="M70" s="66">
        <v>0.113117</v>
      </c>
      <c r="N70" s="66">
        <v>0.12023200000000001</v>
      </c>
      <c r="O70" s="66">
        <v>0.12725</v>
      </c>
      <c r="P70" s="66">
        <v>0.13442799999999999</v>
      </c>
      <c r="Q70" s="66">
        <v>0.14191599999999999</v>
      </c>
      <c r="R70" s="66">
        <v>0.14949599999999999</v>
      </c>
      <c r="S70" s="66">
        <v>0.15689800000000001</v>
      </c>
      <c r="T70" s="66">
        <v>0.16433700000000001</v>
      </c>
      <c r="U70" s="66">
        <v>0.172123</v>
      </c>
      <c r="V70" s="66">
        <v>0.18010899999999999</v>
      </c>
      <c r="W70" s="66">
        <v>0.18828600000000001</v>
      </c>
      <c r="X70" s="66">
        <v>0.19694700000000001</v>
      </c>
      <c r="Y70" s="66">
        <v>0.20616300000000001</v>
      </c>
      <c r="Z70" s="66">
        <v>0.21564800000000001</v>
      </c>
      <c r="AA70" s="66">
        <v>0.225212</v>
      </c>
      <c r="AB70" s="66">
        <v>0.235041</v>
      </c>
      <c r="AC70" s="66">
        <v>0.24513599999999999</v>
      </c>
      <c r="AD70" s="66">
        <v>0.25548199999999999</v>
      </c>
      <c r="AE70" s="66">
        <v>0.26639800000000002</v>
      </c>
      <c r="AF70" s="66">
        <v>0.278032</v>
      </c>
      <c r="AG70" s="66">
        <v>0.29015800000000003</v>
      </c>
      <c r="AH70" s="63">
        <v>9.0122999999999995E-2</v>
      </c>
    </row>
    <row r="71" spans="1:34" ht="60.75">
      <c r="A71" s="58" t="s">
        <v>627</v>
      </c>
      <c r="B71" s="62" t="s">
        <v>223</v>
      </c>
      <c r="C71" s="66">
        <v>8.2413E-2</v>
      </c>
      <c r="D71" s="66">
        <v>8.2947999999999994E-2</v>
      </c>
      <c r="E71" s="66">
        <v>8.1241999999999995E-2</v>
      </c>
      <c r="F71" s="66">
        <v>8.2404000000000005E-2</v>
      </c>
      <c r="G71" s="66">
        <v>8.3565E-2</v>
      </c>
      <c r="H71" s="66">
        <v>8.2175999999999999E-2</v>
      </c>
      <c r="I71" s="66">
        <v>8.0062999999999995E-2</v>
      </c>
      <c r="J71" s="66">
        <v>7.7978000000000006E-2</v>
      </c>
      <c r="K71" s="66">
        <v>7.5868000000000005E-2</v>
      </c>
      <c r="L71" s="66">
        <v>7.3882000000000003E-2</v>
      </c>
      <c r="M71" s="66">
        <v>7.2165000000000007E-2</v>
      </c>
      <c r="N71" s="66">
        <v>7.0679000000000006E-2</v>
      </c>
      <c r="O71" s="66">
        <v>6.9484000000000004E-2</v>
      </c>
      <c r="P71" s="66">
        <v>6.8781999999999996E-2</v>
      </c>
      <c r="Q71" s="66">
        <v>6.8366999999999997E-2</v>
      </c>
      <c r="R71" s="66">
        <v>6.8178000000000002E-2</v>
      </c>
      <c r="S71" s="66">
        <v>6.7915000000000003E-2</v>
      </c>
      <c r="T71" s="66">
        <v>6.7655999999999994E-2</v>
      </c>
      <c r="U71" s="66">
        <v>6.7625000000000005E-2</v>
      </c>
      <c r="V71" s="66">
        <v>6.7762000000000003E-2</v>
      </c>
      <c r="W71" s="66">
        <v>6.8095000000000003E-2</v>
      </c>
      <c r="X71" s="66">
        <v>6.8762000000000004E-2</v>
      </c>
      <c r="Y71" s="66">
        <v>6.9777000000000006E-2</v>
      </c>
      <c r="Z71" s="66">
        <v>7.1062E-2</v>
      </c>
      <c r="AA71" s="66">
        <v>7.2558999999999998E-2</v>
      </c>
      <c r="AB71" s="66">
        <v>7.4302999999999994E-2</v>
      </c>
      <c r="AC71" s="66">
        <v>7.6234999999999997E-2</v>
      </c>
      <c r="AD71" s="66">
        <v>7.8320000000000001E-2</v>
      </c>
      <c r="AE71" s="66">
        <v>8.0952999999999997E-2</v>
      </c>
      <c r="AF71" s="66">
        <v>8.4194000000000005E-2</v>
      </c>
      <c r="AG71" s="66">
        <v>8.8161000000000003E-2</v>
      </c>
      <c r="AH71" s="63">
        <v>2.2499999999999998E-3</v>
      </c>
    </row>
    <row r="72" spans="1:34" ht="24.75">
      <c r="A72" s="58" t="s">
        <v>628</v>
      </c>
      <c r="B72" s="62" t="s">
        <v>224</v>
      </c>
      <c r="C72" s="66">
        <v>23.321037</v>
      </c>
      <c r="D72" s="66">
        <v>25.605951000000001</v>
      </c>
      <c r="E72" s="66">
        <v>27.033643999999999</v>
      </c>
      <c r="F72" s="66">
        <v>28.007024999999999</v>
      </c>
      <c r="G72" s="66">
        <v>28.796406000000001</v>
      </c>
      <c r="H72" s="66">
        <v>29.638403</v>
      </c>
      <c r="I72" s="66">
        <v>30.232861</v>
      </c>
      <c r="J72" s="66">
        <v>30.823181000000002</v>
      </c>
      <c r="K72" s="66">
        <v>31.423504000000001</v>
      </c>
      <c r="L72" s="66">
        <v>32.093048000000003</v>
      </c>
      <c r="M72" s="66">
        <v>32.899650999999999</v>
      </c>
      <c r="N72" s="66">
        <v>33.848422999999997</v>
      </c>
      <c r="O72" s="66">
        <v>34.858455999999997</v>
      </c>
      <c r="P72" s="66">
        <v>35.991202999999999</v>
      </c>
      <c r="Q72" s="66">
        <v>37.261887000000002</v>
      </c>
      <c r="R72" s="66">
        <v>38.628245999999997</v>
      </c>
      <c r="S72" s="66">
        <v>40.012622999999998</v>
      </c>
      <c r="T72" s="66">
        <v>41.466293</v>
      </c>
      <c r="U72" s="66">
        <v>43.050747000000001</v>
      </c>
      <c r="V72" s="66">
        <v>44.702919000000001</v>
      </c>
      <c r="W72" s="66">
        <v>46.415900999999998</v>
      </c>
      <c r="X72" s="66">
        <v>48.259014000000001</v>
      </c>
      <c r="Y72" s="66">
        <v>50.245037000000004</v>
      </c>
      <c r="Z72" s="66">
        <v>52.303986000000002</v>
      </c>
      <c r="AA72" s="66">
        <v>54.378712</v>
      </c>
      <c r="AB72" s="66">
        <v>56.509331000000003</v>
      </c>
      <c r="AC72" s="66">
        <v>58.701946</v>
      </c>
      <c r="AD72" s="66">
        <v>60.946972000000002</v>
      </c>
      <c r="AE72" s="66">
        <v>63.327393000000001</v>
      </c>
      <c r="AF72" s="66">
        <v>65.854523</v>
      </c>
      <c r="AG72" s="66">
        <v>68.487564000000006</v>
      </c>
      <c r="AH72" s="63">
        <v>3.6561999999999997E-2</v>
      </c>
    </row>
    <row r="73" spans="1:34">
      <c r="A73" s="58" t="s">
        <v>629</v>
      </c>
      <c r="B73" s="62" t="s">
        <v>225</v>
      </c>
      <c r="C73" s="66">
        <v>1.1526E-2</v>
      </c>
      <c r="D73" s="66">
        <v>2.4464E-2</v>
      </c>
      <c r="E73" s="66">
        <v>3.7797999999999998E-2</v>
      </c>
      <c r="F73" s="66">
        <v>5.0500000000000003E-2</v>
      </c>
      <c r="G73" s="66">
        <v>6.3044000000000003E-2</v>
      </c>
      <c r="H73" s="66">
        <v>7.5083999999999998E-2</v>
      </c>
      <c r="I73" s="66">
        <v>8.6909E-2</v>
      </c>
      <c r="J73" s="66">
        <v>9.4983999999999999E-2</v>
      </c>
      <c r="K73" s="66">
        <v>0.102787</v>
      </c>
      <c r="L73" s="66">
        <v>0.110537</v>
      </c>
      <c r="M73" s="66">
        <v>0.118351</v>
      </c>
      <c r="N73" s="66">
        <v>0.12632399999999999</v>
      </c>
      <c r="O73" s="66">
        <v>0.134183</v>
      </c>
      <c r="P73" s="66">
        <v>0.142202</v>
      </c>
      <c r="Q73" s="66">
        <v>0.15054100000000001</v>
      </c>
      <c r="R73" s="66">
        <v>0.158967</v>
      </c>
      <c r="S73" s="66">
        <v>0.16719000000000001</v>
      </c>
      <c r="T73" s="66">
        <v>0.17544100000000001</v>
      </c>
      <c r="U73" s="66">
        <v>0.18404999999999999</v>
      </c>
      <c r="V73" s="66">
        <v>0.192719</v>
      </c>
      <c r="W73" s="66">
        <v>0.201596</v>
      </c>
      <c r="X73" s="66">
        <v>0.21099799999999999</v>
      </c>
      <c r="Y73" s="66">
        <v>0.220996</v>
      </c>
      <c r="Z73" s="66">
        <v>0.23128499999999999</v>
      </c>
      <c r="AA73" s="66">
        <v>0.24166000000000001</v>
      </c>
      <c r="AB73" s="66">
        <v>0.25232100000000002</v>
      </c>
      <c r="AC73" s="66">
        <v>0.263268</v>
      </c>
      <c r="AD73" s="66">
        <v>0.27448299999999998</v>
      </c>
      <c r="AE73" s="66">
        <v>0.28630899999999998</v>
      </c>
      <c r="AF73" s="66">
        <v>0.29890699999999998</v>
      </c>
      <c r="AG73" s="66">
        <v>0.312031</v>
      </c>
      <c r="AH73" s="63">
        <v>0.116221</v>
      </c>
    </row>
    <row r="74" spans="1:34" ht="36.75">
      <c r="A74" s="58" t="s">
        <v>630</v>
      </c>
      <c r="B74" s="62" t="s">
        <v>227</v>
      </c>
      <c r="C74" s="66">
        <v>1.2815E-2</v>
      </c>
      <c r="D74" s="66">
        <v>2.7307999999999999E-2</v>
      </c>
      <c r="E74" s="66">
        <v>4.2433999999999999E-2</v>
      </c>
      <c r="F74" s="66">
        <v>5.6877999999999998E-2</v>
      </c>
      <c r="G74" s="66">
        <v>7.1142999999999998E-2</v>
      </c>
      <c r="H74" s="66">
        <v>8.4835999999999995E-2</v>
      </c>
      <c r="I74" s="66">
        <v>9.8282999999999995E-2</v>
      </c>
      <c r="J74" s="66">
        <v>0.107541</v>
      </c>
      <c r="K74" s="66">
        <v>0.116464</v>
      </c>
      <c r="L74" s="66">
        <v>0.125281</v>
      </c>
      <c r="M74" s="66">
        <v>0.134163</v>
      </c>
      <c r="N74" s="66">
        <v>0.14322499999999999</v>
      </c>
      <c r="O74" s="66">
        <v>0.15215600000000001</v>
      </c>
      <c r="P74" s="66">
        <v>0.161269</v>
      </c>
      <c r="Q74" s="66">
        <v>0.17074500000000001</v>
      </c>
      <c r="R74" s="66">
        <v>0.18031900000000001</v>
      </c>
      <c r="S74" s="66">
        <v>0.189662</v>
      </c>
      <c r="T74" s="66">
        <v>0.19903699999999999</v>
      </c>
      <c r="U74" s="66">
        <v>0.208818</v>
      </c>
      <c r="V74" s="66">
        <v>0.218666</v>
      </c>
      <c r="W74" s="66">
        <v>0.22874700000000001</v>
      </c>
      <c r="X74" s="66">
        <v>0.23942099999999999</v>
      </c>
      <c r="Y74" s="66">
        <v>0.25077100000000002</v>
      </c>
      <c r="Z74" s="66">
        <v>0.26245099999999999</v>
      </c>
      <c r="AA74" s="66">
        <v>0.274229</v>
      </c>
      <c r="AB74" s="66">
        <v>0.28633199999999998</v>
      </c>
      <c r="AC74" s="66">
        <v>0.298759</v>
      </c>
      <c r="AD74" s="66">
        <v>0.31148999999999999</v>
      </c>
      <c r="AE74" s="66">
        <v>0.32491599999999998</v>
      </c>
      <c r="AF74" s="66">
        <v>0.33921600000000002</v>
      </c>
      <c r="AG74" s="66">
        <v>0.35411500000000001</v>
      </c>
      <c r="AH74" s="63">
        <v>0.11698600000000001</v>
      </c>
    </row>
    <row r="75" spans="1:34" ht="36.75">
      <c r="A75" s="58" t="s">
        <v>631</v>
      </c>
      <c r="B75" s="62" t="s">
        <v>226</v>
      </c>
      <c r="C75" s="66">
        <v>1.2121E-2</v>
      </c>
      <c r="D75" s="66">
        <v>2.5831E-2</v>
      </c>
      <c r="E75" s="66">
        <v>4.0139000000000001E-2</v>
      </c>
      <c r="F75" s="66">
        <v>5.3801000000000002E-2</v>
      </c>
      <c r="G75" s="66">
        <v>6.7294000000000007E-2</v>
      </c>
      <c r="H75" s="66">
        <v>8.0245999999999998E-2</v>
      </c>
      <c r="I75" s="66">
        <v>9.2965999999999993E-2</v>
      </c>
      <c r="J75" s="66">
        <v>0.10172299999999999</v>
      </c>
      <c r="K75" s="66">
        <v>0.110163</v>
      </c>
      <c r="L75" s="66">
        <v>0.118503</v>
      </c>
      <c r="M75" s="66">
        <v>0.12690399999999999</v>
      </c>
      <c r="N75" s="66">
        <v>0.13547600000000001</v>
      </c>
      <c r="O75" s="66">
        <v>0.143924</v>
      </c>
      <c r="P75" s="66">
        <v>0.15254400000000001</v>
      </c>
      <c r="Q75" s="66">
        <v>0.16150700000000001</v>
      </c>
      <c r="R75" s="66">
        <v>0.17056299999999999</v>
      </c>
      <c r="S75" s="66">
        <v>0.179401</v>
      </c>
      <c r="T75" s="66">
        <v>0.18826899999999999</v>
      </c>
      <c r="U75" s="66">
        <v>0.19752</v>
      </c>
      <c r="V75" s="66">
        <v>0.20683499999999999</v>
      </c>
      <c r="W75" s="66">
        <v>0.21637100000000001</v>
      </c>
      <c r="X75" s="66">
        <v>0.226468</v>
      </c>
      <c r="Y75" s="66">
        <v>0.237204</v>
      </c>
      <c r="Z75" s="66">
        <v>0.248252</v>
      </c>
      <c r="AA75" s="66">
        <v>0.25939299999999998</v>
      </c>
      <c r="AB75" s="66">
        <v>0.270841</v>
      </c>
      <c r="AC75" s="66">
        <v>0.28259600000000001</v>
      </c>
      <c r="AD75" s="66">
        <v>0.29463800000000001</v>
      </c>
      <c r="AE75" s="66">
        <v>0.30733700000000003</v>
      </c>
      <c r="AF75" s="66">
        <v>0.32086399999999998</v>
      </c>
      <c r="AG75" s="66">
        <v>0.33495599999999998</v>
      </c>
      <c r="AH75" s="63">
        <v>0.11698600000000001</v>
      </c>
    </row>
    <row r="76" spans="1:34">
      <c r="A76" s="58" t="s">
        <v>632</v>
      </c>
      <c r="B76" s="62" t="s">
        <v>228</v>
      </c>
      <c r="C76" s="66">
        <v>0</v>
      </c>
      <c r="D76" s="66">
        <v>0</v>
      </c>
      <c r="E76" s="66">
        <v>0</v>
      </c>
      <c r="F76" s="66">
        <v>0</v>
      </c>
      <c r="G76" s="66">
        <v>0</v>
      </c>
      <c r="H76" s="66">
        <v>0</v>
      </c>
      <c r="I76" s="66">
        <v>0</v>
      </c>
      <c r="J76" s="66">
        <v>0</v>
      </c>
      <c r="K76" s="66">
        <v>0</v>
      </c>
      <c r="L76" s="66">
        <v>0</v>
      </c>
      <c r="M76" s="66">
        <v>0</v>
      </c>
      <c r="N76" s="66">
        <v>0</v>
      </c>
      <c r="O76" s="66">
        <v>0</v>
      </c>
      <c r="P76" s="66">
        <v>0</v>
      </c>
      <c r="Q76" s="66">
        <v>0</v>
      </c>
      <c r="R76" s="66">
        <v>0</v>
      </c>
      <c r="S76" s="66">
        <v>0</v>
      </c>
      <c r="T76" s="66">
        <v>0</v>
      </c>
      <c r="U76" s="66">
        <v>0</v>
      </c>
      <c r="V76" s="66">
        <v>0</v>
      </c>
      <c r="W76" s="66">
        <v>0</v>
      </c>
      <c r="X76" s="66">
        <v>0</v>
      </c>
      <c r="Y76" s="66">
        <v>0</v>
      </c>
      <c r="Z76" s="66">
        <v>0</v>
      </c>
      <c r="AA76" s="66">
        <v>0</v>
      </c>
      <c r="AB76" s="66">
        <v>0</v>
      </c>
      <c r="AC76" s="66">
        <v>0</v>
      </c>
      <c r="AD76" s="66">
        <v>0</v>
      </c>
      <c r="AE76" s="66">
        <v>0</v>
      </c>
      <c r="AF76" s="66">
        <v>0</v>
      </c>
      <c r="AG76" s="66">
        <v>0</v>
      </c>
      <c r="AH76" s="63" t="s">
        <v>560</v>
      </c>
    </row>
    <row r="77" spans="1:34" ht="48.75">
      <c r="A77" s="58" t="s">
        <v>633</v>
      </c>
      <c r="B77" s="61" t="s">
        <v>634</v>
      </c>
      <c r="C77" s="67">
        <v>89.861816000000005</v>
      </c>
      <c r="D77" s="67">
        <v>93.654860999999997</v>
      </c>
      <c r="E77" s="67">
        <v>96.272841999999997</v>
      </c>
      <c r="F77" s="67">
        <v>97.802764999999994</v>
      </c>
      <c r="G77" s="67">
        <v>99.407425000000003</v>
      </c>
      <c r="H77" s="67">
        <v>101.18590500000001</v>
      </c>
      <c r="I77" s="67">
        <v>102.586533</v>
      </c>
      <c r="J77" s="67">
        <v>103.84103399999999</v>
      </c>
      <c r="K77" s="67">
        <v>104.95002700000001</v>
      </c>
      <c r="L77" s="67">
        <v>105.957863</v>
      </c>
      <c r="M77" s="67">
        <v>107.063385</v>
      </c>
      <c r="N77" s="67">
        <v>108.295609</v>
      </c>
      <c r="O77" s="67">
        <v>109.475731</v>
      </c>
      <c r="P77" s="67">
        <v>110.69873</v>
      </c>
      <c r="Q77" s="67">
        <v>112.07637800000001</v>
      </c>
      <c r="R77" s="67">
        <v>113.473152</v>
      </c>
      <c r="S77" s="67">
        <v>114.704262</v>
      </c>
      <c r="T77" s="67">
        <v>115.894623</v>
      </c>
      <c r="U77" s="67">
        <v>117.21953600000001</v>
      </c>
      <c r="V77" s="67">
        <v>118.542191</v>
      </c>
      <c r="W77" s="67">
        <v>119.819588</v>
      </c>
      <c r="X77" s="67">
        <v>121.274879</v>
      </c>
      <c r="Y77" s="67">
        <v>122.905472</v>
      </c>
      <c r="Z77" s="67">
        <v>124.61048099999999</v>
      </c>
      <c r="AA77" s="67">
        <v>126.242645</v>
      </c>
      <c r="AB77" s="67">
        <v>127.823654</v>
      </c>
      <c r="AC77" s="67">
        <v>129.36599699999999</v>
      </c>
      <c r="AD77" s="67">
        <v>130.875137</v>
      </c>
      <c r="AE77" s="67">
        <v>132.50619499999999</v>
      </c>
      <c r="AF77" s="67">
        <v>134.27307099999999</v>
      </c>
      <c r="AG77" s="67">
        <v>136.06295800000001</v>
      </c>
      <c r="AH77" s="64">
        <v>1.3924000000000001E-2</v>
      </c>
    </row>
    <row r="78" spans="1:34" ht="15.75" thickBot="1"/>
    <row r="79" spans="1:34">
      <c r="A79" s="55"/>
      <c r="B79" s="243" t="s">
        <v>635</v>
      </c>
      <c r="C79" s="244"/>
      <c r="D79" s="244"/>
      <c r="E79" s="244"/>
      <c r="F79" s="244"/>
      <c r="G79" s="244"/>
      <c r="H79" s="244"/>
      <c r="I79" s="244"/>
      <c r="J79" s="244"/>
      <c r="K79" s="244"/>
      <c r="L79" s="244"/>
      <c r="M79" s="244"/>
      <c r="N79" s="244"/>
      <c r="O79" s="244"/>
      <c r="P79" s="244"/>
      <c r="Q79" s="244"/>
      <c r="R79" s="244"/>
      <c r="S79" s="244"/>
      <c r="T79" s="244"/>
      <c r="U79" s="244"/>
      <c r="V79" s="244"/>
      <c r="W79" s="244"/>
      <c r="X79" s="244"/>
      <c r="Y79" s="244"/>
      <c r="Z79" s="244"/>
      <c r="AA79" s="244"/>
      <c r="AB79" s="244"/>
      <c r="AC79" s="244"/>
      <c r="AD79" s="244"/>
      <c r="AE79" s="244"/>
      <c r="AF79" s="244"/>
      <c r="AG79" s="244"/>
      <c r="AH79" s="71"/>
    </row>
    <row r="80" spans="1:34">
      <c r="A80" s="55"/>
      <c r="B80" s="65" t="s">
        <v>636</v>
      </c>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row>
    <row r="81" spans="2:2">
      <c r="B81" s="65" t="s">
        <v>637</v>
      </c>
    </row>
    <row r="82" spans="2:2">
      <c r="B82" s="65" t="s">
        <v>638</v>
      </c>
    </row>
    <row r="83" spans="2:2">
      <c r="B83" s="65" t="s">
        <v>547</v>
      </c>
    </row>
    <row r="84" spans="2:2">
      <c r="B84" s="65" t="s">
        <v>639</v>
      </c>
    </row>
    <row r="90" spans="2:2">
      <c r="B90" s="55"/>
    </row>
    <row r="95" spans="2:2">
      <c r="B95" s="55"/>
    </row>
    <row r="115" spans="2:34">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row>
    <row r="116" spans="2:34">
      <c r="B116" s="242"/>
      <c r="C116" s="242"/>
      <c r="D116" s="242"/>
      <c r="E116" s="242"/>
      <c r="F116" s="242"/>
      <c r="G116" s="242"/>
      <c r="H116" s="242"/>
      <c r="I116" s="242"/>
      <c r="J116" s="242"/>
      <c r="K116" s="242"/>
      <c r="L116" s="242"/>
      <c r="M116" s="242"/>
      <c r="N116" s="242"/>
      <c r="O116" s="242"/>
      <c r="P116" s="242"/>
      <c r="Q116" s="242"/>
      <c r="R116" s="242"/>
      <c r="S116" s="242"/>
      <c r="T116" s="242"/>
      <c r="U116" s="242"/>
      <c r="V116" s="242"/>
      <c r="W116" s="242"/>
      <c r="X116" s="242"/>
      <c r="Y116" s="242"/>
      <c r="Z116" s="242"/>
      <c r="AA116" s="242"/>
      <c r="AB116" s="242"/>
      <c r="AC116" s="242"/>
      <c r="AD116" s="242"/>
      <c r="AE116" s="242"/>
      <c r="AF116" s="242"/>
      <c r="AG116" s="242"/>
      <c r="AH116" s="242"/>
    </row>
    <row r="257" spans="2:34">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c r="AH257" s="55"/>
    </row>
    <row r="258" spans="2:34">
      <c r="B258" s="242"/>
      <c r="C258" s="242"/>
      <c r="D258" s="242"/>
      <c r="E258" s="242"/>
      <c r="F258" s="242"/>
      <c r="G258" s="242"/>
      <c r="H258" s="242"/>
      <c r="I258" s="242"/>
      <c r="J258" s="242"/>
      <c r="K258" s="242"/>
      <c r="L258" s="242"/>
      <c r="M258" s="242"/>
      <c r="N258" s="242"/>
      <c r="O258" s="242"/>
      <c r="P258" s="242"/>
      <c r="Q258" s="242"/>
      <c r="R258" s="242"/>
      <c r="S258" s="242"/>
      <c r="T258" s="242"/>
      <c r="U258" s="242"/>
      <c r="V258" s="242"/>
      <c r="W258" s="242"/>
      <c r="X258" s="242"/>
      <c r="Y258" s="242"/>
      <c r="Z258" s="242"/>
      <c r="AA258" s="242"/>
      <c r="AB258" s="242"/>
      <c r="AC258" s="242"/>
      <c r="AD258" s="242"/>
      <c r="AE258" s="242"/>
      <c r="AF258" s="242"/>
      <c r="AG258" s="242"/>
      <c r="AH258" s="242"/>
    </row>
    <row r="339" spans="2:34">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c r="AH339" s="55"/>
    </row>
    <row r="340" spans="2:34">
      <c r="B340" s="242"/>
      <c r="C340" s="242"/>
      <c r="D340" s="242"/>
      <c r="E340" s="242"/>
      <c r="F340" s="242"/>
      <c r="G340" s="242"/>
      <c r="H340" s="242"/>
      <c r="I340" s="242"/>
      <c r="J340" s="242"/>
      <c r="K340" s="242"/>
      <c r="L340" s="242"/>
      <c r="M340" s="242"/>
      <c r="N340" s="242"/>
      <c r="O340" s="242"/>
      <c r="P340" s="242"/>
      <c r="Q340" s="242"/>
      <c r="R340" s="242"/>
      <c r="S340" s="242"/>
      <c r="T340" s="242"/>
      <c r="U340" s="242"/>
      <c r="V340" s="242"/>
      <c r="W340" s="242"/>
      <c r="X340" s="242"/>
      <c r="Y340" s="242"/>
      <c r="Z340" s="242"/>
      <c r="AA340" s="242"/>
      <c r="AB340" s="242"/>
      <c r="AC340" s="242"/>
      <c r="AD340" s="242"/>
      <c r="AE340" s="242"/>
      <c r="AF340" s="242"/>
      <c r="AG340" s="242"/>
      <c r="AH340" s="242"/>
    </row>
    <row r="451" spans="2:34">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c r="AH451" s="55"/>
    </row>
    <row r="452" spans="2:34">
      <c r="B452" s="242"/>
      <c r="C452" s="242"/>
      <c r="D452" s="242"/>
      <c r="E452" s="242"/>
      <c r="F452" s="242"/>
      <c r="G452" s="242"/>
      <c r="H452" s="242"/>
      <c r="I452" s="242"/>
      <c r="J452" s="242"/>
      <c r="K452" s="242"/>
      <c r="L452" s="242"/>
      <c r="M452" s="242"/>
      <c r="N452" s="242"/>
      <c r="O452" s="242"/>
      <c r="P452" s="242"/>
      <c r="Q452" s="242"/>
      <c r="R452" s="242"/>
      <c r="S452" s="242"/>
      <c r="T452" s="242"/>
      <c r="U452" s="242"/>
      <c r="V452" s="242"/>
      <c r="W452" s="242"/>
      <c r="X452" s="242"/>
      <c r="Y452" s="242"/>
      <c r="Z452" s="242"/>
      <c r="AA452" s="242"/>
      <c r="AB452" s="242"/>
      <c r="AC452" s="242"/>
      <c r="AD452" s="242"/>
      <c r="AE452" s="242"/>
      <c r="AF452" s="242"/>
      <c r="AG452" s="242"/>
      <c r="AH452" s="242"/>
    </row>
    <row r="556" spans="2:34">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c r="AH556" s="55"/>
    </row>
    <row r="557" spans="2:34">
      <c r="B557" s="242"/>
      <c r="C557" s="242"/>
      <c r="D557" s="242"/>
      <c r="E557" s="242"/>
      <c r="F557" s="242"/>
      <c r="G557" s="242"/>
      <c r="H557" s="242"/>
      <c r="I557" s="242"/>
      <c r="J557" s="242"/>
      <c r="K557" s="242"/>
      <c r="L557" s="242"/>
      <c r="M557" s="242"/>
      <c r="N557" s="242"/>
      <c r="O557" s="242"/>
      <c r="P557" s="242"/>
      <c r="Q557" s="242"/>
      <c r="R557" s="242"/>
      <c r="S557" s="242"/>
      <c r="T557" s="242"/>
      <c r="U557" s="242"/>
      <c r="V557" s="242"/>
      <c r="W557" s="242"/>
      <c r="X557" s="242"/>
      <c r="Y557" s="242"/>
      <c r="Z557" s="242"/>
      <c r="AA557" s="242"/>
      <c r="AB557" s="242"/>
      <c r="AC557" s="242"/>
      <c r="AD557" s="242"/>
      <c r="AE557" s="242"/>
      <c r="AF557" s="242"/>
      <c r="AG557" s="242"/>
      <c r="AH557" s="242"/>
    </row>
    <row r="637" spans="2:34">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c r="AH637" s="55"/>
    </row>
    <row r="638" spans="2:34">
      <c r="B638" s="242"/>
      <c r="C638" s="242"/>
      <c r="D638" s="242"/>
      <c r="E638" s="242"/>
      <c r="F638" s="242"/>
      <c r="G638" s="242"/>
      <c r="H638" s="242"/>
      <c r="I638" s="242"/>
      <c r="J638" s="242"/>
      <c r="K638" s="242"/>
      <c r="L638" s="242"/>
      <c r="M638" s="242"/>
      <c r="N638" s="242"/>
      <c r="O638" s="242"/>
      <c r="P638" s="242"/>
      <c r="Q638" s="242"/>
      <c r="R638" s="242"/>
      <c r="S638" s="242"/>
      <c r="T638" s="242"/>
      <c r="U638" s="242"/>
      <c r="V638" s="242"/>
      <c r="W638" s="242"/>
      <c r="X638" s="242"/>
      <c r="Y638" s="242"/>
      <c r="Z638" s="242"/>
      <c r="AA638" s="242"/>
      <c r="AB638" s="242"/>
      <c r="AC638" s="242"/>
      <c r="AD638" s="242"/>
      <c r="AE638" s="242"/>
      <c r="AF638" s="242"/>
      <c r="AG638" s="242"/>
      <c r="AH638" s="242"/>
    </row>
    <row r="709" spans="2:34">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c r="AH709" s="55"/>
    </row>
    <row r="710" spans="2:34">
      <c r="B710" s="242"/>
      <c r="C710" s="242"/>
      <c r="D710" s="242"/>
      <c r="E710" s="242"/>
      <c r="F710" s="242"/>
      <c r="G710" s="242"/>
      <c r="H710" s="242"/>
      <c r="I710" s="242"/>
      <c r="J710" s="242"/>
      <c r="K710" s="242"/>
      <c r="L710" s="242"/>
      <c r="M710" s="242"/>
      <c r="N710" s="242"/>
      <c r="O710" s="242"/>
      <c r="P710" s="242"/>
      <c r="Q710" s="242"/>
      <c r="R710" s="242"/>
      <c r="S710" s="242"/>
      <c r="T710" s="242"/>
      <c r="U710" s="242"/>
      <c r="V710" s="242"/>
      <c r="W710" s="242"/>
      <c r="X710" s="242"/>
      <c r="Y710" s="242"/>
      <c r="Z710" s="242"/>
      <c r="AA710" s="242"/>
      <c r="AB710" s="242"/>
      <c r="AC710" s="242"/>
      <c r="AD710" s="242"/>
      <c r="AE710" s="242"/>
      <c r="AF710" s="242"/>
      <c r="AG710" s="242"/>
      <c r="AH710" s="242"/>
    </row>
    <row r="885" spans="2:34">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c r="AH885" s="55"/>
    </row>
    <row r="886" spans="2:34">
      <c r="B886" s="242"/>
      <c r="C886" s="242"/>
      <c r="D886" s="242"/>
      <c r="E886" s="242"/>
      <c r="F886" s="242"/>
      <c r="G886" s="242"/>
      <c r="H886" s="242"/>
      <c r="I886" s="242"/>
      <c r="J886" s="242"/>
      <c r="K886" s="242"/>
      <c r="L886" s="242"/>
      <c r="M886" s="242"/>
      <c r="N886" s="242"/>
      <c r="O886" s="242"/>
      <c r="P886" s="242"/>
      <c r="Q886" s="242"/>
      <c r="R886" s="242"/>
      <c r="S886" s="242"/>
      <c r="T886" s="242"/>
      <c r="U886" s="242"/>
      <c r="V886" s="242"/>
      <c r="W886" s="242"/>
      <c r="X886" s="242"/>
      <c r="Y886" s="242"/>
      <c r="Z886" s="242"/>
      <c r="AA886" s="242"/>
      <c r="AB886" s="242"/>
      <c r="AC886" s="242"/>
      <c r="AD886" s="242"/>
      <c r="AE886" s="242"/>
      <c r="AF886" s="242"/>
      <c r="AG886" s="242"/>
      <c r="AH886" s="242"/>
    </row>
    <row r="968" spans="2:34">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c r="AH968" s="55"/>
    </row>
    <row r="969" spans="2:34">
      <c r="B969" s="242"/>
      <c r="C969" s="242"/>
      <c r="D969" s="242"/>
      <c r="E969" s="242"/>
      <c r="F969" s="242"/>
      <c r="G969" s="242"/>
      <c r="H969" s="242"/>
      <c r="I969" s="242"/>
      <c r="J969" s="242"/>
      <c r="K969" s="242"/>
      <c r="L969" s="242"/>
      <c r="M969" s="242"/>
      <c r="N969" s="242"/>
      <c r="O969" s="242"/>
      <c r="P969" s="242"/>
      <c r="Q969" s="242"/>
      <c r="R969" s="242"/>
      <c r="S969" s="242"/>
      <c r="T969" s="242"/>
      <c r="U969" s="242"/>
      <c r="V969" s="242"/>
      <c r="W969" s="242"/>
      <c r="X969" s="242"/>
      <c r="Y969" s="242"/>
      <c r="Z969" s="242"/>
      <c r="AA969" s="242"/>
      <c r="AB969" s="242"/>
      <c r="AC969" s="242"/>
      <c r="AD969" s="242"/>
      <c r="AE969" s="242"/>
      <c r="AF969" s="242"/>
      <c r="AG969" s="242"/>
      <c r="AH969" s="242"/>
    </row>
    <row r="1070" spans="2:34">
      <c r="B1070" s="55"/>
      <c r="C1070" s="55"/>
      <c r="D1070" s="55"/>
      <c r="E1070" s="55"/>
      <c r="F1070" s="55"/>
      <c r="G1070" s="55"/>
      <c r="H1070" s="55"/>
      <c r="I1070" s="55"/>
      <c r="J1070" s="55"/>
      <c r="K1070" s="55"/>
      <c r="L1070" s="55"/>
      <c r="M1070" s="55"/>
      <c r="N1070" s="55"/>
      <c r="O1070" s="55"/>
      <c r="P1070" s="55"/>
      <c r="Q1070" s="55"/>
      <c r="R1070" s="55"/>
      <c r="S1070" s="55"/>
      <c r="T1070" s="55"/>
      <c r="U1070" s="55"/>
      <c r="V1070" s="55"/>
      <c r="W1070" s="55"/>
      <c r="X1070" s="55"/>
      <c r="Y1070" s="55"/>
      <c r="Z1070" s="55"/>
      <c r="AA1070" s="55"/>
      <c r="AB1070" s="55"/>
      <c r="AC1070" s="55"/>
      <c r="AD1070" s="55"/>
      <c r="AE1070" s="55"/>
      <c r="AF1070" s="55"/>
      <c r="AG1070" s="55"/>
      <c r="AH1070" s="55"/>
    </row>
    <row r="1071" spans="2:34">
      <c r="B1071" s="242"/>
      <c r="C1071" s="242"/>
      <c r="D1071" s="242"/>
      <c r="E1071" s="242"/>
      <c r="F1071" s="242"/>
      <c r="G1071" s="242"/>
      <c r="H1071" s="242"/>
      <c r="I1071" s="242"/>
      <c r="J1071" s="242"/>
      <c r="K1071" s="242"/>
      <c r="L1071" s="242"/>
      <c r="M1071" s="242"/>
      <c r="N1071" s="242"/>
      <c r="O1071" s="242"/>
      <c r="P1071" s="242"/>
      <c r="Q1071" s="242"/>
      <c r="R1071" s="242"/>
      <c r="S1071" s="242"/>
      <c r="T1071" s="242"/>
      <c r="U1071" s="242"/>
      <c r="V1071" s="242"/>
      <c r="W1071" s="242"/>
      <c r="X1071" s="242"/>
      <c r="Y1071" s="242"/>
      <c r="Z1071" s="242"/>
      <c r="AA1071" s="242"/>
      <c r="AB1071" s="242"/>
      <c r="AC1071" s="242"/>
      <c r="AD1071" s="242"/>
      <c r="AE1071" s="242"/>
      <c r="AF1071" s="242"/>
      <c r="AG1071" s="242"/>
      <c r="AH1071" s="242"/>
    </row>
    <row r="1169" spans="2:34">
      <c r="B1169" s="242"/>
      <c r="C1169" s="242"/>
      <c r="D1169" s="242"/>
      <c r="E1169" s="242"/>
      <c r="F1169" s="242"/>
      <c r="G1169" s="242"/>
      <c r="H1169" s="242"/>
      <c r="I1169" s="242"/>
      <c r="J1169" s="242"/>
      <c r="K1169" s="242"/>
      <c r="L1169" s="242"/>
      <c r="M1169" s="242"/>
      <c r="N1169" s="242"/>
      <c r="O1169" s="242"/>
      <c r="P1169" s="242"/>
      <c r="Q1169" s="242"/>
      <c r="R1169" s="242"/>
      <c r="S1169" s="242"/>
      <c r="T1169" s="242"/>
      <c r="U1169" s="242"/>
      <c r="V1169" s="242"/>
      <c r="W1169" s="242"/>
      <c r="X1169" s="242"/>
      <c r="Y1169" s="242"/>
      <c r="Z1169" s="242"/>
      <c r="AA1169" s="242"/>
      <c r="AB1169" s="242"/>
      <c r="AC1169" s="242"/>
      <c r="AD1169" s="242"/>
      <c r="AE1169" s="242"/>
      <c r="AF1169" s="242"/>
      <c r="AG1169" s="242"/>
      <c r="AH1169" s="242"/>
    </row>
    <row r="1268" spans="2:34">
      <c r="B1268" s="55"/>
      <c r="C1268" s="55"/>
      <c r="D1268" s="55"/>
      <c r="E1268" s="55"/>
      <c r="F1268" s="55"/>
      <c r="G1268" s="55"/>
      <c r="H1268" s="55"/>
      <c r="I1268" s="55"/>
      <c r="J1268" s="55"/>
      <c r="K1268" s="55"/>
      <c r="L1268" s="55"/>
      <c r="M1268" s="55"/>
      <c r="N1268" s="55"/>
      <c r="O1268" s="55"/>
      <c r="P1268" s="55"/>
      <c r="Q1268" s="55"/>
      <c r="R1268" s="55"/>
      <c r="S1268" s="55"/>
      <c r="T1268" s="55"/>
      <c r="U1268" s="55"/>
      <c r="V1268" s="55"/>
      <c r="W1268" s="55"/>
      <c r="X1268" s="55"/>
      <c r="Y1268" s="55"/>
      <c r="Z1268" s="55"/>
      <c r="AA1268" s="55"/>
      <c r="AB1268" s="55"/>
      <c r="AC1268" s="55"/>
      <c r="AD1268" s="55"/>
      <c r="AE1268" s="55"/>
      <c r="AF1268" s="55"/>
      <c r="AG1268" s="55"/>
      <c r="AH1268" s="55"/>
    </row>
    <row r="1269" spans="2:34">
      <c r="B1269" s="242"/>
      <c r="C1269" s="242"/>
      <c r="D1269" s="242"/>
      <c r="E1269" s="242"/>
      <c r="F1269" s="242"/>
      <c r="G1269" s="242"/>
      <c r="H1269" s="242"/>
      <c r="I1269" s="242"/>
      <c r="J1269" s="242"/>
      <c r="K1269" s="242"/>
      <c r="L1269" s="242"/>
      <c r="M1269" s="242"/>
      <c r="N1269" s="242"/>
      <c r="O1269" s="242"/>
      <c r="P1269" s="242"/>
      <c r="Q1269" s="242"/>
      <c r="R1269" s="242"/>
      <c r="S1269" s="242"/>
      <c r="T1269" s="242"/>
      <c r="U1269" s="242"/>
      <c r="V1269" s="242"/>
      <c r="W1269" s="242"/>
      <c r="X1269" s="242"/>
      <c r="Y1269" s="242"/>
      <c r="Z1269" s="242"/>
      <c r="AA1269" s="242"/>
      <c r="AB1269" s="242"/>
      <c r="AC1269" s="242"/>
      <c r="AD1269" s="242"/>
      <c r="AE1269" s="242"/>
      <c r="AF1269" s="242"/>
      <c r="AG1269" s="242"/>
      <c r="AH1269" s="242"/>
    </row>
    <row r="1494" spans="2:34">
      <c r="B1494" s="55"/>
      <c r="C1494" s="55"/>
      <c r="D1494" s="55"/>
      <c r="E1494" s="55"/>
      <c r="F1494" s="55"/>
      <c r="G1494" s="55"/>
      <c r="H1494" s="55"/>
      <c r="I1494" s="55"/>
      <c r="J1494" s="55"/>
      <c r="K1494" s="55"/>
      <c r="L1494" s="55"/>
      <c r="M1494" s="55"/>
      <c r="N1494" s="55"/>
      <c r="O1494" s="55"/>
      <c r="P1494" s="55"/>
      <c r="Q1494" s="55"/>
      <c r="R1494" s="55"/>
      <c r="S1494" s="55"/>
      <c r="T1494" s="55"/>
      <c r="U1494" s="55"/>
      <c r="V1494" s="55"/>
      <c r="W1494" s="55"/>
      <c r="X1494" s="55"/>
      <c r="Y1494" s="55"/>
      <c r="Z1494" s="55"/>
      <c r="AA1494" s="55"/>
      <c r="AB1494" s="55"/>
      <c r="AC1494" s="55"/>
      <c r="AD1494" s="55"/>
      <c r="AE1494" s="55"/>
      <c r="AF1494" s="55"/>
      <c r="AG1494" s="55"/>
      <c r="AH1494" s="55"/>
    </row>
    <row r="1495" spans="2:34">
      <c r="B1495" s="242"/>
      <c r="C1495" s="242"/>
      <c r="D1495" s="242"/>
      <c r="E1495" s="242"/>
      <c r="F1495" s="242"/>
      <c r="G1495" s="242"/>
      <c r="H1495" s="242"/>
      <c r="I1495" s="242"/>
      <c r="J1495" s="242"/>
      <c r="K1495" s="242"/>
      <c r="L1495" s="242"/>
      <c r="M1495" s="242"/>
      <c r="N1495" s="242"/>
      <c r="O1495" s="242"/>
      <c r="P1495" s="242"/>
      <c r="Q1495" s="242"/>
      <c r="R1495" s="242"/>
      <c r="S1495" s="242"/>
      <c r="T1495" s="242"/>
      <c r="U1495" s="242"/>
      <c r="V1495" s="242"/>
      <c r="W1495" s="242"/>
      <c r="X1495" s="242"/>
      <c r="Y1495" s="242"/>
      <c r="Z1495" s="242"/>
      <c r="AA1495" s="242"/>
      <c r="AB1495" s="242"/>
      <c r="AC1495" s="242"/>
      <c r="AD1495" s="242"/>
      <c r="AE1495" s="242"/>
      <c r="AF1495" s="242"/>
      <c r="AG1495" s="242"/>
      <c r="AH1495" s="242"/>
    </row>
    <row r="1713" spans="2:34">
      <c r="B1713" s="242"/>
      <c r="C1713" s="242"/>
      <c r="D1713" s="242"/>
      <c r="E1713" s="242"/>
      <c r="F1713" s="242"/>
      <c r="G1713" s="242"/>
      <c r="H1713" s="242"/>
      <c r="I1713" s="242"/>
      <c r="J1713" s="242"/>
      <c r="K1713" s="242"/>
      <c r="L1713" s="242"/>
      <c r="M1713" s="242"/>
      <c r="N1713" s="242"/>
      <c r="O1713" s="242"/>
      <c r="P1713" s="242"/>
      <c r="Q1713" s="242"/>
      <c r="R1713" s="242"/>
      <c r="S1713" s="242"/>
      <c r="T1713" s="242"/>
      <c r="U1713" s="242"/>
      <c r="V1713" s="242"/>
      <c r="W1713" s="242"/>
      <c r="X1713" s="242"/>
      <c r="Y1713" s="242"/>
      <c r="Z1713" s="242"/>
      <c r="AA1713" s="242"/>
      <c r="AB1713" s="242"/>
      <c r="AC1713" s="242"/>
      <c r="AD1713" s="242"/>
      <c r="AE1713" s="242"/>
      <c r="AF1713" s="242"/>
      <c r="AG1713" s="242"/>
      <c r="AH1713" s="242"/>
    </row>
    <row r="1728" spans="2:34">
      <c r="B1728" s="55"/>
      <c r="C1728" s="55"/>
      <c r="D1728" s="55"/>
      <c r="E1728" s="55"/>
      <c r="F1728" s="55"/>
      <c r="G1728" s="55"/>
      <c r="H1728" s="55"/>
      <c r="I1728" s="55"/>
      <c r="J1728" s="55"/>
      <c r="K1728" s="55"/>
      <c r="L1728" s="55"/>
      <c r="M1728" s="55"/>
      <c r="N1728" s="55"/>
      <c r="O1728" s="55"/>
      <c r="P1728" s="55"/>
      <c r="Q1728" s="55"/>
      <c r="R1728" s="55"/>
      <c r="S1728" s="55"/>
      <c r="T1728" s="55"/>
      <c r="U1728" s="55"/>
      <c r="V1728" s="55"/>
      <c r="W1728" s="55"/>
      <c r="X1728" s="55"/>
      <c r="Y1728" s="55"/>
      <c r="Z1728" s="55"/>
      <c r="AA1728" s="55"/>
      <c r="AB1728" s="55"/>
      <c r="AC1728" s="55"/>
      <c r="AD1728" s="55"/>
      <c r="AE1728" s="55"/>
      <c r="AF1728" s="55"/>
      <c r="AG1728" s="55"/>
      <c r="AH1728" s="55"/>
    </row>
    <row r="1989" spans="2:34">
      <c r="B1989" s="55"/>
      <c r="C1989" s="55"/>
      <c r="D1989" s="55"/>
      <c r="E1989" s="55"/>
      <c r="F1989" s="55"/>
      <c r="G1989" s="55"/>
      <c r="H1989" s="55"/>
      <c r="I1989" s="55"/>
      <c r="J1989" s="55"/>
      <c r="K1989" s="55"/>
      <c r="L1989" s="55"/>
      <c r="M1989" s="55"/>
      <c r="N1989" s="55"/>
      <c r="O1989" s="55"/>
      <c r="P1989" s="55"/>
      <c r="Q1989" s="55"/>
      <c r="R1989" s="55"/>
      <c r="S1989" s="55"/>
      <c r="T1989" s="55"/>
      <c r="U1989" s="55"/>
      <c r="V1989" s="55"/>
      <c r="W1989" s="55"/>
      <c r="X1989" s="55"/>
      <c r="Y1989" s="55"/>
      <c r="Z1989" s="55"/>
      <c r="AA1989" s="55"/>
      <c r="AB1989" s="55"/>
      <c r="AC1989" s="55"/>
      <c r="AD1989" s="55"/>
      <c r="AE1989" s="55"/>
      <c r="AF1989" s="55"/>
      <c r="AG1989" s="55"/>
      <c r="AH1989" s="55"/>
    </row>
    <row r="1990" spans="2:34">
      <c r="B1990" s="242"/>
      <c r="C1990" s="242"/>
      <c r="D1990" s="242"/>
      <c r="E1990" s="242"/>
      <c r="F1990" s="242"/>
      <c r="G1990" s="242"/>
      <c r="H1990" s="242"/>
      <c r="I1990" s="242"/>
      <c r="J1990" s="242"/>
      <c r="K1990" s="242"/>
      <c r="L1990" s="242"/>
      <c r="M1990" s="242"/>
      <c r="N1990" s="242"/>
      <c r="O1990" s="242"/>
      <c r="P1990" s="242"/>
      <c r="Q1990" s="242"/>
      <c r="R1990" s="242"/>
      <c r="S1990" s="242"/>
      <c r="T1990" s="242"/>
      <c r="U1990" s="242"/>
      <c r="V1990" s="242"/>
      <c r="W1990" s="242"/>
      <c r="X1990" s="242"/>
      <c r="Y1990" s="242"/>
      <c r="Z1990" s="242"/>
      <c r="AA1990" s="242"/>
      <c r="AB1990" s="242"/>
      <c r="AC1990" s="242"/>
      <c r="AD1990" s="242"/>
      <c r="AE1990" s="242"/>
      <c r="AF1990" s="242"/>
      <c r="AG1990" s="242"/>
      <c r="AH1990" s="242"/>
    </row>
    <row r="2324" spans="2:34">
      <c r="B2324" s="55"/>
      <c r="C2324" s="55"/>
      <c r="D2324" s="55"/>
      <c r="E2324" s="55"/>
      <c r="F2324" s="55"/>
      <c r="G2324" s="55"/>
      <c r="H2324" s="55"/>
      <c r="I2324" s="55"/>
      <c r="J2324" s="55"/>
      <c r="K2324" s="55"/>
      <c r="L2324" s="55"/>
      <c r="M2324" s="55"/>
      <c r="N2324" s="55"/>
      <c r="O2324" s="55"/>
      <c r="P2324" s="55"/>
      <c r="Q2324" s="55"/>
      <c r="R2324" s="55"/>
      <c r="S2324" s="55"/>
      <c r="T2324" s="55"/>
      <c r="U2324" s="55"/>
      <c r="V2324" s="55"/>
      <c r="W2324" s="55"/>
      <c r="X2324" s="55"/>
      <c r="Y2324" s="55"/>
      <c r="Z2324" s="55"/>
      <c r="AA2324" s="55"/>
      <c r="AB2324" s="55"/>
      <c r="AC2324" s="55"/>
      <c r="AD2324" s="55"/>
      <c r="AE2324" s="55"/>
      <c r="AF2324" s="55"/>
      <c r="AG2324" s="55"/>
      <c r="AH2324" s="55"/>
    </row>
    <row r="2325" spans="2:34">
      <c r="B2325" s="242"/>
      <c r="C2325" s="242"/>
      <c r="D2325" s="242"/>
      <c r="E2325" s="242"/>
      <c r="F2325" s="242"/>
      <c r="G2325" s="242"/>
      <c r="H2325" s="242"/>
      <c r="I2325" s="242"/>
      <c r="J2325" s="242"/>
      <c r="K2325" s="242"/>
      <c r="L2325" s="242"/>
      <c r="M2325" s="242"/>
      <c r="N2325" s="242"/>
      <c r="O2325" s="242"/>
      <c r="P2325" s="242"/>
      <c r="Q2325" s="242"/>
      <c r="R2325" s="242"/>
      <c r="S2325" s="242"/>
      <c r="T2325" s="242"/>
      <c r="U2325" s="242"/>
      <c r="V2325" s="242"/>
      <c r="W2325" s="242"/>
      <c r="X2325" s="242"/>
      <c r="Y2325" s="242"/>
      <c r="Z2325" s="242"/>
      <c r="AA2325" s="242"/>
      <c r="AB2325" s="242"/>
      <c r="AC2325" s="242"/>
      <c r="AD2325" s="242"/>
      <c r="AE2325" s="242"/>
      <c r="AF2325" s="242"/>
      <c r="AG2325" s="242"/>
      <c r="AH2325" s="242"/>
    </row>
    <row r="2644" spans="2:34">
      <c r="B2644" s="55"/>
      <c r="C2644" s="55"/>
      <c r="D2644" s="55"/>
      <c r="E2644" s="55"/>
      <c r="F2644" s="55"/>
      <c r="G2644" s="55"/>
      <c r="H2644" s="55"/>
      <c r="I2644" s="55"/>
      <c r="J2644" s="55"/>
      <c r="K2644" s="55"/>
      <c r="L2644" s="55"/>
      <c r="M2644" s="55"/>
      <c r="N2644" s="55"/>
      <c r="O2644" s="55"/>
      <c r="P2644" s="55"/>
      <c r="Q2644" s="55"/>
      <c r="R2644" s="55"/>
      <c r="S2644" s="55"/>
      <c r="T2644" s="55"/>
      <c r="U2644" s="55"/>
      <c r="V2644" s="55"/>
      <c r="W2644" s="55"/>
      <c r="X2644" s="55"/>
      <c r="Y2644" s="55"/>
      <c r="Z2644" s="55"/>
      <c r="AA2644" s="55"/>
      <c r="AB2644" s="55"/>
      <c r="AC2644" s="55"/>
      <c r="AD2644" s="55"/>
      <c r="AE2644" s="55"/>
      <c r="AF2644" s="55"/>
      <c r="AG2644" s="55"/>
      <c r="AH2644" s="55"/>
    </row>
    <row r="2645" spans="2:34">
      <c r="B2645" s="242"/>
      <c r="C2645" s="242"/>
      <c r="D2645" s="242"/>
      <c r="E2645" s="242"/>
      <c r="F2645" s="242"/>
      <c r="G2645" s="242"/>
      <c r="H2645" s="242"/>
      <c r="I2645" s="242"/>
      <c r="J2645" s="242"/>
      <c r="K2645" s="242"/>
      <c r="L2645" s="242"/>
      <c r="M2645" s="242"/>
      <c r="N2645" s="242"/>
      <c r="O2645" s="242"/>
      <c r="P2645" s="242"/>
      <c r="Q2645" s="242"/>
      <c r="R2645" s="242"/>
      <c r="S2645" s="242"/>
      <c r="T2645" s="242"/>
      <c r="U2645" s="242"/>
      <c r="V2645" s="242"/>
      <c r="W2645" s="242"/>
      <c r="X2645" s="242"/>
      <c r="Y2645" s="242"/>
      <c r="Z2645" s="242"/>
      <c r="AA2645" s="242"/>
      <c r="AB2645" s="242"/>
      <c r="AC2645" s="242"/>
      <c r="AD2645" s="242"/>
      <c r="AE2645" s="242"/>
      <c r="AF2645" s="242"/>
      <c r="AG2645" s="242"/>
      <c r="AH2645" s="242"/>
    </row>
    <row r="2970" spans="2:34">
      <c r="B2970" s="55"/>
      <c r="C2970" s="55"/>
      <c r="D2970" s="55"/>
      <c r="E2970" s="55"/>
      <c r="F2970" s="55"/>
      <c r="G2970" s="55"/>
      <c r="H2970" s="55"/>
      <c r="I2970" s="55"/>
      <c r="J2970" s="55"/>
      <c r="K2970" s="55"/>
      <c r="L2970" s="55"/>
      <c r="M2970" s="55"/>
      <c r="N2970" s="55"/>
      <c r="O2970" s="55"/>
      <c r="P2970" s="55"/>
      <c r="Q2970" s="55"/>
      <c r="R2970" s="55"/>
      <c r="S2970" s="55"/>
      <c r="T2970" s="55"/>
      <c r="U2970" s="55"/>
      <c r="V2970" s="55"/>
      <c r="W2970" s="55"/>
      <c r="X2970" s="55"/>
      <c r="Y2970" s="55"/>
      <c r="Z2970" s="55"/>
      <c r="AA2970" s="55"/>
      <c r="AB2970" s="55"/>
      <c r="AC2970" s="55"/>
      <c r="AD2970" s="55"/>
      <c r="AE2970" s="55"/>
      <c r="AF2970" s="55"/>
      <c r="AG2970" s="55"/>
      <c r="AH2970" s="55"/>
    </row>
    <row r="2971" spans="2:34">
      <c r="B2971" s="242"/>
      <c r="C2971" s="242"/>
      <c r="D2971" s="242"/>
      <c r="E2971" s="242"/>
      <c r="F2971" s="242"/>
      <c r="G2971" s="242"/>
      <c r="H2971" s="242"/>
      <c r="I2971" s="242"/>
      <c r="J2971" s="242"/>
      <c r="K2971" s="242"/>
      <c r="L2971" s="242"/>
      <c r="M2971" s="242"/>
      <c r="N2971" s="242"/>
      <c r="O2971" s="242"/>
      <c r="P2971" s="242"/>
      <c r="Q2971" s="242"/>
      <c r="R2971" s="242"/>
      <c r="S2971" s="242"/>
      <c r="T2971" s="242"/>
      <c r="U2971" s="242"/>
      <c r="V2971" s="242"/>
      <c r="W2971" s="242"/>
      <c r="X2971" s="242"/>
      <c r="Y2971" s="242"/>
      <c r="Z2971" s="242"/>
      <c r="AA2971" s="242"/>
      <c r="AB2971" s="242"/>
      <c r="AC2971" s="242"/>
      <c r="AD2971" s="242"/>
      <c r="AE2971" s="242"/>
      <c r="AF2971" s="242"/>
      <c r="AG2971" s="242"/>
      <c r="AH2971" s="242"/>
    </row>
    <row r="3292" spans="2:34">
      <c r="B3292" s="55"/>
      <c r="C3292" s="55"/>
      <c r="D3292" s="55"/>
      <c r="E3292" s="55"/>
      <c r="F3292" s="55"/>
      <c r="G3292" s="55"/>
      <c r="H3292" s="55"/>
      <c r="I3292" s="55"/>
      <c r="J3292" s="55"/>
      <c r="K3292" s="55"/>
      <c r="L3292" s="55"/>
      <c r="M3292" s="55"/>
      <c r="N3292" s="55"/>
      <c r="O3292" s="55"/>
      <c r="P3292" s="55"/>
      <c r="Q3292" s="55"/>
      <c r="R3292" s="55"/>
      <c r="S3292" s="55"/>
      <c r="T3292" s="55"/>
      <c r="U3292" s="55"/>
      <c r="V3292" s="55"/>
      <c r="W3292" s="55"/>
      <c r="X3292" s="55"/>
      <c r="Y3292" s="55"/>
      <c r="Z3292" s="55"/>
      <c r="AA3292" s="55"/>
      <c r="AB3292" s="55"/>
      <c r="AC3292" s="55"/>
      <c r="AD3292" s="55"/>
      <c r="AE3292" s="55"/>
      <c r="AF3292" s="55"/>
      <c r="AG3292" s="55"/>
      <c r="AH3292" s="55"/>
    </row>
    <row r="3293" spans="2:34">
      <c r="B3293" s="242"/>
      <c r="C3293" s="242"/>
      <c r="D3293" s="242"/>
      <c r="E3293" s="242"/>
      <c r="F3293" s="242"/>
      <c r="G3293" s="242"/>
      <c r="H3293" s="242"/>
      <c r="I3293" s="242"/>
      <c r="J3293" s="242"/>
      <c r="K3293" s="242"/>
      <c r="L3293" s="242"/>
      <c r="M3293" s="242"/>
      <c r="N3293" s="242"/>
      <c r="O3293" s="242"/>
      <c r="P3293" s="242"/>
      <c r="Q3293" s="242"/>
      <c r="R3293" s="242"/>
      <c r="S3293" s="242"/>
      <c r="T3293" s="242"/>
      <c r="U3293" s="242"/>
      <c r="V3293" s="242"/>
      <c r="W3293" s="242"/>
      <c r="X3293" s="242"/>
      <c r="Y3293" s="242"/>
      <c r="Z3293" s="242"/>
      <c r="AA3293" s="242"/>
      <c r="AB3293" s="242"/>
      <c r="AC3293" s="242"/>
      <c r="AD3293" s="242"/>
      <c r="AE3293" s="242"/>
      <c r="AF3293" s="242"/>
      <c r="AG3293" s="242"/>
      <c r="AH3293" s="242"/>
    </row>
    <row r="3401" spans="2:34">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c r="AG3401" s="55"/>
      <c r="AH3401" s="55"/>
    </row>
    <row r="3402" spans="2:34">
      <c r="B3402" s="242"/>
      <c r="C3402" s="242"/>
      <c r="D3402" s="242"/>
      <c r="E3402" s="242"/>
      <c r="F3402" s="242"/>
      <c r="G3402" s="242"/>
      <c r="H3402" s="242"/>
      <c r="I3402" s="242"/>
      <c r="J3402" s="242"/>
      <c r="K3402" s="242"/>
      <c r="L3402" s="242"/>
      <c r="M3402" s="242"/>
      <c r="N3402" s="242"/>
      <c r="O3402" s="242"/>
      <c r="P3402" s="242"/>
      <c r="Q3402" s="242"/>
      <c r="R3402" s="242"/>
      <c r="S3402" s="242"/>
      <c r="T3402" s="242"/>
      <c r="U3402" s="242"/>
      <c r="V3402" s="242"/>
      <c r="W3402" s="242"/>
      <c r="X3402" s="242"/>
      <c r="Y3402" s="242"/>
      <c r="Z3402" s="242"/>
      <c r="AA3402" s="242"/>
      <c r="AB3402" s="242"/>
      <c r="AC3402" s="242"/>
      <c r="AD3402" s="242"/>
      <c r="AE3402" s="242"/>
      <c r="AF3402" s="242"/>
      <c r="AG3402" s="242"/>
      <c r="AH3402" s="242"/>
    </row>
    <row r="3526" spans="2:34">
      <c r="B3526" s="55"/>
      <c r="C3526" s="55"/>
      <c r="D3526" s="55"/>
      <c r="E3526" s="55"/>
      <c r="F3526" s="55"/>
      <c r="G3526" s="55"/>
      <c r="H3526" s="55"/>
      <c r="I3526" s="55"/>
      <c r="J3526" s="55"/>
      <c r="K3526" s="55"/>
      <c r="L3526" s="55"/>
      <c r="M3526" s="55"/>
      <c r="N3526" s="55"/>
      <c r="O3526" s="55"/>
      <c r="P3526" s="55"/>
      <c r="Q3526" s="55"/>
      <c r="R3526" s="55"/>
      <c r="S3526" s="55"/>
      <c r="T3526" s="55"/>
      <c r="U3526" s="55"/>
      <c r="V3526" s="55"/>
      <c r="W3526" s="55"/>
      <c r="X3526" s="55"/>
      <c r="Y3526" s="55"/>
      <c r="Z3526" s="55"/>
      <c r="AA3526" s="55"/>
      <c r="AB3526" s="55"/>
      <c r="AC3526" s="55"/>
      <c r="AD3526" s="55"/>
      <c r="AE3526" s="55"/>
      <c r="AF3526" s="55"/>
      <c r="AG3526" s="55"/>
      <c r="AH3526" s="55"/>
    </row>
    <row r="3527" spans="2:34">
      <c r="B3527" s="242"/>
      <c r="C3527" s="242"/>
      <c r="D3527" s="242"/>
      <c r="E3527" s="242"/>
      <c r="F3527" s="242"/>
      <c r="G3527" s="242"/>
      <c r="H3527" s="242"/>
      <c r="I3527" s="242"/>
      <c r="J3527" s="242"/>
      <c r="K3527" s="242"/>
      <c r="L3527" s="242"/>
      <c r="M3527" s="242"/>
      <c r="N3527" s="242"/>
      <c r="O3527" s="242"/>
      <c r="P3527" s="242"/>
      <c r="Q3527" s="242"/>
      <c r="R3527" s="242"/>
      <c r="S3527" s="242"/>
      <c r="T3527" s="242"/>
      <c r="U3527" s="242"/>
      <c r="V3527" s="242"/>
      <c r="W3527" s="242"/>
      <c r="X3527" s="242"/>
      <c r="Y3527" s="242"/>
      <c r="Z3527" s="242"/>
      <c r="AA3527" s="242"/>
      <c r="AB3527" s="242"/>
      <c r="AC3527" s="242"/>
      <c r="AD3527" s="242"/>
      <c r="AE3527" s="242"/>
      <c r="AF3527" s="242"/>
      <c r="AG3527" s="242"/>
      <c r="AH3527" s="242"/>
    </row>
    <row r="3651" spans="2:34">
      <c r="B3651" s="55"/>
      <c r="C3651" s="55"/>
      <c r="D3651" s="55"/>
      <c r="E3651" s="55"/>
      <c r="F3651" s="55"/>
      <c r="G3651" s="55"/>
      <c r="H3651" s="55"/>
      <c r="I3651" s="55"/>
      <c r="J3651" s="55"/>
      <c r="K3651" s="55"/>
      <c r="L3651" s="55"/>
      <c r="M3651" s="55"/>
      <c r="N3651" s="55"/>
      <c r="O3651" s="55"/>
      <c r="P3651" s="55"/>
      <c r="Q3651" s="55"/>
      <c r="R3651" s="55"/>
      <c r="S3651" s="55"/>
      <c r="T3651" s="55"/>
      <c r="U3651" s="55"/>
      <c r="V3651" s="55"/>
      <c r="W3651" s="55"/>
      <c r="X3651" s="55"/>
      <c r="Y3651" s="55"/>
      <c r="Z3651" s="55"/>
      <c r="AA3651" s="55"/>
      <c r="AB3651" s="55"/>
      <c r="AC3651" s="55"/>
      <c r="AD3651" s="55"/>
      <c r="AE3651" s="55"/>
      <c r="AF3651" s="55"/>
      <c r="AG3651" s="55"/>
      <c r="AH3651" s="55"/>
    </row>
    <row r="3652" spans="2:34">
      <c r="B3652" s="242"/>
      <c r="C3652" s="242"/>
      <c r="D3652" s="242"/>
      <c r="E3652" s="242"/>
      <c r="F3652" s="242"/>
      <c r="G3652" s="242"/>
      <c r="H3652" s="242"/>
      <c r="I3652" s="242"/>
      <c r="J3652" s="242"/>
      <c r="K3652" s="242"/>
      <c r="L3652" s="242"/>
      <c r="M3652" s="242"/>
      <c r="N3652" s="242"/>
      <c r="O3652" s="242"/>
      <c r="P3652" s="242"/>
      <c r="Q3652" s="242"/>
      <c r="R3652" s="242"/>
      <c r="S3652" s="242"/>
      <c r="T3652" s="242"/>
      <c r="U3652" s="242"/>
      <c r="V3652" s="242"/>
      <c r="W3652" s="242"/>
      <c r="X3652" s="242"/>
      <c r="Y3652" s="242"/>
      <c r="Z3652" s="242"/>
      <c r="AA3652" s="242"/>
      <c r="AB3652" s="242"/>
      <c r="AC3652" s="242"/>
      <c r="AD3652" s="242"/>
      <c r="AE3652" s="242"/>
      <c r="AF3652" s="242"/>
      <c r="AG3652" s="242"/>
      <c r="AH3652" s="242"/>
    </row>
    <row r="3777" spans="2:34">
      <c r="B3777" s="242"/>
      <c r="C3777" s="242"/>
      <c r="D3777" s="242"/>
      <c r="E3777" s="242"/>
      <c r="F3777" s="242"/>
      <c r="G3777" s="242"/>
      <c r="H3777" s="242"/>
      <c r="I3777" s="242"/>
      <c r="J3777" s="242"/>
      <c r="K3777" s="242"/>
      <c r="L3777" s="242"/>
      <c r="M3777" s="242"/>
      <c r="N3777" s="242"/>
      <c r="O3777" s="242"/>
      <c r="P3777" s="242"/>
      <c r="Q3777" s="242"/>
      <c r="R3777" s="242"/>
      <c r="S3777" s="242"/>
      <c r="T3777" s="242"/>
      <c r="U3777" s="242"/>
      <c r="V3777" s="242"/>
      <c r="W3777" s="242"/>
      <c r="X3777" s="242"/>
      <c r="Y3777" s="242"/>
      <c r="Z3777" s="242"/>
      <c r="AA3777" s="242"/>
      <c r="AB3777" s="242"/>
      <c r="AC3777" s="242"/>
      <c r="AD3777" s="242"/>
      <c r="AE3777" s="242"/>
      <c r="AF3777" s="242"/>
      <c r="AG3777" s="242"/>
      <c r="AH3777" s="242"/>
    </row>
    <row r="3901" spans="2:34">
      <c r="B3901" s="55"/>
      <c r="C3901" s="55"/>
      <c r="D3901" s="55"/>
      <c r="E3901" s="55"/>
      <c r="F3901" s="55"/>
      <c r="G3901" s="55"/>
      <c r="H3901" s="55"/>
      <c r="I3901" s="55"/>
      <c r="J3901" s="55"/>
      <c r="K3901" s="55"/>
      <c r="L3901" s="55"/>
      <c r="M3901" s="55"/>
      <c r="N3901" s="55"/>
      <c r="O3901" s="55"/>
      <c r="P3901" s="55"/>
      <c r="Q3901" s="55"/>
      <c r="R3901" s="55"/>
      <c r="S3901" s="55"/>
      <c r="T3901" s="55"/>
      <c r="U3901" s="55"/>
      <c r="V3901" s="55"/>
      <c r="W3901" s="55"/>
      <c r="X3901" s="55"/>
      <c r="Y3901" s="55"/>
      <c r="Z3901" s="55"/>
      <c r="AA3901" s="55"/>
      <c r="AB3901" s="55"/>
      <c r="AC3901" s="55"/>
      <c r="AD3901" s="55"/>
      <c r="AE3901" s="55"/>
      <c r="AF3901" s="55"/>
      <c r="AG3901" s="55"/>
      <c r="AH3901" s="55"/>
    </row>
    <row r="3902" spans="2:34">
      <c r="B3902" s="242"/>
      <c r="C3902" s="242"/>
      <c r="D3902" s="242"/>
      <c r="E3902" s="242"/>
      <c r="F3902" s="242"/>
      <c r="G3902" s="242"/>
      <c r="H3902" s="242"/>
      <c r="I3902" s="242"/>
      <c r="J3902" s="242"/>
      <c r="K3902" s="242"/>
      <c r="L3902" s="242"/>
      <c r="M3902" s="242"/>
      <c r="N3902" s="242"/>
      <c r="O3902" s="242"/>
      <c r="P3902" s="242"/>
      <c r="Q3902" s="242"/>
      <c r="R3902" s="242"/>
      <c r="S3902" s="242"/>
      <c r="T3902" s="242"/>
      <c r="U3902" s="242"/>
      <c r="V3902" s="242"/>
      <c r="W3902" s="242"/>
      <c r="X3902" s="242"/>
      <c r="Y3902" s="242"/>
      <c r="Z3902" s="242"/>
      <c r="AA3902" s="242"/>
      <c r="AB3902" s="242"/>
      <c r="AC3902" s="242"/>
      <c r="AD3902" s="242"/>
      <c r="AE3902" s="242"/>
      <c r="AF3902" s="242"/>
      <c r="AG3902" s="242"/>
      <c r="AH3902" s="242"/>
    </row>
    <row r="4026" spans="2:34">
      <c r="B4026" s="55"/>
      <c r="C4026" s="55"/>
      <c r="D4026" s="55"/>
      <c r="E4026" s="55"/>
      <c r="F4026" s="55"/>
      <c r="G4026" s="55"/>
      <c r="H4026" s="55"/>
      <c r="I4026" s="55"/>
      <c r="J4026" s="55"/>
      <c r="K4026" s="55"/>
      <c r="L4026" s="55"/>
      <c r="M4026" s="55"/>
      <c r="N4026" s="55"/>
      <c r="O4026" s="55"/>
      <c r="P4026" s="55"/>
      <c r="Q4026" s="55"/>
      <c r="R4026" s="55"/>
      <c r="S4026" s="55"/>
      <c r="T4026" s="55"/>
      <c r="U4026" s="55"/>
      <c r="V4026" s="55"/>
      <c r="W4026" s="55"/>
      <c r="X4026" s="55"/>
      <c r="Y4026" s="55"/>
      <c r="Z4026" s="55"/>
      <c r="AA4026" s="55"/>
      <c r="AB4026" s="55"/>
      <c r="AC4026" s="55"/>
      <c r="AD4026" s="55"/>
      <c r="AE4026" s="55"/>
      <c r="AF4026" s="55"/>
      <c r="AG4026" s="55"/>
      <c r="AH4026" s="55"/>
    </row>
    <row r="4027" spans="2:34">
      <c r="B4027" s="242"/>
      <c r="C4027" s="242"/>
      <c r="D4027" s="242"/>
      <c r="E4027" s="242"/>
      <c r="F4027" s="242"/>
      <c r="G4027" s="242"/>
      <c r="H4027" s="242"/>
      <c r="I4027" s="242"/>
      <c r="J4027" s="242"/>
      <c r="K4027" s="242"/>
      <c r="L4027" s="242"/>
      <c r="M4027" s="242"/>
      <c r="N4027" s="242"/>
      <c r="O4027" s="242"/>
      <c r="P4027" s="242"/>
      <c r="Q4027" s="242"/>
      <c r="R4027" s="242"/>
      <c r="S4027" s="242"/>
      <c r="T4027" s="242"/>
      <c r="U4027" s="242"/>
      <c r="V4027" s="242"/>
      <c r="W4027" s="242"/>
      <c r="X4027" s="242"/>
      <c r="Y4027" s="242"/>
      <c r="Z4027" s="242"/>
      <c r="AA4027" s="242"/>
      <c r="AB4027" s="242"/>
      <c r="AC4027" s="242"/>
      <c r="AD4027" s="242"/>
      <c r="AE4027" s="242"/>
      <c r="AF4027" s="242"/>
      <c r="AG4027" s="242"/>
      <c r="AH4027" s="242"/>
    </row>
    <row r="4151" spans="2:34">
      <c r="B4151" s="55"/>
      <c r="C4151" s="55"/>
      <c r="D4151" s="55"/>
      <c r="E4151" s="55"/>
      <c r="F4151" s="55"/>
      <c r="G4151" s="55"/>
      <c r="H4151" s="55"/>
      <c r="I4151" s="55"/>
      <c r="J4151" s="55"/>
      <c r="K4151" s="55"/>
      <c r="L4151" s="55"/>
      <c r="M4151" s="55"/>
      <c r="N4151" s="55"/>
      <c r="O4151" s="55"/>
      <c r="P4151" s="55"/>
      <c r="Q4151" s="55"/>
      <c r="R4151" s="55"/>
      <c r="S4151" s="55"/>
      <c r="T4151" s="55"/>
      <c r="U4151" s="55"/>
      <c r="V4151" s="55"/>
      <c r="W4151" s="55"/>
      <c r="X4151" s="55"/>
      <c r="Y4151" s="55"/>
      <c r="Z4151" s="55"/>
      <c r="AA4151" s="55"/>
      <c r="AB4151" s="55"/>
      <c r="AC4151" s="55"/>
      <c r="AD4151" s="55"/>
      <c r="AE4151" s="55"/>
      <c r="AF4151" s="55"/>
      <c r="AG4151" s="55"/>
      <c r="AH4151" s="55"/>
    </row>
    <row r="4152" spans="2:34">
      <c r="B4152" s="242"/>
      <c r="C4152" s="242"/>
      <c r="D4152" s="242"/>
      <c r="E4152" s="242"/>
      <c r="F4152" s="242"/>
      <c r="G4152" s="242"/>
      <c r="H4152" s="242"/>
      <c r="I4152" s="242"/>
      <c r="J4152" s="242"/>
      <c r="K4152" s="242"/>
      <c r="L4152" s="242"/>
      <c r="M4152" s="242"/>
      <c r="N4152" s="242"/>
      <c r="O4152" s="242"/>
      <c r="P4152" s="242"/>
      <c r="Q4152" s="242"/>
      <c r="R4152" s="242"/>
      <c r="S4152" s="242"/>
      <c r="T4152" s="242"/>
      <c r="U4152" s="242"/>
      <c r="V4152" s="242"/>
      <c r="W4152" s="242"/>
      <c r="X4152" s="242"/>
      <c r="Y4152" s="242"/>
      <c r="Z4152" s="242"/>
      <c r="AA4152" s="242"/>
      <c r="AB4152" s="242"/>
      <c r="AC4152" s="242"/>
      <c r="AD4152" s="242"/>
      <c r="AE4152" s="242"/>
      <c r="AF4152" s="242"/>
      <c r="AG4152" s="242"/>
      <c r="AH4152" s="242"/>
    </row>
    <row r="4276" spans="2:34">
      <c r="B4276" s="55"/>
      <c r="C4276" s="55"/>
      <c r="D4276" s="55"/>
      <c r="E4276" s="55"/>
      <c r="F4276" s="55"/>
      <c r="G4276" s="55"/>
      <c r="H4276" s="55"/>
      <c r="I4276" s="55"/>
      <c r="J4276" s="55"/>
      <c r="K4276" s="55"/>
      <c r="L4276" s="55"/>
      <c r="M4276" s="55"/>
      <c r="N4276" s="55"/>
      <c r="O4276" s="55"/>
      <c r="P4276" s="55"/>
      <c r="Q4276" s="55"/>
      <c r="R4276" s="55"/>
      <c r="S4276" s="55"/>
      <c r="T4276" s="55"/>
      <c r="U4276" s="55"/>
      <c r="V4276" s="55"/>
      <c r="W4276" s="55"/>
      <c r="X4276" s="55"/>
      <c r="Y4276" s="55"/>
      <c r="Z4276" s="55"/>
      <c r="AA4276" s="55"/>
      <c r="AB4276" s="55"/>
      <c r="AC4276" s="55"/>
      <c r="AD4276" s="55"/>
      <c r="AE4276" s="55"/>
      <c r="AF4276" s="55"/>
      <c r="AG4276" s="55"/>
      <c r="AH4276" s="55"/>
    </row>
    <row r="4277" spans="2:34">
      <c r="B4277" s="242"/>
      <c r="C4277" s="242"/>
      <c r="D4277" s="242"/>
      <c r="E4277" s="242"/>
      <c r="F4277" s="242"/>
      <c r="G4277" s="242"/>
      <c r="H4277" s="242"/>
      <c r="I4277" s="242"/>
      <c r="J4277" s="242"/>
      <c r="K4277" s="242"/>
      <c r="L4277" s="242"/>
      <c r="M4277" s="242"/>
      <c r="N4277" s="242"/>
      <c r="O4277" s="242"/>
      <c r="P4277" s="242"/>
      <c r="Q4277" s="242"/>
      <c r="R4277" s="242"/>
      <c r="S4277" s="242"/>
      <c r="T4277" s="242"/>
      <c r="U4277" s="242"/>
      <c r="V4277" s="242"/>
      <c r="W4277" s="242"/>
      <c r="X4277" s="242"/>
      <c r="Y4277" s="242"/>
      <c r="Z4277" s="242"/>
      <c r="AA4277" s="242"/>
      <c r="AB4277" s="242"/>
      <c r="AC4277" s="242"/>
      <c r="AD4277" s="242"/>
      <c r="AE4277" s="242"/>
      <c r="AF4277" s="242"/>
      <c r="AG4277" s="242"/>
      <c r="AH4277" s="242"/>
    </row>
    <row r="4401" spans="2:34">
      <c r="B4401" s="55"/>
      <c r="C4401" s="55"/>
      <c r="D4401" s="55"/>
      <c r="E4401" s="55"/>
      <c r="F4401" s="55"/>
      <c r="G4401" s="55"/>
      <c r="H4401" s="55"/>
      <c r="I4401" s="55"/>
      <c r="J4401" s="55"/>
      <c r="K4401" s="55"/>
      <c r="L4401" s="55"/>
      <c r="M4401" s="55"/>
      <c r="N4401" s="55"/>
      <c r="O4401" s="55"/>
      <c r="P4401" s="55"/>
      <c r="Q4401" s="55"/>
      <c r="R4401" s="55"/>
      <c r="S4401" s="55"/>
      <c r="T4401" s="55"/>
      <c r="U4401" s="55"/>
      <c r="V4401" s="55"/>
      <c r="W4401" s="55"/>
      <c r="X4401" s="55"/>
      <c r="Y4401" s="55"/>
      <c r="Z4401" s="55"/>
      <c r="AA4401" s="55"/>
      <c r="AB4401" s="55"/>
      <c r="AC4401" s="55"/>
      <c r="AD4401" s="55"/>
      <c r="AE4401" s="55"/>
      <c r="AF4401" s="55"/>
      <c r="AG4401" s="55"/>
      <c r="AH4401" s="55"/>
    </row>
    <row r="4402" spans="2:34">
      <c r="B4402" s="242"/>
      <c r="C4402" s="242"/>
      <c r="D4402" s="242"/>
      <c r="E4402" s="242"/>
      <c r="F4402" s="242"/>
      <c r="G4402" s="242"/>
      <c r="H4402" s="242"/>
      <c r="I4402" s="242"/>
      <c r="J4402" s="242"/>
      <c r="K4402" s="242"/>
      <c r="L4402" s="242"/>
      <c r="M4402" s="242"/>
      <c r="N4402" s="242"/>
      <c r="O4402" s="242"/>
      <c r="P4402" s="242"/>
      <c r="Q4402" s="242"/>
      <c r="R4402" s="242"/>
      <c r="S4402" s="242"/>
      <c r="T4402" s="242"/>
      <c r="U4402" s="242"/>
      <c r="V4402" s="242"/>
      <c r="W4402" s="242"/>
      <c r="X4402" s="242"/>
      <c r="Y4402" s="242"/>
      <c r="Z4402" s="242"/>
      <c r="AA4402" s="242"/>
      <c r="AB4402" s="242"/>
      <c r="AC4402" s="242"/>
      <c r="AD4402" s="242"/>
      <c r="AE4402" s="242"/>
      <c r="AF4402" s="242"/>
      <c r="AG4402" s="242"/>
      <c r="AH4402" s="242"/>
    </row>
  </sheetData>
  <mergeCells count="29">
    <mergeCell ref="B79:AG79"/>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6BCEE-A1E1-467E-8255-6671AF464B3F}">
  <dimension ref="A1:AH4402"/>
  <sheetViews>
    <sheetView topLeftCell="A53" workbookViewId="0">
      <selection sqref="A1:AH4402"/>
    </sheetView>
  </sheetViews>
  <sheetFormatPr defaultRowHeight="15"/>
  <sheetData>
    <row r="1" spans="1:34" ht="15.75" thickBot="1">
      <c r="A1" s="55"/>
      <c r="B1" s="56" t="s">
        <v>530</v>
      </c>
      <c r="C1" s="57">
        <v>2020</v>
      </c>
      <c r="D1" s="57">
        <v>2021</v>
      </c>
      <c r="E1" s="57">
        <v>2022</v>
      </c>
      <c r="F1" s="57">
        <v>2023</v>
      </c>
      <c r="G1" s="57">
        <v>2024</v>
      </c>
      <c r="H1" s="57">
        <v>2025</v>
      </c>
      <c r="I1" s="57">
        <v>2026</v>
      </c>
      <c r="J1" s="57">
        <v>2027</v>
      </c>
      <c r="K1" s="57">
        <v>2028</v>
      </c>
      <c r="L1" s="57">
        <v>2029</v>
      </c>
      <c r="M1" s="57">
        <v>2030</v>
      </c>
      <c r="N1" s="57">
        <v>2031</v>
      </c>
      <c r="O1" s="57">
        <v>2032</v>
      </c>
      <c r="P1" s="57">
        <v>2033</v>
      </c>
      <c r="Q1" s="57">
        <v>2034</v>
      </c>
      <c r="R1" s="57">
        <v>2035</v>
      </c>
      <c r="S1" s="57">
        <v>2036</v>
      </c>
      <c r="T1" s="57">
        <v>2037</v>
      </c>
      <c r="U1" s="57">
        <v>2038</v>
      </c>
      <c r="V1" s="57">
        <v>2039</v>
      </c>
      <c r="W1" s="57">
        <v>2040</v>
      </c>
      <c r="X1" s="57">
        <v>2041</v>
      </c>
      <c r="Y1" s="57">
        <v>2042</v>
      </c>
      <c r="Z1" s="57">
        <v>2043</v>
      </c>
      <c r="AA1" s="57">
        <v>2044</v>
      </c>
      <c r="AB1" s="57">
        <v>2045</v>
      </c>
      <c r="AC1" s="57">
        <v>2046</v>
      </c>
      <c r="AD1" s="57">
        <v>2047</v>
      </c>
      <c r="AE1" s="57">
        <v>2048</v>
      </c>
      <c r="AF1" s="57">
        <v>2049</v>
      </c>
      <c r="AG1" s="57">
        <v>2050</v>
      </c>
      <c r="AH1" s="55"/>
    </row>
    <row r="2" spans="1:34"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row>
    <row r="3" spans="1:34">
      <c r="A3" s="55"/>
      <c r="B3" s="55"/>
      <c r="C3" s="70" t="s">
        <v>292</v>
      </c>
      <c r="D3" s="70" t="s">
        <v>531</v>
      </c>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row>
    <row r="4" spans="1:34">
      <c r="A4" s="55"/>
      <c r="B4" s="55"/>
      <c r="C4" s="70" t="s">
        <v>293</v>
      </c>
      <c r="D4" s="70" t="s">
        <v>532</v>
      </c>
      <c r="E4" s="55"/>
      <c r="F4" s="55"/>
      <c r="G4" s="70" t="s">
        <v>294</v>
      </c>
      <c r="H4" s="55"/>
      <c r="I4" s="55"/>
      <c r="J4" s="55"/>
      <c r="K4" s="55"/>
      <c r="L4" s="55"/>
      <c r="M4" s="55"/>
      <c r="N4" s="55"/>
      <c r="O4" s="55"/>
      <c r="P4" s="55"/>
      <c r="Q4" s="55"/>
      <c r="R4" s="55"/>
      <c r="S4" s="55"/>
      <c r="T4" s="55"/>
      <c r="U4" s="55"/>
      <c r="V4" s="55"/>
      <c r="W4" s="55"/>
      <c r="X4" s="55"/>
      <c r="Y4" s="55"/>
      <c r="Z4" s="55"/>
      <c r="AA4" s="55"/>
      <c r="AB4" s="55"/>
      <c r="AC4" s="55"/>
      <c r="AD4" s="55"/>
      <c r="AE4" s="55"/>
      <c r="AF4" s="55"/>
      <c r="AG4" s="55"/>
      <c r="AH4" s="55"/>
    </row>
    <row r="5" spans="1:34">
      <c r="A5" s="55"/>
      <c r="B5" s="55"/>
      <c r="C5" s="70" t="s">
        <v>295</v>
      </c>
      <c r="D5" s="70" t="s">
        <v>533</v>
      </c>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row>
    <row r="6" spans="1:34">
      <c r="A6" s="55"/>
      <c r="B6" s="55"/>
      <c r="C6" s="70" t="s">
        <v>296</v>
      </c>
      <c r="D6" s="55"/>
      <c r="E6" s="70" t="s">
        <v>534</v>
      </c>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row>
    <row r="7" spans="1:34">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row>
    <row r="8" spans="1:34">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row>
    <row r="9" spans="1:34">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row>
    <row r="10" spans="1:34" ht="15.75">
      <c r="A10" s="58" t="s">
        <v>297</v>
      </c>
      <c r="B10" s="59" t="s">
        <v>298</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68" t="s">
        <v>535</v>
      </c>
    </row>
    <row r="11" spans="1:34">
      <c r="A11" s="55"/>
      <c r="B11" s="56"/>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68" t="s">
        <v>536</v>
      </c>
    </row>
    <row r="12" spans="1:34">
      <c r="A12" s="55"/>
      <c r="B12" s="56"/>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8" t="s">
        <v>537</v>
      </c>
    </row>
    <row r="13" spans="1:34" ht="15.75" thickBot="1">
      <c r="A13" s="55"/>
      <c r="B13" s="57" t="s">
        <v>299</v>
      </c>
      <c r="C13" s="57">
        <v>2020</v>
      </c>
      <c r="D13" s="57">
        <v>2021</v>
      </c>
      <c r="E13" s="57">
        <v>2022</v>
      </c>
      <c r="F13" s="57">
        <v>2023</v>
      </c>
      <c r="G13" s="57">
        <v>2024</v>
      </c>
      <c r="H13" s="57">
        <v>2025</v>
      </c>
      <c r="I13" s="57">
        <v>2026</v>
      </c>
      <c r="J13" s="57">
        <v>2027</v>
      </c>
      <c r="K13" s="57">
        <v>2028</v>
      </c>
      <c r="L13" s="57">
        <v>2029</v>
      </c>
      <c r="M13" s="57">
        <v>2030</v>
      </c>
      <c r="N13" s="57">
        <v>2031</v>
      </c>
      <c r="O13" s="57">
        <v>2032</v>
      </c>
      <c r="P13" s="57">
        <v>2033</v>
      </c>
      <c r="Q13" s="57">
        <v>2034</v>
      </c>
      <c r="R13" s="57">
        <v>2035</v>
      </c>
      <c r="S13" s="57">
        <v>2036</v>
      </c>
      <c r="T13" s="57">
        <v>2037</v>
      </c>
      <c r="U13" s="57">
        <v>2038</v>
      </c>
      <c r="V13" s="57">
        <v>2039</v>
      </c>
      <c r="W13" s="57">
        <v>2040</v>
      </c>
      <c r="X13" s="57">
        <v>2041</v>
      </c>
      <c r="Y13" s="57">
        <v>2042</v>
      </c>
      <c r="Z13" s="57">
        <v>2043</v>
      </c>
      <c r="AA13" s="57">
        <v>2044</v>
      </c>
      <c r="AB13" s="57">
        <v>2045</v>
      </c>
      <c r="AC13" s="57">
        <v>2046</v>
      </c>
      <c r="AD13" s="57">
        <v>2047</v>
      </c>
      <c r="AE13" s="57">
        <v>2048</v>
      </c>
      <c r="AF13" s="57">
        <v>2049</v>
      </c>
      <c r="AG13" s="57">
        <v>2050</v>
      </c>
      <c r="AH13" s="69" t="s">
        <v>538</v>
      </c>
    </row>
    <row r="14" spans="1:34" ht="15.75" thickTop="1"/>
    <row r="15" spans="1:34" ht="60.75">
      <c r="A15" s="58" t="s">
        <v>300</v>
      </c>
      <c r="B15" s="61" t="s">
        <v>152</v>
      </c>
      <c r="C15" s="79">
        <v>4.8156590000000001</v>
      </c>
      <c r="D15" s="79">
        <v>5.2250389999999998</v>
      </c>
      <c r="E15" s="79">
        <v>5.7426940000000002</v>
      </c>
      <c r="F15" s="79">
        <v>6.3928459999999996</v>
      </c>
      <c r="G15" s="79">
        <v>6.8912750000000003</v>
      </c>
      <c r="H15" s="79">
        <v>7.2093829999999999</v>
      </c>
      <c r="I15" s="79">
        <v>7.4846490000000001</v>
      </c>
      <c r="J15" s="79">
        <v>7.6022759999999998</v>
      </c>
      <c r="K15" s="79">
        <v>7.9134960000000003</v>
      </c>
      <c r="L15" s="79">
        <v>8.0490060000000003</v>
      </c>
      <c r="M15" s="79">
        <v>8.2751199999999994</v>
      </c>
      <c r="N15" s="79">
        <v>8.4359079999999995</v>
      </c>
      <c r="O15" s="79">
        <v>8.6297250000000005</v>
      </c>
      <c r="P15" s="79">
        <v>8.7416049999999998</v>
      </c>
      <c r="Q15" s="79">
        <v>8.8244430000000005</v>
      </c>
      <c r="R15" s="79">
        <v>8.8965560000000004</v>
      </c>
      <c r="S15" s="79">
        <v>8.979222</v>
      </c>
      <c r="T15" s="79">
        <v>9.1330679999999997</v>
      </c>
      <c r="U15" s="79">
        <v>9.2940120000000004</v>
      </c>
      <c r="V15" s="79">
        <v>9.3097279999999998</v>
      </c>
      <c r="W15" s="79">
        <v>9.5254549999999991</v>
      </c>
      <c r="X15" s="79">
        <v>9.6601110000000006</v>
      </c>
      <c r="Y15" s="79">
        <v>9.7543559999999996</v>
      </c>
      <c r="Z15" s="79">
        <v>9.9480500000000003</v>
      </c>
      <c r="AA15" s="79">
        <v>9.9595179999999992</v>
      </c>
      <c r="AB15" s="79">
        <v>10.009710999999999</v>
      </c>
      <c r="AC15" s="79">
        <v>10.177792</v>
      </c>
      <c r="AD15" s="79">
        <v>10.269466</v>
      </c>
      <c r="AE15" s="79">
        <v>10.252871000000001</v>
      </c>
      <c r="AF15" s="79">
        <v>10.314816</v>
      </c>
      <c r="AG15" s="79">
        <v>10.321296999999999</v>
      </c>
      <c r="AH15" s="64">
        <v>2.5736999999999999E-2</v>
      </c>
    </row>
    <row r="17" spans="1:34" ht="60.75">
      <c r="A17" s="55"/>
      <c r="B17" s="61" t="s">
        <v>153</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row>
    <row r="18" spans="1:34">
      <c r="A18" s="58" t="s">
        <v>301</v>
      </c>
      <c r="B18" s="62" t="s">
        <v>302</v>
      </c>
      <c r="C18" s="78">
        <v>8.8595360000000003</v>
      </c>
      <c r="D18" s="78">
        <v>9.2072029999999998</v>
      </c>
      <c r="E18" s="78">
        <v>9.5656979999999994</v>
      </c>
      <c r="F18" s="78">
        <v>9.9404020000000006</v>
      </c>
      <c r="G18" s="78">
        <v>10.276329</v>
      </c>
      <c r="H18" s="78">
        <v>10.567292</v>
      </c>
      <c r="I18" s="78">
        <v>10.838395999999999</v>
      </c>
      <c r="J18" s="78">
        <v>11.068256999999999</v>
      </c>
      <c r="K18" s="78">
        <v>11.320040000000001</v>
      </c>
      <c r="L18" s="78">
        <v>11.537144</v>
      </c>
      <c r="M18" s="78">
        <v>11.764614</v>
      </c>
      <c r="N18" s="78">
        <v>11.972882</v>
      </c>
      <c r="O18" s="78">
        <v>12.178144</v>
      </c>
      <c r="P18" s="78">
        <v>12.362412000000001</v>
      </c>
      <c r="Q18" s="78">
        <v>12.533823</v>
      </c>
      <c r="R18" s="78">
        <v>12.697141999999999</v>
      </c>
      <c r="S18" s="78">
        <v>12.854796</v>
      </c>
      <c r="T18" s="78">
        <v>13.022214999999999</v>
      </c>
      <c r="U18" s="78">
        <v>13.185233999999999</v>
      </c>
      <c r="V18" s="78">
        <v>13.315564999999999</v>
      </c>
      <c r="W18" s="78">
        <v>13.479127</v>
      </c>
      <c r="X18" s="78">
        <v>13.622301</v>
      </c>
      <c r="Y18" s="78">
        <v>13.752687</v>
      </c>
      <c r="Z18" s="78">
        <v>13.898643</v>
      </c>
      <c r="AA18" s="78">
        <v>14.002751999999999</v>
      </c>
      <c r="AB18" s="78">
        <v>14.105005</v>
      </c>
      <c r="AC18" s="78">
        <v>14.233829</v>
      </c>
      <c r="AD18" s="78">
        <v>14.343474000000001</v>
      </c>
      <c r="AE18" s="78">
        <v>14.430097</v>
      </c>
      <c r="AF18" s="78">
        <v>14.525931</v>
      </c>
      <c r="AG18" s="78">
        <v>14.607308</v>
      </c>
      <c r="AH18" s="63">
        <v>1.6806999999999999E-2</v>
      </c>
    </row>
    <row r="19" spans="1:34" ht="36.75">
      <c r="A19" s="58" t="s">
        <v>303</v>
      </c>
      <c r="B19" s="62" t="s">
        <v>304</v>
      </c>
      <c r="C19" s="78">
        <v>11.967103</v>
      </c>
      <c r="D19" s="78">
        <v>12.894226</v>
      </c>
      <c r="E19" s="78">
        <v>13.551043</v>
      </c>
      <c r="F19" s="78">
        <v>14.043141</v>
      </c>
      <c r="G19" s="78">
        <v>14.421377</v>
      </c>
      <c r="H19" s="78">
        <v>14.724411</v>
      </c>
      <c r="I19" s="78">
        <v>14.983734</v>
      </c>
      <c r="J19" s="78">
        <v>15.209512999999999</v>
      </c>
      <c r="K19" s="78">
        <v>15.427832</v>
      </c>
      <c r="L19" s="78">
        <v>15.629379999999999</v>
      </c>
      <c r="M19" s="78">
        <v>15.829184</v>
      </c>
      <c r="N19" s="78">
        <v>16.022020000000001</v>
      </c>
      <c r="O19" s="78">
        <v>16.213612000000001</v>
      </c>
      <c r="P19" s="78">
        <v>16.400047000000001</v>
      </c>
      <c r="Q19" s="78">
        <v>16.583947999999999</v>
      </c>
      <c r="R19" s="78">
        <v>16.766774999999999</v>
      </c>
      <c r="S19" s="78">
        <v>16.949460999999999</v>
      </c>
      <c r="T19" s="78">
        <v>17.13578</v>
      </c>
      <c r="U19" s="78">
        <v>17.322247000000001</v>
      </c>
      <c r="V19" s="78">
        <v>17.501626999999999</v>
      </c>
      <c r="W19" s="78">
        <v>17.690612999999999</v>
      </c>
      <c r="X19" s="78">
        <v>17.875651999999999</v>
      </c>
      <c r="Y19" s="78">
        <v>18.058630000000001</v>
      </c>
      <c r="Z19" s="78">
        <v>18.246593000000001</v>
      </c>
      <c r="AA19" s="78">
        <v>18.425232000000001</v>
      </c>
      <c r="AB19" s="78">
        <v>18.604969000000001</v>
      </c>
      <c r="AC19" s="78">
        <v>18.792072000000001</v>
      </c>
      <c r="AD19" s="78">
        <v>18.975155000000001</v>
      </c>
      <c r="AE19" s="78">
        <v>19.153079999999999</v>
      </c>
      <c r="AF19" s="78">
        <v>19.334264999999998</v>
      </c>
      <c r="AG19" s="78">
        <v>19.512716000000001</v>
      </c>
      <c r="AH19" s="63">
        <v>1.643E-2</v>
      </c>
    </row>
    <row r="20" spans="1:34" ht="24.75">
      <c r="A20" s="58" t="s">
        <v>305</v>
      </c>
      <c r="B20" s="62" t="s">
        <v>306</v>
      </c>
      <c r="C20" s="78">
        <v>11.967103</v>
      </c>
      <c r="D20" s="78">
        <v>12.894226</v>
      </c>
      <c r="E20" s="78">
        <v>13.551043</v>
      </c>
      <c r="F20" s="78">
        <v>14.043141</v>
      </c>
      <c r="G20" s="78">
        <v>14.421377</v>
      </c>
      <c r="H20" s="78">
        <v>14.724411</v>
      </c>
      <c r="I20" s="78">
        <v>14.983734</v>
      </c>
      <c r="J20" s="78">
        <v>15.209512999999999</v>
      </c>
      <c r="K20" s="78">
        <v>15.427832</v>
      </c>
      <c r="L20" s="78">
        <v>15.629379999999999</v>
      </c>
      <c r="M20" s="78">
        <v>15.829184</v>
      </c>
      <c r="N20" s="78">
        <v>16.022020000000001</v>
      </c>
      <c r="O20" s="78">
        <v>16.213612000000001</v>
      </c>
      <c r="P20" s="78">
        <v>16.400047000000001</v>
      </c>
      <c r="Q20" s="78">
        <v>16.583947999999999</v>
      </c>
      <c r="R20" s="78">
        <v>16.766774999999999</v>
      </c>
      <c r="S20" s="78">
        <v>16.949460999999999</v>
      </c>
      <c r="T20" s="78">
        <v>17.13578</v>
      </c>
      <c r="U20" s="78">
        <v>17.322247000000001</v>
      </c>
      <c r="V20" s="78">
        <v>17.501626999999999</v>
      </c>
      <c r="W20" s="78">
        <v>17.690612999999999</v>
      </c>
      <c r="X20" s="78">
        <v>17.875651999999999</v>
      </c>
      <c r="Y20" s="78">
        <v>18.058630000000001</v>
      </c>
      <c r="Z20" s="78">
        <v>18.246593000000001</v>
      </c>
      <c r="AA20" s="78">
        <v>18.425232000000001</v>
      </c>
      <c r="AB20" s="78">
        <v>18.604969000000001</v>
      </c>
      <c r="AC20" s="78">
        <v>18.792072000000001</v>
      </c>
      <c r="AD20" s="78">
        <v>18.975155000000001</v>
      </c>
      <c r="AE20" s="78">
        <v>19.153079999999999</v>
      </c>
      <c r="AF20" s="78">
        <v>19.334264999999998</v>
      </c>
      <c r="AG20" s="78">
        <v>19.512716000000001</v>
      </c>
      <c r="AH20" s="63">
        <v>1.643E-2</v>
      </c>
    </row>
    <row r="22" spans="1:34" ht="48.75">
      <c r="A22" s="55"/>
      <c r="B22" s="61" t="s">
        <v>154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row>
    <row r="23" spans="1:34" ht="24.75">
      <c r="A23" s="58" t="s">
        <v>307</v>
      </c>
      <c r="B23" s="62" t="s">
        <v>308</v>
      </c>
      <c r="C23" s="66">
        <v>0.58109900000000003</v>
      </c>
      <c r="D23" s="66">
        <v>0.72637300000000005</v>
      </c>
      <c r="E23" s="66">
        <v>0.79901100000000003</v>
      </c>
      <c r="F23" s="66">
        <v>0.83896099999999996</v>
      </c>
      <c r="G23" s="66">
        <v>0.85982099999999995</v>
      </c>
      <c r="H23" s="66">
        <v>0.85982099999999995</v>
      </c>
      <c r="I23" s="66">
        <v>0.86077400000000004</v>
      </c>
      <c r="J23" s="66">
        <v>0.86162700000000003</v>
      </c>
      <c r="K23" s="66">
        <v>0.86238899999999996</v>
      </c>
      <c r="L23" s="66">
        <v>0.86307199999999995</v>
      </c>
      <c r="M23" s="66">
        <v>0.86368699999999998</v>
      </c>
      <c r="N23" s="66">
        <v>0.86423899999999998</v>
      </c>
      <c r="O23" s="66">
        <v>0.86473999999999995</v>
      </c>
      <c r="P23" s="66">
        <v>0.86519400000000002</v>
      </c>
      <c r="Q23" s="66">
        <v>0.86560800000000004</v>
      </c>
      <c r="R23" s="66">
        <v>0.86598699999999995</v>
      </c>
      <c r="S23" s="66">
        <v>0.86633499999999997</v>
      </c>
      <c r="T23" s="66">
        <v>0.86665499999999995</v>
      </c>
      <c r="U23" s="66">
        <v>0.86695100000000003</v>
      </c>
      <c r="V23" s="66">
        <v>0.86722500000000002</v>
      </c>
      <c r="W23" s="66">
        <v>0.86751999999999996</v>
      </c>
      <c r="X23" s="66">
        <v>0.86781600000000003</v>
      </c>
      <c r="Y23" s="66">
        <v>0.86811199999999999</v>
      </c>
      <c r="Z23" s="66">
        <v>0.86840799999999996</v>
      </c>
      <c r="AA23" s="66">
        <v>0.86870400000000003</v>
      </c>
      <c r="AB23" s="66">
        <v>0.86900100000000002</v>
      </c>
      <c r="AC23" s="66">
        <v>0.86929699999999999</v>
      </c>
      <c r="AD23" s="66">
        <v>0.86959399999999998</v>
      </c>
      <c r="AE23" s="66">
        <v>0.86989000000000005</v>
      </c>
      <c r="AF23" s="66">
        <v>0.87018700000000004</v>
      </c>
      <c r="AG23" s="66">
        <v>0.87048400000000004</v>
      </c>
      <c r="AH23" s="63">
        <v>1.3561999999999999E-2</v>
      </c>
    </row>
    <row r="24" spans="1:34" ht="36.75">
      <c r="A24" s="58" t="s">
        <v>309</v>
      </c>
      <c r="B24" s="62" t="s">
        <v>310</v>
      </c>
      <c r="C24" s="66">
        <v>0.67798000000000003</v>
      </c>
      <c r="D24" s="66">
        <v>0.74577800000000005</v>
      </c>
      <c r="E24" s="66">
        <v>0.79798199999999997</v>
      </c>
      <c r="F24" s="66">
        <v>0.82192100000000001</v>
      </c>
      <c r="G24" s="66">
        <v>0.82466600000000001</v>
      </c>
      <c r="H24" s="66">
        <v>0.82466600000000001</v>
      </c>
      <c r="I24" s="66">
        <v>0.82471499999999998</v>
      </c>
      <c r="J24" s="66">
        <v>0.82476400000000005</v>
      </c>
      <c r="K24" s="66">
        <v>0.82481000000000004</v>
      </c>
      <c r="L24" s="66">
        <v>0.824855</v>
      </c>
      <c r="M24" s="66">
        <v>0.82489999999999997</v>
      </c>
      <c r="N24" s="66">
        <v>0.82494299999999998</v>
      </c>
      <c r="O24" s="66">
        <v>0.82498700000000003</v>
      </c>
      <c r="P24" s="66">
        <v>0.82503000000000004</v>
      </c>
      <c r="Q24" s="66">
        <v>0.82507299999999995</v>
      </c>
      <c r="R24" s="66">
        <v>0.82511599999999996</v>
      </c>
      <c r="S24" s="66">
        <v>0.82515899999999998</v>
      </c>
      <c r="T24" s="66">
        <v>0.82520099999999996</v>
      </c>
      <c r="U24" s="66">
        <v>0.825241</v>
      </c>
      <c r="V24" s="66">
        <v>0.82528000000000001</v>
      </c>
      <c r="W24" s="66">
        <v>0.82532099999999997</v>
      </c>
      <c r="X24" s="66">
        <v>0.82536200000000004</v>
      </c>
      <c r="Y24" s="66">
        <v>0.82540199999999997</v>
      </c>
      <c r="Z24" s="66">
        <v>0.82544300000000004</v>
      </c>
      <c r="AA24" s="66">
        <v>0.825484</v>
      </c>
      <c r="AB24" s="66">
        <v>0.82552400000000004</v>
      </c>
      <c r="AC24" s="66">
        <v>0.82556499999999999</v>
      </c>
      <c r="AD24" s="66">
        <v>0.82560599999999995</v>
      </c>
      <c r="AE24" s="66">
        <v>0.82564599999999999</v>
      </c>
      <c r="AF24" s="66">
        <v>0.82568699999999995</v>
      </c>
      <c r="AG24" s="66">
        <v>0.82572699999999999</v>
      </c>
      <c r="AH24" s="63">
        <v>6.5929999999999999E-3</v>
      </c>
    </row>
    <row r="26" spans="1:34" ht="24.75">
      <c r="A26" s="55"/>
      <c r="B26" s="61" t="s">
        <v>155</v>
      </c>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row>
    <row r="27" spans="1:34" ht="36.75">
      <c r="A27" s="55"/>
      <c r="B27" s="61" t="s">
        <v>311</v>
      </c>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row>
    <row r="28" spans="1:34" ht="24.75">
      <c r="A28" s="58" t="s">
        <v>312</v>
      </c>
      <c r="B28" s="62" t="s">
        <v>640</v>
      </c>
      <c r="C28" s="76">
        <v>330.40802000000002</v>
      </c>
      <c r="D28" s="76">
        <v>332.66256700000002</v>
      </c>
      <c r="E28" s="76">
        <v>334.98495500000001</v>
      </c>
      <c r="F28" s="76">
        <v>337.28607199999999</v>
      </c>
      <c r="G28" s="76">
        <v>339.56256100000002</v>
      </c>
      <c r="H28" s="76">
        <v>341.81274400000001</v>
      </c>
      <c r="I28" s="76">
        <v>344.037781</v>
      </c>
      <c r="J28" s="76">
        <v>346.23037699999998</v>
      </c>
      <c r="K28" s="76">
        <v>348.38626099999999</v>
      </c>
      <c r="L28" s="76">
        <v>350.510986</v>
      </c>
      <c r="M28" s="76">
        <v>352.59774800000002</v>
      </c>
      <c r="N28" s="76">
        <v>354.63107300000001</v>
      </c>
      <c r="O28" s="76">
        <v>356.61285400000003</v>
      </c>
      <c r="P28" s="76">
        <v>358.54745500000001</v>
      </c>
      <c r="Q28" s="76">
        <v>360.43542500000001</v>
      </c>
      <c r="R28" s="76">
        <v>362.27773999999999</v>
      </c>
      <c r="S28" s="76">
        <v>364.07598899999999</v>
      </c>
      <c r="T28" s="76">
        <v>365.83209199999999</v>
      </c>
      <c r="U28" s="76">
        <v>367.54803500000003</v>
      </c>
      <c r="V28" s="76">
        <v>369.22619600000002</v>
      </c>
      <c r="W28" s="76">
        <v>370.86914100000001</v>
      </c>
      <c r="X28" s="76">
        <v>372.47976699999998</v>
      </c>
      <c r="Y28" s="76">
        <v>374.06146200000001</v>
      </c>
      <c r="Z28" s="76">
        <v>375.61776700000001</v>
      </c>
      <c r="AA28" s="76">
        <v>377.15304600000002</v>
      </c>
      <c r="AB28" s="76">
        <v>378.67199699999998</v>
      </c>
      <c r="AC28" s="76">
        <v>380.17904700000003</v>
      </c>
      <c r="AD28" s="76">
        <v>381.677277</v>
      </c>
      <c r="AE28" s="76">
        <v>383.17071499999997</v>
      </c>
      <c r="AF28" s="76">
        <v>384.66336100000001</v>
      </c>
      <c r="AG28" s="76">
        <v>386.15859999999998</v>
      </c>
      <c r="AH28" s="63">
        <v>5.2110000000000004E-3</v>
      </c>
    </row>
    <row r="29" spans="1:34">
      <c r="A29" s="58" t="s">
        <v>314</v>
      </c>
      <c r="B29" s="62" t="s">
        <v>641</v>
      </c>
      <c r="C29" s="76">
        <v>37.954399000000002</v>
      </c>
      <c r="D29" s="76">
        <v>38.284568999999998</v>
      </c>
      <c r="E29" s="76">
        <v>38.694302</v>
      </c>
      <c r="F29" s="76">
        <v>39.102600000000002</v>
      </c>
      <c r="G29" s="76">
        <v>39.509079</v>
      </c>
      <c r="H29" s="76">
        <v>39.913521000000003</v>
      </c>
      <c r="I29" s="76">
        <v>40.315201000000002</v>
      </c>
      <c r="J29" s="76">
        <v>40.713901999999997</v>
      </c>
      <c r="K29" s="76">
        <v>41.109200000000001</v>
      </c>
      <c r="L29" s="76">
        <v>41.500670999999997</v>
      </c>
      <c r="M29" s="76">
        <v>41.888100000000001</v>
      </c>
      <c r="N29" s="76">
        <v>42.271000000000001</v>
      </c>
      <c r="O29" s="76">
        <v>42.649299999999997</v>
      </c>
      <c r="P29" s="76">
        <v>43.022799999999997</v>
      </c>
      <c r="Q29" s="76">
        <v>43.391499000000003</v>
      </c>
      <c r="R29" s="76">
        <v>43.755501000000002</v>
      </c>
      <c r="S29" s="76">
        <v>44.114730999999999</v>
      </c>
      <c r="T29" s="76">
        <v>44.469397999999998</v>
      </c>
      <c r="U29" s="76">
        <v>44.819481000000003</v>
      </c>
      <c r="V29" s="76">
        <v>45.165298</v>
      </c>
      <c r="W29" s="76">
        <v>45.506802</v>
      </c>
      <c r="X29" s="76">
        <v>45.843879999999999</v>
      </c>
      <c r="Y29" s="76">
        <v>46.176898999999999</v>
      </c>
      <c r="Z29" s="76">
        <v>46.505600000000001</v>
      </c>
      <c r="AA29" s="76">
        <v>46.831772000000001</v>
      </c>
      <c r="AB29" s="76">
        <v>47.156199999999998</v>
      </c>
      <c r="AC29" s="76">
        <v>47.479069000000003</v>
      </c>
      <c r="AD29" s="76">
        <v>47.800800000000002</v>
      </c>
      <c r="AE29" s="76">
        <v>48.121670000000002</v>
      </c>
      <c r="AF29" s="76">
        <v>48.442321999999997</v>
      </c>
      <c r="AG29" s="76">
        <v>48.763081</v>
      </c>
      <c r="AH29" s="63">
        <v>8.3879999999999996E-3</v>
      </c>
    </row>
    <row r="30" spans="1:34" ht="24.75">
      <c r="A30" s="58" t="s">
        <v>316</v>
      </c>
      <c r="B30" s="62" t="s">
        <v>642</v>
      </c>
      <c r="C30" s="76">
        <v>223.32041899999999</v>
      </c>
      <c r="D30" s="76">
        <v>225.61029099999999</v>
      </c>
      <c r="E30" s="76">
        <v>227.87176500000001</v>
      </c>
      <c r="F30" s="76">
        <v>230.104263</v>
      </c>
      <c r="G30" s="76">
        <v>232.30613700000001</v>
      </c>
      <c r="H30" s="76">
        <v>234.47669999999999</v>
      </c>
      <c r="I30" s="76">
        <v>236.534378</v>
      </c>
      <c r="J30" s="76">
        <v>238.56050099999999</v>
      </c>
      <c r="K30" s="76">
        <v>240.55659499999999</v>
      </c>
      <c r="L30" s="76">
        <v>242.52452099999999</v>
      </c>
      <c r="M30" s="76">
        <v>244.46452300000001</v>
      </c>
      <c r="N30" s="76">
        <v>246.26724200000001</v>
      </c>
      <c r="O30" s="76">
        <v>248.04324299999999</v>
      </c>
      <c r="P30" s="76">
        <v>249.789322</v>
      </c>
      <c r="Q30" s="76">
        <v>251.50108299999999</v>
      </c>
      <c r="R30" s="76">
        <v>253.17491100000001</v>
      </c>
      <c r="S30" s="76">
        <v>254.71348599999999</v>
      </c>
      <c r="T30" s="76">
        <v>256.21667500000001</v>
      </c>
      <c r="U30" s="76">
        <v>257.68502799999999</v>
      </c>
      <c r="V30" s="76">
        <v>259.118469</v>
      </c>
      <c r="W30" s="76">
        <v>260.516907</v>
      </c>
      <c r="X30" s="76">
        <v>261.770081</v>
      </c>
      <c r="Y30" s="76">
        <v>262.98867799999999</v>
      </c>
      <c r="Z30" s="76">
        <v>264.17175300000002</v>
      </c>
      <c r="AA30" s="76">
        <v>265.32070900000002</v>
      </c>
      <c r="AB30" s="76">
        <v>266.43298299999998</v>
      </c>
      <c r="AC30" s="76">
        <v>267.38092</v>
      </c>
      <c r="AD30" s="76">
        <v>268.28256199999998</v>
      </c>
      <c r="AE30" s="76">
        <v>269.15917999999999</v>
      </c>
      <c r="AF30" s="76">
        <v>270.03338600000001</v>
      </c>
      <c r="AG30" s="76">
        <v>270.92089800000002</v>
      </c>
      <c r="AH30" s="63">
        <v>6.4609999999999997E-3</v>
      </c>
    </row>
    <row r="31" spans="1:34" ht="24.75">
      <c r="A31" s="58" t="s">
        <v>318</v>
      </c>
      <c r="B31" s="62" t="s">
        <v>643</v>
      </c>
      <c r="C31" s="76">
        <v>430.70031699999998</v>
      </c>
      <c r="D31" s="76">
        <v>433.89068600000002</v>
      </c>
      <c r="E31" s="76">
        <v>437.24807700000002</v>
      </c>
      <c r="F31" s="76">
        <v>440.694794</v>
      </c>
      <c r="G31" s="76">
        <v>444.09704599999998</v>
      </c>
      <c r="H31" s="76">
        <v>447.36013800000001</v>
      </c>
      <c r="I31" s="76">
        <v>450.48034699999999</v>
      </c>
      <c r="J31" s="76">
        <v>453.44320699999997</v>
      </c>
      <c r="K31" s="76">
        <v>456.26620500000001</v>
      </c>
      <c r="L31" s="76">
        <v>458.98440599999998</v>
      </c>
      <c r="M31" s="76">
        <v>461.62606799999998</v>
      </c>
      <c r="N31" s="76">
        <v>464.07138099999997</v>
      </c>
      <c r="O31" s="76">
        <v>466.42431599999998</v>
      </c>
      <c r="P31" s="76">
        <v>468.68572999999998</v>
      </c>
      <c r="Q31" s="76">
        <v>470.85870399999999</v>
      </c>
      <c r="R31" s="76">
        <v>472.94543499999997</v>
      </c>
      <c r="S31" s="76">
        <v>474.80038500000001</v>
      </c>
      <c r="T31" s="76">
        <v>476.57565299999999</v>
      </c>
      <c r="U31" s="76">
        <v>478.27377300000001</v>
      </c>
      <c r="V31" s="76">
        <v>479.89575200000002</v>
      </c>
      <c r="W31" s="76">
        <v>481.44192500000003</v>
      </c>
      <c r="X31" s="76">
        <v>482.76858499999997</v>
      </c>
      <c r="Y31" s="76">
        <v>484.01843300000002</v>
      </c>
      <c r="Z31" s="76">
        <v>485.19619799999998</v>
      </c>
      <c r="AA31" s="76">
        <v>486.30758700000001</v>
      </c>
      <c r="AB31" s="76">
        <v>487.35217299999999</v>
      </c>
      <c r="AC31" s="76">
        <v>488.16757200000001</v>
      </c>
      <c r="AD31" s="76">
        <v>488.89956699999999</v>
      </c>
      <c r="AE31" s="76">
        <v>489.58212300000002</v>
      </c>
      <c r="AF31" s="76">
        <v>490.252838</v>
      </c>
      <c r="AG31" s="76">
        <v>490.937073</v>
      </c>
      <c r="AH31" s="63">
        <v>4.3730000000000002E-3</v>
      </c>
    </row>
    <row r="32" spans="1:34">
      <c r="A32" s="58" t="s">
        <v>320</v>
      </c>
      <c r="B32" s="62" t="s">
        <v>644</v>
      </c>
      <c r="C32" s="76">
        <v>631.305115</v>
      </c>
      <c r="D32" s="76">
        <v>632.64196800000002</v>
      </c>
      <c r="E32" s="76">
        <v>633.69061299999998</v>
      </c>
      <c r="F32" s="76">
        <v>634.54711899999995</v>
      </c>
      <c r="G32" s="76">
        <v>635.32482900000002</v>
      </c>
      <c r="H32" s="76">
        <v>636.11169400000006</v>
      </c>
      <c r="I32" s="76">
        <v>636.90045199999997</v>
      </c>
      <c r="J32" s="76">
        <v>637.65954599999998</v>
      </c>
      <c r="K32" s="76">
        <v>638.40142800000001</v>
      </c>
      <c r="L32" s="76">
        <v>639.13500999999997</v>
      </c>
      <c r="M32" s="76">
        <v>639.86547900000005</v>
      </c>
      <c r="N32" s="76">
        <v>640.57476799999995</v>
      </c>
      <c r="O32" s="76">
        <v>641.273865</v>
      </c>
      <c r="P32" s="76">
        <v>641.94360400000005</v>
      </c>
      <c r="Q32" s="76">
        <v>642.559753</v>
      </c>
      <c r="R32" s="76">
        <v>643.11065699999995</v>
      </c>
      <c r="S32" s="76">
        <v>643.59149200000002</v>
      </c>
      <c r="T32" s="76">
        <v>644.020264</v>
      </c>
      <c r="U32" s="76">
        <v>644.39562999999998</v>
      </c>
      <c r="V32" s="76">
        <v>644.71453899999995</v>
      </c>
      <c r="W32" s="76">
        <v>644.96997099999999</v>
      </c>
      <c r="X32" s="76">
        <v>645.15045199999997</v>
      </c>
      <c r="Y32" s="76">
        <v>645.26129200000003</v>
      </c>
      <c r="Z32" s="76">
        <v>645.29870600000004</v>
      </c>
      <c r="AA32" s="76">
        <v>645.26232900000002</v>
      </c>
      <c r="AB32" s="76">
        <v>645.15008499999999</v>
      </c>
      <c r="AC32" s="76">
        <v>644.94628899999998</v>
      </c>
      <c r="AD32" s="76">
        <v>644.65441899999996</v>
      </c>
      <c r="AE32" s="76">
        <v>644.28961200000003</v>
      </c>
      <c r="AF32" s="76">
        <v>643.86712599999998</v>
      </c>
      <c r="AG32" s="76">
        <v>643.39825399999995</v>
      </c>
      <c r="AH32" s="63">
        <v>6.3299999999999999E-4</v>
      </c>
    </row>
    <row r="33" spans="1:34">
      <c r="A33" s="58" t="s">
        <v>322</v>
      </c>
      <c r="B33" s="62" t="s">
        <v>645</v>
      </c>
      <c r="C33" s="76">
        <v>1237.5863039999999</v>
      </c>
      <c r="D33" s="76">
        <v>1269.3194579999999</v>
      </c>
      <c r="E33" s="76">
        <v>1301.084717</v>
      </c>
      <c r="F33" s="76">
        <v>1332.869263</v>
      </c>
      <c r="G33" s="76">
        <v>1364.6514890000001</v>
      </c>
      <c r="H33" s="76">
        <v>1396.419678</v>
      </c>
      <c r="I33" s="76">
        <v>1430.478638</v>
      </c>
      <c r="J33" s="76">
        <v>1464.5223390000001</v>
      </c>
      <c r="K33" s="76">
        <v>1498.553345</v>
      </c>
      <c r="L33" s="76">
        <v>1532.5751949999999</v>
      </c>
      <c r="M33" s="76">
        <v>1566.5935059999999</v>
      </c>
      <c r="N33" s="76">
        <v>1602.662842</v>
      </c>
      <c r="O33" s="76">
        <v>1638.723999</v>
      </c>
      <c r="P33" s="76">
        <v>1674.776611</v>
      </c>
      <c r="Q33" s="76">
        <v>1710.820068</v>
      </c>
      <c r="R33" s="76">
        <v>1746.851318</v>
      </c>
      <c r="S33" s="76">
        <v>1784.562134</v>
      </c>
      <c r="T33" s="76">
        <v>1822.2615969999999</v>
      </c>
      <c r="U33" s="76">
        <v>1859.950073</v>
      </c>
      <c r="V33" s="76">
        <v>1897.6270750000001</v>
      </c>
      <c r="W33" s="76">
        <v>1935.292725</v>
      </c>
      <c r="X33" s="76">
        <v>1974.2360839999999</v>
      </c>
      <c r="Y33" s="76">
        <v>2013.1689449999999</v>
      </c>
      <c r="Z33" s="76">
        <v>2052.0891109999998</v>
      </c>
      <c r="AA33" s="76">
        <v>2090.9965820000002</v>
      </c>
      <c r="AB33" s="76">
        <v>2129.8879390000002</v>
      </c>
      <c r="AC33" s="76">
        <v>2169.5336910000001</v>
      </c>
      <c r="AD33" s="76">
        <v>2209.1591800000001</v>
      </c>
      <c r="AE33" s="76">
        <v>2248.7763669999999</v>
      </c>
      <c r="AF33" s="76">
        <v>2288.3933109999998</v>
      </c>
      <c r="AG33" s="76">
        <v>2328.0170899999998</v>
      </c>
      <c r="AH33" s="63">
        <v>2.1284999999999998E-2</v>
      </c>
    </row>
    <row r="34" spans="1:34">
      <c r="A34" s="58" t="s">
        <v>324</v>
      </c>
      <c r="B34" s="62" t="s">
        <v>646</v>
      </c>
      <c r="C34" s="76">
        <v>363.01025399999997</v>
      </c>
      <c r="D34" s="76">
        <v>370.27365099999997</v>
      </c>
      <c r="E34" s="76">
        <v>377.657104</v>
      </c>
      <c r="F34" s="76">
        <v>384.60693400000002</v>
      </c>
      <c r="G34" s="76">
        <v>391.44876099999999</v>
      </c>
      <c r="H34" s="76">
        <v>398.23770100000002</v>
      </c>
      <c r="I34" s="76">
        <v>404.39141799999999</v>
      </c>
      <c r="J34" s="76">
        <v>410.49569700000001</v>
      </c>
      <c r="K34" s="76">
        <v>416.58557100000002</v>
      </c>
      <c r="L34" s="76">
        <v>422.66189600000001</v>
      </c>
      <c r="M34" s="76">
        <v>428.73336799999998</v>
      </c>
      <c r="N34" s="76">
        <v>434.43762199999998</v>
      </c>
      <c r="O34" s="76">
        <v>440.143463</v>
      </c>
      <c r="P34" s="76">
        <v>445.84140000000002</v>
      </c>
      <c r="Q34" s="76">
        <v>451.53378300000003</v>
      </c>
      <c r="R34" s="76">
        <v>457.21707199999997</v>
      </c>
      <c r="S34" s="76">
        <v>462.81811499999998</v>
      </c>
      <c r="T34" s="76">
        <v>468.405823</v>
      </c>
      <c r="U34" s="76">
        <v>473.97998000000001</v>
      </c>
      <c r="V34" s="76">
        <v>479.54068000000001</v>
      </c>
      <c r="W34" s="76">
        <v>485.08743299999998</v>
      </c>
      <c r="X34" s="76">
        <v>490.45166</v>
      </c>
      <c r="Y34" s="76">
        <v>495.79647799999998</v>
      </c>
      <c r="Z34" s="76">
        <v>501.12060500000001</v>
      </c>
      <c r="AA34" s="76">
        <v>506.42529300000001</v>
      </c>
      <c r="AB34" s="76">
        <v>511.70910600000002</v>
      </c>
      <c r="AC34" s="76">
        <v>516.69000200000005</v>
      </c>
      <c r="AD34" s="76">
        <v>521.64764400000001</v>
      </c>
      <c r="AE34" s="76">
        <v>526.58184800000004</v>
      </c>
      <c r="AF34" s="76">
        <v>531.48944100000006</v>
      </c>
      <c r="AG34" s="76">
        <v>536.37133800000004</v>
      </c>
      <c r="AH34" s="63">
        <v>1.3098E-2</v>
      </c>
    </row>
    <row r="35" spans="1:34" ht="60.75">
      <c r="A35" s="58" t="s">
        <v>326</v>
      </c>
      <c r="B35" s="62" t="s">
        <v>647</v>
      </c>
      <c r="C35" s="76">
        <v>295.35101300000002</v>
      </c>
      <c r="D35" s="76">
        <v>296.15237400000001</v>
      </c>
      <c r="E35" s="76">
        <v>296.865814</v>
      </c>
      <c r="F35" s="76">
        <v>297.51208500000001</v>
      </c>
      <c r="G35" s="76">
        <v>298.11151100000001</v>
      </c>
      <c r="H35" s="76">
        <v>298.68005399999998</v>
      </c>
      <c r="I35" s="76">
        <v>299.02648900000003</v>
      </c>
      <c r="J35" s="76">
        <v>299.32473800000002</v>
      </c>
      <c r="K35" s="76">
        <v>299.58960000000002</v>
      </c>
      <c r="L35" s="76">
        <v>299.83373999999998</v>
      </c>
      <c r="M35" s="76">
        <v>300.06817599999999</v>
      </c>
      <c r="N35" s="76">
        <v>300.23135400000001</v>
      </c>
      <c r="O35" s="76">
        <v>300.37100199999998</v>
      </c>
      <c r="P35" s="76">
        <v>300.500336</v>
      </c>
      <c r="Q35" s="76">
        <v>300.63247699999999</v>
      </c>
      <c r="R35" s="76">
        <v>300.77874800000001</v>
      </c>
      <c r="S35" s="76">
        <v>300.92785600000002</v>
      </c>
      <c r="T35" s="76">
        <v>301.07995599999998</v>
      </c>
      <c r="U35" s="76">
        <v>301.24084499999998</v>
      </c>
      <c r="V35" s="76">
        <v>301.41635100000002</v>
      </c>
      <c r="W35" s="76">
        <v>301.61285400000003</v>
      </c>
      <c r="X35" s="76">
        <v>301.76486199999999</v>
      </c>
      <c r="Y35" s="76">
        <v>301.93426499999998</v>
      </c>
      <c r="Z35" s="76">
        <v>302.11798099999999</v>
      </c>
      <c r="AA35" s="76">
        <v>302.31298800000002</v>
      </c>
      <c r="AB35" s="76">
        <v>302.51757800000001</v>
      </c>
      <c r="AC35" s="76">
        <v>302.60272200000003</v>
      </c>
      <c r="AD35" s="76">
        <v>302.70095800000001</v>
      </c>
      <c r="AE35" s="76">
        <v>302.80654900000002</v>
      </c>
      <c r="AF35" s="76">
        <v>302.91497800000002</v>
      </c>
      <c r="AG35" s="76">
        <v>303.01962300000002</v>
      </c>
      <c r="AH35" s="63">
        <v>8.5499999999999997E-4</v>
      </c>
    </row>
    <row r="36" spans="1:34">
      <c r="A36" s="58" t="s">
        <v>328</v>
      </c>
      <c r="B36" s="62" t="s">
        <v>648</v>
      </c>
      <c r="C36" s="76">
        <v>1448.0882570000001</v>
      </c>
      <c r="D36" s="76">
        <v>1452.878784</v>
      </c>
      <c r="E36" s="76">
        <v>1457.0894780000001</v>
      </c>
      <c r="F36" s="76">
        <v>1460.7586670000001</v>
      </c>
      <c r="G36" s="76">
        <v>1463.9377440000001</v>
      </c>
      <c r="H36" s="76">
        <v>1466.65625</v>
      </c>
      <c r="I36" s="76">
        <v>1468.871216</v>
      </c>
      <c r="J36" s="76">
        <v>1470.5695800000001</v>
      </c>
      <c r="K36" s="76">
        <v>1471.8082280000001</v>
      </c>
      <c r="L36" s="76">
        <v>1472.6461179999999</v>
      </c>
      <c r="M36" s="76">
        <v>1473.119629</v>
      </c>
      <c r="N36" s="76">
        <v>1473.213745</v>
      </c>
      <c r="O36" s="76">
        <v>1472.9061280000001</v>
      </c>
      <c r="P36" s="76">
        <v>1472.209961</v>
      </c>
      <c r="Q36" s="76">
        <v>1471.1552730000001</v>
      </c>
      <c r="R36" s="76">
        <v>1469.7617190000001</v>
      </c>
      <c r="S36" s="76">
        <v>1468.0069579999999</v>
      </c>
      <c r="T36" s="76">
        <v>1465.8786620000001</v>
      </c>
      <c r="U36" s="76">
        <v>1463.411621</v>
      </c>
      <c r="V36" s="76">
        <v>1460.628052</v>
      </c>
      <c r="W36" s="76">
        <v>1457.5527340000001</v>
      </c>
      <c r="X36" s="76">
        <v>1454.17749</v>
      </c>
      <c r="Y36" s="76">
        <v>1450.4868160000001</v>
      </c>
      <c r="Z36" s="76">
        <v>1446.4910890000001</v>
      </c>
      <c r="AA36" s="76">
        <v>1442.2070309999999</v>
      </c>
      <c r="AB36" s="76">
        <v>1437.6381839999999</v>
      </c>
      <c r="AC36" s="76">
        <v>1432.763428</v>
      </c>
      <c r="AD36" s="76">
        <v>1427.58728</v>
      </c>
      <c r="AE36" s="76">
        <v>1422.1361079999999</v>
      </c>
      <c r="AF36" s="76">
        <v>1416.4417719999999</v>
      </c>
      <c r="AG36" s="76">
        <v>1410.5277100000001</v>
      </c>
      <c r="AH36" s="63">
        <v>-8.7600000000000004E-4</v>
      </c>
    </row>
    <row r="37" spans="1:34" ht="24.75">
      <c r="A37" s="58" t="s">
        <v>330</v>
      </c>
      <c r="B37" s="62" t="s">
        <v>649</v>
      </c>
      <c r="C37" s="76">
        <v>203.51220699999999</v>
      </c>
      <c r="D37" s="76">
        <v>203.233307</v>
      </c>
      <c r="E37" s="76">
        <v>202.90194700000001</v>
      </c>
      <c r="F37" s="76">
        <v>202.52177399999999</v>
      </c>
      <c r="G37" s="76">
        <v>202.09805299999999</v>
      </c>
      <c r="H37" s="76">
        <v>201.63511700000001</v>
      </c>
      <c r="I37" s="76">
        <v>201.111786</v>
      </c>
      <c r="J37" s="76">
        <v>200.552719</v>
      </c>
      <c r="K37" s="76">
        <v>199.95962499999999</v>
      </c>
      <c r="L37" s="76">
        <v>199.33457899999999</v>
      </c>
      <c r="M37" s="76">
        <v>198.679306</v>
      </c>
      <c r="N37" s="76">
        <v>197.96203600000001</v>
      </c>
      <c r="O37" s="76">
        <v>197.21980300000001</v>
      </c>
      <c r="P37" s="76">
        <v>196.452347</v>
      </c>
      <c r="Q37" s="76">
        <v>195.65695199999999</v>
      </c>
      <c r="R37" s="76">
        <v>194.832367</v>
      </c>
      <c r="S37" s="76">
        <v>193.94442699999999</v>
      </c>
      <c r="T37" s="76">
        <v>193.032196</v>
      </c>
      <c r="U37" s="76">
        <v>192.097229</v>
      </c>
      <c r="V37" s="76">
        <v>191.14259300000001</v>
      </c>
      <c r="W37" s="76">
        <v>190.16897599999999</v>
      </c>
      <c r="X37" s="76">
        <v>189.152603</v>
      </c>
      <c r="Y37" s="76">
        <v>188.11892700000001</v>
      </c>
      <c r="Z37" s="76">
        <v>187.07098400000001</v>
      </c>
      <c r="AA37" s="76">
        <v>186.01092499999999</v>
      </c>
      <c r="AB37" s="76">
        <v>184.94035299999999</v>
      </c>
      <c r="AC37" s="76">
        <v>183.84472700000001</v>
      </c>
      <c r="AD37" s="76">
        <v>182.737854</v>
      </c>
      <c r="AE37" s="76">
        <v>181.62060500000001</v>
      </c>
      <c r="AF37" s="76">
        <v>180.49267599999999</v>
      </c>
      <c r="AG37" s="76">
        <v>179.35403400000001</v>
      </c>
      <c r="AH37" s="63">
        <v>-4.2030000000000001E-3</v>
      </c>
    </row>
    <row r="38" spans="1:34" ht="36.75">
      <c r="A38" s="58" t="s">
        <v>332</v>
      </c>
      <c r="B38" s="62" t="s">
        <v>650</v>
      </c>
      <c r="C38" s="76">
        <v>693.59417699999995</v>
      </c>
      <c r="D38" s="76">
        <v>700.03997800000002</v>
      </c>
      <c r="E38" s="76">
        <v>706.37652600000001</v>
      </c>
      <c r="F38" s="76">
        <v>712.60217299999999</v>
      </c>
      <c r="G38" s="76">
        <v>718.71643100000006</v>
      </c>
      <c r="H38" s="76">
        <v>724.72161900000003</v>
      </c>
      <c r="I38" s="76">
        <v>730.40924099999995</v>
      </c>
      <c r="J38" s="76">
        <v>735.99176</v>
      </c>
      <c r="K38" s="76">
        <v>741.46038799999997</v>
      </c>
      <c r="L38" s="76">
        <v>746.80859399999997</v>
      </c>
      <c r="M38" s="76">
        <v>752.02484100000004</v>
      </c>
      <c r="N38" s="76">
        <v>756.83569299999999</v>
      </c>
      <c r="O38" s="76">
        <v>761.53820800000005</v>
      </c>
      <c r="P38" s="76">
        <v>766.12176499999998</v>
      </c>
      <c r="Q38" s="76">
        <v>770.55542000000003</v>
      </c>
      <c r="R38" s="76">
        <v>774.837402</v>
      </c>
      <c r="S38" s="76">
        <v>778.74304199999995</v>
      </c>
      <c r="T38" s="76">
        <v>782.51916500000004</v>
      </c>
      <c r="U38" s="76">
        <v>786.14233400000001</v>
      </c>
      <c r="V38" s="76">
        <v>789.62030000000004</v>
      </c>
      <c r="W38" s="76">
        <v>792.96740699999998</v>
      </c>
      <c r="X38" s="76">
        <v>795.98101799999995</v>
      </c>
      <c r="Y38" s="76">
        <v>798.84332300000005</v>
      </c>
      <c r="Z38" s="76">
        <v>801.56573500000002</v>
      </c>
      <c r="AA38" s="76">
        <v>804.15692100000001</v>
      </c>
      <c r="AB38" s="76">
        <v>806.61889599999995</v>
      </c>
      <c r="AC38" s="76">
        <v>808.73742700000003</v>
      </c>
      <c r="AD38" s="76">
        <v>810.71435499999995</v>
      </c>
      <c r="AE38" s="76">
        <v>812.56384300000002</v>
      </c>
      <c r="AF38" s="76">
        <v>814.29296899999997</v>
      </c>
      <c r="AG38" s="76">
        <v>815.89392099999998</v>
      </c>
      <c r="AH38" s="63">
        <v>5.4279999999999997E-3</v>
      </c>
    </row>
    <row r="39" spans="1:34" ht="36.75">
      <c r="A39" s="58" t="s">
        <v>334</v>
      </c>
      <c r="B39" s="62" t="s">
        <v>651</v>
      </c>
      <c r="C39" s="76">
        <v>1857.287842</v>
      </c>
      <c r="D39" s="76">
        <v>1878.005249</v>
      </c>
      <c r="E39" s="76">
        <v>1898.549683</v>
      </c>
      <c r="F39" s="76">
        <v>1918.8819579999999</v>
      </c>
      <c r="G39" s="76">
        <v>1938.9693600000001</v>
      </c>
      <c r="H39" s="76">
        <v>1958.778687</v>
      </c>
      <c r="I39" s="76">
        <v>1977.774658</v>
      </c>
      <c r="J39" s="76">
        <v>1996.5375979999999</v>
      </c>
      <c r="K39" s="76">
        <v>2015.028687</v>
      </c>
      <c r="L39" s="76">
        <v>2033.1875</v>
      </c>
      <c r="M39" s="76">
        <v>2050.9704590000001</v>
      </c>
      <c r="N39" s="76">
        <v>2067.8466800000001</v>
      </c>
      <c r="O39" s="76">
        <v>2084.413818</v>
      </c>
      <c r="P39" s="76">
        <v>2100.6110840000001</v>
      </c>
      <c r="Q39" s="76">
        <v>2116.3732909999999</v>
      </c>
      <c r="R39" s="76">
        <v>2131.6484380000002</v>
      </c>
      <c r="S39" s="76">
        <v>2145.931885</v>
      </c>
      <c r="T39" s="76">
        <v>2159.7583009999998</v>
      </c>
      <c r="U39" s="76">
        <v>2173.1479490000002</v>
      </c>
      <c r="V39" s="76">
        <v>2186.0954590000001</v>
      </c>
      <c r="W39" s="76">
        <v>2198.5998540000001</v>
      </c>
      <c r="X39" s="76">
        <v>2210.1047359999998</v>
      </c>
      <c r="Y39" s="76">
        <v>2221.147461</v>
      </c>
      <c r="Z39" s="76">
        <v>2231.766357</v>
      </c>
      <c r="AA39" s="76">
        <v>2242.001221</v>
      </c>
      <c r="AB39" s="76">
        <v>2251.8889159999999</v>
      </c>
      <c r="AC39" s="76">
        <v>2260.7429200000001</v>
      </c>
      <c r="AD39" s="76">
        <v>2269.2097170000002</v>
      </c>
      <c r="AE39" s="76">
        <v>2277.3125</v>
      </c>
      <c r="AF39" s="76">
        <v>2285.0732419999999</v>
      </c>
      <c r="AG39" s="76">
        <v>2292.5129390000002</v>
      </c>
      <c r="AH39" s="63">
        <v>7.0419999999999996E-3</v>
      </c>
    </row>
    <row r="40" spans="1:34">
      <c r="A40" s="58" t="s">
        <v>336</v>
      </c>
      <c r="B40" s="62" t="s">
        <v>652</v>
      </c>
      <c r="C40" s="76">
        <v>41.872661999999998</v>
      </c>
      <c r="D40" s="76">
        <v>42.303894</v>
      </c>
      <c r="E40" s="76">
        <v>42.843819000000003</v>
      </c>
      <c r="F40" s="76">
        <v>43.472217999999998</v>
      </c>
      <c r="G40" s="76">
        <v>44.120659000000003</v>
      </c>
      <c r="H40" s="76">
        <v>44.75853</v>
      </c>
      <c r="I40" s="76">
        <v>45.396641000000002</v>
      </c>
      <c r="J40" s="76">
        <v>46.033988999999998</v>
      </c>
      <c r="K40" s="76">
        <v>46.673676</v>
      </c>
      <c r="L40" s="76">
        <v>47.314444999999999</v>
      </c>
      <c r="M40" s="76">
        <v>47.953533</v>
      </c>
      <c r="N40" s="76">
        <v>48.592503000000001</v>
      </c>
      <c r="O40" s="76">
        <v>49.227642000000003</v>
      </c>
      <c r="P40" s="76">
        <v>49.858459000000003</v>
      </c>
      <c r="Q40" s="76">
        <v>50.485576999999999</v>
      </c>
      <c r="R40" s="76">
        <v>51.109752999999998</v>
      </c>
      <c r="S40" s="76">
        <v>51.730319999999999</v>
      </c>
      <c r="T40" s="76">
        <v>52.349120999999997</v>
      </c>
      <c r="U40" s="76">
        <v>52.966591000000001</v>
      </c>
      <c r="V40" s="76">
        <v>53.582478000000002</v>
      </c>
      <c r="W40" s="76">
        <v>54.196818999999998</v>
      </c>
      <c r="X40" s="76">
        <v>54.806820000000002</v>
      </c>
      <c r="Y40" s="76">
        <v>55.415390000000002</v>
      </c>
      <c r="Z40" s="76">
        <v>56.022621000000001</v>
      </c>
      <c r="AA40" s="76">
        <v>56.628169999999997</v>
      </c>
      <c r="AB40" s="76">
        <v>57.231895000000002</v>
      </c>
      <c r="AC40" s="76">
        <v>57.828494999999997</v>
      </c>
      <c r="AD40" s="76">
        <v>58.423195</v>
      </c>
      <c r="AE40" s="76">
        <v>59.016624</v>
      </c>
      <c r="AF40" s="76">
        <v>59.610176000000003</v>
      </c>
      <c r="AG40" s="76">
        <v>60.202911</v>
      </c>
      <c r="AH40" s="63">
        <v>1.2177E-2</v>
      </c>
    </row>
    <row r="41" spans="1:34">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row>
    <row r="42" spans="1:34" ht="24.75">
      <c r="A42" s="55"/>
      <c r="B42" s="61" t="s">
        <v>156</v>
      </c>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row>
    <row r="43" spans="1:34" ht="60.75">
      <c r="A43" s="55"/>
      <c r="B43" s="61" t="s">
        <v>338</v>
      </c>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row>
    <row r="44" spans="1:34" ht="24.75">
      <c r="A44" s="55"/>
      <c r="B44" s="61" t="s">
        <v>653</v>
      </c>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row>
    <row r="45" spans="1:34" ht="24.75">
      <c r="A45" s="58" t="s">
        <v>339</v>
      </c>
      <c r="B45" s="62" t="s">
        <v>205</v>
      </c>
      <c r="C45" s="76">
        <v>369.825378</v>
      </c>
      <c r="D45" s="76">
        <v>580.62579300000004</v>
      </c>
      <c r="E45" s="76">
        <v>676.04077099999995</v>
      </c>
      <c r="F45" s="76">
        <v>724.85772699999995</v>
      </c>
      <c r="G45" s="76">
        <v>745.53692599999999</v>
      </c>
      <c r="H45" s="76">
        <v>765.92352300000005</v>
      </c>
      <c r="I45" s="76">
        <v>782.68182400000001</v>
      </c>
      <c r="J45" s="76">
        <v>796.83367899999996</v>
      </c>
      <c r="K45" s="76">
        <v>809.64245600000004</v>
      </c>
      <c r="L45" s="76">
        <v>820.587402</v>
      </c>
      <c r="M45" s="76">
        <v>834.33453399999996</v>
      </c>
      <c r="N45" s="76">
        <v>850.40997300000004</v>
      </c>
      <c r="O45" s="76">
        <v>868.86535600000002</v>
      </c>
      <c r="P45" s="76">
        <v>888.55212400000005</v>
      </c>
      <c r="Q45" s="76">
        <v>909.051514</v>
      </c>
      <c r="R45" s="76">
        <v>928.82836899999995</v>
      </c>
      <c r="S45" s="76">
        <v>945.82269299999996</v>
      </c>
      <c r="T45" s="76">
        <v>961.25750700000003</v>
      </c>
      <c r="U45" s="76">
        <v>978.11883499999999</v>
      </c>
      <c r="V45" s="76">
        <v>996.27233899999999</v>
      </c>
      <c r="W45" s="76">
        <v>1015.956238</v>
      </c>
      <c r="X45" s="76">
        <v>1036.3402100000001</v>
      </c>
      <c r="Y45" s="76">
        <v>1058.296875</v>
      </c>
      <c r="Z45" s="76">
        <v>1081.4758300000001</v>
      </c>
      <c r="AA45" s="76">
        <v>1104.39624</v>
      </c>
      <c r="AB45" s="76">
        <v>1126.134155</v>
      </c>
      <c r="AC45" s="76">
        <v>1147.123169</v>
      </c>
      <c r="AD45" s="76">
        <v>1168.378418</v>
      </c>
      <c r="AE45" s="76">
        <v>1190.448975</v>
      </c>
      <c r="AF45" s="76">
        <v>1212.66687</v>
      </c>
      <c r="AG45" s="76">
        <v>1235.1948239999999</v>
      </c>
      <c r="AH45" s="63">
        <v>4.1016999999999998E-2</v>
      </c>
    </row>
    <row r="46" spans="1:34">
      <c r="A46" s="58" t="s">
        <v>341</v>
      </c>
      <c r="B46" s="62" t="s">
        <v>206</v>
      </c>
      <c r="C46" s="76">
        <v>18.525003000000002</v>
      </c>
      <c r="D46" s="76">
        <v>29.084254999999999</v>
      </c>
      <c r="E46" s="76">
        <v>33.863708000000003</v>
      </c>
      <c r="F46" s="76">
        <v>36.309010000000001</v>
      </c>
      <c r="G46" s="76">
        <v>37.220688000000003</v>
      </c>
      <c r="H46" s="76">
        <v>38.157195999999999</v>
      </c>
      <c r="I46" s="76">
        <v>39.119948999999998</v>
      </c>
      <c r="J46" s="76">
        <v>40.100441000000004</v>
      </c>
      <c r="K46" s="76">
        <v>41.096569000000002</v>
      </c>
      <c r="L46" s="76">
        <v>42.110419999999998</v>
      </c>
      <c r="M46" s="76">
        <v>43.140255000000003</v>
      </c>
      <c r="N46" s="76">
        <v>44.19162</v>
      </c>
      <c r="O46" s="76">
        <v>45.265965000000001</v>
      </c>
      <c r="P46" s="76">
        <v>46.364066999999999</v>
      </c>
      <c r="Q46" s="76">
        <v>47.481873</v>
      </c>
      <c r="R46" s="76">
        <v>48.616447000000001</v>
      </c>
      <c r="S46" s="76">
        <v>49.779910999999998</v>
      </c>
      <c r="T46" s="76">
        <v>50.961964000000002</v>
      </c>
      <c r="U46" s="76">
        <v>52.162964000000002</v>
      </c>
      <c r="V46" s="76">
        <v>53.385956</v>
      </c>
      <c r="W46" s="76">
        <v>54.629050999999997</v>
      </c>
      <c r="X46" s="76">
        <v>55.882683</v>
      </c>
      <c r="Y46" s="76">
        <v>57.156471000000003</v>
      </c>
      <c r="Z46" s="76">
        <v>58.449677000000001</v>
      </c>
      <c r="AA46" s="76">
        <v>59.764442000000003</v>
      </c>
      <c r="AB46" s="76">
        <v>61.102516000000001</v>
      </c>
      <c r="AC46" s="76">
        <v>62.464691000000002</v>
      </c>
      <c r="AD46" s="76">
        <v>63.850093999999999</v>
      </c>
      <c r="AE46" s="76">
        <v>65.255889999999994</v>
      </c>
      <c r="AF46" s="76">
        <v>66.681740000000005</v>
      </c>
      <c r="AG46" s="76">
        <v>68.131743999999998</v>
      </c>
      <c r="AH46" s="63">
        <v>4.4366999999999997E-2</v>
      </c>
    </row>
    <row r="47" spans="1:34" ht="24.75">
      <c r="A47" s="58" t="s">
        <v>343</v>
      </c>
      <c r="B47" s="62" t="s">
        <v>207</v>
      </c>
      <c r="C47" s="76">
        <v>17.453876000000001</v>
      </c>
      <c r="D47" s="76">
        <v>27.402585999999999</v>
      </c>
      <c r="E47" s="76">
        <v>31.905684999999998</v>
      </c>
      <c r="F47" s="76">
        <v>34.209598999999997</v>
      </c>
      <c r="G47" s="76">
        <v>35.160442000000003</v>
      </c>
      <c r="H47" s="76">
        <v>36.130828999999999</v>
      </c>
      <c r="I47" s="76">
        <v>37.117870000000003</v>
      </c>
      <c r="J47" s="76">
        <v>38.126410999999997</v>
      </c>
      <c r="K47" s="76">
        <v>39.156616</v>
      </c>
      <c r="L47" s="76">
        <v>40.208354999999997</v>
      </c>
      <c r="M47" s="76">
        <v>41.279536999999998</v>
      </c>
      <c r="N47" s="76">
        <v>42.357750000000003</v>
      </c>
      <c r="O47" s="76">
        <v>43.454456</v>
      </c>
      <c r="P47" s="76">
        <v>44.573467000000001</v>
      </c>
      <c r="Q47" s="76">
        <v>45.715443</v>
      </c>
      <c r="R47" s="76">
        <v>46.881839999999997</v>
      </c>
      <c r="S47" s="76">
        <v>48.058697000000002</v>
      </c>
      <c r="T47" s="76">
        <v>49.259151000000003</v>
      </c>
      <c r="U47" s="76">
        <v>50.484473999999999</v>
      </c>
      <c r="V47" s="76">
        <v>51.735348000000002</v>
      </c>
      <c r="W47" s="76">
        <v>53.012225999999998</v>
      </c>
      <c r="X47" s="76">
        <v>54.303322000000001</v>
      </c>
      <c r="Y47" s="76">
        <v>55.619781000000003</v>
      </c>
      <c r="Z47" s="76">
        <v>56.962555000000002</v>
      </c>
      <c r="AA47" s="76">
        <v>58.332152999999998</v>
      </c>
      <c r="AB47" s="76">
        <v>59.728580000000001</v>
      </c>
      <c r="AC47" s="76">
        <v>61.122387000000003</v>
      </c>
      <c r="AD47" s="76">
        <v>62.541125999999998</v>
      </c>
      <c r="AE47" s="76">
        <v>63.987324000000001</v>
      </c>
      <c r="AF47" s="76">
        <v>65.463959000000003</v>
      </c>
      <c r="AG47" s="76">
        <v>66.973106000000001</v>
      </c>
      <c r="AH47" s="63">
        <v>4.5844000000000003E-2</v>
      </c>
    </row>
    <row r="48" spans="1:34" ht="24.75">
      <c r="A48" s="58" t="s">
        <v>345</v>
      </c>
      <c r="B48" s="62" t="s">
        <v>208</v>
      </c>
      <c r="C48" s="76">
        <v>55.321846000000001</v>
      </c>
      <c r="D48" s="76">
        <v>86.855293000000003</v>
      </c>
      <c r="E48" s="76">
        <v>101.128334</v>
      </c>
      <c r="F48" s="76">
        <v>108.430817</v>
      </c>
      <c r="G48" s="76">
        <v>115.769363</v>
      </c>
      <c r="H48" s="76">
        <v>123.41761</v>
      </c>
      <c r="I48" s="76">
        <v>131.45251500000001</v>
      </c>
      <c r="J48" s="76">
        <v>139.75443999999999</v>
      </c>
      <c r="K48" s="76">
        <v>148.387833</v>
      </c>
      <c r="L48" s="76">
        <v>157.33892800000001</v>
      </c>
      <c r="M48" s="76">
        <v>166.575256</v>
      </c>
      <c r="N48" s="76">
        <v>176.164154</v>
      </c>
      <c r="O48" s="76">
        <v>186.229263</v>
      </c>
      <c r="P48" s="76">
        <v>196.828339</v>
      </c>
      <c r="Q48" s="76">
        <v>207.99194299999999</v>
      </c>
      <c r="R48" s="76">
        <v>219.758453</v>
      </c>
      <c r="S48" s="76">
        <v>232.06997699999999</v>
      </c>
      <c r="T48" s="76">
        <v>245.03912399999999</v>
      </c>
      <c r="U48" s="76">
        <v>258.696594</v>
      </c>
      <c r="V48" s="76">
        <v>273.07733200000001</v>
      </c>
      <c r="W48" s="76">
        <v>288.21435500000001</v>
      </c>
      <c r="X48" s="76">
        <v>303.922821</v>
      </c>
      <c r="Y48" s="76">
        <v>320.45532200000002</v>
      </c>
      <c r="Z48" s="76">
        <v>337.85366800000003</v>
      </c>
      <c r="AA48" s="76">
        <v>356.164917</v>
      </c>
      <c r="AB48" s="76">
        <v>375.434662</v>
      </c>
      <c r="AC48" s="76">
        <v>395.43231200000002</v>
      </c>
      <c r="AD48" s="76">
        <v>416.45608499999997</v>
      </c>
      <c r="AE48" s="76">
        <v>438.553223</v>
      </c>
      <c r="AF48" s="76">
        <v>461.771027</v>
      </c>
      <c r="AG48" s="76">
        <v>486.16522200000003</v>
      </c>
      <c r="AH48" s="63">
        <v>7.5134999999999993E-2</v>
      </c>
    </row>
    <row r="49" spans="1:34">
      <c r="A49" s="58" t="s">
        <v>347</v>
      </c>
      <c r="B49" s="62" t="s">
        <v>209</v>
      </c>
      <c r="C49" s="76">
        <v>316.60952800000001</v>
      </c>
      <c r="D49" s="76">
        <v>497.07693499999999</v>
      </c>
      <c r="E49" s="76">
        <v>578.76220699999999</v>
      </c>
      <c r="F49" s="76">
        <v>620.55468800000006</v>
      </c>
      <c r="G49" s="76">
        <v>646.80828899999995</v>
      </c>
      <c r="H49" s="76">
        <v>671.63061500000003</v>
      </c>
      <c r="I49" s="76">
        <v>695.76080300000001</v>
      </c>
      <c r="J49" s="76">
        <v>720.16149900000005</v>
      </c>
      <c r="K49" s="76">
        <v>745.03186000000005</v>
      </c>
      <c r="L49" s="76">
        <v>770.19171100000005</v>
      </c>
      <c r="M49" s="76">
        <v>795.60900900000001</v>
      </c>
      <c r="N49" s="76">
        <v>821.55493200000001</v>
      </c>
      <c r="O49" s="76">
        <v>847.85955799999999</v>
      </c>
      <c r="P49" s="76">
        <v>874.793091</v>
      </c>
      <c r="Q49" s="76">
        <v>902.60052499999995</v>
      </c>
      <c r="R49" s="76">
        <v>931.239014</v>
      </c>
      <c r="S49" s="76">
        <v>960.72979699999996</v>
      </c>
      <c r="T49" s="76">
        <v>991.18615699999998</v>
      </c>
      <c r="U49" s="76">
        <v>1022.621216</v>
      </c>
      <c r="V49" s="76">
        <v>1055.0826420000001</v>
      </c>
      <c r="W49" s="76">
        <v>1088.6485600000001</v>
      </c>
      <c r="X49" s="76">
        <v>1123.2905270000001</v>
      </c>
      <c r="Y49" s="76">
        <v>1158.9957280000001</v>
      </c>
      <c r="Z49" s="76">
        <v>1195.751587</v>
      </c>
      <c r="AA49" s="76">
        <v>1233.533081</v>
      </c>
      <c r="AB49" s="76">
        <v>1272.4342039999999</v>
      </c>
      <c r="AC49" s="76">
        <v>1312.4833980000001</v>
      </c>
      <c r="AD49" s="76">
        <v>1353.724365</v>
      </c>
      <c r="AE49" s="76">
        <v>1396.3244629999999</v>
      </c>
      <c r="AF49" s="76">
        <v>1440.3989260000001</v>
      </c>
      <c r="AG49" s="76">
        <v>1485.965698</v>
      </c>
      <c r="AH49" s="63">
        <v>5.289E-2</v>
      </c>
    </row>
    <row r="50" spans="1:34">
      <c r="A50" s="58" t="s">
        <v>349</v>
      </c>
      <c r="B50" s="62" t="s">
        <v>210</v>
      </c>
      <c r="C50" s="76">
        <v>17.486584000000001</v>
      </c>
      <c r="D50" s="76">
        <v>32.437614000000004</v>
      </c>
      <c r="E50" s="76">
        <v>39.204922000000003</v>
      </c>
      <c r="F50" s="76">
        <v>42.667267000000002</v>
      </c>
      <c r="G50" s="76">
        <v>45.441738000000001</v>
      </c>
      <c r="H50" s="76">
        <v>48.311897000000002</v>
      </c>
      <c r="I50" s="76">
        <v>51.282871</v>
      </c>
      <c r="J50" s="76">
        <v>54.407349000000004</v>
      </c>
      <c r="K50" s="76">
        <v>57.689174999999999</v>
      </c>
      <c r="L50" s="76">
        <v>61.139007999999997</v>
      </c>
      <c r="M50" s="76">
        <v>64.769630000000006</v>
      </c>
      <c r="N50" s="76">
        <v>68.577629000000002</v>
      </c>
      <c r="O50" s="76">
        <v>72.600005999999993</v>
      </c>
      <c r="P50" s="76">
        <v>76.861214000000004</v>
      </c>
      <c r="Q50" s="76">
        <v>81.380829000000006</v>
      </c>
      <c r="R50" s="76">
        <v>86.179778999999996</v>
      </c>
      <c r="S50" s="76">
        <v>91.262473999999997</v>
      </c>
      <c r="T50" s="76">
        <v>96.651336999999998</v>
      </c>
      <c r="U50" s="76">
        <v>102.3629</v>
      </c>
      <c r="V50" s="76">
        <v>108.42369100000001</v>
      </c>
      <c r="W50" s="76">
        <v>114.84942599999999</v>
      </c>
      <c r="X50" s="76">
        <v>121.629242</v>
      </c>
      <c r="Y50" s="76">
        <v>128.81428500000001</v>
      </c>
      <c r="Z50" s="76">
        <v>136.43881200000001</v>
      </c>
      <c r="AA50" s="76">
        <v>144.53152499999999</v>
      </c>
      <c r="AB50" s="76">
        <v>153.11895799999999</v>
      </c>
      <c r="AC50" s="76">
        <v>162.183807</v>
      </c>
      <c r="AD50" s="76">
        <v>171.80677800000001</v>
      </c>
      <c r="AE50" s="76">
        <v>182.027557</v>
      </c>
      <c r="AF50" s="76">
        <v>192.89309700000001</v>
      </c>
      <c r="AG50" s="76">
        <v>204.44766200000001</v>
      </c>
      <c r="AH50" s="63">
        <v>8.5415000000000005E-2</v>
      </c>
    </row>
    <row r="51" spans="1:34">
      <c r="A51" s="58" t="s">
        <v>351</v>
      </c>
      <c r="B51" s="62" t="s">
        <v>211</v>
      </c>
      <c r="C51" s="76">
        <v>38.344875000000002</v>
      </c>
      <c r="D51" s="76">
        <v>60.201453999999998</v>
      </c>
      <c r="E51" s="76">
        <v>70.094429000000005</v>
      </c>
      <c r="F51" s="76">
        <v>75.155951999999999</v>
      </c>
      <c r="G51" s="76">
        <v>78.739883000000006</v>
      </c>
      <c r="H51" s="76">
        <v>82.252831</v>
      </c>
      <c r="I51" s="76">
        <v>85.878456</v>
      </c>
      <c r="J51" s="76">
        <v>89.631821000000002</v>
      </c>
      <c r="K51" s="76">
        <v>93.553321999999994</v>
      </c>
      <c r="L51" s="76">
        <v>97.598724000000004</v>
      </c>
      <c r="M51" s="76">
        <v>101.781212</v>
      </c>
      <c r="N51" s="76">
        <v>106.132721</v>
      </c>
      <c r="O51" s="76">
        <v>110.64434799999999</v>
      </c>
      <c r="P51" s="76">
        <v>115.349937</v>
      </c>
      <c r="Q51" s="76">
        <v>120.25142700000001</v>
      </c>
      <c r="R51" s="76">
        <v>125.35908499999999</v>
      </c>
      <c r="S51" s="76">
        <v>130.624878</v>
      </c>
      <c r="T51" s="76">
        <v>136.08114599999999</v>
      </c>
      <c r="U51" s="76">
        <v>141.75138899999999</v>
      </c>
      <c r="V51" s="76">
        <v>147.64004499999999</v>
      </c>
      <c r="W51" s="76">
        <v>153.740906</v>
      </c>
      <c r="X51" s="76">
        <v>160.01937899999999</v>
      </c>
      <c r="Y51" s="76">
        <v>166.51738</v>
      </c>
      <c r="Z51" s="76">
        <v>173.24607800000001</v>
      </c>
      <c r="AA51" s="76">
        <v>180.21156300000001</v>
      </c>
      <c r="AB51" s="76">
        <v>187.42690999999999</v>
      </c>
      <c r="AC51" s="76">
        <v>194.899689</v>
      </c>
      <c r="AD51" s="76">
        <v>202.646759</v>
      </c>
      <c r="AE51" s="76">
        <v>210.67555200000001</v>
      </c>
      <c r="AF51" s="76">
        <v>218.995193</v>
      </c>
      <c r="AG51" s="76">
        <v>227.632217</v>
      </c>
      <c r="AH51" s="63">
        <v>6.1168E-2</v>
      </c>
    </row>
    <row r="52" spans="1:34" ht="48.75">
      <c r="A52" s="58" t="s">
        <v>353</v>
      </c>
      <c r="B52" s="62" t="s">
        <v>212</v>
      </c>
      <c r="C52" s="76">
        <v>70.372009000000006</v>
      </c>
      <c r="D52" s="76">
        <v>97.113365000000002</v>
      </c>
      <c r="E52" s="76">
        <v>109.217354</v>
      </c>
      <c r="F52" s="76">
        <v>115.410088</v>
      </c>
      <c r="G52" s="76">
        <v>118.431572</v>
      </c>
      <c r="H52" s="76">
        <v>121.34063</v>
      </c>
      <c r="I52" s="76">
        <v>124.02645099999999</v>
      </c>
      <c r="J52" s="76">
        <v>126.764534</v>
      </c>
      <c r="K52" s="76">
        <v>129.60115099999999</v>
      </c>
      <c r="L52" s="76">
        <v>132.543442</v>
      </c>
      <c r="M52" s="76">
        <v>135.58772300000001</v>
      </c>
      <c r="N52" s="76">
        <v>138.764206</v>
      </c>
      <c r="O52" s="76">
        <v>142.06958</v>
      </c>
      <c r="P52" s="76">
        <v>145.46305799999999</v>
      </c>
      <c r="Q52" s="76">
        <v>148.905182</v>
      </c>
      <c r="R52" s="76">
        <v>152.361572</v>
      </c>
      <c r="S52" s="76">
        <v>155.74182099999999</v>
      </c>
      <c r="T52" s="76">
        <v>159.15016199999999</v>
      </c>
      <c r="U52" s="76">
        <v>162.59884600000001</v>
      </c>
      <c r="V52" s="76">
        <v>166.10902400000001</v>
      </c>
      <c r="W52" s="76">
        <v>169.69311500000001</v>
      </c>
      <c r="X52" s="76">
        <v>173.24847399999999</v>
      </c>
      <c r="Y52" s="76">
        <v>176.86340300000001</v>
      </c>
      <c r="Z52" s="76">
        <v>180.543564</v>
      </c>
      <c r="AA52" s="76">
        <v>184.291245</v>
      </c>
      <c r="AB52" s="76">
        <v>188.107193</v>
      </c>
      <c r="AC52" s="76">
        <v>191.867493</v>
      </c>
      <c r="AD52" s="76">
        <v>195.680252</v>
      </c>
      <c r="AE52" s="76">
        <v>199.56402600000001</v>
      </c>
      <c r="AF52" s="76">
        <v>203.535751</v>
      </c>
      <c r="AG52" s="76">
        <v>207.60640000000001</v>
      </c>
      <c r="AH52" s="63">
        <v>3.6720000000000003E-2</v>
      </c>
    </row>
    <row r="53" spans="1:34">
      <c r="A53" s="58" t="s">
        <v>355</v>
      </c>
      <c r="B53" s="62" t="s">
        <v>213</v>
      </c>
      <c r="C53" s="76">
        <v>322.65188599999999</v>
      </c>
      <c r="D53" s="76">
        <v>445.25958300000002</v>
      </c>
      <c r="E53" s="76">
        <v>500.75570699999997</v>
      </c>
      <c r="F53" s="76">
        <v>529.14904799999999</v>
      </c>
      <c r="G53" s="76">
        <v>563.79492200000004</v>
      </c>
      <c r="H53" s="76">
        <v>600.16229199999998</v>
      </c>
      <c r="I53" s="76">
        <v>636.24743699999999</v>
      </c>
      <c r="J53" s="76">
        <v>672.70202600000005</v>
      </c>
      <c r="K53" s="76">
        <v>709.950378</v>
      </c>
      <c r="L53" s="76">
        <v>747.70599400000003</v>
      </c>
      <c r="M53" s="76">
        <v>785.86993399999994</v>
      </c>
      <c r="N53" s="76">
        <v>824.81646699999999</v>
      </c>
      <c r="O53" s="76">
        <v>863.92504899999994</v>
      </c>
      <c r="P53" s="76">
        <v>903.23718299999996</v>
      </c>
      <c r="Q53" s="76">
        <v>942.72808799999996</v>
      </c>
      <c r="R53" s="76">
        <v>982.66113299999995</v>
      </c>
      <c r="S53" s="76">
        <v>1022.943909</v>
      </c>
      <c r="T53" s="76">
        <v>1063.2117920000001</v>
      </c>
      <c r="U53" s="76">
        <v>1103.470703</v>
      </c>
      <c r="V53" s="76">
        <v>1144.1087649999999</v>
      </c>
      <c r="W53" s="76">
        <v>1185.589111</v>
      </c>
      <c r="X53" s="76">
        <v>1228.2380370000001</v>
      </c>
      <c r="Y53" s="76">
        <v>1272.0451660000001</v>
      </c>
      <c r="Z53" s="76">
        <v>1316.6273189999999</v>
      </c>
      <c r="AA53" s="76">
        <v>1361.4970699999999</v>
      </c>
      <c r="AB53" s="76">
        <v>1406.087524</v>
      </c>
      <c r="AC53" s="76">
        <v>1450.2504879999999</v>
      </c>
      <c r="AD53" s="76">
        <v>1494.305908</v>
      </c>
      <c r="AE53" s="76">
        <v>1538.0589600000001</v>
      </c>
      <c r="AF53" s="76">
        <v>1581.0083010000001</v>
      </c>
      <c r="AG53" s="76">
        <v>1622.6552730000001</v>
      </c>
      <c r="AH53" s="63">
        <v>5.5316999999999998E-2</v>
      </c>
    </row>
    <row r="54" spans="1:34" ht="24.75">
      <c r="A54" s="58" t="s">
        <v>357</v>
      </c>
      <c r="B54" s="62" t="s">
        <v>214</v>
      </c>
      <c r="C54" s="76">
        <v>37.983845000000002</v>
      </c>
      <c r="D54" s="76">
        <v>61.913665999999999</v>
      </c>
      <c r="E54" s="76">
        <v>72.745056000000005</v>
      </c>
      <c r="F54" s="76">
        <v>78.286697000000004</v>
      </c>
      <c r="G54" s="76">
        <v>79.509040999999996</v>
      </c>
      <c r="H54" s="76">
        <v>80.612335000000002</v>
      </c>
      <c r="I54" s="76">
        <v>81.640822999999997</v>
      </c>
      <c r="J54" s="76">
        <v>82.618645000000001</v>
      </c>
      <c r="K54" s="76">
        <v>83.551383999999999</v>
      </c>
      <c r="L54" s="76">
        <v>84.439468000000005</v>
      </c>
      <c r="M54" s="76">
        <v>85.284935000000004</v>
      </c>
      <c r="N54" s="76">
        <v>86.064423000000005</v>
      </c>
      <c r="O54" s="76">
        <v>86.789017000000001</v>
      </c>
      <c r="P54" s="76">
        <v>87.501487999999995</v>
      </c>
      <c r="Q54" s="76">
        <v>88.208656000000005</v>
      </c>
      <c r="R54" s="76">
        <v>88.908484999999999</v>
      </c>
      <c r="S54" s="76">
        <v>89.593924999999999</v>
      </c>
      <c r="T54" s="76">
        <v>90.267280999999997</v>
      </c>
      <c r="U54" s="76">
        <v>90.929107999999999</v>
      </c>
      <c r="V54" s="76">
        <v>91.587012999999999</v>
      </c>
      <c r="W54" s="76">
        <v>92.245750000000001</v>
      </c>
      <c r="X54" s="76">
        <v>92.903259000000006</v>
      </c>
      <c r="Y54" s="76">
        <v>93.564261999999999</v>
      </c>
      <c r="Z54" s="76">
        <v>94.224845999999999</v>
      </c>
      <c r="AA54" s="76">
        <v>94.885627999999997</v>
      </c>
      <c r="AB54" s="76">
        <v>95.547721999999993</v>
      </c>
      <c r="AC54" s="76">
        <v>96.206130999999999</v>
      </c>
      <c r="AD54" s="76">
        <v>96.864891</v>
      </c>
      <c r="AE54" s="76">
        <v>97.527602999999999</v>
      </c>
      <c r="AF54" s="76">
        <v>98.197265999999999</v>
      </c>
      <c r="AG54" s="76">
        <v>98.875748000000002</v>
      </c>
      <c r="AH54" s="63">
        <v>3.2404000000000002E-2</v>
      </c>
    </row>
    <row r="55" spans="1:34" ht="24.75">
      <c r="A55" s="58" t="s">
        <v>359</v>
      </c>
      <c r="B55" s="62" t="s">
        <v>215</v>
      </c>
      <c r="C55" s="76">
        <v>91.591103000000004</v>
      </c>
      <c r="D55" s="76">
        <v>143.79801900000001</v>
      </c>
      <c r="E55" s="76">
        <v>167.428528</v>
      </c>
      <c r="F55" s="76">
        <v>179.51857000000001</v>
      </c>
      <c r="G55" s="76">
        <v>192.48387099999999</v>
      </c>
      <c r="H55" s="76">
        <v>205.84510800000001</v>
      </c>
      <c r="I55" s="76">
        <v>219.71850599999999</v>
      </c>
      <c r="J55" s="76">
        <v>234.077866</v>
      </c>
      <c r="K55" s="76">
        <v>248.899033</v>
      </c>
      <c r="L55" s="76">
        <v>264.13732900000002</v>
      </c>
      <c r="M55" s="76">
        <v>279.73605300000003</v>
      </c>
      <c r="N55" s="76">
        <v>295.91055299999999</v>
      </c>
      <c r="O55" s="76">
        <v>312.685272</v>
      </c>
      <c r="P55" s="76">
        <v>330.08270299999998</v>
      </c>
      <c r="Q55" s="76">
        <v>348.19042999999999</v>
      </c>
      <c r="R55" s="76">
        <v>367.04812600000002</v>
      </c>
      <c r="S55" s="76">
        <v>386.51220699999999</v>
      </c>
      <c r="T55" s="76">
        <v>406.76388500000002</v>
      </c>
      <c r="U55" s="76">
        <v>427.854218</v>
      </c>
      <c r="V55" s="76">
        <v>449.805542</v>
      </c>
      <c r="W55" s="76">
        <v>472.69830300000001</v>
      </c>
      <c r="X55" s="76">
        <v>496.45748900000001</v>
      </c>
      <c r="Y55" s="76">
        <v>521.162781</v>
      </c>
      <c r="Z55" s="76">
        <v>546.778503</v>
      </c>
      <c r="AA55" s="76">
        <v>573.38159199999996</v>
      </c>
      <c r="AB55" s="76">
        <v>600.94647199999997</v>
      </c>
      <c r="AC55" s="76">
        <v>628.88500999999997</v>
      </c>
      <c r="AD55" s="76">
        <v>657.68212900000003</v>
      </c>
      <c r="AE55" s="76">
        <v>687.45367399999998</v>
      </c>
      <c r="AF55" s="76">
        <v>718.32189900000003</v>
      </c>
      <c r="AG55" s="76">
        <v>750.44549600000005</v>
      </c>
      <c r="AH55" s="63">
        <v>7.2626999999999997E-2</v>
      </c>
    </row>
    <row r="56" spans="1:34" ht="24.75">
      <c r="A56" s="58" t="s">
        <v>361</v>
      </c>
      <c r="B56" s="62" t="s">
        <v>216</v>
      </c>
      <c r="C56" s="76">
        <v>42.749336</v>
      </c>
      <c r="D56" s="76">
        <v>67.116455000000002</v>
      </c>
      <c r="E56" s="76">
        <v>78.145781999999997</v>
      </c>
      <c r="F56" s="76">
        <v>83.788703999999996</v>
      </c>
      <c r="G56" s="76">
        <v>91.737885000000006</v>
      </c>
      <c r="H56" s="76">
        <v>100.338364</v>
      </c>
      <c r="I56" s="76">
        <v>109.571091</v>
      </c>
      <c r="J56" s="76">
        <v>119.582092</v>
      </c>
      <c r="K56" s="76">
        <v>130.41180399999999</v>
      </c>
      <c r="L56" s="76">
        <v>141.958969</v>
      </c>
      <c r="M56" s="76">
        <v>154.03793300000001</v>
      </c>
      <c r="N56" s="76">
        <v>166.510223</v>
      </c>
      <c r="O56" s="76">
        <v>179.208282</v>
      </c>
      <c r="P56" s="76">
        <v>192.00363200000001</v>
      </c>
      <c r="Q56" s="76">
        <v>204.84288000000001</v>
      </c>
      <c r="R56" s="76">
        <v>218.07711800000001</v>
      </c>
      <c r="S56" s="76">
        <v>231.87806699999999</v>
      </c>
      <c r="T56" s="76">
        <v>246.347565</v>
      </c>
      <c r="U56" s="76">
        <v>261.52185100000003</v>
      </c>
      <c r="V56" s="76">
        <v>277.41717499999999</v>
      </c>
      <c r="W56" s="76">
        <v>294.05609099999998</v>
      </c>
      <c r="X56" s="76">
        <v>311.32965100000001</v>
      </c>
      <c r="Y56" s="76">
        <v>329.32653800000003</v>
      </c>
      <c r="Z56" s="76">
        <v>348.09707600000002</v>
      </c>
      <c r="AA56" s="76">
        <v>367.645691</v>
      </c>
      <c r="AB56" s="76">
        <v>387.98361199999999</v>
      </c>
      <c r="AC56" s="76">
        <v>409.006775</v>
      </c>
      <c r="AD56" s="76">
        <v>430.768036</v>
      </c>
      <c r="AE56" s="76">
        <v>453.32583599999998</v>
      </c>
      <c r="AF56" s="76">
        <v>476.673157</v>
      </c>
      <c r="AG56" s="76">
        <v>500.83752399999997</v>
      </c>
      <c r="AH56" s="63">
        <v>8.5488999999999996E-2</v>
      </c>
    </row>
    <row r="57" spans="1:34">
      <c r="A57" s="58" t="s">
        <v>363</v>
      </c>
      <c r="B57" s="62" t="s">
        <v>217</v>
      </c>
      <c r="C57" s="76">
        <v>33.617503999999997</v>
      </c>
      <c r="D57" s="76">
        <v>52.77948</v>
      </c>
      <c r="E57" s="76">
        <v>61.452796999999997</v>
      </c>
      <c r="F57" s="76">
        <v>65.890311999999994</v>
      </c>
      <c r="G57" s="76">
        <v>69.145270999999994</v>
      </c>
      <c r="H57" s="76">
        <v>71.958427</v>
      </c>
      <c r="I57" s="76">
        <v>74.646049000000005</v>
      </c>
      <c r="J57" s="76">
        <v>77.407784000000007</v>
      </c>
      <c r="K57" s="76">
        <v>80.247612000000004</v>
      </c>
      <c r="L57" s="76">
        <v>83.166588000000004</v>
      </c>
      <c r="M57" s="76">
        <v>86.168419</v>
      </c>
      <c r="N57" s="76">
        <v>89.253082000000006</v>
      </c>
      <c r="O57" s="76">
        <v>92.405356999999995</v>
      </c>
      <c r="P57" s="76">
        <v>95.613235000000003</v>
      </c>
      <c r="Q57" s="76">
        <v>98.872574</v>
      </c>
      <c r="R57" s="76">
        <v>102.17997699999999</v>
      </c>
      <c r="S57" s="76">
        <v>105.51692199999999</v>
      </c>
      <c r="T57" s="76">
        <v>108.860703</v>
      </c>
      <c r="U57" s="76">
        <v>112.142883</v>
      </c>
      <c r="V57" s="76">
        <v>115.39743799999999</v>
      </c>
      <c r="W57" s="76">
        <v>118.738983</v>
      </c>
      <c r="X57" s="76">
        <v>122.165543</v>
      </c>
      <c r="Y57" s="76">
        <v>125.68074799999999</v>
      </c>
      <c r="Z57" s="76">
        <v>129.28753699999999</v>
      </c>
      <c r="AA57" s="76">
        <v>132.98829699999999</v>
      </c>
      <c r="AB57" s="76">
        <v>136.78753699999999</v>
      </c>
      <c r="AC57" s="76">
        <v>140.68867499999999</v>
      </c>
      <c r="AD57" s="76">
        <v>144.694153</v>
      </c>
      <c r="AE57" s="76">
        <v>148.80844099999999</v>
      </c>
      <c r="AF57" s="76">
        <v>153.03239400000001</v>
      </c>
      <c r="AG57" s="76">
        <v>157.37184099999999</v>
      </c>
      <c r="AH57" s="63">
        <v>5.2798999999999999E-2</v>
      </c>
    </row>
    <row r="58" spans="1:34" ht="36.75">
      <c r="A58" s="55"/>
      <c r="B58" s="61" t="s">
        <v>654</v>
      </c>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row>
    <row r="59" spans="1:34" ht="24.75">
      <c r="A59" s="58" t="s">
        <v>365</v>
      </c>
      <c r="B59" s="62" t="s">
        <v>205</v>
      </c>
      <c r="C59" s="76">
        <v>65.570098999999999</v>
      </c>
      <c r="D59" s="76">
        <v>203.26728800000001</v>
      </c>
      <c r="E59" s="76">
        <v>285.88558999999998</v>
      </c>
      <c r="F59" s="76">
        <v>335.45660400000003</v>
      </c>
      <c r="G59" s="76">
        <v>372.63482699999997</v>
      </c>
      <c r="H59" s="76">
        <v>394.94174199999998</v>
      </c>
      <c r="I59" s="76">
        <v>405.02062999999998</v>
      </c>
      <c r="J59" s="76">
        <v>414.08987400000001</v>
      </c>
      <c r="K59" s="76">
        <v>422.67193600000002</v>
      </c>
      <c r="L59" s="76">
        <v>430.538544</v>
      </c>
      <c r="M59" s="76">
        <v>439.677795</v>
      </c>
      <c r="N59" s="76">
        <v>449.89837599999998</v>
      </c>
      <c r="O59" s="76">
        <v>461.23547400000001</v>
      </c>
      <c r="P59" s="76">
        <v>473.20379600000001</v>
      </c>
      <c r="Q59" s="76">
        <v>485.62750199999999</v>
      </c>
      <c r="R59" s="76">
        <v>497.84216300000003</v>
      </c>
      <c r="S59" s="76">
        <v>508.94415300000003</v>
      </c>
      <c r="T59" s="76">
        <v>519.45831299999998</v>
      </c>
      <c r="U59" s="76">
        <v>530.69500700000003</v>
      </c>
      <c r="V59" s="76">
        <v>542.60369900000001</v>
      </c>
      <c r="W59" s="76">
        <v>555.29827899999998</v>
      </c>
      <c r="X59" s="76">
        <v>568.41729699999996</v>
      </c>
      <c r="Y59" s="76">
        <v>582.35681199999999</v>
      </c>
      <c r="Z59" s="76">
        <v>596.96856700000001</v>
      </c>
      <c r="AA59" s="76">
        <v>611.59350600000005</v>
      </c>
      <c r="AB59" s="76">
        <v>625.81573500000002</v>
      </c>
      <c r="AC59" s="76">
        <v>639.82928500000003</v>
      </c>
      <c r="AD59" s="76">
        <v>654.09497099999999</v>
      </c>
      <c r="AE59" s="76">
        <v>668.86798099999999</v>
      </c>
      <c r="AF59" s="76">
        <v>683.84863299999995</v>
      </c>
      <c r="AG59" s="76">
        <v>699.115723</v>
      </c>
      <c r="AH59" s="63">
        <v>8.2085000000000005E-2</v>
      </c>
    </row>
    <row r="60" spans="1:34">
      <c r="A60" s="58" t="s">
        <v>366</v>
      </c>
      <c r="B60" s="62" t="s">
        <v>206</v>
      </c>
      <c r="C60" s="76">
        <v>14.672772999999999</v>
      </c>
      <c r="D60" s="76">
        <v>45.485588</v>
      </c>
      <c r="E60" s="76">
        <v>63.973286000000002</v>
      </c>
      <c r="F60" s="76">
        <v>75.065894999999998</v>
      </c>
      <c r="G60" s="76">
        <v>83.385361000000003</v>
      </c>
      <c r="H60" s="76">
        <v>88.377028999999993</v>
      </c>
      <c r="I60" s="76">
        <v>90.958076000000005</v>
      </c>
      <c r="J60" s="76">
        <v>93.600037</v>
      </c>
      <c r="K60" s="76">
        <v>96.294205000000005</v>
      </c>
      <c r="L60" s="76">
        <v>99.051108999999997</v>
      </c>
      <c r="M60" s="76">
        <v>101.86331199999999</v>
      </c>
      <c r="N60" s="76">
        <v>104.757698</v>
      </c>
      <c r="O60" s="76">
        <v>107.74153099999999</v>
      </c>
      <c r="P60" s="76">
        <v>110.819435</v>
      </c>
      <c r="Q60" s="76">
        <v>113.97296900000001</v>
      </c>
      <c r="R60" s="76">
        <v>117.188385</v>
      </c>
      <c r="S60" s="76">
        <v>120.523293</v>
      </c>
      <c r="T60" s="76">
        <v>123.929108</v>
      </c>
      <c r="U60" s="76">
        <v>127.407814</v>
      </c>
      <c r="V60" s="76">
        <v>130.973297</v>
      </c>
      <c r="W60" s="76">
        <v>134.61702</v>
      </c>
      <c r="X60" s="76">
        <v>138.29324299999999</v>
      </c>
      <c r="Y60" s="76">
        <v>142.047302</v>
      </c>
      <c r="Z60" s="76">
        <v>145.87652600000001</v>
      </c>
      <c r="AA60" s="76">
        <v>149.786102</v>
      </c>
      <c r="AB60" s="76">
        <v>153.78218100000001</v>
      </c>
      <c r="AC60" s="76">
        <v>157.86805699999999</v>
      </c>
      <c r="AD60" s="76">
        <v>162.03791799999999</v>
      </c>
      <c r="AE60" s="76">
        <v>166.276489</v>
      </c>
      <c r="AF60" s="76">
        <v>170.57942199999999</v>
      </c>
      <c r="AG60" s="76">
        <v>174.96551500000001</v>
      </c>
      <c r="AH60" s="63">
        <v>8.6128999999999997E-2</v>
      </c>
    </row>
    <row r="61" spans="1:34" ht="24.75">
      <c r="A61" s="58" t="s">
        <v>367</v>
      </c>
      <c r="B61" s="62" t="s">
        <v>207</v>
      </c>
      <c r="C61" s="76">
        <v>18.003374000000001</v>
      </c>
      <c r="D61" s="76">
        <v>55.810451999999998</v>
      </c>
      <c r="E61" s="76">
        <v>78.494704999999996</v>
      </c>
      <c r="F61" s="76">
        <v>92.105255</v>
      </c>
      <c r="G61" s="76">
        <v>102.313164</v>
      </c>
      <c r="H61" s="76">
        <v>108.437912</v>
      </c>
      <c r="I61" s="76">
        <v>112.81431600000001</v>
      </c>
      <c r="J61" s="76">
        <v>117.35099</v>
      </c>
      <c r="K61" s="76">
        <v>122.05265</v>
      </c>
      <c r="L61" s="76">
        <v>126.922997</v>
      </c>
      <c r="M61" s="76">
        <v>131.95924400000001</v>
      </c>
      <c r="N61" s="76">
        <v>137.12674000000001</v>
      </c>
      <c r="O61" s="76">
        <v>142.46431000000001</v>
      </c>
      <c r="P61" s="76">
        <v>147.989746</v>
      </c>
      <c r="Q61" s="76">
        <v>153.710373</v>
      </c>
      <c r="R61" s="76">
        <v>159.63664199999999</v>
      </c>
      <c r="S61" s="76">
        <v>165.72671500000001</v>
      </c>
      <c r="T61" s="76">
        <v>172.029022</v>
      </c>
      <c r="U61" s="76">
        <v>178.553619</v>
      </c>
      <c r="V61" s="76">
        <v>185.30892900000001</v>
      </c>
      <c r="W61" s="76">
        <v>192.302582</v>
      </c>
      <c r="X61" s="76">
        <v>199.50006099999999</v>
      </c>
      <c r="Y61" s="76">
        <v>206.944931</v>
      </c>
      <c r="Z61" s="76">
        <v>214.647324</v>
      </c>
      <c r="AA61" s="76">
        <v>222.61582899999999</v>
      </c>
      <c r="AB61" s="76">
        <v>230.857437</v>
      </c>
      <c r="AC61" s="76">
        <v>239.26365699999999</v>
      </c>
      <c r="AD61" s="76">
        <v>247.946899</v>
      </c>
      <c r="AE61" s="76">
        <v>256.92361499999998</v>
      </c>
      <c r="AF61" s="76">
        <v>266.21264600000001</v>
      </c>
      <c r="AG61" s="76">
        <v>275.830017</v>
      </c>
      <c r="AH61" s="63">
        <v>9.5241000000000006E-2</v>
      </c>
    </row>
    <row r="62" spans="1:34" ht="24.75">
      <c r="A62" s="58" t="s">
        <v>368</v>
      </c>
      <c r="B62" s="62" t="s">
        <v>208</v>
      </c>
      <c r="C62" s="76">
        <v>13.002867999999999</v>
      </c>
      <c r="D62" s="76">
        <v>40.308883999999999</v>
      </c>
      <c r="E62" s="76">
        <v>56.692497000000003</v>
      </c>
      <c r="F62" s="76">
        <v>66.522666999999998</v>
      </c>
      <c r="G62" s="76">
        <v>73.895286999999996</v>
      </c>
      <c r="H62" s="76">
        <v>78.318862999999993</v>
      </c>
      <c r="I62" s="76">
        <v>82.077788999999996</v>
      </c>
      <c r="J62" s="76">
        <v>85.938332000000003</v>
      </c>
      <c r="K62" s="76">
        <v>89.917984000000004</v>
      </c>
      <c r="L62" s="76">
        <v>94.019157000000007</v>
      </c>
      <c r="M62" s="76">
        <v>98.240234000000001</v>
      </c>
      <c r="N62" s="76">
        <v>102.580933</v>
      </c>
      <c r="O62" s="76">
        <v>107.08216899999999</v>
      </c>
      <c r="P62" s="76">
        <v>111.75675200000001</v>
      </c>
      <c r="Q62" s="76">
        <v>116.611847</v>
      </c>
      <c r="R62" s="76">
        <v>121.655991</v>
      </c>
      <c r="S62" s="76">
        <v>126.853386</v>
      </c>
      <c r="T62" s="76">
        <v>132.25114400000001</v>
      </c>
      <c r="U62" s="76">
        <v>137.85614000000001</v>
      </c>
      <c r="V62" s="76">
        <v>143.675781</v>
      </c>
      <c r="W62" s="76">
        <v>149.71684300000001</v>
      </c>
      <c r="X62" s="76">
        <v>155.91587799999999</v>
      </c>
      <c r="Y62" s="76">
        <v>162.348511</v>
      </c>
      <c r="Z62" s="76">
        <v>169.02371199999999</v>
      </c>
      <c r="AA62" s="76">
        <v>175.951752</v>
      </c>
      <c r="AB62" s="76">
        <v>183.141144</v>
      </c>
      <c r="AC62" s="76">
        <v>190.51170300000001</v>
      </c>
      <c r="AD62" s="76">
        <v>198.15026900000001</v>
      </c>
      <c r="AE62" s="76">
        <v>206.074005</v>
      </c>
      <c r="AF62" s="76">
        <v>214.30229199999999</v>
      </c>
      <c r="AG62" s="76">
        <v>222.85398900000001</v>
      </c>
      <c r="AH62" s="63">
        <v>9.9342E-2</v>
      </c>
    </row>
    <row r="63" spans="1:34">
      <c r="A63" s="58" t="s">
        <v>369</v>
      </c>
      <c r="B63" s="62" t="s">
        <v>209</v>
      </c>
      <c r="C63" s="76">
        <v>94.620330999999993</v>
      </c>
      <c r="D63" s="76">
        <v>293.322968</v>
      </c>
      <c r="E63" s="76">
        <v>412.544556</v>
      </c>
      <c r="F63" s="76">
        <v>484.07751500000001</v>
      </c>
      <c r="G63" s="76">
        <v>537.72723399999995</v>
      </c>
      <c r="H63" s="76">
        <v>569.91705300000001</v>
      </c>
      <c r="I63" s="76">
        <v>591.83166500000004</v>
      </c>
      <c r="J63" s="76">
        <v>614.21887200000003</v>
      </c>
      <c r="K63" s="76">
        <v>637.21295199999997</v>
      </c>
      <c r="L63" s="76">
        <v>660.71783400000004</v>
      </c>
      <c r="M63" s="76">
        <v>684.72631799999999</v>
      </c>
      <c r="N63" s="76">
        <v>709.40972899999997</v>
      </c>
      <c r="O63" s="76">
        <v>734.67913799999997</v>
      </c>
      <c r="P63" s="76">
        <v>760.70629899999994</v>
      </c>
      <c r="Q63" s="76">
        <v>787.64776600000005</v>
      </c>
      <c r="R63" s="76">
        <v>815.48632799999996</v>
      </c>
      <c r="S63" s="76">
        <v>844.24688700000002</v>
      </c>
      <c r="T63" s="76">
        <v>874.02087400000005</v>
      </c>
      <c r="U63" s="76">
        <v>904.83142099999998</v>
      </c>
      <c r="V63" s="76">
        <v>936.72302200000001</v>
      </c>
      <c r="W63" s="76">
        <v>969.75775099999998</v>
      </c>
      <c r="X63" s="76">
        <v>1003.929138</v>
      </c>
      <c r="Y63" s="76">
        <v>1039.2470699999999</v>
      </c>
      <c r="Z63" s="76">
        <v>1075.7182620000001</v>
      </c>
      <c r="AA63" s="76">
        <v>1113.3427730000001</v>
      </c>
      <c r="AB63" s="76">
        <v>1152.1961670000001</v>
      </c>
      <c r="AC63" s="76">
        <v>1192.3057859999999</v>
      </c>
      <c r="AD63" s="76">
        <v>1233.7182620000001</v>
      </c>
      <c r="AE63" s="76">
        <v>1276.5686040000001</v>
      </c>
      <c r="AF63" s="76">
        <v>1320.959961</v>
      </c>
      <c r="AG63" s="76">
        <v>1366.932861</v>
      </c>
      <c r="AH63" s="63">
        <v>9.3096999999999999E-2</v>
      </c>
    </row>
    <row r="64" spans="1:34">
      <c r="A64" s="58" t="s">
        <v>370</v>
      </c>
      <c r="B64" s="62" t="s">
        <v>210</v>
      </c>
      <c r="C64" s="76">
        <v>13.566049</v>
      </c>
      <c r="D64" s="76">
        <v>42.054741</v>
      </c>
      <c r="E64" s="76">
        <v>59.147961000000002</v>
      </c>
      <c r="F64" s="76">
        <v>69.403892999999997</v>
      </c>
      <c r="G64" s="76">
        <v>77.095839999999995</v>
      </c>
      <c r="H64" s="76">
        <v>81.711005999999998</v>
      </c>
      <c r="I64" s="76">
        <v>85.881400999999997</v>
      </c>
      <c r="J64" s="76">
        <v>90.216217</v>
      </c>
      <c r="K64" s="76">
        <v>94.715644999999995</v>
      </c>
      <c r="L64" s="76">
        <v>99.390777999999997</v>
      </c>
      <c r="M64" s="76">
        <v>104.255585</v>
      </c>
      <c r="N64" s="76">
        <v>109.29800400000001</v>
      </c>
      <c r="O64" s="76">
        <v>114.569183</v>
      </c>
      <c r="P64" s="76">
        <v>120.098907</v>
      </c>
      <c r="Q64" s="76">
        <v>125.90818</v>
      </c>
      <c r="R64" s="76">
        <v>132.01904300000001</v>
      </c>
      <c r="S64" s="76">
        <v>138.42781099999999</v>
      </c>
      <c r="T64" s="76">
        <v>145.15707399999999</v>
      </c>
      <c r="U64" s="76">
        <v>152.21997099999999</v>
      </c>
      <c r="V64" s="76">
        <v>159.64350899999999</v>
      </c>
      <c r="W64" s="76">
        <v>167.437759</v>
      </c>
      <c r="X64" s="76">
        <v>175.57418799999999</v>
      </c>
      <c r="Y64" s="76">
        <v>184.11291499999999</v>
      </c>
      <c r="Z64" s="76">
        <v>193.08793600000001</v>
      </c>
      <c r="AA64" s="76">
        <v>202.523819</v>
      </c>
      <c r="AB64" s="76">
        <v>212.440979</v>
      </c>
      <c r="AC64" s="76">
        <v>222.79884300000001</v>
      </c>
      <c r="AD64" s="76">
        <v>233.69058200000001</v>
      </c>
      <c r="AE64" s="76">
        <v>245.15062</v>
      </c>
      <c r="AF64" s="76">
        <v>257.22125199999999</v>
      </c>
      <c r="AG64" s="76">
        <v>269.93923999999998</v>
      </c>
      <c r="AH64" s="63">
        <v>0.104826</v>
      </c>
    </row>
    <row r="65" spans="1:34">
      <c r="A65" s="58" t="s">
        <v>371</v>
      </c>
      <c r="B65" s="62" t="s">
        <v>211</v>
      </c>
      <c r="C65" s="76">
        <v>68.406684999999996</v>
      </c>
      <c r="D65" s="76">
        <v>153.18611100000001</v>
      </c>
      <c r="E65" s="76">
        <v>204.05377200000001</v>
      </c>
      <c r="F65" s="76">
        <v>234.57435599999999</v>
      </c>
      <c r="G65" s="76">
        <v>257.46481299999999</v>
      </c>
      <c r="H65" s="76">
        <v>271.19909699999999</v>
      </c>
      <c r="I65" s="76">
        <v>284.82852200000002</v>
      </c>
      <c r="J65" s="76">
        <v>299.03765900000002</v>
      </c>
      <c r="K65" s="76">
        <v>313.87616000000003</v>
      </c>
      <c r="L65" s="76">
        <v>329.36932400000001</v>
      </c>
      <c r="M65" s="76">
        <v>345.55145299999998</v>
      </c>
      <c r="N65" s="76">
        <v>362.152557</v>
      </c>
      <c r="O65" s="76">
        <v>379.48703</v>
      </c>
      <c r="P65" s="76">
        <v>397.57797199999999</v>
      </c>
      <c r="Q65" s="76">
        <v>416.45867900000002</v>
      </c>
      <c r="R65" s="76">
        <v>436.15863000000002</v>
      </c>
      <c r="S65" s="76">
        <v>456.63827500000002</v>
      </c>
      <c r="T65" s="76">
        <v>477.99572799999999</v>
      </c>
      <c r="U65" s="76">
        <v>500.26678500000003</v>
      </c>
      <c r="V65" s="76">
        <v>523.48858600000005</v>
      </c>
      <c r="W65" s="76">
        <v>547.69872999999995</v>
      </c>
      <c r="X65" s="76">
        <v>572.740723</v>
      </c>
      <c r="Y65" s="76">
        <v>598.83221400000002</v>
      </c>
      <c r="Z65" s="76">
        <v>626.01361099999997</v>
      </c>
      <c r="AA65" s="76">
        <v>654.32959000000005</v>
      </c>
      <c r="AB65" s="76">
        <v>683.82324200000005</v>
      </c>
      <c r="AC65" s="76">
        <v>714.15460199999995</v>
      </c>
      <c r="AD65" s="76">
        <v>745.72894299999996</v>
      </c>
      <c r="AE65" s="76">
        <v>778.59429899999998</v>
      </c>
      <c r="AF65" s="76">
        <v>812.79614300000003</v>
      </c>
      <c r="AG65" s="76">
        <v>848.38793899999996</v>
      </c>
      <c r="AH65" s="63">
        <v>8.7552000000000005E-2</v>
      </c>
    </row>
    <row r="66" spans="1:34" ht="48.75">
      <c r="A66" s="58" t="s">
        <v>372</v>
      </c>
      <c r="B66" s="62" t="s">
        <v>212</v>
      </c>
      <c r="C66" s="76">
        <v>11.722842999999999</v>
      </c>
      <c r="D66" s="76">
        <v>36.340809</v>
      </c>
      <c r="E66" s="76">
        <v>51.111590999999997</v>
      </c>
      <c r="F66" s="76">
        <v>59.974055999999997</v>
      </c>
      <c r="G66" s="76">
        <v>66.620902999999998</v>
      </c>
      <c r="H66" s="76">
        <v>70.609015999999997</v>
      </c>
      <c r="I66" s="76">
        <v>73.099639999999994</v>
      </c>
      <c r="J66" s="76">
        <v>75.673409000000007</v>
      </c>
      <c r="K66" s="76">
        <v>78.359222000000003</v>
      </c>
      <c r="L66" s="76">
        <v>81.164580999999998</v>
      </c>
      <c r="M66" s="76">
        <v>84.090941999999998</v>
      </c>
      <c r="N66" s="76">
        <v>87.158896999999996</v>
      </c>
      <c r="O66" s="76">
        <v>90.371284000000003</v>
      </c>
      <c r="P66" s="76">
        <v>93.707642000000007</v>
      </c>
      <c r="Q66" s="76">
        <v>97.147155999999995</v>
      </c>
      <c r="R66" s="76">
        <v>100.671013</v>
      </c>
      <c r="S66" s="76">
        <v>104.22345</v>
      </c>
      <c r="T66" s="76">
        <v>107.87114</v>
      </c>
      <c r="U66" s="76">
        <v>111.62434399999999</v>
      </c>
      <c r="V66" s="76">
        <v>115.49968</v>
      </c>
      <c r="W66" s="76">
        <v>119.50872</v>
      </c>
      <c r="X66" s="76">
        <v>123.584198</v>
      </c>
      <c r="Y66" s="76">
        <v>127.788803</v>
      </c>
      <c r="Z66" s="76">
        <v>132.12966900000001</v>
      </c>
      <c r="AA66" s="76">
        <v>136.61189300000001</v>
      </c>
      <c r="AB66" s="76">
        <v>141.239609</v>
      </c>
      <c r="AC66" s="76">
        <v>145.92396500000001</v>
      </c>
      <c r="AD66" s="76">
        <v>150.74739099999999</v>
      </c>
      <c r="AE66" s="76">
        <v>155.72695899999999</v>
      </c>
      <c r="AF66" s="76">
        <v>160.879242</v>
      </c>
      <c r="AG66" s="76">
        <v>166.216949</v>
      </c>
      <c r="AH66" s="63">
        <v>9.2415999999999998E-2</v>
      </c>
    </row>
    <row r="67" spans="1:34">
      <c r="A67" s="58" t="s">
        <v>373</v>
      </c>
      <c r="B67" s="62" t="s">
        <v>213</v>
      </c>
      <c r="C67" s="76">
        <v>35.273876000000001</v>
      </c>
      <c r="D67" s="76">
        <v>109.348991</v>
      </c>
      <c r="E67" s="76">
        <v>153.794083</v>
      </c>
      <c r="F67" s="76">
        <v>180.46112099999999</v>
      </c>
      <c r="G67" s="76">
        <v>200.461411</v>
      </c>
      <c r="H67" s="76">
        <v>212.46156300000001</v>
      </c>
      <c r="I67" s="76">
        <v>224.35466</v>
      </c>
      <c r="J67" s="76">
        <v>236.53804</v>
      </c>
      <c r="K67" s="76">
        <v>249.105042</v>
      </c>
      <c r="L67" s="76">
        <v>262.01666299999999</v>
      </c>
      <c r="M67" s="76">
        <v>275.26788299999998</v>
      </c>
      <c r="N67" s="76">
        <v>288.93746900000002</v>
      </c>
      <c r="O67" s="76">
        <v>302.91778599999998</v>
      </c>
      <c r="P67" s="76">
        <v>317.22726399999999</v>
      </c>
      <c r="Q67" s="76">
        <v>331.873535</v>
      </c>
      <c r="R67" s="76">
        <v>346.91757200000001</v>
      </c>
      <c r="S67" s="76">
        <v>362.34909099999999</v>
      </c>
      <c r="T67" s="76">
        <v>378.10678100000001</v>
      </c>
      <c r="U67" s="76">
        <v>394.20400999999998</v>
      </c>
      <c r="V67" s="76">
        <v>410.72579999999999</v>
      </c>
      <c r="W67" s="76">
        <v>427.77374300000002</v>
      </c>
      <c r="X67" s="76">
        <v>445.42065400000001</v>
      </c>
      <c r="Y67" s="76">
        <v>463.67425500000002</v>
      </c>
      <c r="Z67" s="76">
        <v>482.47348</v>
      </c>
      <c r="AA67" s="76">
        <v>501.73638899999997</v>
      </c>
      <c r="AB67" s="76">
        <v>521.36144999999999</v>
      </c>
      <c r="AC67" s="76">
        <v>541.32305899999994</v>
      </c>
      <c r="AD67" s="76">
        <v>561.69177200000001</v>
      </c>
      <c r="AE67" s="76">
        <v>582.44036900000003</v>
      </c>
      <c r="AF67" s="76">
        <v>603.47979699999996</v>
      </c>
      <c r="AG67" s="76">
        <v>624.71722399999999</v>
      </c>
      <c r="AH67" s="63">
        <v>0.100545</v>
      </c>
    </row>
    <row r="68" spans="1:34" ht="24.75">
      <c r="A68" s="58" t="s">
        <v>374</v>
      </c>
      <c r="B68" s="62" t="s">
        <v>214</v>
      </c>
      <c r="C68" s="76">
        <v>28.045705999999999</v>
      </c>
      <c r="D68" s="76">
        <v>86.941672999999994</v>
      </c>
      <c r="E68" s="76">
        <v>122.279251</v>
      </c>
      <c r="F68" s="76">
        <v>143.481796</v>
      </c>
      <c r="G68" s="76">
        <v>159.383713</v>
      </c>
      <c r="H68" s="76">
        <v>168.92486600000001</v>
      </c>
      <c r="I68" s="76">
        <v>173.363663</v>
      </c>
      <c r="J68" s="76">
        <v>177.35876500000001</v>
      </c>
      <c r="K68" s="76">
        <v>180.95362900000001</v>
      </c>
      <c r="L68" s="76">
        <v>184.13841199999999</v>
      </c>
      <c r="M68" s="76">
        <v>186.924362</v>
      </c>
      <c r="N68" s="76">
        <v>189.17274499999999</v>
      </c>
      <c r="O68" s="76">
        <v>190.86563100000001</v>
      </c>
      <c r="P68" s="76">
        <v>192.48216199999999</v>
      </c>
      <c r="Q68" s="76">
        <v>194.11274700000001</v>
      </c>
      <c r="R68" s="76">
        <v>195.74400299999999</v>
      </c>
      <c r="S68" s="76">
        <v>197.44258099999999</v>
      </c>
      <c r="T68" s="76">
        <v>199.080994</v>
      </c>
      <c r="U68" s="76">
        <v>200.66232299999999</v>
      </c>
      <c r="V68" s="76">
        <v>202.262146</v>
      </c>
      <c r="W68" s="76">
        <v>203.93388400000001</v>
      </c>
      <c r="X68" s="76">
        <v>205.763443</v>
      </c>
      <c r="Y68" s="76">
        <v>207.69790599999999</v>
      </c>
      <c r="Z68" s="76">
        <v>209.68344099999999</v>
      </c>
      <c r="AA68" s="76">
        <v>211.72053500000001</v>
      </c>
      <c r="AB68" s="76">
        <v>213.81732199999999</v>
      </c>
      <c r="AC68" s="76">
        <v>215.98954800000001</v>
      </c>
      <c r="AD68" s="76">
        <v>218.22203099999999</v>
      </c>
      <c r="AE68" s="76">
        <v>220.555283</v>
      </c>
      <c r="AF68" s="76">
        <v>223.029053</v>
      </c>
      <c r="AG68" s="76">
        <v>225.66970800000001</v>
      </c>
      <c r="AH68" s="63">
        <v>7.1980000000000002E-2</v>
      </c>
    </row>
    <row r="69" spans="1:34" ht="24.75">
      <c r="A69" s="58" t="s">
        <v>375</v>
      </c>
      <c r="B69" s="62" t="s">
        <v>215</v>
      </c>
      <c r="C69" s="76">
        <v>21.643387000000001</v>
      </c>
      <c r="D69" s="76">
        <v>126.898628</v>
      </c>
      <c r="E69" s="76">
        <v>190.05178799999999</v>
      </c>
      <c r="F69" s="76">
        <v>227.94366500000001</v>
      </c>
      <c r="G69" s="76">
        <v>256.36257899999998</v>
      </c>
      <c r="H69" s="76">
        <v>273.41394000000003</v>
      </c>
      <c r="I69" s="76">
        <v>289.280823</v>
      </c>
      <c r="J69" s="76">
        <v>305.21569799999997</v>
      </c>
      <c r="K69" s="76">
        <v>321.13415500000002</v>
      </c>
      <c r="L69" s="76">
        <v>336.91549700000002</v>
      </c>
      <c r="M69" s="76">
        <v>352.42364500000002</v>
      </c>
      <c r="N69" s="76">
        <v>368.10632299999997</v>
      </c>
      <c r="O69" s="76">
        <v>383.90145899999999</v>
      </c>
      <c r="P69" s="76">
        <v>399.81356799999998</v>
      </c>
      <c r="Q69" s="76">
        <v>415.969177</v>
      </c>
      <c r="R69" s="76">
        <v>432.39505000000003</v>
      </c>
      <c r="S69" s="76">
        <v>448.85961900000001</v>
      </c>
      <c r="T69" s="76">
        <v>465.57363900000001</v>
      </c>
      <c r="U69" s="76">
        <v>482.58496100000002</v>
      </c>
      <c r="V69" s="76">
        <v>499.87982199999999</v>
      </c>
      <c r="W69" s="76">
        <v>517.53765899999996</v>
      </c>
      <c r="X69" s="76">
        <v>535.45214799999997</v>
      </c>
      <c r="Y69" s="76">
        <v>553.64624000000003</v>
      </c>
      <c r="Z69" s="76">
        <v>572.00945999999999</v>
      </c>
      <c r="AA69" s="76">
        <v>590.61169400000006</v>
      </c>
      <c r="AB69" s="76">
        <v>609.36267099999998</v>
      </c>
      <c r="AC69" s="76">
        <v>627.41430700000001</v>
      </c>
      <c r="AD69" s="76">
        <v>645.40795900000001</v>
      </c>
      <c r="AE69" s="76">
        <v>663.47106900000006</v>
      </c>
      <c r="AF69" s="76">
        <v>681.73303199999998</v>
      </c>
      <c r="AG69" s="76">
        <v>700.37152100000003</v>
      </c>
      <c r="AH69" s="63">
        <v>0.12288</v>
      </c>
    </row>
    <row r="70" spans="1:34" ht="24.75">
      <c r="A70" s="58" t="s">
        <v>376</v>
      </c>
      <c r="B70" s="62" t="s">
        <v>216</v>
      </c>
      <c r="C70" s="76">
        <v>6.5626740000000003</v>
      </c>
      <c r="D70" s="76">
        <v>38.478000999999999</v>
      </c>
      <c r="E70" s="76">
        <v>57.627200999999999</v>
      </c>
      <c r="F70" s="76">
        <v>69.116721999999996</v>
      </c>
      <c r="G70" s="76">
        <v>77.733849000000006</v>
      </c>
      <c r="H70" s="76">
        <v>82.904128999999998</v>
      </c>
      <c r="I70" s="76">
        <v>89.352065999999994</v>
      </c>
      <c r="J70" s="76">
        <v>96.253310999999997</v>
      </c>
      <c r="K70" s="76">
        <v>103.624466</v>
      </c>
      <c r="L70" s="76">
        <v>111.39778099999999</v>
      </c>
      <c r="M70" s="76">
        <v>119.460083</v>
      </c>
      <c r="N70" s="76">
        <v>127.723412</v>
      </c>
      <c r="O70" s="76">
        <v>136.10299699999999</v>
      </c>
      <c r="P70" s="76">
        <v>144.530441</v>
      </c>
      <c r="Q70" s="76">
        <v>152.98092700000001</v>
      </c>
      <c r="R70" s="76">
        <v>161.655518</v>
      </c>
      <c r="S70" s="76">
        <v>170.64056400000001</v>
      </c>
      <c r="T70" s="76">
        <v>180.00096099999999</v>
      </c>
      <c r="U70" s="76">
        <v>189.75528</v>
      </c>
      <c r="V70" s="76">
        <v>199.910416</v>
      </c>
      <c r="W70" s="76">
        <v>210.476776</v>
      </c>
      <c r="X70" s="76">
        <v>221.380661</v>
      </c>
      <c r="Y70" s="76">
        <v>232.680893</v>
      </c>
      <c r="Z70" s="76">
        <v>244.40403699999999</v>
      </c>
      <c r="AA70" s="76">
        <v>256.55224600000003</v>
      </c>
      <c r="AB70" s="76">
        <v>269.13156099999998</v>
      </c>
      <c r="AC70" s="76">
        <v>282.06607100000002</v>
      </c>
      <c r="AD70" s="76">
        <v>295.401611</v>
      </c>
      <c r="AE70" s="76">
        <v>309.16885400000001</v>
      </c>
      <c r="AF70" s="76">
        <v>323.36471599999999</v>
      </c>
      <c r="AG70" s="76">
        <v>338.00390599999997</v>
      </c>
      <c r="AH70" s="63">
        <v>0.14041100000000001</v>
      </c>
    </row>
    <row r="71" spans="1:34">
      <c r="A71" s="58" t="s">
        <v>377</v>
      </c>
      <c r="B71" s="62" t="s">
        <v>217</v>
      </c>
      <c r="C71" s="76">
        <v>7.1730749999999999</v>
      </c>
      <c r="D71" s="76">
        <v>42.056880999999997</v>
      </c>
      <c r="E71" s="76">
        <v>62.987166999999999</v>
      </c>
      <c r="F71" s="76">
        <v>75.545333999999997</v>
      </c>
      <c r="G71" s="76">
        <v>84.963965999999999</v>
      </c>
      <c r="H71" s="76">
        <v>90.615143000000003</v>
      </c>
      <c r="I71" s="76">
        <v>93.977692000000005</v>
      </c>
      <c r="J71" s="76">
        <v>97.440178000000003</v>
      </c>
      <c r="K71" s="76">
        <v>101.01068100000001</v>
      </c>
      <c r="L71" s="76">
        <v>104.69010900000001</v>
      </c>
      <c r="M71" s="76">
        <v>108.478004</v>
      </c>
      <c r="N71" s="76">
        <v>112.378845</v>
      </c>
      <c r="O71" s="76">
        <v>116.38269</v>
      </c>
      <c r="P71" s="76">
        <v>120.485703</v>
      </c>
      <c r="Q71" s="76">
        <v>124.68911</v>
      </c>
      <c r="R71" s="76">
        <v>128.99475100000001</v>
      </c>
      <c r="S71" s="76">
        <v>133.39591999999999</v>
      </c>
      <c r="T71" s="76">
        <v>137.88853499999999</v>
      </c>
      <c r="U71" s="76">
        <v>142.447113</v>
      </c>
      <c r="V71" s="76">
        <v>147.087357</v>
      </c>
      <c r="W71" s="76">
        <v>151.859207</v>
      </c>
      <c r="X71" s="76">
        <v>156.75900300000001</v>
      </c>
      <c r="Y71" s="76">
        <v>161.79628</v>
      </c>
      <c r="Z71" s="76">
        <v>166.975143</v>
      </c>
      <c r="AA71" s="76">
        <v>172.29864499999999</v>
      </c>
      <c r="AB71" s="76">
        <v>177.77121</v>
      </c>
      <c r="AC71" s="76">
        <v>183.38580300000001</v>
      </c>
      <c r="AD71" s="76">
        <v>189.15707399999999</v>
      </c>
      <c r="AE71" s="76">
        <v>195.09127799999999</v>
      </c>
      <c r="AF71" s="76">
        <v>201.19511399999999</v>
      </c>
      <c r="AG71" s="76">
        <v>207.47226000000001</v>
      </c>
      <c r="AH71" s="63">
        <v>0.118687</v>
      </c>
    </row>
    <row r="73" spans="1:34" ht="60.75">
      <c r="A73" s="55"/>
      <c r="B73" s="61" t="s">
        <v>655</v>
      </c>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row>
    <row r="74" spans="1:34" ht="24.75">
      <c r="A74" s="58" t="s">
        <v>378</v>
      </c>
      <c r="B74" s="62" t="s">
        <v>640</v>
      </c>
      <c r="C74" s="78">
        <v>43.981495000000002</v>
      </c>
      <c r="D74" s="78">
        <v>45.421168999999999</v>
      </c>
      <c r="E74" s="78">
        <v>47.450133999999998</v>
      </c>
      <c r="F74" s="78">
        <v>49.075569000000002</v>
      </c>
      <c r="G74" s="78">
        <v>50.390678000000001</v>
      </c>
      <c r="H74" s="78">
        <v>51.706626999999997</v>
      </c>
      <c r="I74" s="78">
        <v>52.894871000000002</v>
      </c>
      <c r="J74" s="78">
        <v>53.993526000000003</v>
      </c>
      <c r="K74" s="78">
        <v>55.050345999999998</v>
      </c>
      <c r="L74" s="78">
        <v>56.044670000000004</v>
      </c>
      <c r="M74" s="78">
        <v>57.158695000000002</v>
      </c>
      <c r="N74" s="78">
        <v>58.373897999999997</v>
      </c>
      <c r="O74" s="78">
        <v>59.693401000000001</v>
      </c>
      <c r="P74" s="78">
        <v>61.072681000000003</v>
      </c>
      <c r="Q74" s="78">
        <v>62.495460999999999</v>
      </c>
      <c r="R74" s="78">
        <v>63.900944000000003</v>
      </c>
      <c r="S74" s="78">
        <v>65.206901999999999</v>
      </c>
      <c r="T74" s="78">
        <v>66.461487000000005</v>
      </c>
      <c r="U74" s="78">
        <v>67.784392999999994</v>
      </c>
      <c r="V74" s="78">
        <v>69.171028000000007</v>
      </c>
      <c r="W74" s="78">
        <v>70.631789999999995</v>
      </c>
      <c r="X74" s="78">
        <v>72.133812000000006</v>
      </c>
      <c r="Y74" s="78">
        <v>73.713172999999998</v>
      </c>
      <c r="Z74" s="78">
        <v>75.356414999999998</v>
      </c>
      <c r="AA74" s="78">
        <v>77.004088999999993</v>
      </c>
      <c r="AB74" s="78">
        <v>78.619079999999997</v>
      </c>
      <c r="AC74" s="78">
        <v>80.219459999999998</v>
      </c>
      <c r="AD74" s="78">
        <v>81.847190999999995</v>
      </c>
      <c r="AE74" s="78">
        <v>83.525620000000004</v>
      </c>
      <c r="AF74" s="78">
        <v>85.228119000000007</v>
      </c>
      <c r="AG74" s="78">
        <v>86.962158000000002</v>
      </c>
      <c r="AH74" s="63">
        <v>2.2984000000000001E-2</v>
      </c>
    </row>
    <row r="75" spans="1:34">
      <c r="A75" s="58" t="s">
        <v>379</v>
      </c>
      <c r="B75" s="62" t="s">
        <v>641</v>
      </c>
      <c r="C75" s="78">
        <v>2.164612</v>
      </c>
      <c r="D75" s="78">
        <v>2.2819790000000002</v>
      </c>
      <c r="E75" s="78">
        <v>2.3372950000000001</v>
      </c>
      <c r="F75" s="78">
        <v>2.3834610000000001</v>
      </c>
      <c r="G75" s="78">
        <v>2.4155669999999998</v>
      </c>
      <c r="H75" s="78">
        <v>2.4492790000000002</v>
      </c>
      <c r="I75" s="78">
        <v>2.4848499999999998</v>
      </c>
      <c r="J75" s="78">
        <v>2.5207220000000001</v>
      </c>
      <c r="K75" s="78">
        <v>2.5565289999999998</v>
      </c>
      <c r="L75" s="78">
        <v>2.5926480000000001</v>
      </c>
      <c r="M75" s="78">
        <v>2.6287600000000002</v>
      </c>
      <c r="N75" s="78">
        <v>2.665842</v>
      </c>
      <c r="O75" s="78">
        <v>2.704094</v>
      </c>
      <c r="P75" s="78">
        <v>2.7436150000000001</v>
      </c>
      <c r="Q75" s="78">
        <v>2.7836669999999999</v>
      </c>
      <c r="R75" s="78">
        <v>2.8237040000000002</v>
      </c>
      <c r="S75" s="78">
        <v>2.8657119999999998</v>
      </c>
      <c r="T75" s="78">
        <v>2.9078970000000002</v>
      </c>
      <c r="U75" s="78">
        <v>2.9502830000000002</v>
      </c>
      <c r="V75" s="78">
        <v>2.9932840000000001</v>
      </c>
      <c r="W75" s="78">
        <v>3.0365549999999999</v>
      </c>
      <c r="X75" s="78">
        <v>3.0785300000000002</v>
      </c>
      <c r="Y75" s="78">
        <v>3.1206870000000002</v>
      </c>
      <c r="Z75" s="78">
        <v>3.1629019999999999</v>
      </c>
      <c r="AA75" s="78">
        <v>3.2052330000000002</v>
      </c>
      <c r="AB75" s="78">
        <v>3.2477939999999998</v>
      </c>
      <c r="AC75" s="78">
        <v>3.2906300000000002</v>
      </c>
      <c r="AD75" s="78">
        <v>3.333485</v>
      </c>
      <c r="AE75" s="78">
        <v>3.375829</v>
      </c>
      <c r="AF75" s="78">
        <v>3.4174730000000002</v>
      </c>
      <c r="AG75" s="78">
        <v>3.4589409999999998</v>
      </c>
      <c r="AH75" s="63">
        <v>1.5747000000000001E-2</v>
      </c>
    </row>
    <row r="76" spans="1:34" ht="24.75">
      <c r="A76" s="58" t="s">
        <v>380</v>
      </c>
      <c r="B76" s="62" t="s">
        <v>642</v>
      </c>
      <c r="C76" s="78">
        <v>0.68013800000000002</v>
      </c>
      <c r="D76" s="78">
        <v>0.73680599999999996</v>
      </c>
      <c r="E76" s="78">
        <v>0.770957</v>
      </c>
      <c r="F76" s="78">
        <v>0.80063200000000001</v>
      </c>
      <c r="G76" s="78">
        <v>0.82861899999999999</v>
      </c>
      <c r="H76" s="78">
        <v>0.85705100000000001</v>
      </c>
      <c r="I76" s="78">
        <v>0.88610199999999995</v>
      </c>
      <c r="J76" s="78">
        <v>0.91569900000000004</v>
      </c>
      <c r="K76" s="78">
        <v>0.94583099999999998</v>
      </c>
      <c r="L76" s="78">
        <v>0.97646699999999997</v>
      </c>
      <c r="M76" s="78">
        <v>1.0074650000000001</v>
      </c>
      <c r="N76" s="78">
        <v>1.038599</v>
      </c>
      <c r="O76" s="78">
        <v>1.0700289999999999</v>
      </c>
      <c r="P76" s="78">
        <v>1.1019810000000001</v>
      </c>
      <c r="Q76" s="78">
        <v>1.1345000000000001</v>
      </c>
      <c r="R76" s="78">
        <v>1.1676770000000001</v>
      </c>
      <c r="S76" s="78">
        <v>1.2011860000000001</v>
      </c>
      <c r="T76" s="78">
        <v>1.235285</v>
      </c>
      <c r="U76" s="78">
        <v>1.2700309999999999</v>
      </c>
      <c r="V76" s="78">
        <v>1.3054479999999999</v>
      </c>
      <c r="W76" s="78">
        <v>1.3415490000000001</v>
      </c>
      <c r="X76" s="78">
        <v>1.378261</v>
      </c>
      <c r="Y76" s="78">
        <v>1.4156139999999999</v>
      </c>
      <c r="Z76" s="78">
        <v>1.4536549999999999</v>
      </c>
      <c r="AA76" s="78">
        <v>1.492391</v>
      </c>
      <c r="AB76" s="78">
        <v>1.531825</v>
      </c>
      <c r="AC76" s="78">
        <v>1.571064</v>
      </c>
      <c r="AD76" s="78">
        <v>1.6109659999999999</v>
      </c>
      <c r="AE76" s="78">
        <v>1.6515299999999999</v>
      </c>
      <c r="AF76" s="78">
        <v>1.6927639999999999</v>
      </c>
      <c r="AG76" s="78">
        <v>1.7346600000000001</v>
      </c>
      <c r="AH76" s="63">
        <v>3.1701E-2</v>
      </c>
    </row>
    <row r="77" spans="1:34" ht="24.75">
      <c r="A77" s="58" t="s">
        <v>381</v>
      </c>
      <c r="B77" s="62" t="s">
        <v>643</v>
      </c>
      <c r="C77" s="78">
        <v>3.4439449999999998</v>
      </c>
      <c r="D77" s="78">
        <v>3.671853</v>
      </c>
      <c r="E77" s="78">
        <v>3.8509329999999999</v>
      </c>
      <c r="F77" s="78">
        <v>4.0185979999999999</v>
      </c>
      <c r="G77" s="78">
        <v>4.1650710000000002</v>
      </c>
      <c r="H77" s="78">
        <v>4.307099</v>
      </c>
      <c r="I77" s="78">
        <v>4.447438</v>
      </c>
      <c r="J77" s="78">
        <v>4.5809350000000002</v>
      </c>
      <c r="K77" s="78">
        <v>4.7099580000000003</v>
      </c>
      <c r="L77" s="78">
        <v>4.8337909999999997</v>
      </c>
      <c r="M77" s="78">
        <v>4.9512130000000001</v>
      </c>
      <c r="N77" s="78">
        <v>5.0643719999999997</v>
      </c>
      <c r="O77" s="78">
        <v>5.1768879999999999</v>
      </c>
      <c r="P77" s="78">
        <v>5.289841</v>
      </c>
      <c r="Q77" s="78">
        <v>5.4033329999999999</v>
      </c>
      <c r="R77" s="78">
        <v>5.5176309999999997</v>
      </c>
      <c r="S77" s="78">
        <v>5.6303520000000002</v>
      </c>
      <c r="T77" s="78">
        <v>5.7438279999999997</v>
      </c>
      <c r="U77" s="78">
        <v>5.8579910000000002</v>
      </c>
      <c r="V77" s="78">
        <v>5.9728349999999999</v>
      </c>
      <c r="W77" s="78">
        <v>6.0882740000000002</v>
      </c>
      <c r="X77" s="78">
        <v>6.1994850000000001</v>
      </c>
      <c r="Y77" s="78">
        <v>6.3114559999999997</v>
      </c>
      <c r="Z77" s="78">
        <v>6.4241890000000001</v>
      </c>
      <c r="AA77" s="78">
        <v>6.537744</v>
      </c>
      <c r="AB77" s="78">
        <v>6.6521059999999999</v>
      </c>
      <c r="AC77" s="78">
        <v>6.7623239999999996</v>
      </c>
      <c r="AD77" s="78">
        <v>6.8731879999999999</v>
      </c>
      <c r="AE77" s="78">
        <v>6.9846459999999997</v>
      </c>
      <c r="AF77" s="78">
        <v>7.0966250000000004</v>
      </c>
      <c r="AG77" s="78">
        <v>7.2091459999999996</v>
      </c>
      <c r="AH77" s="63">
        <v>2.4930000000000001E-2</v>
      </c>
    </row>
    <row r="78" spans="1:34">
      <c r="A78" s="58" t="s">
        <v>382</v>
      </c>
      <c r="B78" s="62" t="s">
        <v>644</v>
      </c>
      <c r="C78" s="78">
        <v>30.556460999999999</v>
      </c>
      <c r="D78" s="78">
        <v>32.565449000000001</v>
      </c>
      <c r="E78" s="78">
        <v>34.041420000000002</v>
      </c>
      <c r="F78" s="78">
        <v>35.044311999999998</v>
      </c>
      <c r="G78" s="78">
        <v>35.827061</v>
      </c>
      <c r="H78" s="78">
        <v>36.498542999999998</v>
      </c>
      <c r="I78" s="78">
        <v>37.100814999999997</v>
      </c>
      <c r="J78" s="78">
        <v>37.682921999999998</v>
      </c>
      <c r="K78" s="78">
        <v>38.254745</v>
      </c>
      <c r="L78" s="78">
        <v>38.807971999999999</v>
      </c>
      <c r="M78" s="78">
        <v>39.341605999999999</v>
      </c>
      <c r="N78" s="78">
        <v>39.867778999999999</v>
      </c>
      <c r="O78" s="78">
        <v>40.378993999999999</v>
      </c>
      <c r="P78" s="78">
        <v>40.886597000000002</v>
      </c>
      <c r="Q78" s="78">
        <v>41.399906000000001</v>
      </c>
      <c r="R78" s="78">
        <v>41.915913000000003</v>
      </c>
      <c r="S78" s="78">
        <v>42.434448000000003</v>
      </c>
      <c r="T78" s="78">
        <v>42.959206000000002</v>
      </c>
      <c r="U78" s="78">
        <v>43.489521000000003</v>
      </c>
      <c r="V78" s="78">
        <v>44.025993</v>
      </c>
      <c r="W78" s="78">
        <v>44.570202000000002</v>
      </c>
      <c r="X78" s="78">
        <v>45.119670999999997</v>
      </c>
      <c r="Y78" s="78">
        <v>45.672829</v>
      </c>
      <c r="Z78" s="78">
        <v>46.228091999999997</v>
      </c>
      <c r="AA78" s="78">
        <v>46.783607000000003</v>
      </c>
      <c r="AB78" s="78">
        <v>47.341537000000002</v>
      </c>
      <c r="AC78" s="78">
        <v>47.901539</v>
      </c>
      <c r="AD78" s="78">
        <v>48.463985000000001</v>
      </c>
      <c r="AE78" s="78">
        <v>49.033245000000001</v>
      </c>
      <c r="AF78" s="78">
        <v>49.611739999999998</v>
      </c>
      <c r="AG78" s="78">
        <v>50.198711000000003</v>
      </c>
      <c r="AH78" s="63">
        <v>1.6684999999999998E-2</v>
      </c>
    </row>
    <row r="79" spans="1:34">
      <c r="A79" s="58" t="s">
        <v>383</v>
      </c>
      <c r="B79" s="62" t="s">
        <v>645</v>
      </c>
      <c r="C79" s="78">
        <v>2.718639</v>
      </c>
      <c r="D79" s="78">
        <v>2.8516370000000002</v>
      </c>
      <c r="E79" s="78">
        <v>2.9703909999999998</v>
      </c>
      <c r="F79" s="78">
        <v>3.082338</v>
      </c>
      <c r="G79" s="78">
        <v>3.198966</v>
      </c>
      <c r="H79" s="78">
        <v>3.314263</v>
      </c>
      <c r="I79" s="78">
        <v>3.4285519999999998</v>
      </c>
      <c r="J79" s="78">
        <v>3.544565</v>
      </c>
      <c r="K79" s="78">
        <v>3.6621429999999999</v>
      </c>
      <c r="L79" s="78">
        <v>3.7814960000000002</v>
      </c>
      <c r="M79" s="78">
        <v>3.9029050000000001</v>
      </c>
      <c r="N79" s="78">
        <v>4.0259109999999998</v>
      </c>
      <c r="O79" s="78">
        <v>4.1518360000000003</v>
      </c>
      <c r="P79" s="78">
        <v>4.2813480000000004</v>
      </c>
      <c r="Q79" s="78">
        <v>4.4147939999999997</v>
      </c>
      <c r="R79" s="78">
        <v>4.5525169999999999</v>
      </c>
      <c r="S79" s="78">
        <v>4.6941800000000002</v>
      </c>
      <c r="T79" s="78">
        <v>4.8400259999999999</v>
      </c>
      <c r="U79" s="78">
        <v>4.9900969999999996</v>
      </c>
      <c r="V79" s="78">
        <v>5.1447940000000001</v>
      </c>
      <c r="W79" s="78">
        <v>5.3040320000000003</v>
      </c>
      <c r="X79" s="78">
        <v>5.4667919999999999</v>
      </c>
      <c r="Y79" s="78">
        <v>5.6342410000000003</v>
      </c>
      <c r="Z79" s="78">
        <v>5.8068629999999999</v>
      </c>
      <c r="AA79" s="78">
        <v>5.9848629999999998</v>
      </c>
      <c r="AB79" s="78">
        <v>6.1683190000000003</v>
      </c>
      <c r="AC79" s="78">
        <v>6.3559099999999997</v>
      </c>
      <c r="AD79" s="78">
        <v>6.5493899999999998</v>
      </c>
      <c r="AE79" s="78">
        <v>6.7490880000000004</v>
      </c>
      <c r="AF79" s="78">
        <v>6.9554660000000004</v>
      </c>
      <c r="AG79" s="78">
        <v>7.1688179999999999</v>
      </c>
      <c r="AH79" s="63">
        <v>3.2848000000000002E-2</v>
      </c>
    </row>
    <row r="80" spans="1:34">
      <c r="A80" s="58" t="s">
        <v>384</v>
      </c>
      <c r="B80" s="62" t="s">
        <v>646</v>
      </c>
      <c r="C80" s="78">
        <v>21.300633999999999</v>
      </c>
      <c r="D80" s="78">
        <v>21.792570000000001</v>
      </c>
      <c r="E80" s="78">
        <v>22.839779</v>
      </c>
      <c r="F80" s="78">
        <v>23.771972999999999</v>
      </c>
      <c r="G80" s="78">
        <v>24.548313</v>
      </c>
      <c r="H80" s="78">
        <v>25.272507000000001</v>
      </c>
      <c r="I80" s="78">
        <v>26.002253</v>
      </c>
      <c r="J80" s="78">
        <v>26.742912</v>
      </c>
      <c r="K80" s="78">
        <v>27.505835000000001</v>
      </c>
      <c r="L80" s="78">
        <v>28.276066</v>
      </c>
      <c r="M80" s="78">
        <v>29.056536000000001</v>
      </c>
      <c r="N80" s="78">
        <v>29.854353</v>
      </c>
      <c r="O80" s="78">
        <v>30.666574000000001</v>
      </c>
      <c r="P80" s="78">
        <v>31.501448</v>
      </c>
      <c r="Q80" s="78">
        <v>32.357818999999999</v>
      </c>
      <c r="R80" s="78">
        <v>33.236823999999999</v>
      </c>
      <c r="S80" s="78">
        <v>34.123375000000003</v>
      </c>
      <c r="T80" s="78">
        <v>35.025249000000002</v>
      </c>
      <c r="U80" s="78">
        <v>35.947192999999999</v>
      </c>
      <c r="V80" s="78">
        <v>36.888668000000003</v>
      </c>
      <c r="W80" s="78">
        <v>37.846370999999998</v>
      </c>
      <c r="X80" s="78">
        <v>38.809382999999997</v>
      </c>
      <c r="Y80" s="78">
        <v>39.787593999999999</v>
      </c>
      <c r="Z80" s="78">
        <v>40.782192000000002</v>
      </c>
      <c r="AA80" s="78">
        <v>41.793033999999999</v>
      </c>
      <c r="AB80" s="78">
        <v>42.821609000000002</v>
      </c>
      <c r="AC80" s="78">
        <v>43.866886000000001</v>
      </c>
      <c r="AD80" s="78">
        <v>44.932094999999997</v>
      </c>
      <c r="AE80" s="78">
        <v>46.017059000000003</v>
      </c>
      <c r="AF80" s="78">
        <v>47.121963999999998</v>
      </c>
      <c r="AG80" s="78">
        <v>48.250790000000002</v>
      </c>
      <c r="AH80" s="63">
        <v>2.7630999999999999E-2</v>
      </c>
    </row>
    <row r="81" spans="1:34" ht="60.75">
      <c r="A81" s="58" t="s">
        <v>385</v>
      </c>
      <c r="B81" s="62" t="s">
        <v>647</v>
      </c>
      <c r="C81" s="78">
        <v>7.5426989999999998</v>
      </c>
      <c r="D81" s="78">
        <v>7.8772339999999996</v>
      </c>
      <c r="E81" s="78">
        <v>8.3023640000000007</v>
      </c>
      <c r="F81" s="78">
        <v>8.6463730000000005</v>
      </c>
      <c r="G81" s="78">
        <v>9.0035550000000004</v>
      </c>
      <c r="H81" s="78">
        <v>9.3322009999999995</v>
      </c>
      <c r="I81" s="78">
        <v>9.6169320000000003</v>
      </c>
      <c r="J81" s="78">
        <v>9.909141</v>
      </c>
      <c r="K81" s="78">
        <v>10.218139000000001</v>
      </c>
      <c r="L81" s="78">
        <v>10.544869</v>
      </c>
      <c r="M81" s="78">
        <v>10.888</v>
      </c>
      <c r="N81" s="78">
        <v>11.257322</v>
      </c>
      <c r="O81" s="78">
        <v>11.649851999999999</v>
      </c>
      <c r="P81" s="78">
        <v>12.056036000000001</v>
      </c>
      <c r="Q81" s="78">
        <v>12.466384</v>
      </c>
      <c r="R81" s="78">
        <v>12.872408999999999</v>
      </c>
      <c r="S81" s="78">
        <v>13.254386999999999</v>
      </c>
      <c r="T81" s="78">
        <v>13.635102</v>
      </c>
      <c r="U81" s="78">
        <v>14.016712999999999</v>
      </c>
      <c r="V81" s="78">
        <v>14.403337000000001</v>
      </c>
      <c r="W81" s="78">
        <v>14.7971</v>
      </c>
      <c r="X81" s="78">
        <v>15.179180000000001</v>
      </c>
      <c r="Y81" s="78">
        <v>15.565066</v>
      </c>
      <c r="Z81" s="78">
        <v>15.955992</v>
      </c>
      <c r="AA81" s="78">
        <v>16.352449</v>
      </c>
      <c r="AB81" s="78">
        <v>16.754496</v>
      </c>
      <c r="AC81" s="78">
        <v>17.143694</v>
      </c>
      <c r="AD81" s="78">
        <v>17.534578</v>
      </c>
      <c r="AE81" s="78">
        <v>17.931538</v>
      </c>
      <c r="AF81" s="78">
        <v>18.338486</v>
      </c>
      <c r="AG81" s="78">
        <v>18.758199999999999</v>
      </c>
      <c r="AH81" s="63">
        <v>3.0834E-2</v>
      </c>
    </row>
    <row r="82" spans="1:34">
      <c r="A82" s="58" t="s">
        <v>386</v>
      </c>
      <c r="B82" s="62" t="s">
        <v>648</v>
      </c>
      <c r="C82" s="78">
        <v>24.198941999999999</v>
      </c>
      <c r="D82" s="78">
        <v>26.141850999999999</v>
      </c>
      <c r="E82" s="78">
        <v>27.475876</v>
      </c>
      <c r="F82" s="78">
        <v>28.782633000000001</v>
      </c>
      <c r="G82" s="78">
        <v>30.119610000000002</v>
      </c>
      <c r="H82" s="78">
        <v>31.466647999999999</v>
      </c>
      <c r="I82" s="78">
        <v>32.750056999999998</v>
      </c>
      <c r="J82" s="78">
        <v>33.997580999999997</v>
      </c>
      <c r="K82" s="78">
        <v>35.226109000000001</v>
      </c>
      <c r="L82" s="78">
        <v>36.427605</v>
      </c>
      <c r="M82" s="78">
        <v>37.600807000000003</v>
      </c>
      <c r="N82" s="78">
        <v>38.758659000000002</v>
      </c>
      <c r="O82" s="78">
        <v>39.883366000000002</v>
      </c>
      <c r="P82" s="78">
        <v>40.978180000000002</v>
      </c>
      <c r="Q82" s="78">
        <v>42.044288999999999</v>
      </c>
      <c r="R82" s="78">
        <v>43.090530000000001</v>
      </c>
      <c r="S82" s="78">
        <v>44.115195999999997</v>
      </c>
      <c r="T82" s="78">
        <v>45.109791000000001</v>
      </c>
      <c r="U82" s="78">
        <v>46.076210000000003</v>
      </c>
      <c r="V82" s="78">
        <v>47.025523999999997</v>
      </c>
      <c r="W82" s="78">
        <v>47.969650000000001</v>
      </c>
      <c r="X82" s="78">
        <v>48.916030999999997</v>
      </c>
      <c r="Y82" s="78">
        <v>49.863655000000001</v>
      </c>
      <c r="Z82" s="78">
        <v>50.803390999999998</v>
      </c>
      <c r="AA82" s="78">
        <v>51.724632</v>
      </c>
      <c r="AB82" s="78">
        <v>52.615890999999998</v>
      </c>
      <c r="AC82" s="78">
        <v>53.47522</v>
      </c>
      <c r="AD82" s="78">
        <v>54.310696</v>
      </c>
      <c r="AE82" s="78">
        <v>55.119438000000002</v>
      </c>
      <c r="AF82" s="78">
        <v>55.892764999999997</v>
      </c>
      <c r="AG82" s="78">
        <v>56.622608</v>
      </c>
      <c r="AH82" s="63">
        <v>2.8742E-2</v>
      </c>
    </row>
    <row r="83" spans="1:34" ht="24.75">
      <c r="A83" s="58" t="s">
        <v>387</v>
      </c>
      <c r="B83" s="62" t="s">
        <v>649</v>
      </c>
      <c r="C83" s="78">
        <v>19.381550000000001</v>
      </c>
      <c r="D83" s="78">
        <v>20.598074</v>
      </c>
      <c r="E83" s="78">
        <v>22.126936000000001</v>
      </c>
      <c r="F83" s="78">
        <v>23.279057000000002</v>
      </c>
      <c r="G83" s="78">
        <v>24.201975000000001</v>
      </c>
      <c r="H83" s="78">
        <v>24.953934</v>
      </c>
      <c r="I83" s="78">
        <v>25.605349</v>
      </c>
      <c r="J83" s="78">
        <v>26.183160999999998</v>
      </c>
      <c r="K83" s="78">
        <v>26.693991</v>
      </c>
      <c r="L83" s="78">
        <v>27.136654</v>
      </c>
      <c r="M83" s="78">
        <v>27.513117000000001</v>
      </c>
      <c r="N83" s="78">
        <v>27.797167000000002</v>
      </c>
      <c r="O83" s="78">
        <v>27.992923999999999</v>
      </c>
      <c r="P83" s="78">
        <v>28.171379000000002</v>
      </c>
      <c r="Q83" s="78">
        <v>28.345251000000001</v>
      </c>
      <c r="R83" s="78">
        <v>28.512152</v>
      </c>
      <c r="S83" s="78">
        <v>28.675215000000001</v>
      </c>
      <c r="T83" s="78">
        <v>28.822846999999999</v>
      </c>
      <c r="U83" s="78">
        <v>28.955743999999999</v>
      </c>
      <c r="V83" s="78">
        <v>29.085374999999999</v>
      </c>
      <c r="W83" s="78">
        <v>29.219443999999999</v>
      </c>
      <c r="X83" s="78">
        <v>29.365313</v>
      </c>
      <c r="Y83" s="78">
        <v>29.519981000000001</v>
      </c>
      <c r="Z83" s="78">
        <v>29.676079000000001</v>
      </c>
      <c r="AA83" s="78">
        <v>29.833901999999998</v>
      </c>
      <c r="AB83" s="78">
        <v>29.994741000000001</v>
      </c>
      <c r="AC83" s="78">
        <v>30.157551000000002</v>
      </c>
      <c r="AD83" s="78">
        <v>30.322783000000001</v>
      </c>
      <c r="AE83" s="78">
        <v>30.496027000000002</v>
      </c>
      <c r="AF83" s="78">
        <v>30.682388</v>
      </c>
      <c r="AG83" s="78">
        <v>30.885082000000001</v>
      </c>
      <c r="AH83" s="63">
        <v>1.5653E-2</v>
      </c>
    </row>
    <row r="84" spans="1:34" ht="36.75">
      <c r="A84" s="58" t="s">
        <v>388</v>
      </c>
      <c r="B84" s="62" t="s">
        <v>650</v>
      </c>
      <c r="C84" s="78">
        <v>10.717637</v>
      </c>
      <c r="D84" s="78">
        <v>11.242664</v>
      </c>
      <c r="E84" s="78">
        <v>11.801710999999999</v>
      </c>
      <c r="F84" s="78">
        <v>12.304582</v>
      </c>
      <c r="G84" s="78">
        <v>12.796514999999999</v>
      </c>
      <c r="H84" s="78">
        <v>13.283493999999999</v>
      </c>
      <c r="I84" s="78">
        <v>13.768234</v>
      </c>
      <c r="J84" s="78">
        <v>14.251025</v>
      </c>
      <c r="K84" s="78">
        <v>14.731154</v>
      </c>
      <c r="L84" s="78">
        <v>15.207452999999999</v>
      </c>
      <c r="M84" s="78">
        <v>15.67858</v>
      </c>
      <c r="N84" s="78">
        <v>16.148643</v>
      </c>
      <c r="O84" s="78">
        <v>16.619748999999999</v>
      </c>
      <c r="P84" s="78">
        <v>17.092098</v>
      </c>
      <c r="Q84" s="78">
        <v>17.56719</v>
      </c>
      <c r="R84" s="78">
        <v>18.045431000000001</v>
      </c>
      <c r="S84" s="78">
        <v>18.521792999999999</v>
      </c>
      <c r="T84" s="78">
        <v>19.001442000000001</v>
      </c>
      <c r="U84" s="78">
        <v>19.484760000000001</v>
      </c>
      <c r="V84" s="78">
        <v>19.971696999999999</v>
      </c>
      <c r="W84" s="78">
        <v>20.463349999999998</v>
      </c>
      <c r="X84" s="78">
        <v>20.956322</v>
      </c>
      <c r="Y84" s="78">
        <v>21.452829000000001</v>
      </c>
      <c r="Z84" s="78">
        <v>21.951827999999999</v>
      </c>
      <c r="AA84" s="78">
        <v>22.454243000000002</v>
      </c>
      <c r="AB84" s="78">
        <v>22.959194</v>
      </c>
      <c r="AC84" s="78">
        <v>23.455400000000001</v>
      </c>
      <c r="AD84" s="78">
        <v>23.952169000000001</v>
      </c>
      <c r="AE84" s="78">
        <v>24.451094000000001</v>
      </c>
      <c r="AF84" s="78">
        <v>24.953635999999999</v>
      </c>
      <c r="AG84" s="78">
        <v>25.461511999999999</v>
      </c>
      <c r="AH84" s="63">
        <v>2.9263000000000001E-2</v>
      </c>
    </row>
    <row r="85" spans="1:34" ht="36.75">
      <c r="A85" s="58" t="s">
        <v>389</v>
      </c>
      <c r="B85" s="62" t="s">
        <v>651</v>
      </c>
      <c r="C85" s="78">
        <v>2.834066</v>
      </c>
      <c r="D85" s="78">
        <v>3.0463680000000002</v>
      </c>
      <c r="E85" s="78">
        <v>3.212164</v>
      </c>
      <c r="F85" s="78">
        <v>3.4108309999999999</v>
      </c>
      <c r="G85" s="78">
        <v>3.6182799999999999</v>
      </c>
      <c r="H85" s="78">
        <v>3.831448</v>
      </c>
      <c r="I85" s="78">
        <v>4.0488989999999996</v>
      </c>
      <c r="J85" s="78">
        <v>4.2730139999999999</v>
      </c>
      <c r="K85" s="78">
        <v>4.5035980000000002</v>
      </c>
      <c r="L85" s="78">
        <v>4.73813</v>
      </c>
      <c r="M85" s="78">
        <v>4.9732229999999999</v>
      </c>
      <c r="N85" s="78">
        <v>5.2064459999999997</v>
      </c>
      <c r="O85" s="78">
        <v>5.4360590000000002</v>
      </c>
      <c r="P85" s="78">
        <v>5.6607560000000001</v>
      </c>
      <c r="Q85" s="78">
        <v>5.8803979999999996</v>
      </c>
      <c r="R85" s="78">
        <v>6.1000220000000001</v>
      </c>
      <c r="S85" s="78">
        <v>6.3214249999999996</v>
      </c>
      <c r="T85" s="78">
        <v>6.5460570000000002</v>
      </c>
      <c r="U85" s="78">
        <v>6.7740970000000003</v>
      </c>
      <c r="V85" s="78">
        <v>7.0054619999999996</v>
      </c>
      <c r="W85" s="78">
        <v>7.2401369999999998</v>
      </c>
      <c r="X85" s="78">
        <v>7.4762690000000003</v>
      </c>
      <c r="Y85" s="78">
        <v>7.7150699999999999</v>
      </c>
      <c r="Z85" s="78">
        <v>7.9568849999999998</v>
      </c>
      <c r="AA85" s="78">
        <v>8.2015840000000004</v>
      </c>
      <c r="AB85" s="78">
        <v>8.4491160000000001</v>
      </c>
      <c r="AC85" s="78">
        <v>8.69773</v>
      </c>
      <c r="AD85" s="78">
        <v>8.9483870000000003</v>
      </c>
      <c r="AE85" s="78">
        <v>9.2014940000000003</v>
      </c>
      <c r="AF85" s="78">
        <v>9.4568759999999994</v>
      </c>
      <c r="AG85" s="78">
        <v>9.714658</v>
      </c>
      <c r="AH85" s="63">
        <v>4.1918999999999998E-2</v>
      </c>
    </row>
    <row r="86" spans="1:34">
      <c r="A86" s="58" t="s">
        <v>390</v>
      </c>
      <c r="B86" s="62" t="s">
        <v>652</v>
      </c>
      <c r="C86" s="78">
        <v>3.082049</v>
      </c>
      <c r="D86" s="78">
        <v>3.2343220000000001</v>
      </c>
      <c r="E86" s="78">
        <v>3.4462449999999998</v>
      </c>
      <c r="F86" s="78">
        <v>3.6556280000000001</v>
      </c>
      <c r="G86" s="78">
        <v>3.8751359999999999</v>
      </c>
      <c r="H86" s="78">
        <v>4.063828</v>
      </c>
      <c r="I86" s="78">
        <v>4.2430789999999998</v>
      </c>
      <c r="J86" s="78">
        <v>4.4257559999999998</v>
      </c>
      <c r="K86" s="78">
        <v>4.6121920000000003</v>
      </c>
      <c r="L86" s="78">
        <v>4.8023360000000004</v>
      </c>
      <c r="M86" s="78">
        <v>4.9962280000000003</v>
      </c>
      <c r="N86" s="78">
        <v>5.1938659999999999</v>
      </c>
      <c r="O86" s="78">
        <v>5.3940630000000001</v>
      </c>
      <c r="P86" s="78">
        <v>5.5959979999999998</v>
      </c>
      <c r="Q86" s="78">
        <v>5.7994070000000004</v>
      </c>
      <c r="R86" s="78">
        <v>6.004086</v>
      </c>
      <c r="S86" s="78">
        <v>6.2088489999999998</v>
      </c>
      <c r="T86" s="78">
        <v>6.4124189999999999</v>
      </c>
      <c r="U86" s="78">
        <v>6.6107509999999996</v>
      </c>
      <c r="V86" s="78">
        <v>6.80593</v>
      </c>
      <c r="W86" s="78">
        <v>7.0047610000000002</v>
      </c>
      <c r="X86" s="78">
        <v>7.2069070000000002</v>
      </c>
      <c r="Y86" s="78">
        <v>7.4126750000000001</v>
      </c>
      <c r="Z86" s="78">
        <v>7.6221680000000003</v>
      </c>
      <c r="AA86" s="78">
        <v>7.8354379999999999</v>
      </c>
      <c r="AB86" s="78">
        <v>8.0526610000000005</v>
      </c>
      <c r="AC86" s="78">
        <v>8.2736490000000007</v>
      </c>
      <c r="AD86" s="78">
        <v>8.4987560000000002</v>
      </c>
      <c r="AE86" s="78">
        <v>8.728192</v>
      </c>
      <c r="AF86" s="78">
        <v>8.9620090000000001</v>
      </c>
      <c r="AG86" s="78">
        <v>9.2003939999999993</v>
      </c>
      <c r="AH86" s="63">
        <v>3.7128000000000001E-2</v>
      </c>
    </row>
    <row r="87" spans="1:34" ht="24.75">
      <c r="A87" s="58" t="s">
        <v>391</v>
      </c>
      <c r="B87" s="62" t="s">
        <v>159</v>
      </c>
      <c r="C87" s="78">
        <v>172.602859</v>
      </c>
      <c r="D87" s="78">
        <v>181.461975</v>
      </c>
      <c r="E87" s="78">
        <v>190.626205</v>
      </c>
      <c r="F87" s="78">
        <v>198.255966</v>
      </c>
      <c r="G87" s="78">
        <v>204.98936499999999</v>
      </c>
      <c r="H87" s="78">
        <v>211.336929</v>
      </c>
      <c r="I87" s="78">
        <v>217.27742000000001</v>
      </c>
      <c r="J87" s="78">
        <v>223.02095</v>
      </c>
      <c r="K87" s="78">
        <v>228.67056299999999</v>
      </c>
      <c r="L87" s="78">
        <v>234.17016599999999</v>
      </c>
      <c r="M87" s="78">
        <v>239.69712799999999</v>
      </c>
      <c r="N87" s="78">
        <v>245.25285299999999</v>
      </c>
      <c r="O87" s="78">
        <v>250.817825</v>
      </c>
      <c r="P87" s="78">
        <v>256.43194599999998</v>
      </c>
      <c r="Q87" s="78">
        <v>262.092377</v>
      </c>
      <c r="R87" s="78">
        <v>267.73983800000002</v>
      </c>
      <c r="S87" s="78">
        <v>273.25305200000003</v>
      </c>
      <c r="T87" s="78">
        <v>278.70062300000001</v>
      </c>
      <c r="U87" s="78">
        <v>284.20779399999998</v>
      </c>
      <c r="V87" s="78">
        <v>289.79940800000003</v>
      </c>
      <c r="W87" s="78">
        <v>295.513214</v>
      </c>
      <c r="X87" s="78">
        <v>301.28598</v>
      </c>
      <c r="Y87" s="78">
        <v>307.18487499999998</v>
      </c>
      <c r="Z87" s="78">
        <v>313.18066399999998</v>
      </c>
      <c r="AA87" s="78">
        <v>319.20324699999998</v>
      </c>
      <c r="AB87" s="78">
        <v>325.20840500000003</v>
      </c>
      <c r="AC87" s="78">
        <v>331.17108200000001</v>
      </c>
      <c r="AD87" s="78">
        <v>337.17767300000003</v>
      </c>
      <c r="AE87" s="78">
        <v>343.26480099999998</v>
      </c>
      <c r="AF87" s="78">
        <v>349.41030899999998</v>
      </c>
      <c r="AG87" s="78">
        <v>355.62567100000001</v>
      </c>
      <c r="AH87" s="63">
        <v>2.4389000000000001E-2</v>
      </c>
    </row>
    <row r="89" spans="1:34" ht="48.75">
      <c r="A89" s="55"/>
      <c r="B89" s="61" t="s">
        <v>157</v>
      </c>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row>
    <row r="90" spans="1:34" ht="24.75">
      <c r="A90" s="58" t="s">
        <v>393</v>
      </c>
      <c r="B90" s="62" t="s">
        <v>394</v>
      </c>
      <c r="C90" s="76">
        <v>738.85894800000005</v>
      </c>
      <c r="D90" s="76">
        <v>1081.6602780000001</v>
      </c>
      <c r="E90" s="76">
        <v>1215.7373050000001</v>
      </c>
      <c r="F90" s="76">
        <v>1284.3009030000001</v>
      </c>
      <c r="G90" s="76">
        <v>1331.709595</v>
      </c>
      <c r="H90" s="76">
        <v>1382.866943</v>
      </c>
      <c r="I90" s="76">
        <v>1413.6407469999999</v>
      </c>
      <c r="J90" s="76">
        <v>1440.1944579999999</v>
      </c>
      <c r="K90" s="76">
        <v>1464.6527100000001</v>
      </c>
      <c r="L90" s="76">
        <v>1486.1226810000001</v>
      </c>
      <c r="M90" s="76">
        <v>1512.480225</v>
      </c>
      <c r="N90" s="76">
        <v>1542.9261469999999</v>
      </c>
      <c r="O90" s="76">
        <v>1577.5469969999999</v>
      </c>
      <c r="P90" s="76">
        <v>1614.4033199999999</v>
      </c>
      <c r="Q90" s="76">
        <v>1652.7857670000001</v>
      </c>
      <c r="R90" s="76">
        <v>1690.091553</v>
      </c>
      <c r="S90" s="76">
        <v>1722.8204350000001</v>
      </c>
      <c r="T90" s="76">
        <v>1753.0385739999999</v>
      </c>
      <c r="U90" s="76">
        <v>1785.817139</v>
      </c>
      <c r="V90" s="76">
        <v>1820.93335</v>
      </c>
      <c r="W90" s="76">
        <v>1858.7414550000001</v>
      </c>
      <c r="X90" s="76">
        <v>1897.8637699999999</v>
      </c>
      <c r="Y90" s="76">
        <v>1939.794189</v>
      </c>
      <c r="Z90" s="76">
        <v>1983.944092</v>
      </c>
      <c r="AA90" s="76">
        <v>2027.790039</v>
      </c>
      <c r="AB90" s="76">
        <v>2069.7546390000002</v>
      </c>
      <c r="AC90" s="76">
        <v>2110.5791020000001</v>
      </c>
      <c r="AD90" s="76">
        <v>2152.0017090000001</v>
      </c>
      <c r="AE90" s="76">
        <v>2194.96875</v>
      </c>
      <c r="AF90" s="76">
        <v>2238.3408199999999</v>
      </c>
      <c r="AG90" s="76">
        <v>2282.4025879999999</v>
      </c>
      <c r="AH90" s="63">
        <v>3.8311999999999999E-2</v>
      </c>
    </row>
    <row r="91" spans="1:34" ht="36.75">
      <c r="A91" s="58" t="s">
        <v>395</v>
      </c>
      <c r="B91" s="62" t="s">
        <v>656</v>
      </c>
      <c r="C91" s="76">
        <v>562.94067399999994</v>
      </c>
      <c r="D91" s="76">
        <v>755.66082800000004</v>
      </c>
      <c r="E91" s="76">
        <v>824.98547399999995</v>
      </c>
      <c r="F91" s="76">
        <v>859.57690400000001</v>
      </c>
      <c r="G91" s="76">
        <v>879.87158199999999</v>
      </c>
      <c r="H91" s="76">
        <v>912.87640399999998</v>
      </c>
      <c r="I91" s="76">
        <v>936.93511999999998</v>
      </c>
      <c r="J91" s="76">
        <v>958.10168499999997</v>
      </c>
      <c r="K91" s="76">
        <v>977.81286599999999</v>
      </c>
      <c r="L91" s="76">
        <v>995.43023700000003</v>
      </c>
      <c r="M91" s="76">
        <v>1016.427368</v>
      </c>
      <c r="N91" s="76">
        <v>1040.2780760000001</v>
      </c>
      <c r="O91" s="76">
        <v>1067.0679929999999</v>
      </c>
      <c r="P91" s="76">
        <v>1095.454712</v>
      </c>
      <c r="Q91" s="76">
        <v>1124.9476320000001</v>
      </c>
      <c r="R91" s="76">
        <v>1153.7082519999999</v>
      </c>
      <c r="S91" s="76">
        <v>1179.240112</v>
      </c>
      <c r="T91" s="76">
        <v>1202.9858400000001</v>
      </c>
      <c r="U91" s="76">
        <v>1228.5507809999999</v>
      </c>
      <c r="V91" s="76">
        <v>1255.7867429999999</v>
      </c>
      <c r="W91" s="76">
        <v>1284.9486079999999</v>
      </c>
      <c r="X91" s="76">
        <v>1315.061279</v>
      </c>
      <c r="Y91" s="76">
        <v>1347.205078</v>
      </c>
      <c r="Z91" s="76">
        <v>1380.965332</v>
      </c>
      <c r="AA91" s="76">
        <v>1414.5225829999999</v>
      </c>
      <c r="AB91" s="76">
        <v>1446.7288820000001</v>
      </c>
      <c r="AC91" s="76">
        <v>1478.111206</v>
      </c>
      <c r="AD91" s="76">
        <v>1509.9282229999999</v>
      </c>
      <c r="AE91" s="76">
        <v>1542.8691409999999</v>
      </c>
      <c r="AF91" s="76">
        <v>1576.1054690000001</v>
      </c>
      <c r="AG91" s="76">
        <v>1609.844116</v>
      </c>
      <c r="AH91" s="63">
        <v>3.5645000000000003E-2</v>
      </c>
    </row>
    <row r="92" spans="1:34" ht="36.75">
      <c r="A92" s="58" t="s">
        <v>397</v>
      </c>
      <c r="B92" s="62" t="s">
        <v>657</v>
      </c>
      <c r="C92" s="76">
        <v>99.122467</v>
      </c>
      <c r="D92" s="76">
        <v>231.48748800000001</v>
      </c>
      <c r="E92" s="76">
        <v>293.59433000000001</v>
      </c>
      <c r="F92" s="76">
        <v>328.61056500000001</v>
      </c>
      <c r="G92" s="76">
        <v>358.33795199999997</v>
      </c>
      <c r="H92" s="76">
        <v>377.13674900000001</v>
      </c>
      <c r="I92" s="76">
        <v>385.18737800000002</v>
      </c>
      <c r="J92" s="76">
        <v>392.18273900000003</v>
      </c>
      <c r="K92" s="76">
        <v>398.64340199999998</v>
      </c>
      <c r="L92" s="76">
        <v>404.35443099999998</v>
      </c>
      <c r="M92" s="76">
        <v>411.23181199999999</v>
      </c>
      <c r="N92" s="76">
        <v>419.07873499999999</v>
      </c>
      <c r="O92" s="76">
        <v>427.91522200000003</v>
      </c>
      <c r="P92" s="76">
        <v>437.27001999999999</v>
      </c>
      <c r="Q92" s="76">
        <v>446.97076399999997</v>
      </c>
      <c r="R92" s="76">
        <v>456.38833599999998</v>
      </c>
      <c r="S92" s="76">
        <v>464.680725</v>
      </c>
      <c r="T92" s="76">
        <v>472.351135</v>
      </c>
      <c r="U92" s="76">
        <v>480.62322999999998</v>
      </c>
      <c r="V92" s="76">
        <v>489.443085</v>
      </c>
      <c r="W92" s="76">
        <v>498.90481599999998</v>
      </c>
      <c r="X92" s="76">
        <v>508.67141700000002</v>
      </c>
      <c r="Y92" s="76">
        <v>519.10052499999995</v>
      </c>
      <c r="Z92" s="76">
        <v>530.04956100000004</v>
      </c>
      <c r="AA92" s="76">
        <v>540.91516100000001</v>
      </c>
      <c r="AB92" s="76">
        <v>551.32287599999995</v>
      </c>
      <c r="AC92" s="76">
        <v>561.45239300000003</v>
      </c>
      <c r="AD92" s="76">
        <v>571.71954300000004</v>
      </c>
      <c r="AE92" s="76">
        <v>582.35034199999996</v>
      </c>
      <c r="AF92" s="76">
        <v>593.07409700000005</v>
      </c>
      <c r="AG92" s="76">
        <v>603.95953399999996</v>
      </c>
      <c r="AH92" s="63">
        <v>6.2089999999999999E-2</v>
      </c>
    </row>
    <row r="93" spans="1:34" ht="24.75">
      <c r="A93" s="58" t="s">
        <v>399</v>
      </c>
      <c r="B93" s="62" t="s">
        <v>658</v>
      </c>
      <c r="C93" s="76">
        <v>76.795760999999999</v>
      </c>
      <c r="D93" s="76">
        <v>94.511925000000005</v>
      </c>
      <c r="E93" s="76">
        <v>97.157516000000001</v>
      </c>
      <c r="F93" s="76">
        <v>96.113319000000004</v>
      </c>
      <c r="G93" s="76">
        <v>93.500068999999996</v>
      </c>
      <c r="H93" s="76">
        <v>92.853943000000001</v>
      </c>
      <c r="I93" s="76">
        <v>91.518303000000003</v>
      </c>
      <c r="J93" s="76">
        <v>89.910010999999997</v>
      </c>
      <c r="K93" s="76">
        <v>88.196526000000006</v>
      </c>
      <c r="L93" s="76">
        <v>86.338027999999994</v>
      </c>
      <c r="M93" s="76">
        <v>84.821121000000005</v>
      </c>
      <c r="N93" s="76">
        <v>83.569321000000002</v>
      </c>
      <c r="O93" s="76">
        <v>82.563727999999998</v>
      </c>
      <c r="P93" s="76">
        <v>81.678595999999999</v>
      </c>
      <c r="Q93" s="76">
        <v>80.867424</v>
      </c>
      <c r="R93" s="76">
        <v>79.994857999999994</v>
      </c>
      <c r="S93" s="76">
        <v>78.899520999999993</v>
      </c>
      <c r="T93" s="76">
        <v>77.701683000000003</v>
      </c>
      <c r="U93" s="76">
        <v>76.643142999999995</v>
      </c>
      <c r="V93" s="76">
        <v>75.703484000000003</v>
      </c>
      <c r="W93" s="76">
        <v>74.888076999999996</v>
      </c>
      <c r="X93" s="76">
        <v>74.131141999999997</v>
      </c>
      <c r="Y93" s="76">
        <v>73.488692999999998</v>
      </c>
      <c r="Z93" s="76">
        <v>72.929244999999995</v>
      </c>
      <c r="AA93" s="76">
        <v>72.352158000000003</v>
      </c>
      <c r="AB93" s="76">
        <v>71.702888000000002</v>
      </c>
      <c r="AC93" s="76">
        <v>71.015297000000004</v>
      </c>
      <c r="AD93" s="76">
        <v>70.353820999999996</v>
      </c>
      <c r="AE93" s="76">
        <v>69.749260000000007</v>
      </c>
      <c r="AF93" s="76">
        <v>69.161285000000007</v>
      </c>
      <c r="AG93" s="76">
        <v>68.598831000000004</v>
      </c>
      <c r="AH93" s="63">
        <v>-3.7550000000000001E-3</v>
      </c>
    </row>
    <row r="94" spans="1:34">
      <c r="A94" s="58" t="s">
        <v>401</v>
      </c>
      <c r="B94" s="62" t="s">
        <v>402</v>
      </c>
      <c r="C94" s="76">
        <v>53.555019000000001</v>
      </c>
      <c r="D94" s="76">
        <v>101.235741</v>
      </c>
      <c r="E94" s="76">
        <v>122.83223</v>
      </c>
      <c r="F94" s="76">
        <v>134.92768899999999</v>
      </c>
      <c r="G94" s="76">
        <v>144.75521900000001</v>
      </c>
      <c r="H94" s="76">
        <v>151.90727200000001</v>
      </c>
      <c r="I94" s="76">
        <v>156.095001</v>
      </c>
      <c r="J94" s="76">
        <v>160.37956199999999</v>
      </c>
      <c r="K94" s="76">
        <v>164.74839800000001</v>
      </c>
      <c r="L94" s="76">
        <v>169.21594200000001</v>
      </c>
      <c r="M94" s="76">
        <v>173.77072100000001</v>
      </c>
      <c r="N94" s="76">
        <v>178.45181299999999</v>
      </c>
      <c r="O94" s="76">
        <v>183.268936</v>
      </c>
      <c r="P94" s="76">
        <v>188.228668</v>
      </c>
      <c r="Q94" s="76">
        <v>193.30354299999999</v>
      </c>
      <c r="R94" s="76">
        <v>198.47318999999999</v>
      </c>
      <c r="S94" s="76">
        <v>203.82153299999999</v>
      </c>
      <c r="T94" s="76">
        <v>209.27767900000001</v>
      </c>
      <c r="U94" s="76">
        <v>214.84423799999999</v>
      </c>
      <c r="V94" s="76">
        <v>220.54162600000001</v>
      </c>
      <c r="W94" s="76">
        <v>226.35351600000001</v>
      </c>
      <c r="X94" s="76">
        <v>232.21521000000001</v>
      </c>
      <c r="Y94" s="76">
        <v>238.19270299999999</v>
      </c>
      <c r="Z94" s="76">
        <v>244.28195199999999</v>
      </c>
      <c r="AA94" s="76">
        <v>250.491623</v>
      </c>
      <c r="AB94" s="76">
        <v>256.83111600000001</v>
      </c>
      <c r="AC94" s="76">
        <v>263.30535900000001</v>
      </c>
      <c r="AD94" s="76">
        <v>269.90609699999999</v>
      </c>
      <c r="AE94" s="76">
        <v>276.61163299999998</v>
      </c>
      <c r="AF94" s="76">
        <v>283.41619900000001</v>
      </c>
      <c r="AG94" s="76">
        <v>290.34722900000003</v>
      </c>
      <c r="AH94" s="63">
        <v>5.7963000000000001E-2</v>
      </c>
    </row>
    <row r="95" spans="1:34" ht="24.75">
      <c r="A95" s="58" t="s">
        <v>403</v>
      </c>
      <c r="B95" s="62" t="s">
        <v>404</v>
      </c>
      <c r="C95" s="76">
        <v>58.478850999999999</v>
      </c>
      <c r="D95" s="76">
        <v>115.64820899999999</v>
      </c>
      <c r="E95" s="76">
        <v>141.88584900000001</v>
      </c>
      <c r="F95" s="76">
        <v>156.686508</v>
      </c>
      <c r="G95" s="76">
        <v>169.00517300000001</v>
      </c>
      <c r="H95" s="76">
        <v>177.72389200000001</v>
      </c>
      <c r="I95" s="76">
        <v>184.24702500000001</v>
      </c>
      <c r="J95" s="76">
        <v>190.99525499999999</v>
      </c>
      <c r="K95" s="76">
        <v>197.97511299999999</v>
      </c>
      <c r="L95" s="76">
        <v>205.190155</v>
      </c>
      <c r="M95" s="76">
        <v>212.63400300000001</v>
      </c>
      <c r="N95" s="76">
        <v>220.24877900000001</v>
      </c>
      <c r="O95" s="76">
        <v>228.09545900000001</v>
      </c>
      <c r="P95" s="76">
        <v>236.20057700000001</v>
      </c>
      <c r="Q95" s="76">
        <v>244.573624</v>
      </c>
      <c r="R95" s="76">
        <v>253.22891200000001</v>
      </c>
      <c r="S95" s="76">
        <v>262.09787</v>
      </c>
      <c r="T95" s="76">
        <v>271.25613399999997</v>
      </c>
      <c r="U95" s="76">
        <v>280.717468</v>
      </c>
      <c r="V95" s="76">
        <v>290.49288899999999</v>
      </c>
      <c r="W95" s="76">
        <v>300.58840900000001</v>
      </c>
      <c r="X95" s="76">
        <v>310.94918799999999</v>
      </c>
      <c r="Y95" s="76">
        <v>321.64205900000002</v>
      </c>
      <c r="Z95" s="76">
        <v>332.680634</v>
      </c>
      <c r="AA95" s="76">
        <v>344.075897</v>
      </c>
      <c r="AB95" s="76">
        <v>355.83639499999998</v>
      </c>
      <c r="AC95" s="76">
        <v>367.79312099999999</v>
      </c>
      <c r="AD95" s="76">
        <v>380.11740099999997</v>
      </c>
      <c r="AE95" s="76">
        <v>392.83236699999998</v>
      </c>
      <c r="AF95" s="76">
        <v>405.96460000000002</v>
      </c>
      <c r="AG95" s="76">
        <v>419.53628500000002</v>
      </c>
      <c r="AH95" s="63">
        <v>6.7888000000000004E-2</v>
      </c>
    </row>
    <row r="96" spans="1:34" ht="24.75">
      <c r="A96" s="58" t="s">
        <v>405</v>
      </c>
      <c r="B96" s="62" t="s">
        <v>406</v>
      </c>
      <c r="C96" s="76">
        <v>119.221588</v>
      </c>
      <c r="D96" s="76">
        <v>180.196304</v>
      </c>
      <c r="E96" s="76">
        <v>204.77572599999999</v>
      </c>
      <c r="F96" s="76">
        <v>217.605682</v>
      </c>
      <c r="G96" s="76">
        <v>232.04170199999999</v>
      </c>
      <c r="H96" s="76">
        <v>246.768631</v>
      </c>
      <c r="I96" s="76">
        <v>260.95977800000003</v>
      </c>
      <c r="J96" s="76">
        <v>275.59530599999999</v>
      </c>
      <c r="K96" s="76">
        <v>290.77593999999999</v>
      </c>
      <c r="L96" s="76">
        <v>306.48709100000002</v>
      </c>
      <c r="M96" s="76">
        <v>322.687164</v>
      </c>
      <c r="N96" s="76">
        <v>339.457336</v>
      </c>
      <c r="O96" s="76">
        <v>356.99618500000003</v>
      </c>
      <c r="P96" s="76">
        <v>375.38891599999999</v>
      </c>
      <c r="Q96" s="76">
        <v>394.680115</v>
      </c>
      <c r="R96" s="76">
        <v>414.92593399999998</v>
      </c>
      <c r="S96" s="76">
        <v>436.01177999999999</v>
      </c>
      <c r="T96" s="76">
        <v>458.13092</v>
      </c>
      <c r="U96" s="76">
        <v>481.32827800000001</v>
      </c>
      <c r="V96" s="76">
        <v>505.65423600000003</v>
      </c>
      <c r="W96" s="76">
        <v>531.13909899999999</v>
      </c>
      <c r="X96" s="76">
        <v>557.48968500000001</v>
      </c>
      <c r="Y96" s="76">
        <v>585.10168499999997</v>
      </c>
      <c r="Z96" s="76">
        <v>614.03539999999998</v>
      </c>
      <c r="AA96" s="76">
        <v>644.35870399999999</v>
      </c>
      <c r="AB96" s="76">
        <v>676.13525400000003</v>
      </c>
      <c r="AC96" s="76">
        <v>708.98852499999998</v>
      </c>
      <c r="AD96" s="76">
        <v>743.38201900000001</v>
      </c>
      <c r="AE96" s="76">
        <v>779.39196800000002</v>
      </c>
      <c r="AF96" s="76">
        <v>817.097351</v>
      </c>
      <c r="AG96" s="76">
        <v>856.58691399999998</v>
      </c>
      <c r="AH96" s="63">
        <v>6.7941000000000001E-2</v>
      </c>
    </row>
    <row r="97" spans="1:34">
      <c r="A97" s="58" t="s">
        <v>407</v>
      </c>
      <c r="B97" s="62" t="s">
        <v>408</v>
      </c>
      <c r="C97" s="76">
        <v>687.18518100000006</v>
      </c>
      <c r="D97" s="76">
        <v>1076.846558</v>
      </c>
      <c r="E97" s="76">
        <v>1238.395996</v>
      </c>
      <c r="F97" s="76">
        <v>1324.27063</v>
      </c>
      <c r="G97" s="76">
        <v>1398.6708980000001</v>
      </c>
      <c r="H97" s="76">
        <v>1465.8831789999999</v>
      </c>
      <c r="I97" s="76">
        <v>1519.1070560000001</v>
      </c>
      <c r="J97" s="76">
        <v>1573.2360839999999</v>
      </c>
      <c r="K97" s="76">
        <v>1628.66687</v>
      </c>
      <c r="L97" s="76">
        <v>1685.0665280000001</v>
      </c>
      <c r="M97" s="76">
        <v>1742.385254</v>
      </c>
      <c r="N97" s="76">
        <v>1801.1420900000001</v>
      </c>
      <c r="O97" s="76">
        <v>1861.024658</v>
      </c>
      <c r="P97" s="76">
        <v>1922.5511469999999</v>
      </c>
      <c r="Q97" s="76">
        <v>1986.1877440000001</v>
      </c>
      <c r="R97" s="76">
        <v>2051.8610840000001</v>
      </c>
      <c r="S97" s="76">
        <v>2119.6223140000002</v>
      </c>
      <c r="T97" s="76">
        <v>2189.7104490000002</v>
      </c>
      <c r="U97" s="76">
        <v>2262.1657709999999</v>
      </c>
      <c r="V97" s="76">
        <v>2337.0939939999998</v>
      </c>
      <c r="W97" s="76">
        <v>2414.5932619999999</v>
      </c>
      <c r="X97" s="76">
        <v>2494.6533199999999</v>
      </c>
      <c r="Y97" s="76">
        <v>2577.2690429999998</v>
      </c>
      <c r="Z97" s="76">
        <v>2662.4316410000001</v>
      </c>
      <c r="AA97" s="76">
        <v>2750.1115719999998</v>
      </c>
      <c r="AB97" s="76">
        <v>2840.5046390000002</v>
      </c>
      <c r="AC97" s="76">
        <v>2933.6748050000001</v>
      </c>
      <c r="AD97" s="76">
        <v>3029.7265619999998</v>
      </c>
      <c r="AE97" s="76">
        <v>3129.0104980000001</v>
      </c>
      <c r="AF97" s="76">
        <v>3231.78125</v>
      </c>
      <c r="AG97" s="76">
        <v>3338.1042480000001</v>
      </c>
      <c r="AH97" s="63">
        <v>5.4098E-2</v>
      </c>
    </row>
    <row r="98" spans="1:34">
      <c r="A98" s="58" t="s">
        <v>409</v>
      </c>
      <c r="B98" s="62" t="s">
        <v>410</v>
      </c>
      <c r="C98" s="76">
        <v>57.876575000000003</v>
      </c>
      <c r="D98" s="76">
        <v>116.434135</v>
      </c>
      <c r="E98" s="76">
        <v>141.83621199999999</v>
      </c>
      <c r="F98" s="76">
        <v>155.70790099999999</v>
      </c>
      <c r="G98" s="76">
        <v>168.35617099999999</v>
      </c>
      <c r="H98" s="76">
        <v>178.615814</v>
      </c>
      <c r="I98" s="76">
        <v>188.30886799999999</v>
      </c>
      <c r="J98" s="76">
        <v>198.43409700000001</v>
      </c>
      <c r="K98" s="76">
        <v>208.99749800000001</v>
      </c>
      <c r="L98" s="76">
        <v>220.02801500000001</v>
      </c>
      <c r="M98" s="76">
        <v>231.56170700000001</v>
      </c>
      <c r="N98" s="76">
        <v>243.577179</v>
      </c>
      <c r="O98" s="76">
        <v>256.19396999999998</v>
      </c>
      <c r="P98" s="76">
        <v>269.48599200000001</v>
      </c>
      <c r="Q98" s="76">
        <v>283.50808699999999</v>
      </c>
      <c r="R98" s="76">
        <v>298.31811499999998</v>
      </c>
      <c r="S98" s="76">
        <v>313.91650399999997</v>
      </c>
      <c r="T98" s="76">
        <v>330.36441000000002</v>
      </c>
      <c r="U98" s="76">
        <v>347.70163000000002</v>
      </c>
      <c r="V98" s="76">
        <v>366.00060999999999</v>
      </c>
      <c r="W98" s="76">
        <v>385.287781</v>
      </c>
      <c r="X98" s="76">
        <v>405.51226800000001</v>
      </c>
      <c r="Y98" s="76">
        <v>426.82488999999998</v>
      </c>
      <c r="Z98" s="76">
        <v>449.31750499999998</v>
      </c>
      <c r="AA98" s="76">
        <v>473.06167599999998</v>
      </c>
      <c r="AB98" s="76">
        <v>498.12005599999998</v>
      </c>
      <c r="AC98" s="76">
        <v>524.41241500000001</v>
      </c>
      <c r="AD98" s="76">
        <v>552.17431599999998</v>
      </c>
      <c r="AE98" s="76">
        <v>581.50518799999998</v>
      </c>
      <c r="AF98" s="76">
        <v>612.52484100000004</v>
      </c>
      <c r="AG98" s="76">
        <v>645.34179700000004</v>
      </c>
      <c r="AH98" s="63">
        <v>8.3700999999999998E-2</v>
      </c>
    </row>
    <row r="99" spans="1:34">
      <c r="A99" s="58" t="s">
        <v>411</v>
      </c>
      <c r="B99" s="62" t="s">
        <v>412</v>
      </c>
      <c r="C99" s="76">
        <v>188.03294399999999</v>
      </c>
      <c r="D99" s="76">
        <v>323.766907</v>
      </c>
      <c r="E99" s="76">
        <v>385.311981</v>
      </c>
      <c r="F99" s="76">
        <v>420.45504799999998</v>
      </c>
      <c r="G99" s="76">
        <v>452.54855300000003</v>
      </c>
      <c r="H99" s="76">
        <v>475.72692899999998</v>
      </c>
      <c r="I99" s="76">
        <v>498.76129200000003</v>
      </c>
      <c r="J99" s="76">
        <v>522.74548300000004</v>
      </c>
      <c r="K99" s="76">
        <v>547.80218500000001</v>
      </c>
      <c r="L99" s="76">
        <v>573.90454099999999</v>
      </c>
      <c r="M99" s="76">
        <v>601.11535600000002</v>
      </c>
      <c r="N99" s="76">
        <v>629.11242700000003</v>
      </c>
      <c r="O99" s="76">
        <v>658.30584699999997</v>
      </c>
      <c r="P99" s="76">
        <v>688.77179000000001</v>
      </c>
      <c r="Q99" s="76">
        <v>720.55676300000005</v>
      </c>
      <c r="R99" s="76">
        <v>753.71276899999998</v>
      </c>
      <c r="S99" s="76">
        <v>788.12255900000002</v>
      </c>
      <c r="T99" s="76">
        <v>823.96154799999999</v>
      </c>
      <c r="U99" s="76">
        <v>861.30835000000002</v>
      </c>
      <c r="V99" s="76">
        <v>900.21850600000005</v>
      </c>
      <c r="W99" s="76">
        <v>940.72180200000003</v>
      </c>
      <c r="X99" s="76">
        <v>982.567139</v>
      </c>
      <c r="Y99" s="76">
        <v>1026.1020510000001</v>
      </c>
      <c r="Z99" s="76">
        <v>1071.395264</v>
      </c>
      <c r="AA99" s="76">
        <v>1118.5141599999999</v>
      </c>
      <c r="AB99" s="76">
        <v>1167.5333250000001</v>
      </c>
      <c r="AC99" s="76">
        <v>1218.0035399999999</v>
      </c>
      <c r="AD99" s="76">
        <v>1270.4925539999999</v>
      </c>
      <c r="AE99" s="76">
        <v>1325.0738530000001</v>
      </c>
      <c r="AF99" s="76">
        <v>1381.8194579999999</v>
      </c>
      <c r="AG99" s="76">
        <v>1440.8355710000001</v>
      </c>
      <c r="AH99" s="63">
        <v>7.0235000000000006E-2</v>
      </c>
    </row>
    <row r="100" spans="1:34" ht="60.75">
      <c r="A100" s="58" t="s">
        <v>413</v>
      </c>
      <c r="B100" s="62" t="s">
        <v>414</v>
      </c>
      <c r="C100" s="76">
        <v>140.68240399999999</v>
      </c>
      <c r="D100" s="76">
        <v>185.27963299999999</v>
      </c>
      <c r="E100" s="76">
        <v>203.79672199999999</v>
      </c>
      <c r="F100" s="76">
        <v>213.672256</v>
      </c>
      <c r="G100" s="76">
        <v>221.72766100000001</v>
      </c>
      <c r="H100" s="76">
        <v>230.024506</v>
      </c>
      <c r="I100" s="76">
        <v>236.05181899999999</v>
      </c>
      <c r="J100" s="76">
        <v>242.252792</v>
      </c>
      <c r="K100" s="76">
        <v>248.71696499999999</v>
      </c>
      <c r="L100" s="76">
        <v>255.460083</v>
      </c>
      <c r="M100" s="76">
        <v>262.47818000000001</v>
      </c>
      <c r="N100" s="76">
        <v>269.831299</v>
      </c>
      <c r="O100" s="76">
        <v>277.51711999999998</v>
      </c>
      <c r="P100" s="76">
        <v>285.46218900000002</v>
      </c>
      <c r="Q100" s="76">
        <v>293.59375</v>
      </c>
      <c r="R100" s="76">
        <v>301.84789999999998</v>
      </c>
      <c r="S100" s="76">
        <v>310.05011000000002</v>
      </c>
      <c r="T100" s="76">
        <v>318.404022</v>
      </c>
      <c r="U100" s="76">
        <v>326.936127</v>
      </c>
      <c r="V100" s="76">
        <v>335.69125400000001</v>
      </c>
      <c r="W100" s="76">
        <v>344.68771400000003</v>
      </c>
      <c r="X100" s="76">
        <v>353.72818000000001</v>
      </c>
      <c r="Y100" s="76">
        <v>362.99258400000002</v>
      </c>
      <c r="Z100" s="76">
        <v>372.49612400000001</v>
      </c>
      <c r="AA100" s="76">
        <v>382.24755900000002</v>
      </c>
      <c r="AB100" s="76">
        <v>392.25262500000002</v>
      </c>
      <c r="AC100" s="76">
        <v>402.25811800000002</v>
      </c>
      <c r="AD100" s="76">
        <v>412.490906</v>
      </c>
      <c r="AE100" s="76">
        <v>422.99331699999999</v>
      </c>
      <c r="AF100" s="76">
        <v>433.805206</v>
      </c>
      <c r="AG100" s="76">
        <v>444.95489500000002</v>
      </c>
      <c r="AH100" s="63">
        <v>3.9128000000000003E-2</v>
      </c>
    </row>
    <row r="101" spans="1:34">
      <c r="A101" s="58" t="s">
        <v>415</v>
      </c>
      <c r="B101" s="62" t="s">
        <v>416</v>
      </c>
      <c r="C101" s="76">
        <v>618.97699</v>
      </c>
      <c r="D101" s="76">
        <v>773.94256600000006</v>
      </c>
      <c r="E101" s="76">
        <v>834.68505900000002</v>
      </c>
      <c r="F101" s="76">
        <v>865.90063499999997</v>
      </c>
      <c r="G101" s="76">
        <v>915.13147000000004</v>
      </c>
      <c r="H101" s="76">
        <v>972.84936500000003</v>
      </c>
      <c r="I101" s="76">
        <v>1029.237061</v>
      </c>
      <c r="J101" s="76">
        <v>1086.4056399999999</v>
      </c>
      <c r="K101" s="76">
        <v>1144.977173</v>
      </c>
      <c r="L101" s="76">
        <v>1204.563721</v>
      </c>
      <c r="M101" s="76">
        <v>1265.042725</v>
      </c>
      <c r="N101" s="76">
        <v>1326.9542240000001</v>
      </c>
      <c r="O101" s="76">
        <v>1389.4307859999999</v>
      </c>
      <c r="P101" s="76">
        <v>1452.5458980000001</v>
      </c>
      <c r="Q101" s="76">
        <v>1516.279053</v>
      </c>
      <c r="R101" s="76">
        <v>1581.014404</v>
      </c>
      <c r="S101" s="76">
        <v>1646.630615</v>
      </c>
      <c r="T101" s="76">
        <v>1712.624634</v>
      </c>
      <c r="U101" s="76">
        <v>1779.0205080000001</v>
      </c>
      <c r="V101" s="76">
        <v>1846.3770750000001</v>
      </c>
      <c r="W101" s="76">
        <v>1915.294678</v>
      </c>
      <c r="X101" s="76">
        <v>1986.276001</v>
      </c>
      <c r="Y101" s="76">
        <v>2059.3171390000002</v>
      </c>
      <c r="Z101" s="76">
        <v>2133.8937989999999</v>
      </c>
      <c r="AA101" s="76">
        <v>2209.33374</v>
      </c>
      <c r="AB101" s="76">
        <v>2284.8486330000001</v>
      </c>
      <c r="AC101" s="76">
        <v>2360.2358399999998</v>
      </c>
      <c r="AD101" s="76">
        <v>2435.9555660000001</v>
      </c>
      <c r="AE101" s="76">
        <v>2511.7475589999999</v>
      </c>
      <c r="AF101" s="76">
        <v>2586.9179690000001</v>
      </c>
      <c r="AG101" s="76">
        <v>2660.772461</v>
      </c>
      <c r="AH101" s="63">
        <v>4.9811000000000001E-2</v>
      </c>
    </row>
    <row r="102" spans="1:34" ht="36.75">
      <c r="A102" s="58" t="s">
        <v>417</v>
      </c>
      <c r="B102" s="62" t="s">
        <v>418</v>
      </c>
      <c r="C102" s="76">
        <v>119.216713</v>
      </c>
      <c r="D102" s="76">
        <v>219.16575599999999</v>
      </c>
      <c r="E102" s="76">
        <v>263.28012100000001</v>
      </c>
      <c r="F102" s="76">
        <v>287.62631199999998</v>
      </c>
      <c r="G102" s="76">
        <v>305.624146</v>
      </c>
      <c r="H102" s="76">
        <v>318.87039199999998</v>
      </c>
      <c r="I102" s="76">
        <v>325.58288599999997</v>
      </c>
      <c r="J102" s="76">
        <v>331.68810999999999</v>
      </c>
      <c r="K102" s="76">
        <v>337.24822999999998</v>
      </c>
      <c r="L102" s="76">
        <v>342.24996900000002</v>
      </c>
      <c r="M102" s="76">
        <v>346.70931999999999</v>
      </c>
      <c r="N102" s="76">
        <v>350.42318699999998</v>
      </c>
      <c r="O102" s="76">
        <v>353.38314800000001</v>
      </c>
      <c r="P102" s="76">
        <v>356.238068</v>
      </c>
      <c r="Q102" s="76">
        <v>359.108002</v>
      </c>
      <c r="R102" s="76">
        <v>361.97283900000002</v>
      </c>
      <c r="S102" s="76">
        <v>364.90484600000002</v>
      </c>
      <c r="T102" s="76">
        <v>367.749908</v>
      </c>
      <c r="U102" s="76">
        <v>370.51232900000002</v>
      </c>
      <c r="V102" s="76">
        <v>373.29528800000003</v>
      </c>
      <c r="W102" s="76">
        <v>376.16384900000003</v>
      </c>
      <c r="X102" s="76">
        <v>379.22448700000001</v>
      </c>
      <c r="Y102" s="76">
        <v>382.41839599999997</v>
      </c>
      <c r="Z102" s="76">
        <v>385.67401100000001</v>
      </c>
      <c r="AA102" s="76">
        <v>388.99264499999998</v>
      </c>
      <c r="AB102" s="76">
        <v>392.38583399999999</v>
      </c>
      <c r="AC102" s="76">
        <v>395.86617999999999</v>
      </c>
      <c r="AD102" s="76">
        <v>399.42041</v>
      </c>
      <c r="AE102" s="76">
        <v>403.10320999999999</v>
      </c>
      <c r="AF102" s="76">
        <v>406.96740699999998</v>
      </c>
      <c r="AG102" s="76">
        <v>411.04797400000001</v>
      </c>
      <c r="AH102" s="63">
        <v>4.2122E-2</v>
      </c>
    </row>
    <row r="103" spans="1:34" ht="36.75">
      <c r="A103" s="58" t="s">
        <v>419</v>
      </c>
      <c r="B103" s="62" t="s">
        <v>420</v>
      </c>
      <c r="C103" s="76">
        <v>193.16528299999999</v>
      </c>
      <c r="D103" s="76">
        <v>374.90566999999999</v>
      </c>
      <c r="E103" s="76">
        <v>455.84149200000002</v>
      </c>
      <c r="F103" s="76">
        <v>500.13897700000001</v>
      </c>
      <c r="G103" s="76">
        <v>544.26348900000005</v>
      </c>
      <c r="H103" s="76">
        <v>581.05285600000002</v>
      </c>
      <c r="I103" s="76">
        <v>616.67150900000001</v>
      </c>
      <c r="J103" s="76">
        <v>652.93536400000005</v>
      </c>
      <c r="K103" s="76">
        <v>689.71502699999996</v>
      </c>
      <c r="L103" s="76">
        <v>726.80731200000002</v>
      </c>
      <c r="M103" s="76">
        <v>763.97796600000004</v>
      </c>
      <c r="N103" s="76">
        <v>802.033142</v>
      </c>
      <c r="O103" s="76">
        <v>840.92266800000004</v>
      </c>
      <c r="P103" s="76">
        <v>880.67901600000005</v>
      </c>
      <c r="Q103" s="76">
        <v>921.559753</v>
      </c>
      <c r="R103" s="76">
        <v>963.64355499999999</v>
      </c>
      <c r="S103" s="76">
        <v>1006.476013</v>
      </c>
      <c r="T103" s="76">
        <v>1050.5295410000001</v>
      </c>
      <c r="U103" s="76">
        <v>1095.922607</v>
      </c>
      <c r="V103" s="76">
        <v>1142.6633300000001</v>
      </c>
      <c r="W103" s="76">
        <v>1190.9151609999999</v>
      </c>
      <c r="X103" s="76">
        <v>1240.471558</v>
      </c>
      <c r="Y103" s="76">
        <v>1291.4525149999999</v>
      </c>
      <c r="Z103" s="76">
        <v>1343.6793210000001</v>
      </c>
      <c r="AA103" s="76">
        <v>1397.3267820000001</v>
      </c>
      <c r="AB103" s="76">
        <v>1452.252686</v>
      </c>
      <c r="AC103" s="76">
        <v>1506.7248540000001</v>
      </c>
      <c r="AD103" s="76">
        <v>1562.0986330000001</v>
      </c>
      <c r="AE103" s="76">
        <v>1618.6655270000001</v>
      </c>
      <c r="AF103" s="76">
        <v>1676.7257079999999</v>
      </c>
      <c r="AG103" s="76">
        <v>1736.6813959999999</v>
      </c>
      <c r="AH103" s="63">
        <v>7.5952000000000006E-2</v>
      </c>
    </row>
    <row r="104" spans="1:34" ht="36.75">
      <c r="A104" s="58" t="s">
        <v>421</v>
      </c>
      <c r="B104" s="62" t="s">
        <v>422</v>
      </c>
      <c r="C104" s="76">
        <v>81.559464000000006</v>
      </c>
      <c r="D104" s="76">
        <v>140.07978800000001</v>
      </c>
      <c r="E104" s="76">
        <v>165.057816</v>
      </c>
      <c r="F104" s="76">
        <v>178.403839</v>
      </c>
      <c r="G104" s="76">
        <v>194.78753699999999</v>
      </c>
      <c r="H104" s="76">
        <v>210.56733700000001</v>
      </c>
      <c r="I104" s="76">
        <v>228.399734</v>
      </c>
      <c r="J104" s="76">
        <v>247.63130200000001</v>
      </c>
      <c r="K104" s="76">
        <v>268.32702599999999</v>
      </c>
      <c r="L104" s="76">
        <v>290.29193099999998</v>
      </c>
      <c r="M104" s="76">
        <v>313.18335000000002</v>
      </c>
      <c r="N104" s="76">
        <v>336.74285900000001</v>
      </c>
      <c r="O104" s="76">
        <v>360.68170199999997</v>
      </c>
      <c r="P104" s="76">
        <v>384.776276</v>
      </c>
      <c r="Q104" s="76">
        <v>408.93795799999998</v>
      </c>
      <c r="R104" s="76">
        <v>433.79733299999998</v>
      </c>
      <c r="S104" s="76">
        <v>459.64868200000001</v>
      </c>
      <c r="T104" s="76">
        <v>486.68194599999998</v>
      </c>
      <c r="U104" s="76">
        <v>514.95910600000002</v>
      </c>
      <c r="V104" s="76">
        <v>544.50598100000002</v>
      </c>
      <c r="W104" s="76">
        <v>575.342896</v>
      </c>
      <c r="X104" s="76">
        <v>607.26843299999996</v>
      </c>
      <c r="Y104" s="76">
        <v>640.44976799999995</v>
      </c>
      <c r="Z104" s="76">
        <v>674.97344999999996</v>
      </c>
      <c r="AA104" s="76">
        <v>710.845642</v>
      </c>
      <c r="AB104" s="76">
        <v>748.08526600000005</v>
      </c>
      <c r="AC104" s="76">
        <v>786.48590100000001</v>
      </c>
      <c r="AD104" s="76">
        <v>826.15936299999998</v>
      </c>
      <c r="AE104" s="76">
        <v>867.20568800000001</v>
      </c>
      <c r="AF104" s="76">
        <v>909.61236599999995</v>
      </c>
      <c r="AG104" s="76">
        <v>953.42645300000004</v>
      </c>
      <c r="AH104" s="63">
        <v>8.541E-2</v>
      </c>
    </row>
    <row r="105" spans="1:34">
      <c r="A105" s="58" t="s">
        <v>423</v>
      </c>
      <c r="B105" s="62" t="s">
        <v>424</v>
      </c>
      <c r="C105" s="76">
        <v>69.742096000000004</v>
      </c>
      <c r="D105" s="76">
        <v>131.43804900000001</v>
      </c>
      <c r="E105" s="76">
        <v>158.68034399999999</v>
      </c>
      <c r="F105" s="76">
        <v>173.520599</v>
      </c>
      <c r="G105" s="76">
        <v>186.72010800000001</v>
      </c>
      <c r="H105" s="76">
        <v>196.99890099999999</v>
      </c>
      <c r="I105" s="76">
        <v>204.19982899999999</v>
      </c>
      <c r="J105" s="76">
        <v>211.61386100000001</v>
      </c>
      <c r="K105" s="76">
        <v>219.25602699999999</v>
      </c>
      <c r="L105" s="76">
        <v>227.12773100000001</v>
      </c>
      <c r="M105" s="76">
        <v>235.23220800000001</v>
      </c>
      <c r="N105" s="76">
        <v>243.57475299999999</v>
      </c>
      <c r="O105" s="76">
        <v>252.12411499999999</v>
      </c>
      <c r="P105" s="76">
        <v>260.86148100000003</v>
      </c>
      <c r="Q105" s="76">
        <v>269.78302000000002</v>
      </c>
      <c r="R105" s="76">
        <v>278.88677999999999</v>
      </c>
      <c r="S105" s="76">
        <v>288.14254799999998</v>
      </c>
      <c r="T105" s="76">
        <v>297.51876800000002</v>
      </c>
      <c r="U105" s="76">
        <v>306.90365600000001</v>
      </c>
      <c r="V105" s="76">
        <v>316.35650600000002</v>
      </c>
      <c r="W105" s="76">
        <v>326.06564300000002</v>
      </c>
      <c r="X105" s="76">
        <v>336.02792399999998</v>
      </c>
      <c r="Y105" s="76">
        <v>346.25894199999999</v>
      </c>
      <c r="Z105" s="76">
        <v>356.76721199999997</v>
      </c>
      <c r="AA105" s="76">
        <v>367.55902099999997</v>
      </c>
      <c r="AB105" s="76">
        <v>378.64498900000001</v>
      </c>
      <c r="AC105" s="76">
        <v>390.02023300000002</v>
      </c>
      <c r="AD105" s="76">
        <v>401.705444</v>
      </c>
      <c r="AE105" s="76">
        <v>413.71331800000002</v>
      </c>
      <c r="AF105" s="76">
        <v>426.05297899999999</v>
      </c>
      <c r="AG105" s="76">
        <v>438.73550399999999</v>
      </c>
      <c r="AH105" s="63">
        <v>6.3220999999999999E-2</v>
      </c>
    </row>
    <row r="106" spans="1:34" ht="24.75">
      <c r="A106" s="58" t="s">
        <v>425</v>
      </c>
      <c r="B106" s="62" t="s">
        <v>659</v>
      </c>
      <c r="C106" s="76">
        <v>3126.5522460000002</v>
      </c>
      <c r="D106" s="76">
        <v>4820.5991210000002</v>
      </c>
      <c r="E106" s="76">
        <v>5532.1162109999996</v>
      </c>
      <c r="F106" s="76">
        <v>5913.2172849999997</v>
      </c>
      <c r="G106" s="76">
        <v>6265.341797</v>
      </c>
      <c r="H106" s="76">
        <v>6589.8559569999998</v>
      </c>
      <c r="I106" s="76">
        <v>6861.2631840000004</v>
      </c>
      <c r="J106" s="76">
        <v>7134.107422</v>
      </c>
      <c r="K106" s="76">
        <v>7411.8583980000003</v>
      </c>
      <c r="L106" s="76">
        <v>7692.5161129999997</v>
      </c>
      <c r="M106" s="76">
        <v>7983.2587890000004</v>
      </c>
      <c r="N106" s="76">
        <v>8284.4755860000005</v>
      </c>
      <c r="O106" s="76">
        <v>8595.4912110000005</v>
      </c>
      <c r="P106" s="76">
        <v>8915.59375</v>
      </c>
      <c r="Q106" s="76">
        <v>9244.8574219999991</v>
      </c>
      <c r="R106" s="76">
        <v>9581.7744139999995</v>
      </c>
      <c r="S106" s="76">
        <v>9922.265625</v>
      </c>
      <c r="T106" s="76">
        <v>10269.247069999999</v>
      </c>
      <c r="U106" s="76">
        <v>10628.137694999999</v>
      </c>
      <c r="V106" s="76">
        <v>10999.823242</v>
      </c>
      <c r="W106" s="76">
        <v>11385.894531</v>
      </c>
      <c r="X106" s="76">
        <v>11784.248046999999</v>
      </c>
      <c r="Y106" s="76">
        <v>12197.815430000001</v>
      </c>
      <c r="Z106" s="76">
        <v>12625.571289</v>
      </c>
      <c r="AA106" s="76">
        <v>13064.708984000001</v>
      </c>
      <c r="AB106" s="76">
        <v>13513.184569999999</v>
      </c>
      <c r="AC106" s="76">
        <v>13968.347656</v>
      </c>
      <c r="AD106" s="76">
        <v>14435.630859000001</v>
      </c>
      <c r="AE106" s="76">
        <v>14916.823242</v>
      </c>
      <c r="AF106" s="76">
        <v>15411.027344</v>
      </c>
      <c r="AG106" s="76">
        <v>15918.774414</v>
      </c>
      <c r="AH106" s="63">
        <v>5.5751000000000002E-2</v>
      </c>
    </row>
    <row r="108" spans="1:34" ht="24.75">
      <c r="A108" s="55"/>
      <c r="B108" s="61" t="s">
        <v>158</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row>
    <row r="109" spans="1:34" ht="24.75">
      <c r="A109" s="58" t="s">
        <v>427</v>
      </c>
      <c r="B109" s="62" t="s">
        <v>394</v>
      </c>
      <c r="C109" s="76">
        <v>12.766569</v>
      </c>
      <c r="D109" s="76">
        <v>0</v>
      </c>
      <c r="E109" s="76">
        <v>52.252617000000001</v>
      </c>
      <c r="F109" s="76">
        <v>246.18942300000001</v>
      </c>
      <c r="G109" s="76">
        <v>296.07037400000002</v>
      </c>
      <c r="H109" s="76">
        <v>437.85672</v>
      </c>
      <c r="I109" s="76">
        <v>368.492279</v>
      </c>
      <c r="J109" s="76">
        <v>361.94036899999998</v>
      </c>
      <c r="K109" s="76">
        <v>407.28619400000002</v>
      </c>
      <c r="L109" s="76">
        <v>384.99676499999998</v>
      </c>
      <c r="M109" s="76">
        <v>413.401184</v>
      </c>
      <c r="N109" s="76">
        <v>434.65106200000002</v>
      </c>
      <c r="O109" s="76">
        <v>459.50088499999998</v>
      </c>
      <c r="P109" s="76">
        <v>476.61776700000001</v>
      </c>
      <c r="Q109" s="76">
        <v>489.135559</v>
      </c>
      <c r="R109" s="76">
        <v>498.09378099999998</v>
      </c>
      <c r="S109" s="76">
        <v>471.696777</v>
      </c>
      <c r="T109" s="76">
        <v>455.21768200000002</v>
      </c>
      <c r="U109" s="76">
        <v>464.049286</v>
      </c>
      <c r="V109" s="76">
        <v>472.574524</v>
      </c>
      <c r="W109" s="76">
        <v>483.26721199999997</v>
      </c>
      <c r="X109" s="76">
        <v>488.19723499999998</v>
      </c>
      <c r="Y109" s="76">
        <v>500.796875</v>
      </c>
      <c r="Z109" s="76">
        <v>511.55892899999998</v>
      </c>
      <c r="AA109" s="76">
        <v>510.91027800000001</v>
      </c>
      <c r="AB109" s="76">
        <v>503.70721400000002</v>
      </c>
      <c r="AC109" s="76">
        <v>500.68963600000001</v>
      </c>
      <c r="AD109" s="76">
        <v>506.68646200000001</v>
      </c>
      <c r="AE109" s="76">
        <v>517.70465100000001</v>
      </c>
      <c r="AF109" s="76">
        <v>524.05957000000001</v>
      </c>
      <c r="AG109" s="76">
        <v>532.497253</v>
      </c>
      <c r="AH109" s="63">
        <v>0.13242100000000001</v>
      </c>
    </row>
    <row r="110" spans="1:34" ht="36.75">
      <c r="A110" s="58" t="s">
        <v>428</v>
      </c>
      <c r="B110" s="62" t="s">
        <v>656</v>
      </c>
      <c r="C110" s="76">
        <v>0</v>
      </c>
      <c r="D110" s="76">
        <v>0</v>
      </c>
      <c r="E110" s="76">
        <v>52.252617000000001</v>
      </c>
      <c r="F110" s="76">
        <v>214.376633</v>
      </c>
      <c r="G110" s="76">
        <v>238.23535200000001</v>
      </c>
      <c r="H110" s="76">
        <v>306.90139799999997</v>
      </c>
      <c r="I110" s="76">
        <v>277.23144500000001</v>
      </c>
      <c r="J110" s="76">
        <v>274.634277</v>
      </c>
      <c r="K110" s="76">
        <v>292.23242199999999</v>
      </c>
      <c r="L110" s="76">
        <v>302.931152</v>
      </c>
      <c r="M110" s="76">
        <v>315.81298800000002</v>
      </c>
      <c r="N110" s="76">
        <v>326.22851600000001</v>
      </c>
      <c r="O110" s="76">
        <v>337.18310500000001</v>
      </c>
      <c r="P110" s="76">
        <v>342.09082000000001</v>
      </c>
      <c r="Q110" s="76">
        <v>344.94921900000003</v>
      </c>
      <c r="R110" s="76">
        <v>339.55908199999999</v>
      </c>
      <c r="S110" s="76">
        <v>322.82470699999999</v>
      </c>
      <c r="T110" s="76">
        <v>313.14209</v>
      </c>
      <c r="U110" s="76">
        <v>320.90429699999999</v>
      </c>
      <c r="V110" s="76">
        <v>328.787598</v>
      </c>
      <c r="W110" s="76">
        <v>338.5625</v>
      </c>
      <c r="X110" s="76">
        <v>344.47607399999998</v>
      </c>
      <c r="Y110" s="76">
        <v>356.08496100000002</v>
      </c>
      <c r="Z110" s="76">
        <v>366.47167999999999</v>
      </c>
      <c r="AA110" s="76">
        <v>368.96826199999998</v>
      </c>
      <c r="AB110" s="76">
        <v>366.59667999999999</v>
      </c>
      <c r="AC110" s="76">
        <v>367.1875</v>
      </c>
      <c r="AD110" s="76">
        <v>374.23828099999997</v>
      </c>
      <c r="AE110" s="76">
        <v>385.15820300000001</v>
      </c>
      <c r="AF110" s="76">
        <v>392.835938</v>
      </c>
      <c r="AG110" s="76">
        <v>402.01367199999999</v>
      </c>
      <c r="AH110" s="63" t="s">
        <v>560</v>
      </c>
    </row>
    <row r="111" spans="1:34" ht="36.75">
      <c r="A111" s="58" t="s">
        <v>429</v>
      </c>
      <c r="B111" s="62" t="s">
        <v>657</v>
      </c>
      <c r="C111" s="76">
        <v>12.766569</v>
      </c>
      <c r="D111" s="76">
        <v>0</v>
      </c>
      <c r="E111" s="76">
        <v>0</v>
      </c>
      <c r="F111" s="76">
        <v>31.812792000000002</v>
      </c>
      <c r="G111" s="76">
        <v>57.835011000000002</v>
      </c>
      <c r="H111" s="76">
        <v>93.524199999999993</v>
      </c>
      <c r="I111" s="76">
        <v>91.260834000000003</v>
      </c>
      <c r="J111" s="76">
        <v>87.306090999999995</v>
      </c>
      <c r="K111" s="76">
        <v>84.665649000000002</v>
      </c>
      <c r="L111" s="76">
        <v>82.065605000000005</v>
      </c>
      <c r="M111" s="76">
        <v>84.370002999999997</v>
      </c>
      <c r="N111" s="76">
        <v>85.730689999999996</v>
      </c>
      <c r="O111" s="76">
        <v>86.845871000000002</v>
      </c>
      <c r="P111" s="76">
        <v>86.609261000000004</v>
      </c>
      <c r="Q111" s="76">
        <v>85.671310000000005</v>
      </c>
      <c r="R111" s="76">
        <v>83.069007999999997</v>
      </c>
      <c r="S111" s="76">
        <v>78.363174000000001</v>
      </c>
      <c r="T111" s="76">
        <v>75.100493999999998</v>
      </c>
      <c r="U111" s="76">
        <v>75.463714999999993</v>
      </c>
      <c r="V111" s="76">
        <v>75.996994000000001</v>
      </c>
      <c r="W111" s="76">
        <v>76.946151999999998</v>
      </c>
      <c r="X111" s="76">
        <v>77.419646999999998</v>
      </c>
      <c r="Y111" s="76">
        <v>78.951796999999999</v>
      </c>
      <c r="Z111" s="76">
        <v>80.508262999999999</v>
      </c>
      <c r="AA111" s="76">
        <v>80.486084000000005</v>
      </c>
      <c r="AB111" s="76">
        <v>79.839416999999997</v>
      </c>
      <c r="AC111" s="76">
        <v>79.747497999999993</v>
      </c>
      <c r="AD111" s="76">
        <v>80.891768999999996</v>
      </c>
      <c r="AE111" s="76">
        <v>82.468581999999998</v>
      </c>
      <c r="AF111" s="76">
        <v>83.210937999999999</v>
      </c>
      <c r="AG111" s="76">
        <v>84.195250999999999</v>
      </c>
      <c r="AH111" s="63">
        <v>6.4895999999999995E-2</v>
      </c>
    </row>
    <row r="112" spans="1:34" ht="24.75">
      <c r="A112" s="58" t="s">
        <v>430</v>
      </c>
      <c r="B112" s="62" t="s">
        <v>658</v>
      </c>
      <c r="C112" s="76">
        <v>0</v>
      </c>
      <c r="D112" s="76">
        <v>0</v>
      </c>
      <c r="E112" s="76">
        <v>0</v>
      </c>
      <c r="F112" s="76">
        <v>0</v>
      </c>
      <c r="G112" s="76">
        <v>0</v>
      </c>
      <c r="H112" s="76">
        <v>37.431125999999999</v>
      </c>
      <c r="I112" s="76">
        <v>0</v>
      </c>
      <c r="J112" s="76">
        <v>0</v>
      </c>
      <c r="K112" s="76">
        <v>30.388110999999999</v>
      </c>
      <c r="L112" s="76">
        <v>0</v>
      </c>
      <c r="M112" s="76">
        <v>13.218216</v>
      </c>
      <c r="N112" s="76">
        <v>22.691863999999999</v>
      </c>
      <c r="O112" s="76">
        <v>35.471885999999998</v>
      </c>
      <c r="P112" s="76">
        <v>47.917701999999998</v>
      </c>
      <c r="Q112" s="76">
        <v>58.515014999999998</v>
      </c>
      <c r="R112" s="76">
        <v>75.465698000000003</v>
      </c>
      <c r="S112" s="76">
        <v>70.508910999999998</v>
      </c>
      <c r="T112" s="76">
        <v>66.975098000000003</v>
      </c>
      <c r="U112" s="76">
        <v>67.681274000000002</v>
      </c>
      <c r="V112" s="76">
        <v>67.789917000000003</v>
      </c>
      <c r="W112" s="76">
        <v>67.758544999999998</v>
      </c>
      <c r="X112" s="76">
        <v>66.301513999999997</v>
      </c>
      <c r="Y112" s="76">
        <v>65.760131999999999</v>
      </c>
      <c r="Z112" s="76">
        <v>64.578979000000004</v>
      </c>
      <c r="AA112" s="76">
        <v>61.455933000000002</v>
      </c>
      <c r="AB112" s="76">
        <v>57.271118000000001</v>
      </c>
      <c r="AC112" s="76">
        <v>53.754638999999997</v>
      </c>
      <c r="AD112" s="76">
        <v>51.556395999999999</v>
      </c>
      <c r="AE112" s="76">
        <v>50.077880999999998</v>
      </c>
      <c r="AF112" s="76">
        <v>48.012695000000001</v>
      </c>
      <c r="AG112" s="76">
        <v>46.288330000000002</v>
      </c>
      <c r="AH112" s="63" t="s">
        <v>560</v>
      </c>
    </row>
    <row r="113" spans="1:34">
      <c r="A113" s="58" t="s">
        <v>431</v>
      </c>
      <c r="B113" s="62" t="s">
        <v>402</v>
      </c>
      <c r="C113" s="76">
        <v>0</v>
      </c>
      <c r="D113" s="76">
        <v>0</v>
      </c>
      <c r="E113" s="76">
        <v>11.480247</v>
      </c>
      <c r="F113" s="76">
        <v>23.068840000000002</v>
      </c>
      <c r="G113" s="76">
        <v>51.716681999999999</v>
      </c>
      <c r="H113" s="76">
        <v>46.809795000000001</v>
      </c>
      <c r="I113" s="76">
        <v>46.414143000000003</v>
      </c>
      <c r="J113" s="76">
        <v>47.910172000000003</v>
      </c>
      <c r="K113" s="76">
        <v>49.151169000000003</v>
      </c>
      <c r="L113" s="76">
        <v>50.310692000000003</v>
      </c>
      <c r="M113" s="76">
        <v>52.485390000000002</v>
      </c>
      <c r="N113" s="76">
        <v>55.767746000000002</v>
      </c>
      <c r="O113" s="76">
        <v>58.284194999999997</v>
      </c>
      <c r="P113" s="76">
        <v>58.741089000000002</v>
      </c>
      <c r="Q113" s="76">
        <v>58.515366</v>
      </c>
      <c r="R113" s="76">
        <v>58.297241</v>
      </c>
      <c r="S113" s="76">
        <v>58.581817999999998</v>
      </c>
      <c r="T113" s="76">
        <v>58.656478999999997</v>
      </c>
      <c r="U113" s="76">
        <v>58.849564000000001</v>
      </c>
      <c r="V113" s="76">
        <v>59.253310999999997</v>
      </c>
      <c r="W113" s="76">
        <v>59.697662000000001</v>
      </c>
      <c r="X113" s="76">
        <v>59.965499999999999</v>
      </c>
      <c r="Y113" s="76">
        <v>60.650925000000001</v>
      </c>
      <c r="Z113" s="76">
        <v>61.431274000000002</v>
      </c>
      <c r="AA113" s="76">
        <v>62.362166999999999</v>
      </c>
      <c r="AB113" s="76">
        <v>63.440261999999997</v>
      </c>
      <c r="AC113" s="76">
        <v>64.637787000000003</v>
      </c>
      <c r="AD113" s="76">
        <v>65.894576999999998</v>
      </c>
      <c r="AE113" s="76">
        <v>67.150374999999997</v>
      </c>
      <c r="AF113" s="76">
        <v>68.474670000000003</v>
      </c>
      <c r="AG113" s="76">
        <v>70.012039000000001</v>
      </c>
      <c r="AH113" s="63" t="s">
        <v>560</v>
      </c>
    </row>
    <row r="114" spans="1:34" ht="36.75">
      <c r="A114" s="58" t="s">
        <v>432</v>
      </c>
      <c r="B114" s="62" t="s">
        <v>656</v>
      </c>
      <c r="C114" s="76">
        <v>0</v>
      </c>
      <c r="D114" s="76">
        <v>0</v>
      </c>
      <c r="E114" s="76">
        <v>11.480247</v>
      </c>
      <c r="F114" s="76">
        <v>18.501953</v>
      </c>
      <c r="G114" s="76">
        <v>28.589088</v>
      </c>
      <c r="H114" s="76">
        <v>28.648199000000002</v>
      </c>
      <c r="I114" s="76">
        <v>26.231873</v>
      </c>
      <c r="J114" s="76">
        <v>26.711853000000001</v>
      </c>
      <c r="K114" s="76">
        <v>27.148743</v>
      </c>
      <c r="L114" s="76">
        <v>27.586272999999998</v>
      </c>
      <c r="M114" s="76">
        <v>29.185669000000001</v>
      </c>
      <c r="N114" s="76">
        <v>31.864899000000001</v>
      </c>
      <c r="O114" s="76">
        <v>31.920624</v>
      </c>
      <c r="P114" s="76">
        <v>32.034058000000002</v>
      </c>
      <c r="Q114" s="76">
        <v>32.151305999999998</v>
      </c>
      <c r="R114" s="76">
        <v>32.279724000000002</v>
      </c>
      <c r="S114" s="76">
        <v>32.670257999999997</v>
      </c>
      <c r="T114" s="76">
        <v>32.964874000000002</v>
      </c>
      <c r="U114" s="76">
        <v>33.331511999999996</v>
      </c>
      <c r="V114" s="76">
        <v>33.820189999999997</v>
      </c>
      <c r="W114" s="76">
        <v>34.338622999999998</v>
      </c>
      <c r="X114" s="76">
        <v>34.777588000000002</v>
      </c>
      <c r="Y114" s="76">
        <v>35.450133999999998</v>
      </c>
      <c r="Z114" s="76">
        <v>36.188476999999999</v>
      </c>
      <c r="AA114" s="76">
        <v>37.024292000000003</v>
      </c>
      <c r="AB114" s="76">
        <v>37.955139000000003</v>
      </c>
      <c r="AC114" s="76">
        <v>38.962952000000001</v>
      </c>
      <c r="AD114" s="76">
        <v>40.013916000000002</v>
      </c>
      <c r="AE114" s="76">
        <v>41.072693000000001</v>
      </c>
      <c r="AF114" s="76">
        <v>42.169922</v>
      </c>
      <c r="AG114" s="76">
        <v>43.382263000000002</v>
      </c>
      <c r="AH114" s="63" t="s">
        <v>560</v>
      </c>
    </row>
    <row r="115" spans="1:34" ht="36.75">
      <c r="A115" s="58" t="s">
        <v>433</v>
      </c>
      <c r="B115" s="62" t="s">
        <v>657</v>
      </c>
      <c r="C115" s="76">
        <v>0</v>
      </c>
      <c r="D115" s="76">
        <v>0</v>
      </c>
      <c r="E115" s="76">
        <v>0</v>
      </c>
      <c r="F115" s="76">
        <v>4.5668870000000004</v>
      </c>
      <c r="G115" s="76">
        <v>12.589356</v>
      </c>
      <c r="H115" s="76">
        <v>9.0128219999999999</v>
      </c>
      <c r="I115" s="76">
        <v>6.2567649999999997</v>
      </c>
      <c r="J115" s="76">
        <v>6.9326930000000004</v>
      </c>
      <c r="K115" s="76">
        <v>7.5462170000000004</v>
      </c>
      <c r="L115" s="76">
        <v>8.1051570000000002</v>
      </c>
      <c r="M115" s="76">
        <v>8.5770630000000008</v>
      </c>
      <c r="N115" s="76">
        <v>9.0623930000000001</v>
      </c>
      <c r="O115" s="76">
        <v>11.429062</v>
      </c>
      <c r="P115" s="76">
        <v>11.703583</v>
      </c>
      <c r="Q115" s="76">
        <v>11.357070999999999</v>
      </c>
      <c r="R115" s="76">
        <v>11.056609999999999</v>
      </c>
      <c r="S115" s="76">
        <v>10.912781000000001</v>
      </c>
      <c r="T115" s="76">
        <v>10.758347000000001</v>
      </c>
      <c r="U115" s="76">
        <v>10.664505</v>
      </c>
      <c r="V115" s="76">
        <v>10.645889</v>
      </c>
      <c r="W115" s="76">
        <v>10.667847</v>
      </c>
      <c r="X115" s="76">
        <v>10.660721000000001</v>
      </c>
      <c r="Y115" s="76">
        <v>10.758011</v>
      </c>
      <c r="Z115" s="76">
        <v>10.88031</v>
      </c>
      <c r="AA115" s="76">
        <v>11.033249</v>
      </c>
      <c r="AB115" s="76">
        <v>11.213760000000001</v>
      </c>
      <c r="AC115" s="76">
        <v>11.414612</v>
      </c>
      <c r="AD115" s="76">
        <v>11.621231</v>
      </c>
      <c r="AE115" s="76">
        <v>11.819350999999999</v>
      </c>
      <c r="AF115" s="76">
        <v>12.029266</v>
      </c>
      <c r="AG115" s="76">
        <v>12.284682999999999</v>
      </c>
      <c r="AH115" s="63" t="s">
        <v>560</v>
      </c>
    </row>
    <row r="116" spans="1:34">
      <c r="A116" s="58" t="s">
        <v>434</v>
      </c>
      <c r="B116" s="260" t="s">
        <v>658</v>
      </c>
      <c r="C116" s="261">
        <v>0</v>
      </c>
      <c r="D116" s="261">
        <v>0</v>
      </c>
      <c r="E116" s="261">
        <v>0</v>
      </c>
      <c r="F116" s="261">
        <v>0</v>
      </c>
      <c r="G116" s="261">
        <v>10.538239000000001</v>
      </c>
      <c r="H116" s="261">
        <v>9.1487730000000003</v>
      </c>
      <c r="I116" s="261">
        <v>13.925507</v>
      </c>
      <c r="J116" s="261">
        <v>14.265625</v>
      </c>
      <c r="K116" s="261">
        <v>14.456206999999999</v>
      </c>
      <c r="L116" s="261">
        <v>14.619263</v>
      </c>
      <c r="M116" s="261">
        <v>14.722656000000001</v>
      </c>
      <c r="N116" s="261">
        <v>14.840453999999999</v>
      </c>
      <c r="O116" s="261">
        <v>14.934509</v>
      </c>
      <c r="P116" s="261">
        <v>15.003448000000001</v>
      </c>
      <c r="Q116" s="261">
        <v>15.006989000000001</v>
      </c>
      <c r="R116" s="261">
        <v>14.960907000000001</v>
      </c>
      <c r="S116" s="261">
        <v>14.998779000000001</v>
      </c>
      <c r="T116" s="261">
        <v>14.933258</v>
      </c>
      <c r="U116" s="261">
        <v>14.853546</v>
      </c>
      <c r="V116" s="261">
        <v>14.787231</v>
      </c>
      <c r="W116" s="261">
        <v>14.691193</v>
      </c>
      <c r="X116" s="261">
        <v>14.527191</v>
      </c>
      <c r="Y116" s="261">
        <v>14.442780000000001</v>
      </c>
      <c r="Z116" s="261">
        <v>14.362488000000001</v>
      </c>
      <c r="AA116" s="261">
        <v>14.304626000000001</v>
      </c>
      <c r="AB116" s="261">
        <v>14.271362</v>
      </c>
      <c r="AC116" s="261">
        <v>14.260223</v>
      </c>
      <c r="AD116" s="261">
        <v>14.25943</v>
      </c>
      <c r="AE116" s="261">
        <v>14.258331</v>
      </c>
      <c r="AF116" s="261">
        <v>14.275482</v>
      </c>
      <c r="AG116" s="261">
        <v>14.345093</v>
      </c>
      <c r="AH116" s="262" t="s">
        <v>560</v>
      </c>
    </row>
    <row r="117" spans="1:34" ht="24.75">
      <c r="A117" s="58" t="s">
        <v>435</v>
      </c>
      <c r="B117" s="62" t="s">
        <v>404</v>
      </c>
      <c r="C117" s="76">
        <v>0</v>
      </c>
      <c r="D117" s="76">
        <v>0</v>
      </c>
      <c r="E117" s="76">
        <v>0</v>
      </c>
      <c r="F117" s="76">
        <v>14.142521</v>
      </c>
      <c r="G117" s="76">
        <v>35.199738000000004</v>
      </c>
      <c r="H117" s="76">
        <v>33.541885000000001</v>
      </c>
      <c r="I117" s="76">
        <v>29.704160999999999</v>
      </c>
      <c r="J117" s="76">
        <v>37.478279000000001</v>
      </c>
      <c r="K117" s="76">
        <v>40.383105999999998</v>
      </c>
      <c r="L117" s="76">
        <v>43.874802000000003</v>
      </c>
      <c r="M117" s="76">
        <v>47.267197000000003</v>
      </c>
      <c r="N117" s="76">
        <v>49.578643999999997</v>
      </c>
      <c r="O117" s="76">
        <v>52.026057999999999</v>
      </c>
      <c r="P117" s="76">
        <v>56.148299999999999</v>
      </c>
      <c r="Q117" s="76">
        <v>61.598576000000001</v>
      </c>
      <c r="R117" s="76">
        <v>62.922504000000004</v>
      </c>
      <c r="S117" s="76">
        <v>63.972118000000002</v>
      </c>
      <c r="T117" s="76">
        <v>65.340553</v>
      </c>
      <c r="U117" s="76">
        <v>66.743408000000002</v>
      </c>
      <c r="V117" s="76">
        <v>68.186027999999993</v>
      </c>
      <c r="W117" s="76">
        <v>69.637908999999993</v>
      </c>
      <c r="X117" s="76">
        <v>70.906447999999997</v>
      </c>
      <c r="Y117" s="76">
        <v>72.419769000000002</v>
      </c>
      <c r="Z117" s="76">
        <v>73.997642999999997</v>
      </c>
      <c r="AA117" s="76">
        <v>75.639694000000006</v>
      </c>
      <c r="AB117" s="76">
        <v>77.356673999999998</v>
      </c>
      <c r="AC117" s="76">
        <v>78.551102</v>
      </c>
      <c r="AD117" s="76">
        <v>80.447158999999999</v>
      </c>
      <c r="AE117" s="76">
        <v>82.517264999999995</v>
      </c>
      <c r="AF117" s="76">
        <v>84.766593999999998</v>
      </c>
      <c r="AG117" s="76">
        <v>87.225166000000002</v>
      </c>
      <c r="AH117" s="63" t="s">
        <v>560</v>
      </c>
    </row>
    <row r="118" spans="1:34" ht="36.75">
      <c r="A118" s="58" t="s">
        <v>436</v>
      </c>
      <c r="B118" s="62" t="s">
        <v>656</v>
      </c>
      <c r="C118" s="76">
        <v>0</v>
      </c>
      <c r="D118" s="76">
        <v>0</v>
      </c>
      <c r="E118" s="76">
        <v>0</v>
      </c>
      <c r="F118" s="76">
        <v>13.620169000000001</v>
      </c>
      <c r="G118" s="76">
        <v>28.143758999999999</v>
      </c>
      <c r="H118" s="76">
        <v>27.264645000000002</v>
      </c>
      <c r="I118" s="76">
        <v>25.290241000000002</v>
      </c>
      <c r="J118" s="76">
        <v>27.489864000000001</v>
      </c>
      <c r="K118" s="76">
        <v>29.755880000000001</v>
      </c>
      <c r="L118" s="76">
        <v>32.031395000000003</v>
      </c>
      <c r="M118" s="76">
        <v>34.265774</v>
      </c>
      <c r="N118" s="76">
        <v>36.307617</v>
      </c>
      <c r="O118" s="76">
        <v>38.427318999999997</v>
      </c>
      <c r="P118" s="76">
        <v>42.206665000000001</v>
      </c>
      <c r="Q118" s="76">
        <v>47.322814999999999</v>
      </c>
      <c r="R118" s="76">
        <v>48.313538000000001</v>
      </c>
      <c r="S118" s="76">
        <v>49.131348000000003</v>
      </c>
      <c r="T118" s="76">
        <v>50.185547</v>
      </c>
      <c r="U118" s="76">
        <v>51.317261000000002</v>
      </c>
      <c r="V118" s="76">
        <v>52.507080000000002</v>
      </c>
      <c r="W118" s="76">
        <v>53.729553000000003</v>
      </c>
      <c r="X118" s="76">
        <v>54.841431</v>
      </c>
      <c r="Y118" s="76">
        <v>56.153686999999998</v>
      </c>
      <c r="Z118" s="76">
        <v>57.533996999999999</v>
      </c>
      <c r="AA118" s="76">
        <v>58.981628000000001</v>
      </c>
      <c r="AB118" s="76">
        <v>60.504883</v>
      </c>
      <c r="AC118" s="76">
        <v>61.633727999999998</v>
      </c>
      <c r="AD118" s="76">
        <v>63.298462000000001</v>
      </c>
      <c r="AE118" s="76">
        <v>65.119140999999999</v>
      </c>
      <c r="AF118" s="76">
        <v>67.116271999999995</v>
      </c>
      <c r="AG118" s="76">
        <v>69.284851000000003</v>
      </c>
      <c r="AH118" s="63" t="s">
        <v>560</v>
      </c>
    </row>
    <row r="119" spans="1:34" ht="36.75">
      <c r="A119" s="58" t="s">
        <v>437</v>
      </c>
      <c r="B119" s="62" t="s">
        <v>657</v>
      </c>
      <c r="C119" s="76">
        <v>0</v>
      </c>
      <c r="D119" s="76">
        <v>0</v>
      </c>
      <c r="E119" s="76">
        <v>0</v>
      </c>
      <c r="F119" s="76">
        <v>0.52235200000000004</v>
      </c>
      <c r="G119" s="76">
        <v>2.8203900000000002</v>
      </c>
      <c r="H119" s="76">
        <v>2.3949699999999998</v>
      </c>
      <c r="I119" s="76">
        <v>1.310349</v>
      </c>
      <c r="J119" s="76">
        <v>1.610806</v>
      </c>
      <c r="K119" s="76">
        <v>1.8231029999999999</v>
      </c>
      <c r="L119" s="76">
        <v>2.7190470000000002</v>
      </c>
      <c r="M119" s="76">
        <v>3.587437</v>
      </c>
      <c r="N119" s="76">
        <v>3.6457980000000001</v>
      </c>
      <c r="O119" s="76">
        <v>3.7253270000000001</v>
      </c>
      <c r="P119" s="76">
        <v>3.819534</v>
      </c>
      <c r="Q119" s="76">
        <v>3.9216350000000002</v>
      </c>
      <c r="R119" s="76">
        <v>4.0356940000000003</v>
      </c>
      <c r="S119" s="76">
        <v>4.1299549999999998</v>
      </c>
      <c r="T119" s="76">
        <v>4.2675090000000004</v>
      </c>
      <c r="U119" s="76">
        <v>4.3737069999999996</v>
      </c>
      <c r="V119" s="76">
        <v>4.47567</v>
      </c>
      <c r="W119" s="76">
        <v>4.5751340000000003</v>
      </c>
      <c r="X119" s="76">
        <v>4.6588440000000002</v>
      </c>
      <c r="Y119" s="76">
        <v>4.7519869999999997</v>
      </c>
      <c r="Z119" s="76">
        <v>4.844322</v>
      </c>
      <c r="AA119" s="76">
        <v>4.9343110000000001</v>
      </c>
      <c r="AB119" s="76">
        <v>5.0227830000000004</v>
      </c>
      <c r="AC119" s="76">
        <v>5.0932909999999998</v>
      </c>
      <c r="AD119" s="76">
        <v>5.2154410000000002</v>
      </c>
      <c r="AE119" s="76">
        <v>5.3321459999999998</v>
      </c>
      <c r="AF119" s="76">
        <v>5.4255789999999999</v>
      </c>
      <c r="AG119" s="76">
        <v>5.5310600000000001</v>
      </c>
      <c r="AH119" s="63" t="s">
        <v>560</v>
      </c>
    </row>
    <row r="120" spans="1:34" ht="24.75">
      <c r="A120" s="58" t="s">
        <v>438</v>
      </c>
      <c r="B120" s="62" t="s">
        <v>658</v>
      </c>
      <c r="C120" s="76">
        <v>0</v>
      </c>
      <c r="D120" s="76">
        <v>0</v>
      </c>
      <c r="E120" s="76">
        <v>0</v>
      </c>
      <c r="F120" s="76">
        <v>0</v>
      </c>
      <c r="G120" s="76">
        <v>4.235589</v>
      </c>
      <c r="H120" s="76">
        <v>3.8822730000000001</v>
      </c>
      <c r="I120" s="76">
        <v>3.1035710000000001</v>
      </c>
      <c r="J120" s="76">
        <v>8.3776089999999996</v>
      </c>
      <c r="K120" s="76">
        <v>8.8041230000000006</v>
      </c>
      <c r="L120" s="76">
        <v>9.1243590000000001</v>
      </c>
      <c r="M120" s="76">
        <v>9.4139859999999995</v>
      </c>
      <c r="N120" s="76">
        <v>9.6252289999999991</v>
      </c>
      <c r="O120" s="76">
        <v>9.8734129999999993</v>
      </c>
      <c r="P120" s="76">
        <v>10.122101000000001</v>
      </c>
      <c r="Q120" s="76">
        <v>10.354126000000001</v>
      </c>
      <c r="R120" s="76">
        <v>10.573273</v>
      </c>
      <c r="S120" s="76">
        <v>10.710815</v>
      </c>
      <c r="T120" s="76">
        <v>10.887497</v>
      </c>
      <c r="U120" s="76">
        <v>11.052443999999999</v>
      </c>
      <c r="V120" s="76">
        <v>11.203277999999999</v>
      </c>
      <c r="W120" s="76">
        <v>11.333221</v>
      </c>
      <c r="X120" s="76">
        <v>11.406174</v>
      </c>
      <c r="Y120" s="76">
        <v>11.514099</v>
      </c>
      <c r="Z120" s="76">
        <v>11.619324000000001</v>
      </c>
      <c r="AA120" s="76">
        <v>11.723755000000001</v>
      </c>
      <c r="AB120" s="76">
        <v>11.82901</v>
      </c>
      <c r="AC120" s="76">
        <v>11.824081</v>
      </c>
      <c r="AD120" s="76">
        <v>11.933258</v>
      </c>
      <c r="AE120" s="76">
        <v>12.065979</v>
      </c>
      <c r="AF120" s="76">
        <v>12.224747000000001</v>
      </c>
      <c r="AG120" s="76">
        <v>12.409255999999999</v>
      </c>
      <c r="AH120" s="63" t="s">
        <v>560</v>
      </c>
    </row>
    <row r="121" spans="1:34" ht="24.75">
      <c r="A121" s="58" t="s">
        <v>439</v>
      </c>
      <c r="B121" s="62" t="s">
        <v>406</v>
      </c>
      <c r="C121" s="76">
        <v>0</v>
      </c>
      <c r="D121" s="76">
        <v>0</v>
      </c>
      <c r="E121" s="76">
        <v>10.182271999999999</v>
      </c>
      <c r="F121" s="76">
        <v>57.270690999999999</v>
      </c>
      <c r="G121" s="76">
        <v>81.159981000000002</v>
      </c>
      <c r="H121" s="76">
        <v>98.257583999999994</v>
      </c>
      <c r="I121" s="76">
        <v>100.03626300000001</v>
      </c>
      <c r="J121" s="76">
        <v>104.82756000000001</v>
      </c>
      <c r="K121" s="76">
        <v>110.299644</v>
      </c>
      <c r="L121" s="76">
        <v>115.75361599999999</v>
      </c>
      <c r="M121" s="76">
        <v>131.66464199999999</v>
      </c>
      <c r="N121" s="76">
        <v>141.397156</v>
      </c>
      <c r="O121" s="76">
        <v>146.480377</v>
      </c>
      <c r="P121" s="76">
        <v>152.208405</v>
      </c>
      <c r="Q121" s="76">
        <v>160.203079</v>
      </c>
      <c r="R121" s="76">
        <v>167.47348</v>
      </c>
      <c r="S121" s="76">
        <v>172.92083700000001</v>
      </c>
      <c r="T121" s="76">
        <v>179.53950499999999</v>
      </c>
      <c r="U121" s="76">
        <v>186.53692599999999</v>
      </c>
      <c r="V121" s="76">
        <v>193.92617799999999</v>
      </c>
      <c r="W121" s="76">
        <v>201.58873</v>
      </c>
      <c r="X121" s="76">
        <v>207.76672400000001</v>
      </c>
      <c r="Y121" s="76">
        <v>216.23320000000001</v>
      </c>
      <c r="Z121" s="76">
        <v>225.18975800000001</v>
      </c>
      <c r="AA121" s="76">
        <v>234.70748900000001</v>
      </c>
      <c r="AB121" s="76">
        <v>244.80856299999999</v>
      </c>
      <c r="AC121" s="76">
        <v>253.17962600000001</v>
      </c>
      <c r="AD121" s="76">
        <v>264.350189</v>
      </c>
      <c r="AE121" s="76">
        <v>276.35324100000003</v>
      </c>
      <c r="AF121" s="76">
        <v>289.08889799999997</v>
      </c>
      <c r="AG121" s="76">
        <v>302.68808000000001</v>
      </c>
      <c r="AH121" s="63" t="s">
        <v>560</v>
      </c>
    </row>
    <row r="122" spans="1:34" ht="36.75">
      <c r="A122" s="58" t="s">
        <v>440</v>
      </c>
      <c r="B122" s="62" t="s">
        <v>656</v>
      </c>
      <c r="C122" s="76">
        <v>0</v>
      </c>
      <c r="D122" s="76">
        <v>0</v>
      </c>
      <c r="E122" s="76">
        <v>10.182271999999999</v>
      </c>
      <c r="F122" s="76">
        <v>57.270690999999999</v>
      </c>
      <c r="G122" s="76">
        <v>69.764647999999994</v>
      </c>
      <c r="H122" s="76">
        <v>82.531188999999998</v>
      </c>
      <c r="I122" s="76">
        <v>84.126464999999996</v>
      </c>
      <c r="J122" s="76">
        <v>87.399047999999993</v>
      </c>
      <c r="K122" s="76">
        <v>91.158019999999993</v>
      </c>
      <c r="L122" s="76">
        <v>94.925842000000003</v>
      </c>
      <c r="M122" s="76">
        <v>101.52417</v>
      </c>
      <c r="N122" s="76">
        <v>110.146973</v>
      </c>
      <c r="O122" s="76">
        <v>114.04516599999999</v>
      </c>
      <c r="P122" s="76">
        <v>118.548706</v>
      </c>
      <c r="Q122" s="76">
        <v>123.47399900000001</v>
      </c>
      <c r="R122" s="76">
        <v>128.825684</v>
      </c>
      <c r="S122" s="76">
        <v>133.90112300000001</v>
      </c>
      <c r="T122" s="76">
        <v>139.90564000000001</v>
      </c>
      <c r="U122" s="76">
        <v>146.26061999999999</v>
      </c>
      <c r="V122" s="76">
        <v>152.98608400000001</v>
      </c>
      <c r="W122" s="76">
        <v>159.99572800000001</v>
      </c>
      <c r="X122" s="76">
        <v>165.93408199999999</v>
      </c>
      <c r="Y122" s="76">
        <v>173.74707000000001</v>
      </c>
      <c r="Z122" s="76">
        <v>182.05542</v>
      </c>
      <c r="AA122" s="76">
        <v>190.91357400000001</v>
      </c>
      <c r="AB122" s="76">
        <v>200.34106399999999</v>
      </c>
      <c r="AC122" s="76">
        <v>208.47949199999999</v>
      </c>
      <c r="AD122" s="76">
        <v>218.93579099999999</v>
      </c>
      <c r="AE122" s="76">
        <v>230.07299800000001</v>
      </c>
      <c r="AF122" s="76">
        <v>241.89917</v>
      </c>
      <c r="AG122" s="76">
        <v>254.472656</v>
      </c>
      <c r="AH122" s="63" t="s">
        <v>560</v>
      </c>
    </row>
    <row r="123" spans="1:34" ht="36.75">
      <c r="A123" s="58" t="s">
        <v>441</v>
      </c>
      <c r="B123" s="62" t="s">
        <v>657</v>
      </c>
      <c r="C123" s="76">
        <v>0</v>
      </c>
      <c r="D123" s="76">
        <v>0</v>
      </c>
      <c r="E123" s="76">
        <v>0</v>
      </c>
      <c r="F123" s="76">
        <v>0</v>
      </c>
      <c r="G123" s="76">
        <v>9.0823470000000004</v>
      </c>
      <c r="H123" s="76">
        <v>7.1950250000000002</v>
      </c>
      <c r="I123" s="76">
        <v>6.748399</v>
      </c>
      <c r="J123" s="76">
        <v>7.501112</v>
      </c>
      <c r="K123" s="76">
        <v>8.3266679999999997</v>
      </c>
      <c r="L123" s="76">
        <v>9.1772069999999992</v>
      </c>
      <c r="M123" s="76">
        <v>10.028620999999999</v>
      </c>
      <c r="N123" s="76">
        <v>10.879355</v>
      </c>
      <c r="O123" s="76">
        <v>11.784369</v>
      </c>
      <c r="P123" s="76">
        <v>12.687624</v>
      </c>
      <c r="Q123" s="76">
        <v>15.442612</v>
      </c>
      <c r="R123" s="76">
        <v>17.042968999999999</v>
      </c>
      <c r="S123" s="76">
        <v>17.238524999999999</v>
      </c>
      <c r="T123" s="76">
        <v>17.557693</v>
      </c>
      <c r="U123" s="76">
        <v>17.912506</v>
      </c>
      <c r="V123" s="76">
        <v>18.293151999999999</v>
      </c>
      <c r="W123" s="76">
        <v>18.687087999999999</v>
      </c>
      <c r="X123" s="76">
        <v>18.938231999999999</v>
      </c>
      <c r="Y123" s="76">
        <v>19.326218000000001</v>
      </c>
      <c r="Z123" s="76">
        <v>19.707977</v>
      </c>
      <c r="AA123" s="76">
        <v>20.084076</v>
      </c>
      <c r="AB123" s="76">
        <v>20.455963000000001</v>
      </c>
      <c r="AC123" s="76">
        <v>20.661102</v>
      </c>
      <c r="AD123" s="76">
        <v>21.044896999999999</v>
      </c>
      <c r="AE123" s="76">
        <v>21.542114000000002</v>
      </c>
      <c r="AF123" s="76">
        <v>22.046021</v>
      </c>
      <c r="AG123" s="76">
        <v>22.618652000000001</v>
      </c>
      <c r="AH123" s="63" t="s">
        <v>560</v>
      </c>
    </row>
    <row r="124" spans="1:34" ht="24.75">
      <c r="A124" s="58" t="s">
        <v>442</v>
      </c>
      <c r="B124" s="62" t="s">
        <v>658</v>
      </c>
      <c r="C124" s="76">
        <v>0</v>
      </c>
      <c r="D124" s="76">
        <v>0</v>
      </c>
      <c r="E124" s="76">
        <v>0</v>
      </c>
      <c r="F124" s="76">
        <v>0</v>
      </c>
      <c r="G124" s="76">
        <v>2.3129870000000001</v>
      </c>
      <c r="H124" s="76">
        <v>8.5313759999999998</v>
      </c>
      <c r="I124" s="76">
        <v>9.1613980000000002</v>
      </c>
      <c r="J124" s="76">
        <v>9.9273969999999991</v>
      </c>
      <c r="K124" s="76">
        <v>10.814959</v>
      </c>
      <c r="L124" s="76">
        <v>11.650568</v>
      </c>
      <c r="M124" s="76">
        <v>20.111847000000001</v>
      </c>
      <c r="N124" s="76">
        <v>20.370819000000001</v>
      </c>
      <c r="O124" s="76">
        <v>20.650848</v>
      </c>
      <c r="P124" s="76">
        <v>20.972076000000001</v>
      </c>
      <c r="Q124" s="76">
        <v>21.286469</v>
      </c>
      <c r="R124" s="76">
        <v>21.604828000000001</v>
      </c>
      <c r="S124" s="76">
        <v>21.781189000000001</v>
      </c>
      <c r="T124" s="76">
        <v>22.076172</v>
      </c>
      <c r="U124" s="76">
        <v>22.363800000000001</v>
      </c>
      <c r="V124" s="76">
        <v>22.646941999999999</v>
      </c>
      <c r="W124" s="76">
        <v>22.905913999999999</v>
      </c>
      <c r="X124" s="76">
        <v>22.894409</v>
      </c>
      <c r="Y124" s="76">
        <v>23.159911999999998</v>
      </c>
      <c r="Z124" s="76">
        <v>23.426361</v>
      </c>
      <c r="AA124" s="76">
        <v>23.709838999999999</v>
      </c>
      <c r="AB124" s="76">
        <v>24.011536</v>
      </c>
      <c r="AC124" s="76">
        <v>24.039031999999999</v>
      </c>
      <c r="AD124" s="76">
        <v>24.369506999999999</v>
      </c>
      <c r="AE124" s="76">
        <v>24.738129000000001</v>
      </c>
      <c r="AF124" s="76">
        <v>25.143706999999999</v>
      </c>
      <c r="AG124" s="76">
        <v>25.596771</v>
      </c>
      <c r="AH124" s="63" t="s">
        <v>560</v>
      </c>
    </row>
    <row r="125" spans="1:34">
      <c r="A125" s="58" t="s">
        <v>443</v>
      </c>
      <c r="B125" s="62" t="s">
        <v>408</v>
      </c>
      <c r="C125" s="76">
        <v>0</v>
      </c>
      <c r="D125" s="76">
        <v>0</v>
      </c>
      <c r="E125" s="76">
        <v>21.015381000000001</v>
      </c>
      <c r="F125" s="76">
        <v>176.45379600000001</v>
      </c>
      <c r="G125" s="76">
        <v>336.908905</v>
      </c>
      <c r="H125" s="76">
        <v>362.75518799999998</v>
      </c>
      <c r="I125" s="76">
        <v>348.24041699999998</v>
      </c>
      <c r="J125" s="76">
        <v>363.87698399999999</v>
      </c>
      <c r="K125" s="76">
        <v>397.19271900000001</v>
      </c>
      <c r="L125" s="76">
        <v>419.03320300000001</v>
      </c>
      <c r="M125" s="76">
        <v>457.17083700000001</v>
      </c>
      <c r="N125" s="76">
        <v>474.19845600000002</v>
      </c>
      <c r="O125" s="76">
        <v>507.73245200000002</v>
      </c>
      <c r="P125" s="76">
        <v>524.36285399999997</v>
      </c>
      <c r="Q125" s="76">
        <v>538.53051800000003</v>
      </c>
      <c r="R125" s="76">
        <v>566.07690400000001</v>
      </c>
      <c r="S125" s="76">
        <v>583.73956299999998</v>
      </c>
      <c r="T125" s="76">
        <v>592.87042199999996</v>
      </c>
      <c r="U125" s="76">
        <v>602.50286900000003</v>
      </c>
      <c r="V125" s="76">
        <v>613.011169</v>
      </c>
      <c r="W125" s="76">
        <v>624.35943599999996</v>
      </c>
      <c r="X125" s="76">
        <v>636.15319799999997</v>
      </c>
      <c r="Y125" s="76">
        <v>648.44500700000003</v>
      </c>
      <c r="Z125" s="76">
        <v>661.25793499999997</v>
      </c>
      <c r="AA125" s="76">
        <v>674.58917199999996</v>
      </c>
      <c r="AB125" s="76">
        <v>689.506531</v>
      </c>
      <c r="AC125" s="76">
        <v>705.59545900000001</v>
      </c>
      <c r="AD125" s="76">
        <v>724.67871100000002</v>
      </c>
      <c r="AE125" s="76">
        <v>754.42401099999995</v>
      </c>
      <c r="AF125" s="76">
        <v>775.99926800000003</v>
      </c>
      <c r="AG125" s="76">
        <v>799.02233899999999</v>
      </c>
      <c r="AH125" s="63" t="s">
        <v>560</v>
      </c>
    </row>
    <row r="126" spans="1:34" ht="36.75">
      <c r="A126" s="58" t="s">
        <v>444</v>
      </c>
      <c r="B126" s="62" t="s">
        <v>656</v>
      </c>
      <c r="C126" s="76">
        <v>0</v>
      </c>
      <c r="D126" s="76">
        <v>0</v>
      </c>
      <c r="E126" s="76">
        <v>21.015381000000001</v>
      </c>
      <c r="F126" s="76">
        <v>165.89233400000001</v>
      </c>
      <c r="G126" s="76">
        <v>255.370926</v>
      </c>
      <c r="H126" s="76">
        <v>299.53949</v>
      </c>
      <c r="I126" s="76">
        <v>288.30139200000002</v>
      </c>
      <c r="J126" s="76">
        <v>301.90521200000001</v>
      </c>
      <c r="K126" s="76">
        <v>316.31698599999999</v>
      </c>
      <c r="L126" s="76">
        <v>329.143463</v>
      </c>
      <c r="M126" s="76">
        <v>343.61328099999997</v>
      </c>
      <c r="N126" s="76">
        <v>353.96142600000002</v>
      </c>
      <c r="O126" s="76">
        <v>382.07421900000003</v>
      </c>
      <c r="P126" s="76">
        <v>393.33789100000001</v>
      </c>
      <c r="Q126" s="76">
        <v>402.27050800000001</v>
      </c>
      <c r="R126" s="76">
        <v>411.02392600000002</v>
      </c>
      <c r="S126" s="76">
        <v>420.01464800000002</v>
      </c>
      <c r="T126" s="76">
        <v>429.851562</v>
      </c>
      <c r="U126" s="76">
        <v>439.99414100000001</v>
      </c>
      <c r="V126" s="76">
        <v>450.70507800000001</v>
      </c>
      <c r="W126" s="76">
        <v>461.97705100000002</v>
      </c>
      <c r="X126" s="76">
        <v>473.60693400000002</v>
      </c>
      <c r="Y126" s="76">
        <v>485.65087899999997</v>
      </c>
      <c r="Z126" s="76">
        <v>498.16943400000002</v>
      </c>
      <c r="AA126" s="76">
        <v>511.16699199999999</v>
      </c>
      <c r="AB126" s="76">
        <v>525.45459000000005</v>
      </c>
      <c r="AC126" s="76">
        <v>540.70849599999997</v>
      </c>
      <c r="AD126" s="76">
        <v>557.11914100000001</v>
      </c>
      <c r="AE126" s="76">
        <v>575.50976600000001</v>
      </c>
      <c r="AF126" s="76">
        <v>595.63378899999998</v>
      </c>
      <c r="AG126" s="76">
        <v>616.88476600000001</v>
      </c>
      <c r="AH126" s="63" t="s">
        <v>560</v>
      </c>
    </row>
    <row r="127" spans="1:34" ht="36.75">
      <c r="A127" s="58" t="s">
        <v>445</v>
      </c>
      <c r="B127" s="62" t="s">
        <v>657</v>
      </c>
      <c r="C127" s="76">
        <v>0</v>
      </c>
      <c r="D127" s="76">
        <v>0</v>
      </c>
      <c r="E127" s="76">
        <v>0</v>
      </c>
      <c r="F127" s="76">
        <v>10.56147</v>
      </c>
      <c r="G127" s="76">
        <v>71.424614000000005</v>
      </c>
      <c r="H127" s="76">
        <v>56.133785000000003</v>
      </c>
      <c r="I127" s="76">
        <v>44.473457000000003</v>
      </c>
      <c r="J127" s="76">
        <v>50.038845000000002</v>
      </c>
      <c r="K127" s="76">
        <v>56.015644000000002</v>
      </c>
      <c r="L127" s="76">
        <v>61.799225</v>
      </c>
      <c r="M127" s="76">
        <v>67.381912</v>
      </c>
      <c r="N127" s="76">
        <v>72.912993999999998</v>
      </c>
      <c r="O127" s="76">
        <v>77.841217</v>
      </c>
      <c r="P127" s="76">
        <v>82.548034999999999</v>
      </c>
      <c r="Q127" s="76">
        <v>87.009583000000006</v>
      </c>
      <c r="R127" s="76">
        <v>105.250732</v>
      </c>
      <c r="S127" s="76">
        <v>113.520996</v>
      </c>
      <c r="T127" s="76">
        <v>112.463013</v>
      </c>
      <c r="U127" s="76">
        <v>111.752319</v>
      </c>
      <c r="V127" s="76">
        <v>111.457886</v>
      </c>
      <c r="W127" s="76">
        <v>111.556274</v>
      </c>
      <c r="X127" s="76">
        <v>111.874146</v>
      </c>
      <c r="Y127" s="76">
        <v>112.393066</v>
      </c>
      <c r="Z127" s="76">
        <v>113.06860399999999</v>
      </c>
      <c r="AA127" s="76">
        <v>113.86193799999999</v>
      </c>
      <c r="AB127" s="76">
        <v>114.909424</v>
      </c>
      <c r="AC127" s="76">
        <v>116.151611</v>
      </c>
      <c r="AD127" s="76">
        <v>117.646637</v>
      </c>
      <c r="AE127" s="76">
        <v>120.12329099999999</v>
      </c>
      <c r="AF127" s="76">
        <v>122.516113</v>
      </c>
      <c r="AG127" s="76">
        <v>125.198853</v>
      </c>
      <c r="AH127" s="63" t="s">
        <v>560</v>
      </c>
    </row>
    <row r="128" spans="1:34" ht="24.75">
      <c r="A128" s="58" t="s">
        <v>446</v>
      </c>
      <c r="B128" s="62" t="s">
        <v>658</v>
      </c>
      <c r="C128" s="76">
        <v>0</v>
      </c>
      <c r="D128" s="76">
        <v>0</v>
      </c>
      <c r="E128" s="76">
        <v>0</v>
      </c>
      <c r="F128" s="76">
        <v>0</v>
      </c>
      <c r="G128" s="76">
        <v>10.113369</v>
      </c>
      <c r="H128" s="76">
        <v>7.0819000000000001</v>
      </c>
      <c r="I128" s="76">
        <v>15.465588</v>
      </c>
      <c r="J128" s="76">
        <v>11.932912999999999</v>
      </c>
      <c r="K128" s="76">
        <v>24.860078999999999</v>
      </c>
      <c r="L128" s="76">
        <v>28.090516999999998</v>
      </c>
      <c r="M128" s="76">
        <v>46.175659000000003</v>
      </c>
      <c r="N128" s="76">
        <v>47.324036</v>
      </c>
      <c r="O128" s="76">
        <v>47.817017</v>
      </c>
      <c r="P128" s="76">
        <v>48.476928999999998</v>
      </c>
      <c r="Q128" s="76">
        <v>49.250427000000002</v>
      </c>
      <c r="R128" s="76">
        <v>49.802245999999997</v>
      </c>
      <c r="S128" s="76">
        <v>50.203918000000002</v>
      </c>
      <c r="T128" s="76">
        <v>50.555847</v>
      </c>
      <c r="U128" s="76">
        <v>50.756408999999998</v>
      </c>
      <c r="V128" s="76">
        <v>50.848205999999998</v>
      </c>
      <c r="W128" s="76">
        <v>50.826110999999997</v>
      </c>
      <c r="X128" s="76">
        <v>50.672119000000002</v>
      </c>
      <c r="Y128" s="76">
        <v>50.401062000000003</v>
      </c>
      <c r="Z128" s="76">
        <v>50.019897</v>
      </c>
      <c r="AA128" s="76">
        <v>49.560242000000002</v>
      </c>
      <c r="AB128" s="76">
        <v>49.142516999999998</v>
      </c>
      <c r="AC128" s="76">
        <v>48.735351999999999</v>
      </c>
      <c r="AD128" s="76">
        <v>49.912964000000002</v>
      </c>
      <c r="AE128" s="76">
        <v>58.790954999999997</v>
      </c>
      <c r="AF128" s="76">
        <v>57.849364999999999</v>
      </c>
      <c r="AG128" s="76">
        <v>56.938721000000001</v>
      </c>
      <c r="AH128" s="63" t="s">
        <v>560</v>
      </c>
    </row>
    <row r="129" spans="1:34">
      <c r="A129" s="58" t="s">
        <v>447</v>
      </c>
      <c r="B129" s="62" t="s">
        <v>410</v>
      </c>
      <c r="C129" s="76">
        <v>0</v>
      </c>
      <c r="D129" s="76">
        <v>0</v>
      </c>
      <c r="E129" s="76">
        <v>0</v>
      </c>
      <c r="F129" s="76">
        <v>24.603656999999998</v>
      </c>
      <c r="G129" s="76">
        <v>84.911941999999996</v>
      </c>
      <c r="H129" s="76">
        <v>98.060753000000005</v>
      </c>
      <c r="I129" s="76">
        <v>97.069534000000004</v>
      </c>
      <c r="J129" s="76">
        <v>100.415665</v>
      </c>
      <c r="K129" s="76">
        <v>103.778526</v>
      </c>
      <c r="L129" s="76">
        <v>107.26496899999999</v>
      </c>
      <c r="M129" s="76">
        <v>110.90969800000001</v>
      </c>
      <c r="N129" s="76">
        <v>114.359612</v>
      </c>
      <c r="O129" s="76">
        <v>120.533958</v>
      </c>
      <c r="P129" s="76">
        <v>131.50088500000001</v>
      </c>
      <c r="Q129" s="76">
        <v>135.25135800000001</v>
      </c>
      <c r="R129" s="76">
        <v>140.10221899999999</v>
      </c>
      <c r="S129" s="76">
        <v>144.044342</v>
      </c>
      <c r="T129" s="76">
        <v>149.48744199999999</v>
      </c>
      <c r="U129" s="76">
        <v>157.28161600000001</v>
      </c>
      <c r="V129" s="76">
        <v>162.49896200000001</v>
      </c>
      <c r="W129" s="76">
        <v>168.18661499999999</v>
      </c>
      <c r="X129" s="76">
        <v>173.97061199999999</v>
      </c>
      <c r="Y129" s="76">
        <v>180.89489699999999</v>
      </c>
      <c r="Z129" s="76">
        <v>188.663849</v>
      </c>
      <c r="AA129" s="76">
        <v>197.15100100000001</v>
      </c>
      <c r="AB129" s="76">
        <v>206.30920399999999</v>
      </c>
      <c r="AC129" s="76">
        <v>215.33618200000001</v>
      </c>
      <c r="AD129" s="76">
        <v>226.19335899999999</v>
      </c>
      <c r="AE129" s="76">
        <v>237.83221399999999</v>
      </c>
      <c r="AF129" s="76">
        <v>250.44223</v>
      </c>
      <c r="AG129" s="76">
        <v>264.02340700000002</v>
      </c>
      <c r="AH129" s="63" t="s">
        <v>560</v>
      </c>
    </row>
    <row r="130" spans="1:34" ht="36.75">
      <c r="A130" s="58" t="s">
        <v>448</v>
      </c>
      <c r="B130" s="62" t="s">
        <v>656</v>
      </c>
      <c r="C130" s="76">
        <v>0</v>
      </c>
      <c r="D130" s="76">
        <v>0</v>
      </c>
      <c r="E130" s="76">
        <v>0</v>
      </c>
      <c r="F130" s="76">
        <v>24.603656999999998</v>
      </c>
      <c r="G130" s="76">
        <v>53.928925</v>
      </c>
      <c r="H130" s="76">
        <v>55.341675000000002</v>
      </c>
      <c r="I130" s="76">
        <v>54.965392999999999</v>
      </c>
      <c r="J130" s="76">
        <v>56.637695000000001</v>
      </c>
      <c r="K130" s="76">
        <v>58.333435000000001</v>
      </c>
      <c r="L130" s="76">
        <v>60.126525999999998</v>
      </c>
      <c r="M130" s="76">
        <v>62.057983</v>
      </c>
      <c r="N130" s="76">
        <v>63.979430999999998</v>
      </c>
      <c r="O130" s="76">
        <v>68.391541000000004</v>
      </c>
      <c r="P130" s="76">
        <v>77.521056999999999</v>
      </c>
      <c r="Q130" s="76">
        <v>79.426879999999997</v>
      </c>
      <c r="R130" s="76">
        <v>81.787353999999993</v>
      </c>
      <c r="S130" s="76">
        <v>84.445189999999997</v>
      </c>
      <c r="T130" s="76">
        <v>87.572265999999999</v>
      </c>
      <c r="U130" s="76">
        <v>91.097167999999996</v>
      </c>
      <c r="V130" s="76">
        <v>95.122803000000005</v>
      </c>
      <c r="W130" s="76">
        <v>99.489258000000007</v>
      </c>
      <c r="X130" s="76">
        <v>103.96581999999999</v>
      </c>
      <c r="Y130" s="76">
        <v>109.205322</v>
      </c>
      <c r="Z130" s="76">
        <v>115.041138</v>
      </c>
      <c r="AA130" s="76">
        <v>121.41735799999999</v>
      </c>
      <c r="AB130" s="76">
        <v>128.31811500000001</v>
      </c>
      <c r="AC130" s="76">
        <v>135.28460699999999</v>
      </c>
      <c r="AD130" s="76">
        <v>143.50842299999999</v>
      </c>
      <c r="AE130" s="76">
        <v>152.263306</v>
      </c>
      <c r="AF130" s="76">
        <v>161.67981</v>
      </c>
      <c r="AG130" s="76">
        <v>171.78454600000001</v>
      </c>
      <c r="AH130" s="63" t="s">
        <v>560</v>
      </c>
    </row>
    <row r="131" spans="1:34" ht="36.75">
      <c r="A131" s="58" t="s">
        <v>449</v>
      </c>
      <c r="B131" s="62" t="s">
        <v>657</v>
      </c>
      <c r="C131" s="76">
        <v>0</v>
      </c>
      <c r="D131" s="76">
        <v>0</v>
      </c>
      <c r="E131" s="76">
        <v>0</v>
      </c>
      <c r="F131" s="76">
        <v>0</v>
      </c>
      <c r="G131" s="76">
        <v>12.688656999999999</v>
      </c>
      <c r="H131" s="76">
        <v>8.2159370000000003</v>
      </c>
      <c r="I131" s="76">
        <v>8.0582080000000005</v>
      </c>
      <c r="J131" s="76">
        <v>9.1350540000000002</v>
      </c>
      <c r="K131" s="76">
        <v>10.268179999999999</v>
      </c>
      <c r="L131" s="76">
        <v>11.449780000000001</v>
      </c>
      <c r="M131" s="76">
        <v>12.656948</v>
      </c>
      <c r="N131" s="76">
        <v>13.812061999999999</v>
      </c>
      <c r="O131" s="76">
        <v>15.013692000000001</v>
      </c>
      <c r="P131" s="76">
        <v>16.207117</v>
      </c>
      <c r="Q131" s="76">
        <v>17.369343000000001</v>
      </c>
      <c r="R131" s="76">
        <v>19.129073999999999</v>
      </c>
      <c r="S131" s="76">
        <v>19.747039999999998</v>
      </c>
      <c r="T131" s="76">
        <v>21.330214999999999</v>
      </c>
      <c r="U131" s="76">
        <v>24.840209999999999</v>
      </c>
      <c r="V131" s="76">
        <v>25.178650000000001</v>
      </c>
      <c r="W131" s="76">
        <v>25.639191</v>
      </c>
      <c r="X131" s="76">
        <v>26.18985</v>
      </c>
      <c r="Y131" s="76">
        <v>26.860474</v>
      </c>
      <c r="Z131" s="76">
        <v>27.623871000000001</v>
      </c>
      <c r="AA131" s="76">
        <v>28.447510000000001</v>
      </c>
      <c r="AB131" s="76">
        <v>29.314453</v>
      </c>
      <c r="AC131" s="76">
        <v>30.106262000000001</v>
      </c>
      <c r="AD131" s="76">
        <v>31.08783</v>
      </c>
      <c r="AE131" s="76">
        <v>32.158386</v>
      </c>
      <c r="AF131" s="76">
        <v>33.352020000000003</v>
      </c>
      <c r="AG131" s="76">
        <v>34.665984999999999</v>
      </c>
      <c r="AH131" s="63" t="s">
        <v>560</v>
      </c>
    </row>
    <row r="132" spans="1:34" ht="24.75">
      <c r="A132" s="58" t="s">
        <v>450</v>
      </c>
      <c r="B132" s="62" t="s">
        <v>658</v>
      </c>
      <c r="C132" s="76">
        <v>0</v>
      </c>
      <c r="D132" s="76">
        <v>0</v>
      </c>
      <c r="E132" s="76">
        <v>0</v>
      </c>
      <c r="F132" s="76">
        <v>0</v>
      </c>
      <c r="G132" s="76">
        <v>18.294353000000001</v>
      </c>
      <c r="H132" s="76">
        <v>34.503143000000001</v>
      </c>
      <c r="I132" s="76">
        <v>34.045929000000001</v>
      </c>
      <c r="J132" s="76">
        <v>34.642913999999998</v>
      </c>
      <c r="K132" s="76">
        <v>35.176909999999999</v>
      </c>
      <c r="L132" s="76">
        <v>35.688659999999999</v>
      </c>
      <c r="M132" s="76">
        <v>36.194763000000002</v>
      </c>
      <c r="N132" s="76">
        <v>36.568114999999999</v>
      </c>
      <c r="O132" s="76">
        <v>37.128723000000001</v>
      </c>
      <c r="P132" s="76">
        <v>37.772705000000002</v>
      </c>
      <c r="Q132" s="76">
        <v>38.455139000000003</v>
      </c>
      <c r="R132" s="76">
        <v>39.185791000000002</v>
      </c>
      <c r="S132" s="76">
        <v>39.852111999999998</v>
      </c>
      <c r="T132" s="76">
        <v>40.584961</v>
      </c>
      <c r="U132" s="76">
        <v>41.344237999999997</v>
      </c>
      <c r="V132" s="76">
        <v>42.197510000000001</v>
      </c>
      <c r="W132" s="76">
        <v>43.058166999999997</v>
      </c>
      <c r="X132" s="76">
        <v>43.814940999999997</v>
      </c>
      <c r="Y132" s="76">
        <v>44.829101999999999</v>
      </c>
      <c r="Z132" s="76">
        <v>45.998840000000001</v>
      </c>
      <c r="AA132" s="76">
        <v>47.286133</v>
      </c>
      <c r="AB132" s="76">
        <v>48.676636000000002</v>
      </c>
      <c r="AC132" s="76">
        <v>49.945312000000001</v>
      </c>
      <c r="AD132" s="76">
        <v>51.597107000000001</v>
      </c>
      <c r="AE132" s="76">
        <v>53.410522</v>
      </c>
      <c r="AF132" s="76">
        <v>55.410400000000003</v>
      </c>
      <c r="AG132" s="76">
        <v>57.572876000000001</v>
      </c>
      <c r="AH132" s="63" t="s">
        <v>560</v>
      </c>
    </row>
    <row r="133" spans="1:34">
      <c r="A133" s="58" t="s">
        <v>451</v>
      </c>
      <c r="B133" s="62" t="s">
        <v>412</v>
      </c>
      <c r="C133" s="76">
        <v>0</v>
      </c>
      <c r="D133" s="76">
        <v>0</v>
      </c>
      <c r="E133" s="76">
        <v>0</v>
      </c>
      <c r="F133" s="76">
        <v>11.749161000000001</v>
      </c>
      <c r="G133" s="76">
        <v>115.34672500000001</v>
      </c>
      <c r="H133" s="76">
        <v>95.815582000000006</v>
      </c>
      <c r="I133" s="76">
        <v>101.73027</v>
      </c>
      <c r="J133" s="76">
        <v>111.54553199999999</v>
      </c>
      <c r="K133" s="76">
        <v>131.762924</v>
      </c>
      <c r="L133" s="76">
        <v>143.80049099999999</v>
      </c>
      <c r="M133" s="76">
        <v>152.56127900000001</v>
      </c>
      <c r="N133" s="76">
        <v>160.43450899999999</v>
      </c>
      <c r="O133" s="76">
        <v>169.78801000000001</v>
      </c>
      <c r="P133" s="76">
        <v>179.476349</v>
      </c>
      <c r="Q133" s="76">
        <v>189.26151999999999</v>
      </c>
      <c r="R133" s="76">
        <v>199.100021</v>
      </c>
      <c r="S133" s="76">
        <v>208.302246</v>
      </c>
      <c r="T133" s="76">
        <v>218.45919799999999</v>
      </c>
      <c r="U133" s="76">
        <v>236.67796300000001</v>
      </c>
      <c r="V133" s="76">
        <v>249.707291</v>
      </c>
      <c r="W133" s="76">
        <v>256.43420400000002</v>
      </c>
      <c r="X133" s="76">
        <v>262.47283900000002</v>
      </c>
      <c r="Y133" s="76">
        <v>269.92770400000001</v>
      </c>
      <c r="Z133" s="76">
        <v>277.76681500000001</v>
      </c>
      <c r="AA133" s="76">
        <v>285.95141599999999</v>
      </c>
      <c r="AB133" s="76">
        <v>294.53192100000001</v>
      </c>
      <c r="AC133" s="76">
        <v>301.76617399999998</v>
      </c>
      <c r="AD133" s="76">
        <v>311.18383799999998</v>
      </c>
      <c r="AE133" s="76">
        <v>321.22198500000002</v>
      </c>
      <c r="AF133" s="76">
        <v>331.98455799999999</v>
      </c>
      <c r="AG133" s="76">
        <v>343.73757899999998</v>
      </c>
      <c r="AH133" s="63" t="s">
        <v>560</v>
      </c>
    </row>
    <row r="134" spans="1:34" ht="36.75">
      <c r="A134" s="58" t="s">
        <v>452</v>
      </c>
      <c r="B134" s="62" t="s">
        <v>656</v>
      </c>
      <c r="C134" s="76">
        <v>0</v>
      </c>
      <c r="D134" s="76">
        <v>0</v>
      </c>
      <c r="E134" s="76">
        <v>0</v>
      </c>
      <c r="F134" s="76">
        <v>11.749161000000001</v>
      </c>
      <c r="G134" s="76">
        <v>53.841056999999999</v>
      </c>
      <c r="H134" s="76">
        <v>57.791415999999998</v>
      </c>
      <c r="I134" s="76">
        <v>60.518096999999997</v>
      </c>
      <c r="J134" s="76">
        <v>64.742607000000007</v>
      </c>
      <c r="K134" s="76">
        <v>78.702636999999996</v>
      </c>
      <c r="L134" s="76">
        <v>81.533325000000005</v>
      </c>
      <c r="M134" s="76">
        <v>84.472046000000006</v>
      </c>
      <c r="N134" s="76">
        <v>87.191528000000005</v>
      </c>
      <c r="O134" s="76">
        <v>90.469971000000001</v>
      </c>
      <c r="P134" s="76">
        <v>94.043091000000004</v>
      </c>
      <c r="Q134" s="76">
        <v>97.783691000000005</v>
      </c>
      <c r="R134" s="76">
        <v>101.71581999999999</v>
      </c>
      <c r="S134" s="76">
        <v>105.455078</v>
      </c>
      <c r="T134" s="76">
        <v>109.57556200000001</v>
      </c>
      <c r="U134" s="76">
        <v>113.933105</v>
      </c>
      <c r="V134" s="76">
        <v>118.442993</v>
      </c>
      <c r="W134" s="76">
        <v>123.024902</v>
      </c>
      <c r="X134" s="76">
        <v>127.26892100000001</v>
      </c>
      <c r="Y134" s="76">
        <v>132.171753</v>
      </c>
      <c r="Z134" s="76">
        <v>137.32482899999999</v>
      </c>
      <c r="AA134" s="76">
        <v>142.74035599999999</v>
      </c>
      <c r="AB134" s="76">
        <v>148.48034699999999</v>
      </c>
      <c r="AC134" s="76">
        <v>153.85791</v>
      </c>
      <c r="AD134" s="76">
        <v>160.285889</v>
      </c>
      <c r="AE134" s="76">
        <v>167.125</v>
      </c>
      <c r="AF134" s="76">
        <v>174.39550800000001</v>
      </c>
      <c r="AG134" s="76">
        <v>182.20727500000001</v>
      </c>
      <c r="AH134" s="63" t="s">
        <v>560</v>
      </c>
    </row>
    <row r="135" spans="1:34" ht="36.75">
      <c r="A135" s="58" t="s">
        <v>453</v>
      </c>
      <c r="B135" s="62" t="s">
        <v>657</v>
      </c>
      <c r="C135" s="76">
        <v>0</v>
      </c>
      <c r="D135" s="76">
        <v>0</v>
      </c>
      <c r="E135" s="76">
        <v>0</v>
      </c>
      <c r="F135" s="76">
        <v>0</v>
      </c>
      <c r="G135" s="76">
        <v>54.133094999999997</v>
      </c>
      <c r="H135" s="76">
        <v>33.589264</v>
      </c>
      <c r="I135" s="76">
        <v>36.009838000000002</v>
      </c>
      <c r="J135" s="76">
        <v>40.60078</v>
      </c>
      <c r="K135" s="76">
        <v>45.898457000000001</v>
      </c>
      <c r="L135" s="76">
        <v>51.459437999999999</v>
      </c>
      <c r="M135" s="76">
        <v>57.059646999999998</v>
      </c>
      <c r="N135" s="76">
        <v>62.082923999999998</v>
      </c>
      <c r="O135" s="76">
        <v>68.013412000000002</v>
      </c>
      <c r="P135" s="76">
        <v>73.964127000000005</v>
      </c>
      <c r="Q135" s="76">
        <v>79.856003000000001</v>
      </c>
      <c r="R135" s="76">
        <v>85.611525999999998</v>
      </c>
      <c r="S135" s="76">
        <v>90.988204999999994</v>
      </c>
      <c r="T135" s="76">
        <v>96.902221999999995</v>
      </c>
      <c r="U135" s="76">
        <v>110.62133799999999</v>
      </c>
      <c r="V135" s="76">
        <v>118.994507</v>
      </c>
      <c r="W135" s="76">
        <v>121.001587</v>
      </c>
      <c r="X135" s="76">
        <v>122.71032700000001</v>
      </c>
      <c r="Y135" s="76">
        <v>125.106323</v>
      </c>
      <c r="Z135" s="76">
        <v>127.614014</v>
      </c>
      <c r="AA135" s="76">
        <v>130.18347199999999</v>
      </c>
      <c r="AB135" s="76">
        <v>132.796753</v>
      </c>
      <c r="AC135" s="76">
        <v>134.46130400000001</v>
      </c>
      <c r="AD135" s="76">
        <v>137.17126500000001</v>
      </c>
      <c r="AE135" s="76">
        <v>140.06079099999999</v>
      </c>
      <c r="AF135" s="76">
        <v>143.21301299999999</v>
      </c>
      <c r="AG135" s="76">
        <v>146.77221700000001</v>
      </c>
      <c r="AH135" s="63" t="s">
        <v>560</v>
      </c>
    </row>
    <row r="136" spans="1:34" ht="24.75">
      <c r="A136" s="58" t="s">
        <v>454</v>
      </c>
      <c r="B136" s="62" t="s">
        <v>658</v>
      </c>
      <c r="C136" s="76">
        <v>0</v>
      </c>
      <c r="D136" s="76">
        <v>0</v>
      </c>
      <c r="E136" s="76">
        <v>0</v>
      </c>
      <c r="F136" s="76">
        <v>0</v>
      </c>
      <c r="G136" s="76">
        <v>7.3725740000000002</v>
      </c>
      <c r="H136" s="76">
        <v>4.4349059999999998</v>
      </c>
      <c r="I136" s="76">
        <v>5.2023320000000002</v>
      </c>
      <c r="J136" s="76">
        <v>6.2021480000000002</v>
      </c>
      <c r="K136" s="76">
        <v>7.161835</v>
      </c>
      <c r="L136" s="76">
        <v>10.807724</v>
      </c>
      <c r="M136" s="76">
        <v>11.029586999999999</v>
      </c>
      <c r="N136" s="76">
        <v>11.160064999999999</v>
      </c>
      <c r="O136" s="76">
        <v>11.304626000000001</v>
      </c>
      <c r="P136" s="76">
        <v>11.469131000000001</v>
      </c>
      <c r="Q136" s="76">
        <v>11.621826</v>
      </c>
      <c r="R136" s="76">
        <v>11.772675</v>
      </c>
      <c r="S136" s="76">
        <v>11.858962999999999</v>
      </c>
      <c r="T136" s="76">
        <v>11.981415</v>
      </c>
      <c r="U136" s="76">
        <v>12.123519999999999</v>
      </c>
      <c r="V136" s="76">
        <v>12.269791</v>
      </c>
      <c r="W136" s="76">
        <v>12.4077</v>
      </c>
      <c r="X136" s="76">
        <v>12.493575999999999</v>
      </c>
      <c r="Y136" s="76">
        <v>12.649628</v>
      </c>
      <c r="Z136" s="76">
        <v>12.827972000000001</v>
      </c>
      <c r="AA136" s="76">
        <v>13.027588</v>
      </c>
      <c r="AB136" s="76">
        <v>13.254807</v>
      </c>
      <c r="AC136" s="76">
        <v>13.446975999999999</v>
      </c>
      <c r="AD136" s="76">
        <v>13.726685</v>
      </c>
      <c r="AE136" s="76">
        <v>14.036208999999999</v>
      </c>
      <c r="AF136" s="76">
        <v>14.376037999999999</v>
      </c>
      <c r="AG136" s="76">
        <v>14.758087</v>
      </c>
      <c r="AH136" s="63" t="s">
        <v>560</v>
      </c>
    </row>
    <row r="137" spans="1:34" ht="60.75">
      <c r="A137" s="58" t="s">
        <v>455</v>
      </c>
      <c r="B137" s="62" t="s">
        <v>414</v>
      </c>
      <c r="C137" s="76">
        <v>0</v>
      </c>
      <c r="D137" s="76">
        <v>0</v>
      </c>
      <c r="E137" s="76">
        <v>0</v>
      </c>
      <c r="F137" s="76">
        <v>63.010323</v>
      </c>
      <c r="G137" s="76">
        <v>58.106506000000003</v>
      </c>
      <c r="H137" s="76">
        <v>80.879142999999999</v>
      </c>
      <c r="I137" s="76">
        <v>72.705048000000005</v>
      </c>
      <c r="J137" s="76">
        <v>75.757148999999998</v>
      </c>
      <c r="K137" s="76">
        <v>90.448746</v>
      </c>
      <c r="L137" s="76">
        <v>93.759369000000007</v>
      </c>
      <c r="M137" s="76">
        <v>95.340728999999996</v>
      </c>
      <c r="N137" s="76">
        <v>97.235839999999996</v>
      </c>
      <c r="O137" s="76">
        <v>99.042952999999997</v>
      </c>
      <c r="P137" s="76">
        <v>100.34541299999999</v>
      </c>
      <c r="Q137" s="76">
        <v>101.186127</v>
      </c>
      <c r="R137" s="76">
        <v>101.77973900000001</v>
      </c>
      <c r="S137" s="76">
        <v>101.29605100000001</v>
      </c>
      <c r="T137" s="76">
        <v>102.036896</v>
      </c>
      <c r="U137" s="76">
        <v>103.034729</v>
      </c>
      <c r="V137" s="76">
        <v>104.38091300000001</v>
      </c>
      <c r="W137" s="76">
        <v>105.996315</v>
      </c>
      <c r="X137" s="76">
        <v>106.52056899999999</v>
      </c>
      <c r="Y137" s="76">
        <v>108.235626</v>
      </c>
      <c r="Z137" s="76">
        <v>110.108475</v>
      </c>
      <c r="AA137" s="76">
        <v>112.092422</v>
      </c>
      <c r="AB137" s="76">
        <v>114.284935</v>
      </c>
      <c r="AC137" s="76">
        <v>115.154991</v>
      </c>
      <c r="AD137" s="76">
        <v>117.426575</v>
      </c>
      <c r="AE137" s="76">
        <v>119.969589</v>
      </c>
      <c r="AF137" s="76">
        <v>123.031235</v>
      </c>
      <c r="AG137" s="76">
        <v>126.339584</v>
      </c>
      <c r="AH137" s="63" t="s">
        <v>560</v>
      </c>
    </row>
    <row r="138" spans="1:34" ht="36.75">
      <c r="A138" s="58" t="s">
        <v>456</v>
      </c>
      <c r="B138" s="62" t="s">
        <v>656</v>
      </c>
      <c r="C138" s="76">
        <v>0</v>
      </c>
      <c r="D138" s="76">
        <v>0</v>
      </c>
      <c r="E138" s="76">
        <v>0</v>
      </c>
      <c r="F138" s="76">
        <v>49.470748999999998</v>
      </c>
      <c r="G138" s="76">
        <v>58.106506000000003</v>
      </c>
      <c r="H138" s="76">
        <v>69.636291999999997</v>
      </c>
      <c r="I138" s="76">
        <v>64.685608000000002</v>
      </c>
      <c r="J138" s="76">
        <v>65.453795999999997</v>
      </c>
      <c r="K138" s="76">
        <v>66.517882999999998</v>
      </c>
      <c r="L138" s="76">
        <v>67.589721999999995</v>
      </c>
      <c r="M138" s="76">
        <v>68.613524999999996</v>
      </c>
      <c r="N138" s="76">
        <v>69.860900999999998</v>
      </c>
      <c r="O138" s="76">
        <v>71.109191999999993</v>
      </c>
      <c r="P138" s="76">
        <v>72.093506000000005</v>
      </c>
      <c r="Q138" s="76">
        <v>72.825439000000003</v>
      </c>
      <c r="R138" s="76">
        <v>73.349853999999993</v>
      </c>
      <c r="S138" s="76">
        <v>73.239013999999997</v>
      </c>
      <c r="T138" s="76">
        <v>73.976439999999997</v>
      </c>
      <c r="U138" s="76">
        <v>74.897094999999993</v>
      </c>
      <c r="V138" s="76">
        <v>76.077147999999994</v>
      </c>
      <c r="W138" s="76">
        <v>77.412598000000003</v>
      </c>
      <c r="X138" s="76">
        <v>78.082397</v>
      </c>
      <c r="Y138" s="76">
        <v>79.555176000000003</v>
      </c>
      <c r="Z138" s="76">
        <v>81.208129999999997</v>
      </c>
      <c r="AA138" s="76">
        <v>83.020386000000002</v>
      </c>
      <c r="AB138" s="76">
        <v>84.984984999999995</v>
      </c>
      <c r="AC138" s="76">
        <v>86.091674999999995</v>
      </c>
      <c r="AD138" s="76">
        <v>88.207031000000001</v>
      </c>
      <c r="AE138" s="76">
        <v>90.631103999999993</v>
      </c>
      <c r="AF138" s="76">
        <v>93.345093000000006</v>
      </c>
      <c r="AG138" s="76">
        <v>96.295165999999995</v>
      </c>
      <c r="AH138" s="63" t="s">
        <v>560</v>
      </c>
    </row>
    <row r="139" spans="1:34" ht="36.75">
      <c r="A139" s="58" t="s">
        <v>457</v>
      </c>
      <c r="B139" s="62" t="s">
        <v>657</v>
      </c>
      <c r="C139" s="76">
        <v>0</v>
      </c>
      <c r="D139" s="76">
        <v>0</v>
      </c>
      <c r="E139" s="76">
        <v>0</v>
      </c>
      <c r="F139" s="76">
        <v>13.539574</v>
      </c>
      <c r="G139" s="76">
        <v>0</v>
      </c>
      <c r="H139" s="76">
        <v>11.242853</v>
      </c>
      <c r="I139" s="76">
        <v>8.0194399999999995</v>
      </c>
      <c r="J139" s="76">
        <v>8.8963479999999997</v>
      </c>
      <c r="K139" s="76">
        <v>15.600845</v>
      </c>
      <c r="L139" s="76">
        <v>17.197417999999999</v>
      </c>
      <c r="M139" s="76">
        <v>17.284362999999999</v>
      </c>
      <c r="N139" s="76">
        <v>17.451874</v>
      </c>
      <c r="O139" s="76">
        <v>17.591660000000001</v>
      </c>
      <c r="P139" s="76">
        <v>17.620498999999999</v>
      </c>
      <c r="Q139" s="76">
        <v>17.559170000000002</v>
      </c>
      <c r="R139" s="76">
        <v>17.558243000000001</v>
      </c>
      <c r="S139" s="76">
        <v>17.304199000000001</v>
      </c>
      <c r="T139" s="76">
        <v>17.273008000000001</v>
      </c>
      <c r="U139" s="76">
        <v>17.32394</v>
      </c>
      <c r="V139" s="76">
        <v>17.461359000000002</v>
      </c>
      <c r="W139" s="76">
        <v>17.736076000000001</v>
      </c>
      <c r="X139" s="76">
        <v>17.763370999999999</v>
      </c>
      <c r="Y139" s="76">
        <v>18.070982000000001</v>
      </c>
      <c r="Z139" s="76">
        <v>18.368271</v>
      </c>
      <c r="AA139" s="76">
        <v>18.633987000000001</v>
      </c>
      <c r="AB139" s="76">
        <v>18.970222</v>
      </c>
      <c r="AC139" s="76">
        <v>19.015357999999999</v>
      </c>
      <c r="AD139" s="76">
        <v>19.314301</v>
      </c>
      <c r="AE139" s="76">
        <v>19.551455000000001</v>
      </c>
      <c r="AF139" s="76">
        <v>19.993957999999999</v>
      </c>
      <c r="AG139" s="76">
        <v>20.426836000000002</v>
      </c>
      <c r="AH139" s="63" t="s">
        <v>560</v>
      </c>
    </row>
    <row r="140" spans="1:34" ht="24.75">
      <c r="A140" s="58" t="s">
        <v>458</v>
      </c>
      <c r="B140" s="62" t="s">
        <v>658</v>
      </c>
      <c r="C140" s="76">
        <v>0</v>
      </c>
      <c r="D140" s="76">
        <v>0</v>
      </c>
      <c r="E140" s="76">
        <v>0</v>
      </c>
      <c r="F140" s="76">
        <v>0</v>
      </c>
      <c r="G140" s="76">
        <v>0</v>
      </c>
      <c r="H140" s="76">
        <v>0</v>
      </c>
      <c r="I140" s="76">
        <v>0</v>
      </c>
      <c r="J140" s="76">
        <v>1.407008</v>
      </c>
      <c r="K140" s="76">
        <v>8.3300169999999998</v>
      </c>
      <c r="L140" s="76">
        <v>8.9722290000000005</v>
      </c>
      <c r="M140" s="76">
        <v>9.4428409999999996</v>
      </c>
      <c r="N140" s="76">
        <v>9.9230649999999994</v>
      </c>
      <c r="O140" s="76">
        <v>10.342102000000001</v>
      </c>
      <c r="P140" s="76">
        <v>10.631409</v>
      </c>
      <c r="Q140" s="76">
        <v>10.801513999999999</v>
      </c>
      <c r="R140" s="76">
        <v>10.871643000000001</v>
      </c>
      <c r="S140" s="76">
        <v>10.752838000000001</v>
      </c>
      <c r="T140" s="76">
        <v>10.787445</v>
      </c>
      <c r="U140" s="76">
        <v>10.813689999999999</v>
      </c>
      <c r="V140" s="76">
        <v>10.842407</v>
      </c>
      <c r="W140" s="76">
        <v>10.847640999999999</v>
      </c>
      <c r="X140" s="76">
        <v>10.674804999999999</v>
      </c>
      <c r="Y140" s="76">
        <v>10.609467</v>
      </c>
      <c r="Z140" s="76">
        <v>10.532074</v>
      </c>
      <c r="AA140" s="76">
        <v>10.438048999999999</v>
      </c>
      <c r="AB140" s="76">
        <v>10.329727</v>
      </c>
      <c r="AC140" s="76">
        <v>10.047958</v>
      </c>
      <c r="AD140" s="76">
        <v>9.9052430000000005</v>
      </c>
      <c r="AE140" s="76">
        <v>9.7870329999999992</v>
      </c>
      <c r="AF140" s="76">
        <v>9.6921839999999992</v>
      </c>
      <c r="AG140" s="76">
        <v>9.6175840000000008</v>
      </c>
      <c r="AH140" s="63" t="s">
        <v>560</v>
      </c>
    </row>
    <row r="141" spans="1:34">
      <c r="A141" s="58" t="s">
        <v>459</v>
      </c>
      <c r="B141" s="62" t="s">
        <v>416</v>
      </c>
      <c r="C141" s="76">
        <v>16.933615</v>
      </c>
      <c r="D141" s="76">
        <v>0</v>
      </c>
      <c r="E141" s="76">
        <v>90.955871999999999</v>
      </c>
      <c r="F141" s="76">
        <v>112.655655</v>
      </c>
      <c r="G141" s="76">
        <v>274.11764499999998</v>
      </c>
      <c r="H141" s="76">
        <v>339.538025</v>
      </c>
      <c r="I141" s="76">
        <v>347.177887</v>
      </c>
      <c r="J141" s="76">
        <v>363.50183099999998</v>
      </c>
      <c r="K141" s="76">
        <v>395.42465199999998</v>
      </c>
      <c r="L141" s="76">
        <v>412.82983400000001</v>
      </c>
      <c r="M141" s="76">
        <v>430.95095800000001</v>
      </c>
      <c r="N141" s="76">
        <v>450.38116500000001</v>
      </c>
      <c r="O141" s="76">
        <v>466.04522700000001</v>
      </c>
      <c r="P141" s="76">
        <v>484.94091800000001</v>
      </c>
      <c r="Q141" s="76">
        <v>511.19589200000001</v>
      </c>
      <c r="R141" s="76">
        <v>528.47631799999999</v>
      </c>
      <c r="S141" s="76">
        <v>545.12353499999995</v>
      </c>
      <c r="T141" s="76">
        <v>562.02508499999999</v>
      </c>
      <c r="U141" s="76">
        <v>575.53082300000005</v>
      </c>
      <c r="V141" s="76">
        <v>591.37731900000006</v>
      </c>
      <c r="W141" s="76">
        <v>609.71636999999998</v>
      </c>
      <c r="X141" s="76">
        <v>630.06274399999995</v>
      </c>
      <c r="Y141" s="76">
        <v>649.90734899999995</v>
      </c>
      <c r="Z141" s="76">
        <v>666.69262700000002</v>
      </c>
      <c r="AA141" s="76">
        <v>679.72753899999998</v>
      </c>
      <c r="AB141" s="76">
        <v>688.53973399999995</v>
      </c>
      <c r="AC141" s="76">
        <v>696.17492700000003</v>
      </c>
      <c r="AD141" s="76">
        <v>706.14318800000001</v>
      </c>
      <c r="AE141" s="76">
        <v>715.337402</v>
      </c>
      <c r="AF141" s="76">
        <v>721.38177499999995</v>
      </c>
      <c r="AG141" s="76">
        <v>724.68139599999995</v>
      </c>
      <c r="AH141" s="63">
        <v>0.13339100000000001</v>
      </c>
    </row>
    <row r="142" spans="1:34" ht="36.75">
      <c r="A142" s="58" t="s">
        <v>460</v>
      </c>
      <c r="B142" s="62" t="s">
        <v>656</v>
      </c>
      <c r="C142" s="76">
        <v>4.7232060000000002</v>
      </c>
      <c r="D142" s="76">
        <v>0</v>
      </c>
      <c r="E142" s="76">
        <v>90.955871999999999</v>
      </c>
      <c r="F142" s="76">
        <v>107.33551</v>
      </c>
      <c r="G142" s="76">
        <v>226.952438</v>
      </c>
      <c r="H142" s="76">
        <v>302.04766799999999</v>
      </c>
      <c r="I142" s="76">
        <v>307.526276</v>
      </c>
      <c r="J142" s="76">
        <v>321.06423999999998</v>
      </c>
      <c r="K142" s="76">
        <v>352.85327100000001</v>
      </c>
      <c r="L142" s="76">
        <v>366.20361300000002</v>
      </c>
      <c r="M142" s="76">
        <v>378.93994099999998</v>
      </c>
      <c r="N142" s="76">
        <v>394.22460899999999</v>
      </c>
      <c r="O142" s="76">
        <v>406.06054699999999</v>
      </c>
      <c r="P142" s="76">
        <v>418.32080100000002</v>
      </c>
      <c r="Q142" s="76">
        <v>430.56982399999998</v>
      </c>
      <c r="R142" s="76">
        <v>444.48535199999998</v>
      </c>
      <c r="S142" s="76">
        <v>457.87939499999999</v>
      </c>
      <c r="T142" s="76">
        <v>469</v>
      </c>
      <c r="U142" s="76">
        <v>480.01123000000001</v>
      </c>
      <c r="V142" s="76">
        <v>493.24707000000001</v>
      </c>
      <c r="W142" s="76">
        <v>508.79199199999999</v>
      </c>
      <c r="X142" s="76">
        <v>526.33007799999996</v>
      </c>
      <c r="Y142" s="76">
        <v>543.68017599999996</v>
      </c>
      <c r="Z142" s="76">
        <v>558.59814500000005</v>
      </c>
      <c r="AA142" s="76">
        <v>570.453125</v>
      </c>
      <c r="AB142" s="76">
        <v>578.80664100000001</v>
      </c>
      <c r="AC142" s="76">
        <v>586.30664100000001</v>
      </c>
      <c r="AD142" s="76">
        <v>595.99121100000002</v>
      </c>
      <c r="AE142" s="76">
        <v>604.85839799999997</v>
      </c>
      <c r="AF142" s="76">
        <v>611.10058600000002</v>
      </c>
      <c r="AG142" s="76">
        <v>614.75878899999998</v>
      </c>
      <c r="AH142" s="63">
        <v>0.176203</v>
      </c>
    </row>
    <row r="143" spans="1:34" ht="36.75">
      <c r="A143" s="58" t="s">
        <v>461</v>
      </c>
      <c r="B143" s="62" t="s">
        <v>657</v>
      </c>
      <c r="C143" s="76">
        <v>12.210409</v>
      </c>
      <c r="D143" s="76">
        <v>0</v>
      </c>
      <c r="E143" s="76">
        <v>0</v>
      </c>
      <c r="F143" s="76">
        <v>5.3201479999999997</v>
      </c>
      <c r="G143" s="76">
        <v>47.165194999999997</v>
      </c>
      <c r="H143" s="76">
        <v>33.016022</v>
      </c>
      <c r="I143" s="76">
        <v>34.177612000000003</v>
      </c>
      <c r="J143" s="76">
        <v>36.737372999999998</v>
      </c>
      <c r="K143" s="76">
        <v>39.775573999999999</v>
      </c>
      <c r="L143" s="76">
        <v>42.857608999999997</v>
      </c>
      <c r="M143" s="76">
        <v>46.112236000000003</v>
      </c>
      <c r="N143" s="76">
        <v>49.830078</v>
      </c>
      <c r="O143" s="76">
        <v>53.392212000000001</v>
      </c>
      <c r="P143" s="76">
        <v>59.736083999999998</v>
      </c>
      <c r="Q143" s="76">
        <v>73.447509999999994</v>
      </c>
      <c r="R143" s="76">
        <v>76.463440000000006</v>
      </c>
      <c r="S143" s="76">
        <v>79.400208000000006</v>
      </c>
      <c r="T143" s="76">
        <v>82.028564000000003</v>
      </c>
      <c r="U143" s="76">
        <v>84.574523999999997</v>
      </c>
      <c r="V143" s="76">
        <v>87.242553999999998</v>
      </c>
      <c r="W143" s="76">
        <v>90.047118999999995</v>
      </c>
      <c r="X143" s="76">
        <v>92.835082999999997</v>
      </c>
      <c r="Y143" s="76">
        <v>95.344238000000004</v>
      </c>
      <c r="Z143" s="76">
        <v>97.318359000000001</v>
      </c>
      <c r="AA143" s="76">
        <v>98.703979000000004</v>
      </c>
      <c r="AB143" s="76">
        <v>99.467285000000004</v>
      </c>
      <c r="AC143" s="76">
        <v>99.931884999999994</v>
      </c>
      <c r="AD143" s="76">
        <v>100.495987</v>
      </c>
      <c r="AE143" s="76">
        <v>101.124557</v>
      </c>
      <c r="AF143" s="76">
        <v>101.28478200000001</v>
      </c>
      <c r="AG143" s="76">
        <v>101.335464</v>
      </c>
      <c r="AH143" s="63">
        <v>7.3085999999999998E-2</v>
      </c>
    </row>
    <row r="144" spans="1:34" ht="24.75">
      <c r="A144" s="58" t="s">
        <v>462</v>
      </c>
      <c r="B144" s="62" t="s">
        <v>658</v>
      </c>
      <c r="C144" s="76">
        <v>0</v>
      </c>
      <c r="D144" s="76">
        <v>0</v>
      </c>
      <c r="E144" s="76">
        <v>0</v>
      </c>
      <c r="F144" s="76">
        <v>0</v>
      </c>
      <c r="G144" s="76">
        <v>0</v>
      </c>
      <c r="H144" s="76">
        <v>4.4743310000000003</v>
      </c>
      <c r="I144" s="76">
        <v>5.4739880000000003</v>
      </c>
      <c r="J144" s="76">
        <v>5.7002110000000004</v>
      </c>
      <c r="K144" s="76">
        <v>2.7958050000000001</v>
      </c>
      <c r="L144" s="76">
        <v>3.7686160000000002</v>
      </c>
      <c r="M144" s="76">
        <v>5.8987860000000003</v>
      </c>
      <c r="N144" s="76">
        <v>6.3264630000000004</v>
      </c>
      <c r="O144" s="76">
        <v>6.5924709999999997</v>
      </c>
      <c r="P144" s="76">
        <v>6.8840320000000004</v>
      </c>
      <c r="Q144" s="76">
        <v>7.1785490000000003</v>
      </c>
      <c r="R144" s="76">
        <v>7.5275559999999997</v>
      </c>
      <c r="S144" s="76">
        <v>7.843915</v>
      </c>
      <c r="T144" s="76">
        <v>10.996521</v>
      </c>
      <c r="U144" s="76">
        <v>10.945053</v>
      </c>
      <c r="V144" s="76">
        <v>10.887726000000001</v>
      </c>
      <c r="W144" s="76">
        <v>10.877257999999999</v>
      </c>
      <c r="X144" s="76">
        <v>10.897568</v>
      </c>
      <c r="Y144" s="76">
        <v>10.882904</v>
      </c>
      <c r="Z144" s="76">
        <v>10.776154</v>
      </c>
      <c r="AA144" s="76">
        <v>10.570435</v>
      </c>
      <c r="AB144" s="76">
        <v>10.265793</v>
      </c>
      <c r="AC144" s="76">
        <v>9.9364319999999999</v>
      </c>
      <c r="AD144" s="76">
        <v>9.6560210000000009</v>
      </c>
      <c r="AE144" s="76">
        <v>9.3544459999999994</v>
      </c>
      <c r="AF144" s="76">
        <v>8.9963990000000003</v>
      </c>
      <c r="AG144" s="76">
        <v>8.5871890000000004</v>
      </c>
      <c r="AH144" s="63" t="s">
        <v>560</v>
      </c>
    </row>
    <row r="145" spans="1:34" ht="36.75">
      <c r="A145" s="58" t="s">
        <v>463</v>
      </c>
      <c r="B145" s="62" t="s">
        <v>418</v>
      </c>
      <c r="C145" s="76">
        <v>0</v>
      </c>
      <c r="D145" s="76">
        <v>0</v>
      </c>
      <c r="E145" s="76">
        <v>0</v>
      </c>
      <c r="F145" s="76">
        <v>32.393597</v>
      </c>
      <c r="G145" s="76">
        <v>58.209595</v>
      </c>
      <c r="H145" s="76">
        <v>51.997642999999997</v>
      </c>
      <c r="I145" s="76">
        <v>35.119827000000001</v>
      </c>
      <c r="J145" s="76">
        <v>37.352626999999998</v>
      </c>
      <c r="K145" s="76">
        <v>38.132064999999997</v>
      </c>
      <c r="L145" s="76">
        <v>40.893760999999998</v>
      </c>
      <c r="M145" s="76">
        <v>42.478347999999997</v>
      </c>
      <c r="N145" s="76">
        <v>43.152968999999999</v>
      </c>
      <c r="O145" s="76">
        <v>44.768416999999999</v>
      </c>
      <c r="P145" s="76">
        <v>47.541198999999999</v>
      </c>
      <c r="Q145" s="76">
        <v>51.510638999999998</v>
      </c>
      <c r="R145" s="76">
        <v>63.899559000000004</v>
      </c>
      <c r="S145" s="76">
        <v>64.206840999999997</v>
      </c>
      <c r="T145" s="76">
        <v>63.868049999999997</v>
      </c>
      <c r="U145" s="76">
        <v>63.452103000000001</v>
      </c>
      <c r="V145" s="76">
        <v>63.296928000000001</v>
      </c>
      <c r="W145" s="76">
        <v>63.270966000000001</v>
      </c>
      <c r="X145" s="76">
        <v>63.489510000000003</v>
      </c>
      <c r="Y145" s="76">
        <v>63.428223000000003</v>
      </c>
      <c r="Z145" s="76">
        <v>63.032882999999998</v>
      </c>
      <c r="AA145" s="76">
        <v>62.559387000000001</v>
      </c>
      <c r="AB145" s="76">
        <v>62.065868000000002</v>
      </c>
      <c r="AC145" s="76">
        <v>61.575702999999997</v>
      </c>
      <c r="AD145" s="76">
        <v>61.070853999999997</v>
      </c>
      <c r="AE145" s="76">
        <v>60.811188000000001</v>
      </c>
      <c r="AF145" s="76">
        <v>60.847152999999999</v>
      </c>
      <c r="AG145" s="76">
        <v>61.370533000000002</v>
      </c>
      <c r="AH145" s="63" t="s">
        <v>560</v>
      </c>
    </row>
    <row r="146" spans="1:34" ht="36.75">
      <c r="A146" s="58" t="s">
        <v>464</v>
      </c>
      <c r="B146" s="62" t="s">
        <v>656</v>
      </c>
      <c r="C146" s="76">
        <v>0</v>
      </c>
      <c r="D146" s="76">
        <v>0</v>
      </c>
      <c r="E146" s="76">
        <v>0</v>
      </c>
      <c r="F146" s="76">
        <v>23.466439999999999</v>
      </c>
      <c r="G146" s="76">
        <v>26.847261</v>
      </c>
      <c r="H146" s="76">
        <v>28.141407000000001</v>
      </c>
      <c r="I146" s="76">
        <v>22.701008000000002</v>
      </c>
      <c r="J146" s="76">
        <v>23.362137000000001</v>
      </c>
      <c r="K146" s="76">
        <v>24.155615000000001</v>
      </c>
      <c r="L146" s="76">
        <v>24.934640999999999</v>
      </c>
      <c r="M146" s="76">
        <v>25.706976000000001</v>
      </c>
      <c r="N146" s="76">
        <v>26.156897000000001</v>
      </c>
      <c r="O146" s="76">
        <v>26.537808999999999</v>
      </c>
      <c r="P146" s="76">
        <v>27.607374</v>
      </c>
      <c r="Q146" s="76">
        <v>28.724969999999999</v>
      </c>
      <c r="R146" s="76">
        <v>32.939391999999998</v>
      </c>
      <c r="S146" s="76">
        <v>33.397522000000002</v>
      </c>
      <c r="T146" s="76">
        <v>33.583862000000003</v>
      </c>
      <c r="U146" s="76">
        <v>33.681457999999999</v>
      </c>
      <c r="V146" s="76">
        <v>33.823608</v>
      </c>
      <c r="W146" s="76">
        <v>33.958495999999997</v>
      </c>
      <c r="X146" s="76">
        <v>34.145752000000002</v>
      </c>
      <c r="Y146" s="76">
        <v>34.224792000000001</v>
      </c>
      <c r="Z146" s="76">
        <v>34.172851999999999</v>
      </c>
      <c r="AA146" s="76">
        <v>34.099243000000001</v>
      </c>
      <c r="AB146" s="76">
        <v>34.037475999999998</v>
      </c>
      <c r="AC146" s="76">
        <v>33.992187999999999</v>
      </c>
      <c r="AD146" s="76">
        <v>33.975098000000003</v>
      </c>
      <c r="AE146" s="76">
        <v>34.077025999999996</v>
      </c>
      <c r="AF146" s="76">
        <v>34.312683</v>
      </c>
      <c r="AG146" s="76">
        <v>34.666564999999999</v>
      </c>
      <c r="AH146" s="63" t="s">
        <v>560</v>
      </c>
    </row>
    <row r="147" spans="1:34" ht="36.75">
      <c r="A147" s="58" t="s">
        <v>465</v>
      </c>
      <c r="B147" s="62" t="s">
        <v>657</v>
      </c>
      <c r="C147" s="76">
        <v>0</v>
      </c>
      <c r="D147" s="76">
        <v>0</v>
      </c>
      <c r="E147" s="76">
        <v>0</v>
      </c>
      <c r="F147" s="76">
        <v>8.9271550000000008</v>
      </c>
      <c r="G147" s="76">
        <v>31.362333</v>
      </c>
      <c r="H147" s="76">
        <v>22.590800999999999</v>
      </c>
      <c r="I147" s="76">
        <v>12.418818999999999</v>
      </c>
      <c r="J147" s="76">
        <v>13.074795</v>
      </c>
      <c r="K147" s="76">
        <v>13.97645</v>
      </c>
      <c r="L147" s="76">
        <v>14.940951999999999</v>
      </c>
      <c r="M147" s="76">
        <v>15.966514999999999</v>
      </c>
      <c r="N147" s="76">
        <v>16.643046999999999</v>
      </c>
      <c r="O147" s="76">
        <v>17.185555000000001</v>
      </c>
      <c r="P147" s="76">
        <v>18.680499999999999</v>
      </c>
      <c r="Q147" s="76">
        <v>21.330475</v>
      </c>
      <c r="R147" s="76">
        <v>28.914612000000002</v>
      </c>
      <c r="S147" s="76">
        <v>28.643829</v>
      </c>
      <c r="T147" s="76">
        <v>28.031403000000001</v>
      </c>
      <c r="U147" s="76">
        <v>27.445221</v>
      </c>
      <c r="V147" s="76">
        <v>27.079436999999999</v>
      </c>
      <c r="W147" s="76">
        <v>26.860931000000001</v>
      </c>
      <c r="X147" s="76">
        <v>26.842316</v>
      </c>
      <c r="Y147" s="76">
        <v>26.670287999999999</v>
      </c>
      <c r="Z147" s="76">
        <v>26.317748999999999</v>
      </c>
      <c r="AA147" s="76">
        <v>25.923126</v>
      </c>
      <c r="AB147" s="76">
        <v>25.508972</v>
      </c>
      <c r="AC147" s="76">
        <v>25.094543000000002</v>
      </c>
      <c r="AD147" s="76">
        <v>24.647307999999999</v>
      </c>
      <c r="AE147" s="76">
        <v>24.330200000000001</v>
      </c>
      <c r="AF147" s="76">
        <v>24.176849000000001</v>
      </c>
      <c r="AG147" s="76">
        <v>24.135925</v>
      </c>
      <c r="AH147" s="63" t="s">
        <v>560</v>
      </c>
    </row>
    <row r="148" spans="1:34" ht="24.75">
      <c r="A148" s="58" t="s">
        <v>466</v>
      </c>
      <c r="B148" s="62" t="s">
        <v>658</v>
      </c>
      <c r="C148" s="76">
        <v>0</v>
      </c>
      <c r="D148" s="76">
        <v>0</v>
      </c>
      <c r="E148" s="76">
        <v>0</v>
      </c>
      <c r="F148" s="76">
        <v>0</v>
      </c>
      <c r="G148" s="76">
        <v>0</v>
      </c>
      <c r="H148" s="76">
        <v>1.2654339999999999</v>
      </c>
      <c r="I148" s="76">
        <v>0</v>
      </c>
      <c r="J148" s="76">
        <v>0.91569500000000004</v>
      </c>
      <c r="K148" s="76">
        <v>0</v>
      </c>
      <c r="L148" s="76">
        <v>1.018165</v>
      </c>
      <c r="M148" s="76">
        <v>0.80485499999999999</v>
      </c>
      <c r="N148" s="76">
        <v>0.35302699999999998</v>
      </c>
      <c r="O148" s="76">
        <v>1.0450520000000001</v>
      </c>
      <c r="P148" s="76">
        <v>1.2533259999999999</v>
      </c>
      <c r="Q148" s="76">
        <v>1.4551970000000001</v>
      </c>
      <c r="R148" s="76">
        <v>2.0455549999999998</v>
      </c>
      <c r="S148" s="76">
        <v>2.165489</v>
      </c>
      <c r="T148" s="76">
        <v>2.2527849999999998</v>
      </c>
      <c r="U148" s="76">
        <v>2.3254239999999999</v>
      </c>
      <c r="V148" s="76">
        <v>2.3938830000000002</v>
      </c>
      <c r="W148" s="76">
        <v>2.4515380000000002</v>
      </c>
      <c r="X148" s="76">
        <v>2.5014419999999999</v>
      </c>
      <c r="Y148" s="76">
        <v>2.5331419999999998</v>
      </c>
      <c r="Z148" s="76">
        <v>2.5422820000000002</v>
      </c>
      <c r="AA148" s="76">
        <v>2.5370180000000002</v>
      </c>
      <c r="AB148" s="76">
        <v>2.5194209999999999</v>
      </c>
      <c r="AC148" s="76">
        <v>2.488972</v>
      </c>
      <c r="AD148" s="76">
        <v>2.448448</v>
      </c>
      <c r="AE148" s="76">
        <v>2.4039609999999998</v>
      </c>
      <c r="AF148" s="76">
        <v>2.3576199999999998</v>
      </c>
      <c r="AG148" s="76">
        <v>2.5680429999999999</v>
      </c>
      <c r="AH148" s="63" t="s">
        <v>560</v>
      </c>
    </row>
    <row r="149" spans="1:34" ht="36.75">
      <c r="A149" s="58" t="s">
        <v>467</v>
      </c>
      <c r="B149" s="62" t="s">
        <v>420</v>
      </c>
      <c r="C149" s="76">
        <v>0</v>
      </c>
      <c r="D149" s="76">
        <v>0</v>
      </c>
      <c r="E149" s="76">
        <v>0</v>
      </c>
      <c r="F149" s="76">
        <v>40.880363000000003</v>
      </c>
      <c r="G149" s="76">
        <v>155.80247499999999</v>
      </c>
      <c r="H149" s="76">
        <v>154.92285200000001</v>
      </c>
      <c r="I149" s="76">
        <v>158.83454900000001</v>
      </c>
      <c r="J149" s="76">
        <v>168.95755</v>
      </c>
      <c r="K149" s="76">
        <v>179.267899</v>
      </c>
      <c r="L149" s="76">
        <v>189.42480499999999</v>
      </c>
      <c r="M149" s="76">
        <v>199.18187</v>
      </c>
      <c r="N149" s="76">
        <v>218.19776899999999</v>
      </c>
      <c r="O149" s="76">
        <v>230.41641200000001</v>
      </c>
      <c r="P149" s="76">
        <v>246.63360599999999</v>
      </c>
      <c r="Q149" s="76">
        <v>258.90502900000001</v>
      </c>
      <c r="R149" s="76">
        <v>271.49883999999997</v>
      </c>
      <c r="S149" s="76">
        <v>282.27734400000003</v>
      </c>
      <c r="T149" s="76">
        <v>294.62591600000002</v>
      </c>
      <c r="U149" s="76">
        <v>307.11029100000002</v>
      </c>
      <c r="V149" s="76">
        <v>322.37661700000001</v>
      </c>
      <c r="W149" s="76">
        <v>338.60012799999998</v>
      </c>
      <c r="X149" s="76">
        <v>349.268799</v>
      </c>
      <c r="Y149" s="76">
        <v>366.093414</v>
      </c>
      <c r="Z149" s="76">
        <v>378.15722699999998</v>
      </c>
      <c r="AA149" s="76">
        <v>385.89154100000002</v>
      </c>
      <c r="AB149" s="76">
        <v>393.45434599999999</v>
      </c>
      <c r="AC149" s="76">
        <v>394.85296599999998</v>
      </c>
      <c r="AD149" s="76">
        <v>401.84136999999998</v>
      </c>
      <c r="AE149" s="76">
        <v>410.56195100000002</v>
      </c>
      <c r="AF149" s="76">
        <v>421.12750199999999</v>
      </c>
      <c r="AG149" s="76">
        <v>434.00555400000002</v>
      </c>
      <c r="AH149" s="63" t="s">
        <v>560</v>
      </c>
    </row>
    <row r="150" spans="1:34" ht="36.75">
      <c r="A150" s="58" t="s">
        <v>468</v>
      </c>
      <c r="B150" s="62" t="s">
        <v>656</v>
      </c>
      <c r="C150" s="76">
        <v>0</v>
      </c>
      <c r="D150" s="76">
        <v>0</v>
      </c>
      <c r="E150" s="76">
        <v>0</v>
      </c>
      <c r="F150" s="76">
        <v>40.880363000000003</v>
      </c>
      <c r="G150" s="76">
        <v>108.526825</v>
      </c>
      <c r="H150" s="76">
        <v>118.36779799999999</v>
      </c>
      <c r="I150" s="76">
        <v>122.71742999999999</v>
      </c>
      <c r="J150" s="76">
        <v>130.21586600000001</v>
      </c>
      <c r="K150" s="76">
        <v>137.66192599999999</v>
      </c>
      <c r="L150" s="76">
        <v>144.82105999999999</v>
      </c>
      <c r="M150" s="76">
        <v>151.55337499999999</v>
      </c>
      <c r="N150" s="76">
        <v>160.12991299999999</v>
      </c>
      <c r="O150" s="76">
        <v>168.756775</v>
      </c>
      <c r="P150" s="76">
        <v>181.32226600000001</v>
      </c>
      <c r="Q150" s="76">
        <v>189.54858400000001</v>
      </c>
      <c r="R150" s="76">
        <v>198.060059</v>
      </c>
      <c r="S150" s="76">
        <v>205.51074199999999</v>
      </c>
      <c r="T150" s="76">
        <v>214.19702100000001</v>
      </c>
      <c r="U150" s="76">
        <v>223.208496</v>
      </c>
      <c r="V150" s="76">
        <v>235.38964799999999</v>
      </c>
      <c r="W150" s="76">
        <v>248.72534200000001</v>
      </c>
      <c r="X150" s="76">
        <v>256.73168900000002</v>
      </c>
      <c r="Y150" s="76">
        <v>265.26953099999997</v>
      </c>
      <c r="Z150" s="76">
        <v>273.574951</v>
      </c>
      <c r="AA150" s="76">
        <v>282.54956099999998</v>
      </c>
      <c r="AB150" s="76">
        <v>291.45141599999999</v>
      </c>
      <c r="AC150" s="76">
        <v>296.09277300000002</v>
      </c>
      <c r="AD150" s="76">
        <v>304.59375</v>
      </c>
      <c r="AE150" s="76">
        <v>314.31933600000002</v>
      </c>
      <c r="AF150" s="76">
        <v>325.34960899999999</v>
      </c>
      <c r="AG150" s="76">
        <v>338.00390599999997</v>
      </c>
      <c r="AH150" s="63" t="s">
        <v>560</v>
      </c>
    </row>
    <row r="151" spans="1:34" ht="36.75">
      <c r="A151" s="58" t="s">
        <v>469</v>
      </c>
      <c r="B151" s="62" t="s">
        <v>657</v>
      </c>
      <c r="C151" s="76">
        <v>0</v>
      </c>
      <c r="D151" s="76">
        <v>0</v>
      </c>
      <c r="E151" s="76">
        <v>0</v>
      </c>
      <c r="F151" s="76">
        <v>0</v>
      </c>
      <c r="G151" s="76">
        <v>40.374405000000003</v>
      </c>
      <c r="H151" s="76">
        <v>23.573135000000001</v>
      </c>
      <c r="I151" s="76">
        <v>22.723793000000001</v>
      </c>
      <c r="J151" s="76">
        <v>24.365358000000001</v>
      </c>
      <c r="K151" s="76">
        <v>26.145405</v>
      </c>
      <c r="L151" s="76">
        <v>28.009253999999999</v>
      </c>
      <c r="M151" s="76">
        <v>29.934258</v>
      </c>
      <c r="N151" s="76">
        <v>32.934184999999999</v>
      </c>
      <c r="O151" s="76">
        <v>36.083159999999999</v>
      </c>
      <c r="P151" s="76">
        <v>39.429099999999998</v>
      </c>
      <c r="Q151" s="76">
        <v>43.091171000000003</v>
      </c>
      <c r="R151" s="76">
        <v>46.786605999999999</v>
      </c>
      <c r="S151" s="76">
        <v>49.958365999999998</v>
      </c>
      <c r="T151" s="76">
        <v>53.284118999999997</v>
      </c>
      <c r="U151" s="76">
        <v>56.404311999999997</v>
      </c>
      <c r="V151" s="76">
        <v>59.164585000000002</v>
      </c>
      <c r="W151" s="76">
        <v>61.707909000000001</v>
      </c>
      <c r="X151" s="76">
        <v>64.145752000000002</v>
      </c>
      <c r="Y151" s="76">
        <v>72.178405999999995</v>
      </c>
      <c r="Z151" s="76">
        <v>75.770020000000002</v>
      </c>
      <c r="AA151" s="76">
        <v>74.328491</v>
      </c>
      <c r="AB151" s="76">
        <v>72.855346999999995</v>
      </c>
      <c r="AC151" s="76">
        <v>70.081176999999997</v>
      </c>
      <c r="AD151" s="76">
        <v>68.575928000000005</v>
      </c>
      <c r="AE151" s="76">
        <v>67.471924000000001</v>
      </c>
      <c r="AF151" s="76">
        <v>66.806640999999999</v>
      </c>
      <c r="AG151" s="76">
        <v>66.698241999999993</v>
      </c>
      <c r="AH151" s="63" t="s">
        <v>560</v>
      </c>
    </row>
    <row r="152" spans="1:34" ht="24.75">
      <c r="A152" s="58" t="s">
        <v>470</v>
      </c>
      <c r="B152" s="62" t="s">
        <v>658</v>
      </c>
      <c r="C152" s="76">
        <v>0</v>
      </c>
      <c r="D152" s="76">
        <v>0</v>
      </c>
      <c r="E152" s="76">
        <v>0</v>
      </c>
      <c r="F152" s="76">
        <v>0</v>
      </c>
      <c r="G152" s="76">
        <v>6.9012500000000001</v>
      </c>
      <c r="H152" s="76">
        <v>12.981921</v>
      </c>
      <c r="I152" s="76">
        <v>13.393326</v>
      </c>
      <c r="J152" s="76">
        <v>14.376334</v>
      </c>
      <c r="K152" s="76">
        <v>15.460566999999999</v>
      </c>
      <c r="L152" s="76">
        <v>16.594474999999999</v>
      </c>
      <c r="M152" s="76">
        <v>17.694227000000001</v>
      </c>
      <c r="N152" s="76">
        <v>25.133666999999999</v>
      </c>
      <c r="O152" s="76">
        <v>25.576477000000001</v>
      </c>
      <c r="P152" s="76">
        <v>25.882232999999999</v>
      </c>
      <c r="Q152" s="76">
        <v>26.265259</v>
      </c>
      <c r="R152" s="76">
        <v>26.652161</v>
      </c>
      <c r="S152" s="76">
        <v>26.808228</v>
      </c>
      <c r="T152" s="76">
        <v>27.144774999999999</v>
      </c>
      <c r="U152" s="76">
        <v>27.497498</v>
      </c>
      <c r="V152" s="76">
        <v>27.822388</v>
      </c>
      <c r="W152" s="76">
        <v>28.166869999999999</v>
      </c>
      <c r="X152" s="76">
        <v>28.391356999999999</v>
      </c>
      <c r="Y152" s="76">
        <v>28.645477</v>
      </c>
      <c r="Z152" s="76">
        <v>28.812256000000001</v>
      </c>
      <c r="AA152" s="76">
        <v>29.013489</v>
      </c>
      <c r="AB152" s="76">
        <v>29.147583000000001</v>
      </c>
      <c r="AC152" s="76">
        <v>28.679016000000001</v>
      </c>
      <c r="AD152" s="76">
        <v>28.671692</v>
      </c>
      <c r="AE152" s="76">
        <v>28.770690999999999</v>
      </c>
      <c r="AF152" s="76">
        <v>28.971252</v>
      </c>
      <c r="AG152" s="76">
        <v>29.303405999999999</v>
      </c>
      <c r="AH152" s="63" t="s">
        <v>560</v>
      </c>
    </row>
    <row r="153" spans="1:34" ht="36.75">
      <c r="A153" s="58" t="s">
        <v>471</v>
      </c>
      <c r="B153" s="62" t="s">
        <v>422</v>
      </c>
      <c r="C153" s="76">
        <v>0</v>
      </c>
      <c r="D153" s="76">
        <v>0</v>
      </c>
      <c r="E153" s="76">
        <v>0</v>
      </c>
      <c r="F153" s="76">
        <v>24.818345999999998</v>
      </c>
      <c r="G153" s="76">
        <v>75.114318999999995</v>
      </c>
      <c r="H153" s="76">
        <v>88.655906999999999</v>
      </c>
      <c r="I153" s="76">
        <v>99.607749999999996</v>
      </c>
      <c r="J153" s="76">
        <v>109.747681</v>
      </c>
      <c r="K153" s="76">
        <v>120.450768</v>
      </c>
      <c r="L153" s="76">
        <v>130.42083700000001</v>
      </c>
      <c r="M153" s="76">
        <v>138.865341</v>
      </c>
      <c r="N153" s="76">
        <v>146.129684</v>
      </c>
      <c r="O153" s="76">
        <v>151.965317</v>
      </c>
      <c r="P153" s="76">
        <v>156.64065600000001</v>
      </c>
      <c r="Q153" s="76">
        <v>160.75990300000001</v>
      </c>
      <c r="R153" s="76">
        <v>169.701706</v>
      </c>
      <c r="S153" s="76">
        <v>182.30557300000001</v>
      </c>
      <c r="T153" s="76">
        <v>190.234589</v>
      </c>
      <c r="U153" s="76">
        <v>198.495285</v>
      </c>
      <c r="V153" s="76">
        <v>206.96759</v>
      </c>
      <c r="W153" s="76">
        <v>215.640793</v>
      </c>
      <c r="X153" s="76">
        <v>223.507034</v>
      </c>
      <c r="Y153" s="76">
        <v>232.33206200000001</v>
      </c>
      <c r="Z153" s="76">
        <v>241.80509900000001</v>
      </c>
      <c r="AA153" s="76">
        <v>253.068512</v>
      </c>
      <c r="AB153" s="76">
        <v>263.08401500000002</v>
      </c>
      <c r="AC153" s="76">
        <v>272.42956500000003</v>
      </c>
      <c r="AD153" s="76">
        <v>282.70812999999998</v>
      </c>
      <c r="AE153" s="76">
        <v>293.93701199999998</v>
      </c>
      <c r="AF153" s="76">
        <v>305.590912</v>
      </c>
      <c r="AG153" s="76">
        <v>317.96957400000002</v>
      </c>
      <c r="AH153" s="63" t="s">
        <v>560</v>
      </c>
    </row>
    <row r="154" spans="1:34" ht="36.75">
      <c r="A154" s="58" t="s">
        <v>472</v>
      </c>
      <c r="B154" s="62" t="s">
        <v>656</v>
      </c>
      <c r="C154" s="76">
        <v>0</v>
      </c>
      <c r="D154" s="76">
        <v>0</v>
      </c>
      <c r="E154" s="76">
        <v>0</v>
      </c>
      <c r="F154" s="76">
        <v>23.200617000000001</v>
      </c>
      <c r="G154" s="76">
        <v>62.364272999999997</v>
      </c>
      <c r="H154" s="76">
        <v>73.809380000000004</v>
      </c>
      <c r="I154" s="76">
        <v>82.022178999999994</v>
      </c>
      <c r="J154" s="76">
        <v>90.248908999999998</v>
      </c>
      <c r="K154" s="76">
        <v>98.944038000000006</v>
      </c>
      <c r="L154" s="76">
        <v>107.110405</v>
      </c>
      <c r="M154" s="76">
        <v>114.11642500000001</v>
      </c>
      <c r="N154" s="76">
        <v>120.218552</v>
      </c>
      <c r="O154" s="76">
        <v>125.198364</v>
      </c>
      <c r="P154" s="76">
        <v>129.26460299999999</v>
      </c>
      <c r="Q154" s="76">
        <v>132.89520300000001</v>
      </c>
      <c r="R154" s="76">
        <v>138.87583900000001</v>
      </c>
      <c r="S154" s="76">
        <v>149.43810999999999</v>
      </c>
      <c r="T154" s="76">
        <v>156.56457499999999</v>
      </c>
      <c r="U154" s="76">
        <v>164.024902</v>
      </c>
      <c r="V154" s="76">
        <v>171.72448700000001</v>
      </c>
      <c r="W154" s="76">
        <v>179.64721700000001</v>
      </c>
      <c r="X154" s="76">
        <v>186.975098</v>
      </c>
      <c r="Y154" s="76">
        <v>195.13330099999999</v>
      </c>
      <c r="Z154" s="76">
        <v>203.876465</v>
      </c>
      <c r="AA154" s="76">
        <v>212.91064499999999</v>
      </c>
      <c r="AB154" s="76">
        <v>222.32055700000001</v>
      </c>
      <c r="AC154" s="76">
        <v>231.26464799999999</v>
      </c>
      <c r="AD154" s="76">
        <v>240.96118200000001</v>
      </c>
      <c r="AE154" s="76">
        <v>251.44506799999999</v>
      </c>
      <c r="AF154" s="76">
        <v>262.27050800000001</v>
      </c>
      <c r="AG154" s="76">
        <v>273.690674</v>
      </c>
      <c r="AH154" s="63" t="s">
        <v>560</v>
      </c>
    </row>
    <row r="155" spans="1:34" ht="36.75">
      <c r="A155" s="58" t="s">
        <v>473</v>
      </c>
      <c r="B155" s="62" t="s">
        <v>657</v>
      </c>
      <c r="C155" s="76">
        <v>0</v>
      </c>
      <c r="D155" s="76">
        <v>0</v>
      </c>
      <c r="E155" s="76">
        <v>0</v>
      </c>
      <c r="F155" s="76">
        <v>1.617729</v>
      </c>
      <c r="G155" s="76">
        <v>8.0773910000000004</v>
      </c>
      <c r="H155" s="76">
        <v>7.1726130000000001</v>
      </c>
      <c r="I155" s="76">
        <v>9.2985439999999997</v>
      </c>
      <c r="J155" s="76">
        <v>10.436346</v>
      </c>
      <c r="K155" s="76">
        <v>11.652494000000001</v>
      </c>
      <c r="L155" s="76">
        <v>12.814511</v>
      </c>
      <c r="M155" s="76">
        <v>13.841312</v>
      </c>
      <c r="N155" s="76">
        <v>14.751143000000001</v>
      </c>
      <c r="O155" s="76">
        <v>15.526118</v>
      </c>
      <c r="P155" s="76">
        <v>16.172772999999999</v>
      </c>
      <c r="Q155" s="76">
        <v>16.737099000000001</v>
      </c>
      <c r="R155" s="76">
        <v>17.529658999999999</v>
      </c>
      <c r="S155" s="76">
        <v>19.374587999999999</v>
      </c>
      <c r="T155" s="76">
        <v>19.953658999999998</v>
      </c>
      <c r="U155" s="76">
        <v>20.529616999999998</v>
      </c>
      <c r="V155" s="76">
        <v>21.093261999999999</v>
      </c>
      <c r="W155" s="76">
        <v>21.653015</v>
      </c>
      <c r="X155" s="76">
        <v>22.102264000000002</v>
      </c>
      <c r="Y155" s="76">
        <v>22.627960000000002</v>
      </c>
      <c r="Z155" s="76">
        <v>23.193999999999999</v>
      </c>
      <c r="AA155" s="76">
        <v>25.268311000000001</v>
      </c>
      <c r="AB155" s="76">
        <v>25.720215</v>
      </c>
      <c r="AC155" s="76">
        <v>26.043182000000002</v>
      </c>
      <c r="AD155" s="76">
        <v>26.509186</v>
      </c>
      <c r="AE155" s="76">
        <v>27.102813999999999</v>
      </c>
      <c r="AF155" s="76">
        <v>27.777892999999999</v>
      </c>
      <c r="AG155" s="76">
        <v>28.559113</v>
      </c>
      <c r="AH155" s="63" t="s">
        <v>560</v>
      </c>
    </row>
    <row r="156" spans="1:34" ht="24.75">
      <c r="A156" s="58" t="s">
        <v>474</v>
      </c>
      <c r="B156" s="62" t="s">
        <v>658</v>
      </c>
      <c r="C156" s="76">
        <v>0</v>
      </c>
      <c r="D156" s="76">
        <v>0</v>
      </c>
      <c r="E156" s="76">
        <v>0</v>
      </c>
      <c r="F156" s="76">
        <v>0</v>
      </c>
      <c r="G156" s="76">
        <v>4.6726549999999998</v>
      </c>
      <c r="H156" s="76">
        <v>7.6739110000000004</v>
      </c>
      <c r="I156" s="76">
        <v>8.2870240000000006</v>
      </c>
      <c r="J156" s="76">
        <v>9.0624249999999993</v>
      </c>
      <c r="K156" s="76">
        <v>9.8542360000000002</v>
      </c>
      <c r="L156" s="76">
        <v>10.495922</v>
      </c>
      <c r="M156" s="76">
        <v>10.907603</v>
      </c>
      <c r="N156" s="76">
        <v>11.159986</v>
      </c>
      <c r="O156" s="76">
        <v>11.240835000000001</v>
      </c>
      <c r="P156" s="76">
        <v>11.203276000000001</v>
      </c>
      <c r="Q156" s="76">
        <v>11.127605000000001</v>
      </c>
      <c r="R156" s="76">
        <v>13.296203999999999</v>
      </c>
      <c r="S156" s="76">
        <v>13.492874</v>
      </c>
      <c r="T156" s="76">
        <v>13.716354000000001</v>
      </c>
      <c r="U156" s="76">
        <v>13.940765000000001</v>
      </c>
      <c r="V156" s="76">
        <v>14.149841</v>
      </c>
      <c r="W156" s="76">
        <v>14.340560999999999</v>
      </c>
      <c r="X156" s="76">
        <v>14.429672</v>
      </c>
      <c r="Y156" s="76">
        <v>14.570800999999999</v>
      </c>
      <c r="Z156" s="76">
        <v>14.734634</v>
      </c>
      <c r="AA156" s="76">
        <v>14.889557</v>
      </c>
      <c r="AB156" s="76">
        <v>15.043243</v>
      </c>
      <c r="AC156" s="76">
        <v>15.121734999999999</v>
      </c>
      <c r="AD156" s="76">
        <v>15.237762</v>
      </c>
      <c r="AE156" s="76">
        <v>15.38913</v>
      </c>
      <c r="AF156" s="76">
        <v>15.542510999999999</v>
      </c>
      <c r="AG156" s="76">
        <v>15.719787999999999</v>
      </c>
      <c r="AH156" s="63" t="s">
        <v>560</v>
      </c>
    </row>
    <row r="157" spans="1:34">
      <c r="A157" s="58" t="s">
        <v>475</v>
      </c>
      <c r="B157" s="62" t="s">
        <v>424</v>
      </c>
      <c r="C157" s="76">
        <v>6.2550530000000002</v>
      </c>
      <c r="D157" s="76">
        <v>0</v>
      </c>
      <c r="E157" s="76">
        <v>0</v>
      </c>
      <c r="F157" s="76">
        <v>22.502762000000001</v>
      </c>
      <c r="G157" s="76">
        <v>34.250160000000001</v>
      </c>
      <c r="H157" s="76">
        <v>46.552073999999998</v>
      </c>
      <c r="I157" s="76">
        <v>42.850921999999997</v>
      </c>
      <c r="J157" s="76">
        <v>44.919083000000001</v>
      </c>
      <c r="K157" s="76">
        <v>47.055892999999998</v>
      </c>
      <c r="L157" s="76">
        <v>49.193126999999997</v>
      </c>
      <c r="M157" s="76">
        <v>51.324471000000003</v>
      </c>
      <c r="N157" s="76">
        <v>53.415965999999997</v>
      </c>
      <c r="O157" s="76">
        <v>55.305706000000001</v>
      </c>
      <c r="P157" s="76">
        <v>57.010857000000001</v>
      </c>
      <c r="Q157" s="76">
        <v>61.704712000000001</v>
      </c>
      <c r="R157" s="76">
        <v>65.810760000000002</v>
      </c>
      <c r="S157" s="76">
        <v>66.197495000000004</v>
      </c>
      <c r="T157" s="76">
        <v>66.307327000000001</v>
      </c>
      <c r="U157" s="76">
        <v>65.861075999999997</v>
      </c>
      <c r="V157" s="76">
        <v>67.499542000000005</v>
      </c>
      <c r="W157" s="76">
        <v>67.712768999999994</v>
      </c>
      <c r="X157" s="76">
        <v>67.964340000000007</v>
      </c>
      <c r="Y157" s="76">
        <v>68.336455999999998</v>
      </c>
      <c r="Z157" s="76">
        <v>68.833618000000001</v>
      </c>
      <c r="AA157" s="76">
        <v>69.478577000000001</v>
      </c>
      <c r="AB157" s="76">
        <v>70.303009000000003</v>
      </c>
      <c r="AC157" s="76">
        <v>71.275695999999996</v>
      </c>
      <c r="AD157" s="76">
        <v>72.473159999999993</v>
      </c>
      <c r="AE157" s="76">
        <v>73.890686000000002</v>
      </c>
      <c r="AF157" s="76">
        <v>75.516647000000006</v>
      </c>
      <c r="AG157" s="76">
        <v>77.363204999999994</v>
      </c>
      <c r="AH157" s="63">
        <v>8.7452000000000002E-2</v>
      </c>
    </row>
    <row r="158" spans="1:34" ht="36.75">
      <c r="A158" s="58" t="s">
        <v>476</v>
      </c>
      <c r="B158" s="62" t="s">
        <v>656</v>
      </c>
      <c r="C158" s="76">
        <v>6.2550530000000002</v>
      </c>
      <c r="D158" s="76">
        <v>0</v>
      </c>
      <c r="E158" s="76">
        <v>0</v>
      </c>
      <c r="F158" s="76">
        <v>12.360360999999999</v>
      </c>
      <c r="G158" s="76">
        <v>22.203537000000001</v>
      </c>
      <c r="H158" s="76">
        <v>23.261189000000002</v>
      </c>
      <c r="I158" s="76">
        <v>21.363495</v>
      </c>
      <c r="J158" s="76">
        <v>22.972131999999998</v>
      </c>
      <c r="K158" s="76">
        <v>24.633965</v>
      </c>
      <c r="L158" s="76">
        <v>26.288359</v>
      </c>
      <c r="M158" s="76">
        <v>27.918234000000002</v>
      </c>
      <c r="N158" s="76">
        <v>29.496323</v>
      </c>
      <c r="O158" s="76">
        <v>30.938637</v>
      </c>
      <c r="P158" s="76">
        <v>32.248024000000001</v>
      </c>
      <c r="Q158" s="76">
        <v>35.508910999999998</v>
      </c>
      <c r="R158" s="76">
        <v>37.290100000000002</v>
      </c>
      <c r="S158" s="76">
        <v>37.674377</v>
      </c>
      <c r="T158" s="76">
        <v>37.919249999999998</v>
      </c>
      <c r="U158" s="76">
        <v>37.863036999999998</v>
      </c>
      <c r="V158" s="76">
        <v>37.982909999999997</v>
      </c>
      <c r="W158" s="76">
        <v>38.501099000000004</v>
      </c>
      <c r="X158" s="76">
        <v>39.041747999999998</v>
      </c>
      <c r="Y158" s="76">
        <v>39.648375999999999</v>
      </c>
      <c r="Z158" s="76">
        <v>40.328673999999999</v>
      </c>
      <c r="AA158" s="76">
        <v>41.090331999999997</v>
      </c>
      <c r="AB158" s="76">
        <v>41.953673999999999</v>
      </c>
      <c r="AC158" s="76">
        <v>42.910522</v>
      </c>
      <c r="AD158" s="76">
        <v>43.997498</v>
      </c>
      <c r="AE158" s="76">
        <v>45.216735999999997</v>
      </c>
      <c r="AF158" s="76">
        <v>46.560668999999997</v>
      </c>
      <c r="AG158" s="76">
        <v>48.034484999999997</v>
      </c>
      <c r="AH158" s="63">
        <v>7.0313000000000001E-2</v>
      </c>
    </row>
    <row r="159" spans="1:34" ht="36.75">
      <c r="A159" s="58" t="s">
        <v>477</v>
      </c>
      <c r="B159" s="62" t="s">
        <v>657</v>
      </c>
      <c r="C159" s="76">
        <v>0</v>
      </c>
      <c r="D159" s="76">
        <v>0</v>
      </c>
      <c r="E159" s="76">
        <v>0</v>
      </c>
      <c r="F159" s="76">
        <v>2.9775420000000001</v>
      </c>
      <c r="G159" s="76">
        <v>8.6805970000000006</v>
      </c>
      <c r="H159" s="76">
        <v>6.9153989999999999</v>
      </c>
      <c r="I159" s="76">
        <v>4.2544259999999996</v>
      </c>
      <c r="J159" s="76">
        <v>4.751182</v>
      </c>
      <c r="K159" s="76">
        <v>5.3238750000000001</v>
      </c>
      <c r="L159" s="76">
        <v>5.9561599999999997</v>
      </c>
      <c r="M159" s="76">
        <v>6.6402460000000003</v>
      </c>
      <c r="N159" s="76">
        <v>7.3683420000000002</v>
      </c>
      <c r="O159" s="76">
        <v>8.103396</v>
      </c>
      <c r="P159" s="76">
        <v>8.8326259999999994</v>
      </c>
      <c r="Q159" s="76">
        <v>9.5400709999999993</v>
      </c>
      <c r="R159" s="76">
        <v>10.204988</v>
      </c>
      <c r="S159" s="76">
        <v>10.797958</v>
      </c>
      <c r="T159" s="76">
        <v>11.309711</v>
      </c>
      <c r="U159" s="76">
        <v>11.703576999999999</v>
      </c>
      <c r="V159" s="76">
        <v>13.841003000000001</v>
      </c>
      <c r="W159" s="76">
        <v>13.792847</v>
      </c>
      <c r="X159" s="76">
        <v>13.71373</v>
      </c>
      <c r="Y159" s="76">
        <v>13.634949000000001</v>
      </c>
      <c r="Z159" s="76">
        <v>13.560089</v>
      </c>
      <c r="AA159" s="76">
        <v>13.497192</v>
      </c>
      <c r="AB159" s="76">
        <v>13.455413999999999</v>
      </c>
      <c r="AC159" s="76">
        <v>13.429107999999999</v>
      </c>
      <c r="AD159" s="76">
        <v>13.450851</v>
      </c>
      <c r="AE159" s="76">
        <v>13.517455999999999</v>
      </c>
      <c r="AF159" s="76">
        <v>13.634537</v>
      </c>
      <c r="AG159" s="76">
        <v>13.803084999999999</v>
      </c>
      <c r="AH159" s="63" t="s">
        <v>560</v>
      </c>
    </row>
    <row r="160" spans="1:34" ht="24.75">
      <c r="A160" s="58" t="s">
        <v>478</v>
      </c>
      <c r="B160" s="62" t="s">
        <v>658</v>
      </c>
      <c r="C160" s="76">
        <v>0</v>
      </c>
      <c r="D160" s="76">
        <v>0</v>
      </c>
      <c r="E160" s="76">
        <v>0</v>
      </c>
      <c r="F160" s="76">
        <v>7.1648579999999997</v>
      </c>
      <c r="G160" s="76">
        <v>3.366028</v>
      </c>
      <c r="H160" s="76">
        <v>16.375488000000001</v>
      </c>
      <c r="I160" s="76">
        <v>17.233001999999999</v>
      </c>
      <c r="J160" s="76">
        <v>17.19577</v>
      </c>
      <c r="K160" s="76">
        <v>17.098053</v>
      </c>
      <c r="L160" s="76">
        <v>16.948608</v>
      </c>
      <c r="M160" s="76">
        <v>16.765991</v>
      </c>
      <c r="N160" s="76">
        <v>16.551300000000001</v>
      </c>
      <c r="O160" s="76">
        <v>16.263672</v>
      </c>
      <c r="P160" s="76">
        <v>15.930206</v>
      </c>
      <c r="Q160" s="76">
        <v>16.655730999999999</v>
      </c>
      <c r="R160" s="76">
        <v>18.315674000000001</v>
      </c>
      <c r="S160" s="76">
        <v>17.725159000000001</v>
      </c>
      <c r="T160" s="76">
        <v>17.078368999999999</v>
      </c>
      <c r="U160" s="76">
        <v>16.294464000000001</v>
      </c>
      <c r="V160" s="76">
        <v>15.675629000000001</v>
      </c>
      <c r="W160" s="76">
        <v>15.418823</v>
      </c>
      <c r="X160" s="76">
        <v>15.208862</v>
      </c>
      <c r="Y160" s="76">
        <v>15.053131</v>
      </c>
      <c r="Z160" s="76">
        <v>14.944855</v>
      </c>
      <c r="AA160" s="76">
        <v>14.891052</v>
      </c>
      <c r="AB160" s="76">
        <v>14.893921000000001</v>
      </c>
      <c r="AC160" s="76">
        <v>14.936066</v>
      </c>
      <c r="AD160" s="76">
        <v>15.024811</v>
      </c>
      <c r="AE160" s="76">
        <v>15.156494</v>
      </c>
      <c r="AF160" s="76">
        <v>15.321441999999999</v>
      </c>
      <c r="AG160" s="76">
        <v>15.525634999999999</v>
      </c>
      <c r="AH160" s="63" t="s">
        <v>560</v>
      </c>
    </row>
    <row r="161" spans="1:34" ht="24.75">
      <c r="A161" s="58" t="s">
        <v>479</v>
      </c>
      <c r="B161" s="61" t="s">
        <v>159</v>
      </c>
      <c r="C161" s="77">
        <v>35.955238000000001</v>
      </c>
      <c r="D161" s="77">
        <v>0</v>
      </c>
      <c r="E161" s="77">
        <v>185.886383</v>
      </c>
      <c r="F161" s="77">
        <v>849.73913600000003</v>
      </c>
      <c r="G161" s="77">
        <v>1656.9147949999999</v>
      </c>
      <c r="H161" s="77">
        <v>1935.6429439999999</v>
      </c>
      <c r="I161" s="77">
        <v>1847.9829099999999</v>
      </c>
      <c r="J161" s="77">
        <v>1928.2304690000001</v>
      </c>
      <c r="K161" s="77">
        <v>2110.6347660000001</v>
      </c>
      <c r="L161" s="77">
        <v>2181.5561520000001</v>
      </c>
      <c r="M161" s="77">
        <v>2323.6020509999998</v>
      </c>
      <c r="N161" s="77">
        <v>2438.900635</v>
      </c>
      <c r="O161" s="77">
        <v>2561.890625</v>
      </c>
      <c r="P161" s="77">
        <v>2672.1687010000001</v>
      </c>
      <c r="Q161" s="77">
        <v>2777.7583009999998</v>
      </c>
      <c r="R161" s="77">
        <v>2893.2329100000002</v>
      </c>
      <c r="S161" s="77">
        <v>2944.663818</v>
      </c>
      <c r="T161" s="77">
        <v>2998.6687010000001</v>
      </c>
      <c r="U161" s="77">
        <v>3086.125732</v>
      </c>
      <c r="V161" s="77">
        <v>3175.0561520000001</v>
      </c>
      <c r="W161" s="77">
        <v>3264.109375</v>
      </c>
      <c r="X161" s="77">
        <v>3340.2451169999999</v>
      </c>
      <c r="Y161" s="77">
        <v>3437.7016600000002</v>
      </c>
      <c r="Z161" s="77">
        <v>3528.4958499999998</v>
      </c>
      <c r="AA161" s="77">
        <v>3604.1289059999999</v>
      </c>
      <c r="AB161" s="77">
        <v>3671.392578</v>
      </c>
      <c r="AC161" s="77">
        <v>3731.2197270000001</v>
      </c>
      <c r="AD161" s="77">
        <v>3821.0976559999999</v>
      </c>
      <c r="AE161" s="77">
        <v>3931.711182</v>
      </c>
      <c r="AF161" s="77">
        <v>4032.3110350000002</v>
      </c>
      <c r="AG161" s="77">
        <v>4140.935547</v>
      </c>
      <c r="AH161" s="64">
        <v>0.17141600000000001</v>
      </c>
    </row>
    <row r="163" spans="1:34" ht="36.75">
      <c r="A163" s="55"/>
      <c r="B163" s="61" t="s">
        <v>480</v>
      </c>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c r="AH163" s="55"/>
    </row>
    <row r="164" spans="1:34" ht="36.75">
      <c r="A164" s="58" t="s">
        <v>481</v>
      </c>
      <c r="B164" s="62" t="s">
        <v>482</v>
      </c>
      <c r="C164" s="66">
        <v>0</v>
      </c>
      <c r="D164" s="66">
        <v>0</v>
      </c>
      <c r="E164" s="66">
        <v>0</v>
      </c>
      <c r="F164" s="66">
        <v>0</v>
      </c>
      <c r="G164" s="66">
        <v>0</v>
      </c>
      <c r="H164" s="66">
        <v>0</v>
      </c>
      <c r="I164" s="66">
        <v>0</v>
      </c>
      <c r="J164" s="66">
        <v>0</v>
      </c>
      <c r="K164" s="66">
        <v>0</v>
      </c>
      <c r="L164" s="66">
        <v>0</v>
      </c>
      <c r="M164" s="66">
        <v>0</v>
      </c>
      <c r="N164" s="66">
        <v>0</v>
      </c>
      <c r="O164" s="66">
        <v>0</v>
      </c>
      <c r="P164" s="66">
        <v>0</v>
      </c>
      <c r="Q164" s="66">
        <v>0</v>
      </c>
      <c r="R164" s="66">
        <v>0</v>
      </c>
      <c r="S164" s="66">
        <v>0</v>
      </c>
      <c r="T164" s="66">
        <v>0</v>
      </c>
      <c r="U164" s="66">
        <v>0</v>
      </c>
      <c r="V164" s="66">
        <v>0</v>
      </c>
      <c r="W164" s="66">
        <v>0</v>
      </c>
      <c r="X164" s="66">
        <v>0</v>
      </c>
      <c r="Y164" s="66">
        <v>0</v>
      </c>
      <c r="Z164" s="66">
        <v>0</v>
      </c>
      <c r="AA164" s="66">
        <v>0</v>
      </c>
      <c r="AB164" s="66">
        <v>0</v>
      </c>
      <c r="AC164" s="66">
        <v>0</v>
      </c>
      <c r="AD164" s="66">
        <v>0</v>
      </c>
      <c r="AE164" s="66">
        <v>0</v>
      </c>
      <c r="AF164" s="66">
        <v>0</v>
      </c>
      <c r="AG164" s="66">
        <v>0</v>
      </c>
      <c r="AH164" s="63" t="s">
        <v>560</v>
      </c>
    </row>
    <row r="165" spans="1:34" ht="36.75">
      <c r="A165" s="58" t="s">
        <v>483</v>
      </c>
      <c r="B165" s="62" t="s">
        <v>484</v>
      </c>
      <c r="C165" s="66">
        <v>0.41699999999999998</v>
      </c>
      <c r="D165" s="66">
        <v>0.56299999999999994</v>
      </c>
      <c r="E165" s="66">
        <v>0.70799999999999996</v>
      </c>
      <c r="F165" s="66">
        <v>0.85399999999999998</v>
      </c>
      <c r="G165" s="66">
        <v>1</v>
      </c>
      <c r="H165" s="66">
        <v>0</v>
      </c>
      <c r="I165" s="66">
        <v>0</v>
      </c>
      <c r="J165" s="66">
        <v>0</v>
      </c>
      <c r="K165" s="66">
        <v>0</v>
      </c>
      <c r="L165" s="66">
        <v>0</v>
      </c>
      <c r="M165" s="66">
        <v>0</v>
      </c>
      <c r="N165" s="66">
        <v>0</v>
      </c>
      <c r="O165" s="66">
        <v>0</v>
      </c>
      <c r="P165" s="66">
        <v>0</v>
      </c>
      <c r="Q165" s="66">
        <v>0</v>
      </c>
      <c r="R165" s="66">
        <v>0</v>
      </c>
      <c r="S165" s="66">
        <v>0</v>
      </c>
      <c r="T165" s="66">
        <v>0</v>
      </c>
      <c r="U165" s="66">
        <v>0</v>
      </c>
      <c r="V165" s="66">
        <v>0</v>
      </c>
      <c r="W165" s="66">
        <v>0</v>
      </c>
      <c r="X165" s="66">
        <v>0</v>
      </c>
      <c r="Y165" s="66">
        <v>0</v>
      </c>
      <c r="Z165" s="66">
        <v>0</v>
      </c>
      <c r="AA165" s="66">
        <v>0</v>
      </c>
      <c r="AB165" s="66">
        <v>0</v>
      </c>
      <c r="AC165" s="66">
        <v>0</v>
      </c>
      <c r="AD165" s="66">
        <v>0</v>
      </c>
      <c r="AE165" s="66">
        <v>0</v>
      </c>
      <c r="AF165" s="66">
        <v>0</v>
      </c>
      <c r="AG165" s="66">
        <v>0</v>
      </c>
      <c r="AH165" s="63" t="s">
        <v>560</v>
      </c>
    </row>
    <row r="166" spans="1:34" ht="36.75">
      <c r="A166" s="58" t="s">
        <v>485</v>
      </c>
      <c r="B166" s="62" t="s">
        <v>486</v>
      </c>
      <c r="C166" s="66">
        <v>0</v>
      </c>
      <c r="D166" s="66">
        <v>0</v>
      </c>
      <c r="E166" s="66">
        <v>0</v>
      </c>
      <c r="F166" s="66">
        <v>0</v>
      </c>
      <c r="G166" s="66">
        <v>0</v>
      </c>
      <c r="H166" s="66">
        <v>0.5</v>
      </c>
      <c r="I166" s="66">
        <v>0.625</v>
      </c>
      <c r="J166" s="66">
        <v>0.75</v>
      </c>
      <c r="K166" s="66">
        <v>0.875</v>
      </c>
      <c r="L166" s="66">
        <v>1</v>
      </c>
      <c r="M166" s="66">
        <v>0</v>
      </c>
      <c r="N166" s="66">
        <v>0</v>
      </c>
      <c r="O166" s="66">
        <v>0</v>
      </c>
      <c r="P166" s="66">
        <v>0</v>
      </c>
      <c r="Q166" s="66">
        <v>0</v>
      </c>
      <c r="R166" s="66">
        <v>0</v>
      </c>
      <c r="S166" s="66">
        <v>0</v>
      </c>
      <c r="T166" s="66">
        <v>0</v>
      </c>
      <c r="U166" s="66">
        <v>0</v>
      </c>
      <c r="V166" s="66">
        <v>0</v>
      </c>
      <c r="W166" s="66">
        <v>0</v>
      </c>
      <c r="X166" s="66">
        <v>0</v>
      </c>
      <c r="Y166" s="66">
        <v>0</v>
      </c>
      <c r="Z166" s="66">
        <v>0</v>
      </c>
      <c r="AA166" s="66">
        <v>0</v>
      </c>
      <c r="AB166" s="66">
        <v>0</v>
      </c>
      <c r="AC166" s="66">
        <v>0</v>
      </c>
      <c r="AD166" s="66">
        <v>0</v>
      </c>
      <c r="AE166" s="66">
        <v>0</v>
      </c>
      <c r="AF166" s="66">
        <v>0</v>
      </c>
      <c r="AG166" s="66">
        <v>0</v>
      </c>
      <c r="AH166" s="63" t="s">
        <v>560</v>
      </c>
    </row>
    <row r="167" spans="1:34" ht="36.75">
      <c r="A167" s="58" t="s">
        <v>487</v>
      </c>
      <c r="B167" s="62" t="s">
        <v>488</v>
      </c>
      <c r="C167" s="66">
        <v>0</v>
      </c>
      <c r="D167" s="66">
        <v>0</v>
      </c>
      <c r="E167" s="66">
        <v>0</v>
      </c>
      <c r="F167" s="66">
        <v>0</v>
      </c>
      <c r="G167" s="66">
        <v>0</v>
      </c>
      <c r="H167" s="66">
        <v>0</v>
      </c>
      <c r="I167" s="66">
        <v>0</v>
      </c>
      <c r="J167" s="66">
        <v>0</v>
      </c>
      <c r="K167" s="66">
        <v>0</v>
      </c>
      <c r="L167" s="66">
        <v>0</v>
      </c>
      <c r="M167" s="66">
        <v>0.85699999999999998</v>
      </c>
      <c r="N167" s="66">
        <v>0.89300000000000002</v>
      </c>
      <c r="O167" s="66">
        <v>0.92900000000000005</v>
      </c>
      <c r="P167" s="66">
        <v>0.96399999999999997</v>
      </c>
      <c r="Q167" s="66">
        <v>1</v>
      </c>
      <c r="R167" s="66">
        <v>0</v>
      </c>
      <c r="S167" s="66">
        <v>0</v>
      </c>
      <c r="T167" s="66">
        <v>0</v>
      </c>
      <c r="U167" s="66">
        <v>0</v>
      </c>
      <c r="V167" s="66">
        <v>0</v>
      </c>
      <c r="W167" s="66">
        <v>0</v>
      </c>
      <c r="X167" s="66">
        <v>0</v>
      </c>
      <c r="Y167" s="66">
        <v>0</v>
      </c>
      <c r="Z167" s="66">
        <v>0</v>
      </c>
      <c r="AA167" s="66">
        <v>0</v>
      </c>
      <c r="AB167" s="66">
        <v>0</v>
      </c>
      <c r="AC167" s="66">
        <v>0</v>
      </c>
      <c r="AD167" s="66">
        <v>0</v>
      </c>
      <c r="AE167" s="66">
        <v>0</v>
      </c>
      <c r="AF167" s="66">
        <v>0</v>
      </c>
      <c r="AG167" s="66">
        <v>0</v>
      </c>
      <c r="AH167" s="63" t="s">
        <v>560</v>
      </c>
    </row>
    <row r="168" spans="1:34" ht="36.75">
      <c r="A168" s="58" t="s">
        <v>489</v>
      </c>
      <c r="B168" s="62" t="s">
        <v>490</v>
      </c>
      <c r="C168" s="66">
        <v>0</v>
      </c>
      <c r="D168" s="66">
        <v>0</v>
      </c>
      <c r="E168" s="66">
        <v>0</v>
      </c>
      <c r="F168" s="66">
        <v>0</v>
      </c>
      <c r="G168" s="66">
        <v>0</v>
      </c>
      <c r="H168" s="66">
        <v>0</v>
      </c>
      <c r="I168" s="66">
        <v>0</v>
      </c>
      <c r="J168" s="66">
        <v>0</v>
      </c>
      <c r="K168" s="66">
        <v>0</v>
      </c>
      <c r="L168" s="66">
        <v>0</v>
      </c>
      <c r="M168" s="66">
        <v>0</v>
      </c>
      <c r="N168" s="66">
        <v>0</v>
      </c>
      <c r="O168" s="66">
        <v>0</v>
      </c>
      <c r="P168" s="66">
        <v>0</v>
      </c>
      <c r="Q168" s="66">
        <v>0</v>
      </c>
      <c r="R168" s="66">
        <v>0.82399999999999995</v>
      </c>
      <c r="S168" s="66">
        <v>0.85899999999999999</v>
      </c>
      <c r="T168" s="66">
        <v>0.89400000000000002</v>
      </c>
      <c r="U168" s="66">
        <v>0.92900000000000005</v>
      </c>
      <c r="V168" s="66">
        <v>0.96499999999999997</v>
      </c>
      <c r="W168" s="66">
        <v>1</v>
      </c>
      <c r="X168" s="66">
        <v>1</v>
      </c>
      <c r="Y168" s="66">
        <v>1</v>
      </c>
      <c r="Z168" s="66">
        <v>1</v>
      </c>
      <c r="AA168" s="66">
        <v>1</v>
      </c>
      <c r="AB168" s="66">
        <v>1</v>
      </c>
      <c r="AC168" s="66">
        <v>1</v>
      </c>
      <c r="AD168" s="66">
        <v>1</v>
      </c>
      <c r="AE168" s="66">
        <v>1</v>
      </c>
      <c r="AF168" s="66">
        <v>1</v>
      </c>
      <c r="AG168" s="66">
        <v>1</v>
      </c>
      <c r="AH168" s="63" t="s">
        <v>560</v>
      </c>
    </row>
    <row r="169" spans="1:34" ht="36.75">
      <c r="A169" s="58" t="s">
        <v>491</v>
      </c>
      <c r="B169" s="62" t="s">
        <v>492</v>
      </c>
      <c r="C169" s="66">
        <v>7.4999999999999993E-5</v>
      </c>
      <c r="D169" s="66">
        <v>7.4999999999999993E-5</v>
      </c>
      <c r="E169" s="66">
        <v>7.4999999999999993E-5</v>
      </c>
      <c r="F169" s="66">
        <v>7.4999999999999993E-5</v>
      </c>
      <c r="G169" s="66">
        <v>7.4999999999999993E-5</v>
      </c>
      <c r="H169" s="66">
        <v>7.4999999999999993E-5</v>
      </c>
      <c r="I169" s="66">
        <v>7.4999999999999993E-5</v>
      </c>
      <c r="J169" s="66">
        <v>7.4999999999999993E-5</v>
      </c>
      <c r="K169" s="66">
        <v>7.4999999999999993E-5</v>
      </c>
      <c r="L169" s="66">
        <v>7.4999999999999993E-5</v>
      </c>
      <c r="M169" s="66">
        <v>7.4999999999999993E-5</v>
      </c>
      <c r="N169" s="66">
        <v>7.4999999999999993E-5</v>
      </c>
      <c r="O169" s="66">
        <v>7.4999999999999993E-5</v>
      </c>
      <c r="P169" s="66">
        <v>7.4999999999999993E-5</v>
      </c>
      <c r="Q169" s="66">
        <v>7.4999999999999993E-5</v>
      </c>
      <c r="R169" s="66">
        <v>7.4999999999999993E-5</v>
      </c>
      <c r="S169" s="66">
        <v>7.4999999999999993E-5</v>
      </c>
      <c r="T169" s="66">
        <v>7.4999999999999993E-5</v>
      </c>
      <c r="U169" s="66">
        <v>7.4999999999999993E-5</v>
      </c>
      <c r="V169" s="66">
        <v>7.4999999999999993E-5</v>
      </c>
      <c r="W169" s="66">
        <v>7.4999999999999993E-5</v>
      </c>
      <c r="X169" s="66">
        <v>7.4999999999999993E-5</v>
      </c>
      <c r="Y169" s="66">
        <v>7.4999999999999993E-5</v>
      </c>
      <c r="Z169" s="66">
        <v>7.4999999999999993E-5</v>
      </c>
      <c r="AA169" s="66">
        <v>7.4999999999999993E-5</v>
      </c>
      <c r="AB169" s="66">
        <v>7.4999999999999993E-5</v>
      </c>
      <c r="AC169" s="66">
        <v>1.07E-4</v>
      </c>
      <c r="AD169" s="66">
        <v>1.55E-4</v>
      </c>
      <c r="AE169" s="66">
        <v>2.2599999999999999E-4</v>
      </c>
      <c r="AF169" s="66">
        <v>3.5199999999999999E-4</v>
      </c>
      <c r="AG169" s="66">
        <v>5.4500000000000002E-4</v>
      </c>
      <c r="AH169" s="63">
        <v>6.8434999999999996E-2</v>
      </c>
    </row>
    <row r="170" spans="1:34" ht="48.75">
      <c r="A170" s="58" t="s">
        <v>493</v>
      </c>
      <c r="B170" s="62" t="s">
        <v>494</v>
      </c>
      <c r="C170" s="66">
        <v>7.4999999999999993E-5</v>
      </c>
      <c r="D170" s="66">
        <v>7.4999999999999993E-5</v>
      </c>
      <c r="E170" s="66">
        <v>7.4999999999999993E-5</v>
      </c>
      <c r="F170" s="66">
        <v>7.4999999999999993E-5</v>
      </c>
      <c r="G170" s="66">
        <v>7.4999999999999993E-5</v>
      </c>
      <c r="H170" s="66">
        <v>7.4999999999999993E-5</v>
      </c>
      <c r="I170" s="66">
        <v>7.4999999999999993E-5</v>
      </c>
      <c r="J170" s="66">
        <v>7.4999999999999993E-5</v>
      </c>
      <c r="K170" s="66">
        <v>1.5200000000000001E-4</v>
      </c>
      <c r="L170" s="66">
        <v>2.4800000000000001E-4</v>
      </c>
      <c r="M170" s="66">
        <v>4.1100000000000002E-4</v>
      </c>
      <c r="N170" s="66">
        <v>7.2999999999999996E-4</v>
      </c>
      <c r="O170" s="66">
        <v>1.1739999999999999E-3</v>
      </c>
      <c r="P170" s="66">
        <v>1.8879999999999999E-3</v>
      </c>
      <c r="Q170" s="66">
        <v>2.8289999999999999E-3</v>
      </c>
      <c r="R170" s="66">
        <v>4.5319999999999996E-3</v>
      </c>
      <c r="S170" s="66">
        <v>6.953E-3</v>
      </c>
      <c r="T170" s="66">
        <v>1.0552000000000001E-2</v>
      </c>
      <c r="U170" s="66">
        <v>1.5570000000000001E-2</v>
      </c>
      <c r="V170" s="66">
        <v>2.5819000000000002E-2</v>
      </c>
      <c r="W170" s="66">
        <v>3.6155E-2</v>
      </c>
      <c r="X170" s="66">
        <v>5.4815000000000003E-2</v>
      </c>
      <c r="Y170" s="66">
        <v>7.8946000000000002E-2</v>
      </c>
      <c r="Z170" s="66">
        <v>0.121591</v>
      </c>
      <c r="AA170" s="66">
        <v>0.17627699999999999</v>
      </c>
      <c r="AB170" s="66">
        <v>0.23965600000000001</v>
      </c>
      <c r="AC170" s="66">
        <v>0.31738699999999997</v>
      </c>
      <c r="AD170" s="66">
        <v>0.39984500000000001</v>
      </c>
      <c r="AE170" s="66">
        <v>0.49007699999999998</v>
      </c>
      <c r="AF170" s="66">
        <v>0.59193700000000005</v>
      </c>
      <c r="AG170" s="66">
        <v>0.68610000000000004</v>
      </c>
      <c r="AH170" s="63">
        <v>0.35542000000000001</v>
      </c>
    </row>
    <row r="171" spans="1:34" ht="36.75">
      <c r="A171" s="58" t="s">
        <v>495</v>
      </c>
      <c r="B171" s="62" t="s">
        <v>496</v>
      </c>
      <c r="C171" s="66">
        <v>7.4999999999999993E-5</v>
      </c>
      <c r="D171" s="66">
        <v>7.4999999999999993E-5</v>
      </c>
      <c r="E171" s="66">
        <v>7.4999999999999993E-5</v>
      </c>
      <c r="F171" s="66">
        <v>7.4999999999999993E-5</v>
      </c>
      <c r="G171" s="66">
        <v>7.4999999999999993E-5</v>
      </c>
      <c r="H171" s="66">
        <v>7.4999999999999993E-5</v>
      </c>
      <c r="I171" s="66">
        <v>7.4999999999999993E-5</v>
      </c>
      <c r="J171" s="66">
        <v>7.4999999999999993E-5</v>
      </c>
      <c r="K171" s="66">
        <v>7.4999999999999993E-5</v>
      </c>
      <c r="L171" s="66">
        <v>7.4999999999999993E-5</v>
      </c>
      <c r="M171" s="66">
        <v>7.4999999999999993E-5</v>
      </c>
      <c r="N171" s="66">
        <v>7.4999999999999993E-5</v>
      </c>
      <c r="O171" s="66">
        <v>7.4999999999999993E-5</v>
      </c>
      <c r="P171" s="66">
        <v>7.4999999999999993E-5</v>
      </c>
      <c r="Q171" s="66">
        <v>7.4999999999999993E-5</v>
      </c>
      <c r="R171" s="66">
        <v>7.4999999999999993E-5</v>
      </c>
      <c r="S171" s="66">
        <v>7.4999999999999993E-5</v>
      </c>
      <c r="T171" s="66">
        <v>7.4999999999999993E-5</v>
      </c>
      <c r="U171" s="66">
        <v>7.4999999999999993E-5</v>
      </c>
      <c r="V171" s="66">
        <v>7.4999999999999993E-5</v>
      </c>
      <c r="W171" s="66">
        <v>7.4999999999999993E-5</v>
      </c>
      <c r="X171" s="66">
        <v>7.4999999999999993E-5</v>
      </c>
      <c r="Y171" s="66">
        <v>7.4999999999999993E-5</v>
      </c>
      <c r="Z171" s="66">
        <v>7.4999999999999993E-5</v>
      </c>
      <c r="AA171" s="66">
        <v>7.4999999999999993E-5</v>
      </c>
      <c r="AB171" s="66">
        <v>7.4999999999999993E-5</v>
      </c>
      <c r="AC171" s="66">
        <v>7.4999999999999993E-5</v>
      </c>
      <c r="AD171" s="66">
        <v>7.4999999999999993E-5</v>
      </c>
      <c r="AE171" s="66">
        <v>7.4999999999999993E-5</v>
      </c>
      <c r="AF171" s="66">
        <v>7.4999999999999993E-5</v>
      </c>
      <c r="AG171" s="66">
        <v>7.4999999999999993E-5</v>
      </c>
      <c r="AH171" s="63">
        <v>0</v>
      </c>
    </row>
    <row r="172" spans="1:34" ht="48.75">
      <c r="A172" s="58" t="s">
        <v>497</v>
      </c>
      <c r="B172" s="62" t="s">
        <v>498</v>
      </c>
      <c r="C172" s="66">
        <v>7.4999999999999993E-5</v>
      </c>
      <c r="D172" s="66">
        <v>7.4999999999999993E-5</v>
      </c>
      <c r="E172" s="66">
        <v>7.4999999999999993E-5</v>
      </c>
      <c r="F172" s="66">
        <v>7.4999999999999993E-5</v>
      </c>
      <c r="G172" s="66">
        <v>7.4999999999999993E-5</v>
      </c>
      <c r="H172" s="66">
        <v>7.4999999999999993E-5</v>
      </c>
      <c r="I172" s="66">
        <v>7.4999999999999993E-5</v>
      </c>
      <c r="J172" s="66">
        <v>7.4999999999999993E-5</v>
      </c>
      <c r="K172" s="66">
        <v>7.4999999999999993E-5</v>
      </c>
      <c r="L172" s="66">
        <v>7.4999999999999993E-5</v>
      </c>
      <c r="M172" s="66">
        <v>7.4999999999999993E-5</v>
      </c>
      <c r="N172" s="66">
        <v>7.4999999999999993E-5</v>
      </c>
      <c r="O172" s="66">
        <v>7.4999999999999993E-5</v>
      </c>
      <c r="P172" s="66">
        <v>7.4999999999999993E-5</v>
      </c>
      <c r="Q172" s="66">
        <v>7.4999999999999993E-5</v>
      </c>
      <c r="R172" s="66">
        <v>7.4999999999999993E-5</v>
      </c>
      <c r="S172" s="66">
        <v>7.4999999999999993E-5</v>
      </c>
      <c r="T172" s="66">
        <v>7.4999999999999993E-5</v>
      </c>
      <c r="U172" s="66">
        <v>7.4999999999999993E-5</v>
      </c>
      <c r="V172" s="66">
        <v>7.4999999999999993E-5</v>
      </c>
      <c r="W172" s="66">
        <v>7.4999999999999993E-5</v>
      </c>
      <c r="X172" s="66">
        <v>7.4999999999999993E-5</v>
      </c>
      <c r="Y172" s="66">
        <v>7.4999999999999993E-5</v>
      </c>
      <c r="Z172" s="66">
        <v>7.4999999999999993E-5</v>
      </c>
      <c r="AA172" s="66">
        <v>7.4999999999999993E-5</v>
      </c>
      <c r="AB172" s="66">
        <v>7.4999999999999993E-5</v>
      </c>
      <c r="AC172" s="66">
        <v>7.4999999999999993E-5</v>
      </c>
      <c r="AD172" s="66">
        <v>7.4999999999999993E-5</v>
      </c>
      <c r="AE172" s="66">
        <v>7.4999999999999993E-5</v>
      </c>
      <c r="AF172" s="66">
        <v>7.4999999999999993E-5</v>
      </c>
      <c r="AG172" s="66">
        <v>7.4999999999999993E-5</v>
      </c>
      <c r="AH172" s="63">
        <v>0</v>
      </c>
    </row>
    <row r="174" spans="1:34" ht="60.75">
      <c r="A174" s="55"/>
      <c r="B174" s="61" t="s">
        <v>660</v>
      </c>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row>
    <row r="175" spans="1:34" ht="24.75">
      <c r="A175" s="55"/>
      <c r="B175" s="61" t="s">
        <v>499</v>
      </c>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c r="AH175" s="55"/>
    </row>
    <row r="176" spans="1:34" ht="36.75">
      <c r="A176" s="58" t="s">
        <v>500</v>
      </c>
      <c r="B176" s="62" t="s">
        <v>656</v>
      </c>
      <c r="C176" s="78">
        <v>72.128135999999998</v>
      </c>
      <c r="D176" s="78">
        <v>72.883949000000001</v>
      </c>
      <c r="E176" s="78">
        <v>73.486915999999994</v>
      </c>
      <c r="F176" s="78">
        <v>74.055107000000007</v>
      </c>
      <c r="G176" s="78">
        <v>74.520424000000006</v>
      </c>
      <c r="H176" s="78">
        <v>74.961937000000006</v>
      </c>
      <c r="I176" s="78">
        <v>75.376930000000002</v>
      </c>
      <c r="J176" s="78">
        <v>75.789848000000006</v>
      </c>
      <c r="K176" s="78">
        <v>76.203811999999999</v>
      </c>
      <c r="L176" s="78">
        <v>76.618744000000007</v>
      </c>
      <c r="M176" s="78">
        <v>77.046111999999994</v>
      </c>
      <c r="N176" s="78">
        <v>77.483222999999995</v>
      </c>
      <c r="O176" s="78">
        <v>77.930458000000002</v>
      </c>
      <c r="P176" s="78">
        <v>78.386459000000002</v>
      </c>
      <c r="Q176" s="78">
        <v>78.850243000000006</v>
      </c>
      <c r="R176" s="78">
        <v>79.317276000000007</v>
      </c>
      <c r="S176" s="78">
        <v>79.784171999999998</v>
      </c>
      <c r="T176" s="78">
        <v>80.252396000000005</v>
      </c>
      <c r="U176" s="78">
        <v>80.727455000000006</v>
      </c>
      <c r="V176" s="78">
        <v>81.208931000000007</v>
      </c>
      <c r="W176" s="78">
        <v>81.696815000000001</v>
      </c>
      <c r="X176" s="78">
        <v>82.190582000000006</v>
      </c>
      <c r="Y176" s="78">
        <v>82.690903000000006</v>
      </c>
      <c r="Z176" s="78">
        <v>83.197113000000002</v>
      </c>
      <c r="AA176" s="78">
        <v>83.706657000000007</v>
      </c>
      <c r="AB176" s="78">
        <v>84.218361000000002</v>
      </c>
      <c r="AC176" s="78">
        <v>84.735236999999998</v>
      </c>
      <c r="AD176" s="78">
        <v>85.257110999999995</v>
      </c>
      <c r="AE176" s="78">
        <v>85.784453999999997</v>
      </c>
      <c r="AF176" s="78">
        <v>86.316131999999996</v>
      </c>
      <c r="AG176" s="78">
        <v>86.852080999999998</v>
      </c>
      <c r="AH176" s="63">
        <v>6.2110000000000004E-3</v>
      </c>
    </row>
    <row r="177" spans="1:34" ht="36.75">
      <c r="A177" s="58" t="s">
        <v>501</v>
      </c>
      <c r="B177" s="62" t="s">
        <v>657</v>
      </c>
      <c r="C177" s="78">
        <v>98.685333</v>
      </c>
      <c r="D177" s="78">
        <v>98.321938000000003</v>
      </c>
      <c r="E177" s="78">
        <v>98.853035000000006</v>
      </c>
      <c r="F177" s="78">
        <v>99.491898000000006</v>
      </c>
      <c r="G177" s="78">
        <v>100.15434999999999</v>
      </c>
      <c r="H177" s="78">
        <v>100.832047</v>
      </c>
      <c r="I177" s="78">
        <v>101.50914</v>
      </c>
      <c r="J177" s="78">
        <v>102.19332900000001</v>
      </c>
      <c r="K177" s="78">
        <v>102.884995</v>
      </c>
      <c r="L177" s="78">
        <v>103.58461800000001</v>
      </c>
      <c r="M177" s="78">
        <v>104.29286999999999</v>
      </c>
      <c r="N177" s="78">
        <v>105.00610399999999</v>
      </c>
      <c r="O177" s="78">
        <v>105.726578</v>
      </c>
      <c r="P177" s="78">
        <v>106.45575700000001</v>
      </c>
      <c r="Q177" s="78">
        <v>107.19358800000001</v>
      </c>
      <c r="R177" s="78">
        <v>107.939285</v>
      </c>
      <c r="S177" s="78">
        <v>108.69369500000001</v>
      </c>
      <c r="T177" s="78">
        <v>109.456062</v>
      </c>
      <c r="U177" s="78">
        <v>110.22628</v>
      </c>
      <c r="V177" s="78">
        <v>111.00415</v>
      </c>
      <c r="W177" s="78">
        <v>111.789177</v>
      </c>
      <c r="X177" s="78">
        <v>112.581093</v>
      </c>
      <c r="Y177" s="78">
        <v>113.380219</v>
      </c>
      <c r="Z177" s="78">
        <v>114.18693500000001</v>
      </c>
      <c r="AA177" s="78">
        <v>115.001183</v>
      </c>
      <c r="AB177" s="78">
        <v>115.823639</v>
      </c>
      <c r="AC177" s="78">
        <v>116.65564000000001</v>
      </c>
      <c r="AD177" s="78">
        <v>117.496109</v>
      </c>
      <c r="AE177" s="78">
        <v>118.34491</v>
      </c>
      <c r="AF177" s="78">
        <v>119.20193500000001</v>
      </c>
      <c r="AG177" s="78">
        <v>120.06690999999999</v>
      </c>
      <c r="AH177" s="63">
        <v>6.5589999999999997E-3</v>
      </c>
    </row>
    <row r="178" spans="1:34" ht="24.75">
      <c r="A178" s="58" t="s">
        <v>502</v>
      </c>
      <c r="B178" s="62" t="s">
        <v>658</v>
      </c>
      <c r="C178" s="78">
        <v>52.308804000000002</v>
      </c>
      <c r="D178" s="78">
        <v>52.824871000000002</v>
      </c>
      <c r="E178" s="78">
        <v>53.251980000000003</v>
      </c>
      <c r="F178" s="78">
        <v>53.659874000000002</v>
      </c>
      <c r="G178" s="78">
        <v>54.114356999999998</v>
      </c>
      <c r="H178" s="78">
        <v>54.552596999999999</v>
      </c>
      <c r="I178" s="78">
        <v>55.007880999999998</v>
      </c>
      <c r="J178" s="78">
        <v>55.477145999999998</v>
      </c>
      <c r="K178" s="78">
        <v>55.954990000000002</v>
      </c>
      <c r="L178" s="78">
        <v>56.442473999999997</v>
      </c>
      <c r="M178" s="78">
        <v>56.921214999999997</v>
      </c>
      <c r="N178" s="78">
        <v>57.393828999999997</v>
      </c>
      <c r="O178" s="78">
        <v>57.861342999999998</v>
      </c>
      <c r="P178" s="78">
        <v>58.328850000000003</v>
      </c>
      <c r="Q178" s="78">
        <v>58.798340000000003</v>
      </c>
      <c r="R178" s="78">
        <v>59.275317999999999</v>
      </c>
      <c r="S178" s="78">
        <v>59.765712999999998</v>
      </c>
      <c r="T178" s="78">
        <v>60.266044999999998</v>
      </c>
      <c r="U178" s="78">
        <v>60.766384000000002</v>
      </c>
      <c r="V178" s="78">
        <v>61.267299999999999</v>
      </c>
      <c r="W178" s="78">
        <v>61.768635000000003</v>
      </c>
      <c r="X178" s="78">
        <v>62.271628999999997</v>
      </c>
      <c r="Y178" s="78">
        <v>62.774887</v>
      </c>
      <c r="Z178" s="78">
        <v>63.279845999999999</v>
      </c>
      <c r="AA178" s="78">
        <v>63.791156999999998</v>
      </c>
      <c r="AB178" s="78">
        <v>64.311615000000003</v>
      </c>
      <c r="AC178" s="78">
        <v>64.838295000000002</v>
      </c>
      <c r="AD178" s="78">
        <v>65.369522000000003</v>
      </c>
      <c r="AE178" s="78">
        <v>65.904258999999996</v>
      </c>
      <c r="AF178" s="78">
        <v>66.444641000000004</v>
      </c>
      <c r="AG178" s="78">
        <v>66.990798999999996</v>
      </c>
      <c r="AH178" s="63">
        <v>8.2799999999999992E-3</v>
      </c>
    </row>
    <row r="179" spans="1:34" ht="24.75">
      <c r="A179" s="58" t="s">
        <v>503</v>
      </c>
      <c r="B179" s="62" t="s">
        <v>218</v>
      </c>
      <c r="C179" s="78">
        <v>72.928985999999995</v>
      </c>
      <c r="D179" s="78">
        <v>76.309700000000007</v>
      </c>
      <c r="E179" s="78">
        <v>77.838486000000003</v>
      </c>
      <c r="F179" s="78">
        <v>78.927611999999996</v>
      </c>
      <c r="G179" s="78">
        <v>79.827156000000002</v>
      </c>
      <c r="H179" s="78">
        <v>80.430770999999993</v>
      </c>
      <c r="I179" s="78">
        <v>80.959007</v>
      </c>
      <c r="J179" s="78">
        <v>81.486373999999998</v>
      </c>
      <c r="K179" s="78">
        <v>82.013023000000004</v>
      </c>
      <c r="L179" s="78">
        <v>82.539947999999995</v>
      </c>
      <c r="M179" s="78">
        <v>83.071106</v>
      </c>
      <c r="N179" s="78">
        <v>83.604263000000003</v>
      </c>
      <c r="O179" s="78">
        <v>84.141784999999999</v>
      </c>
      <c r="P179" s="78">
        <v>84.684937000000005</v>
      </c>
      <c r="Q179" s="78">
        <v>85.233718999999994</v>
      </c>
      <c r="R179" s="78">
        <v>85.785713000000001</v>
      </c>
      <c r="S179" s="78">
        <v>86.339934999999997</v>
      </c>
      <c r="T179" s="78">
        <v>86.896529999999998</v>
      </c>
      <c r="U179" s="78">
        <v>87.457413000000003</v>
      </c>
      <c r="V179" s="78">
        <v>88.022437999999994</v>
      </c>
      <c r="W179" s="78">
        <v>88.591376999999994</v>
      </c>
      <c r="X179" s="78">
        <v>89.16404</v>
      </c>
      <c r="Y179" s="78">
        <v>89.740752999999998</v>
      </c>
      <c r="Z179" s="78">
        <v>90.321617000000003</v>
      </c>
      <c r="AA179" s="78">
        <v>90.905929999999998</v>
      </c>
      <c r="AB179" s="78">
        <v>91.493628999999999</v>
      </c>
      <c r="AC179" s="78">
        <v>92.086380000000005</v>
      </c>
      <c r="AD179" s="78">
        <v>92.683807000000002</v>
      </c>
      <c r="AE179" s="78">
        <v>93.286156000000005</v>
      </c>
      <c r="AF179" s="78">
        <v>93.893203999999997</v>
      </c>
      <c r="AG179" s="78">
        <v>94.505043000000001</v>
      </c>
      <c r="AH179" s="63">
        <v>8.6759999999999997E-3</v>
      </c>
    </row>
    <row r="180" spans="1:34" ht="24.75">
      <c r="A180" s="55"/>
      <c r="B180" s="61" t="s">
        <v>505</v>
      </c>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row>
    <row r="181" spans="1:34" ht="36.75">
      <c r="A181" s="58" t="s">
        <v>506</v>
      </c>
      <c r="B181" s="62" t="s">
        <v>656</v>
      </c>
      <c r="C181" s="78">
        <v>70.292350999999996</v>
      </c>
      <c r="D181" s="78">
        <v>68.942374999999998</v>
      </c>
      <c r="E181" s="78">
        <v>68.489531999999997</v>
      </c>
      <c r="F181" s="78">
        <v>68.660172000000003</v>
      </c>
      <c r="G181" s="78">
        <v>69.070212999999995</v>
      </c>
      <c r="H181" s="78">
        <v>69.534630000000007</v>
      </c>
      <c r="I181" s="78">
        <v>69.959357999999995</v>
      </c>
      <c r="J181" s="78">
        <v>70.392112999999995</v>
      </c>
      <c r="K181" s="78">
        <v>70.860596000000001</v>
      </c>
      <c r="L181" s="78">
        <v>71.308700999999999</v>
      </c>
      <c r="M181" s="78">
        <v>71.769858999999997</v>
      </c>
      <c r="N181" s="78">
        <v>72.239395000000002</v>
      </c>
      <c r="O181" s="78">
        <v>72.738358000000005</v>
      </c>
      <c r="P181" s="78">
        <v>73.248604</v>
      </c>
      <c r="Q181" s="78">
        <v>73.761359999999996</v>
      </c>
      <c r="R181" s="78">
        <v>74.264449999999997</v>
      </c>
      <c r="S181" s="78">
        <v>74.754677000000001</v>
      </c>
      <c r="T181" s="78">
        <v>75.238692999999998</v>
      </c>
      <c r="U181" s="78">
        <v>75.716988000000001</v>
      </c>
      <c r="V181" s="78">
        <v>76.176529000000002</v>
      </c>
      <c r="W181" s="78">
        <v>76.636238000000006</v>
      </c>
      <c r="X181" s="78">
        <v>77.095473999999996</v>
      </c>
      <c r="Y181" s="78">
        <v>77.565535999999994</v>
      </c>
      <c r="Z181" s="78">
        <v>78.041427999999996</v>
      </c>
      <c r="AA181" s="78">
        <v>78.514022999999995</v>
      </c>
      <c r="AB181" s="78">
        <v>78.975204000000005</v>
      </c>
      <c r="AC181" s="78">
        <v>79.434997999999993</v>
      </c>
      <c r="AD181" s="78">
        <v>79.897780999999995</v>
      </c>
      <c r="AE181" s="78">
        <v>80.364104999999995</v>
      </c>
      <c r="AF181" s="78">
        <v>80.824600000000004</v>
      </c>
      <c r="AG181" s="78">
        <v>81.286834999999996</v>
      </c>
      <c r="AH181" s="63">
        <v>4.8560000000000001E-3</v>
      </c>
    </row>
    <row r="182" spans="1:34" ht="36.75">
      <c r="A182" s="58" t="s">
        <v>507</v>
      </c>
      <c r="B182" s="62" t="s">
        <v>657</v>
      </c>
      <c r="C182" s="78">
        <v>94.948577999999998</v>
      </c>
      <c r="D182" s="78">
        <v>92.893439999999998</v>
      </c>
      <c r="E182" s="78">
        <v>91.768394000000001</v>
      </c>
      <c r="F182" s="78">
        <v>91.427657999999994</v>
      </c>
      <c r="G182" s="78">
        <v>92.074753000000001</v>
      </c>
      <c r="H182" s="78">
        <v>92.768944000000005</v>
      </c>
      <c r="I182" s="78">
        <v>93.462295999999995</v>
      </c>
      <c r="J182" s="78">
        <v>94.121871999999996</v>
      </c>
      <c r="K182" s="78">
        <v>94.610252000000003</v>
      </c>
      <c r="L182" s="78">
        <v>95.112999000000002</v>
      </c>
      <c r="M182" s="78">
        <v>95.690865000000002</v>
      </c>
      <c r="N182" s="78">
        <v>96.334418999999997</v>
      </c>
      <c r="O182" s="78">
        <v>97.023651000000001</v>
      </c>
      <c r="P182" s="78">
        <v>97.818366999999995</v>
      </c>
      <c r="Q182" s="78">
        <v>98.656120000000001</v>
      </c>
      <c r="R182" s="78">
        <v>99.595100000000002</v>
      </c>
      <c r="S182" s="78">
        <v>100.570114</v>
      </c>
      <c r="T182" s="78">
        <v>101.55437499999999</v>
      </c>
      <c r="U182" s="78">
        <v>102.54235799999999</v>
      </c>
      <c r="V182" s="78">
        <v>103.51049</v>
      </c>
      <c r="W182" s="78">
        <v>104.440895</v>
      </c>
      <c r="X182" s="78">
        <v>105.368263</v>
      </c>
      <c r="Y182" s="78">
        <v>106.28737599999999</v>
      </c>
      <c r="Z182" s="78">
        <v>107.23452</v>
      </c>
      <c r="AA182" s="78">
        <v>108.10657500000001</v>
      </c>
      <c r="AB182" s="78">
        <v>108.925056</v>
      </c>
      <c r="AC182" s="78">
        <v>109.712059</v>
      </c>
      <c r="AD182" s="78">
        <v>110.46698000000001</v>
      </c>
      <c r="AE182" s="78">
        <v>111.29722599999999</v>
      </c>
      <c r="AF182" s="78">
        <v>112.135918</v>
      </c>
      <c r="AG182" s="78">
        <v>112.956619</v>
      </c>
      <c r="AH182" s="63">
        <v>5.8060000000000004E-3</v>
      </c>
    </row>
    <row r="183" spans="1:34" ht="24.75">
      <c r="A183" s="58" t="s">
        <v>508</v>
      </c>
      <c r="B183" s="62" t="s">
        <v>658</v>
      </c>
      <c r="C183" s="78">
        <v>51.379078</v>
      </c>
      <c r="D183" s="78">
        <v>50.337814000000002</v>
      </c>
      <c r="E183" s="78">
        <v>50.282809999999998</v>
      </c>
      <c r="F183" s="78">
        <v>50.297767999999998</v>
      </c>
      <c r="G183" s="78">
        <v>50.374595999999997</v>
      </c>
      <c r="H183" s="78">
        <v>50.486472999999997</v>
      </c>
      <c r="I183" s="78">
        <v>50.643307</v>
      </c>
      <c r="J183" s="78">
        <v>50.811450999999998</v>
      </c>
      <c r="K183" s="78">
        <v>51.010021000000002</v>
      </c>
      <c r="L183" s="78">
        <v>51.233001999999999</v>
      </c>
      <c r="M183" s="78">
        <v>51.527839999999998</v>
      </c>
      <c r="N183" s="78">
        <v>51.852879000000001</v>
      </c>
      <c r="O183" s="78">
        <v>52.189715999999997</v>
      </c>
      <c r="P183" s="78">
        <v>52.550190000000001</v>
      </c>
      <c r="Q183" s="78">
        <v>52.948256999999998</v>
      </c>
      <c r="R183" s="78">
        <v>53.378917999999999</v>
      </c>
      <c r="S183" s="78">
        <v>53.828529000000003</v>
      </c>
      <c r="T183" s="78">
        <v>54.328381</v>
      </c>
      <c r="U183" s="78">
        <v>54.826087999999999</v>
      </c>
      <c r="V183" s="78">
        <v>55.332946999999997</v>
      </c>
      <c r="W183" s="78">
        <v>55.844574000000001</v>
      </c>
      <c r="X183" s="78">
        <v>56.368445999999999</v>
      </c>
      <c r="Y183" s="78">
        <v>56.886215</v>
      </c>
      <c r="Z183" s="78">
        <v>57.410755000000002</v>
      </c>
      <c r="AA183" s="78">
        <v>57.943237000000003</v>
      </c>
      <c r="AB183" s="78">
        <v>58.475555</v>
      </c>
      <c r="AC183" s="78">
        <v>59.032336999999998</v>
      </c>
      <c r="AD183" s="78">
        <v>59.542186999999998</v>
      </c>
      <c r="AE183" s="78">
        <v>60.100352999999998</v>
      </c>
      <c r="AF183" s="78">
        <v>60.644385999999997</v>
      </c>
      <c r="AG183" s="78">
        <v>61.186756000000003</v>
      </c>
      <c r="AH183" s="63">
        <v>5.8399999999999997E-3</v>
      </c>
    </row>
    <row r="184" spans="1:34" ht="24.75">
      <c r="A184" s="58" t="s">
        <v>509</v>
      </c>
      <c r="B184" s="62" t="s">
        <v>218</v>
      </c>
      <c r="C184" s="78">
        <v>71.028343000000007</v>
      </c>
      <c r="D184" s="78">
        <v>72.220389999999995</v>
      </c>
      <c r="E184" s="78">
        <v>72.564667</v>
      </c>
      <c r="F184" s="78">
        <v>73.077133000000003</v>
      </c>
      <c r="G184" s="78">
        <v>73.849853999999993</v>
      </c>
      <c r="H184" s="78">
        <v>74.425162999999998</v>
      </c>
      <c r="I184" s="78">
        <v>74.927543999999997</v>
      </c>
      <c r="J184" s="78">
        <v>75.429169000000002</v>
      </c>
      <c r="K184" s="78">
        <v>75.919990999999996</v>
      </c>
      <c r="L184" s="78">
        <v>76.401756000000006</v>
      </c>
      <c r="M184" s="78">
        <v>76.913512999999995</v>
      </c>
      <c r="N184" s="78">
        <v>77.444984000000005</v>
      </c>
      <c r="O184" s="78">
        <v>78.005836000000002</v>
      </c>
      <c r="P184" s="78">
        <v>78.598488000000003</v>
      </c>
      <c r="Q184" s="78">
        <v>79.204361000000006</v>
      </c>
      <c r="R184" s="78">
        <v>79.826790000000003</v>
      </c>
      <c r="S184" s="78">
        <v>80.448372000000006</v>
      </c>
      <c r="T184" s="78">
        <v>81.070091000000005</v>
      </c>
      <c r="U184" s="78">
        <v>81.685203999999999</v>
      </c>
      <c r="V184" s="78">
        <v>82.280083000000005</v>
      </c>
      <c r="W184" s="78">
        <v>82.864433000000005</v>
      </c>
      <c r="X184" s="78">
        <v>83.445746999999997</v>
      </c>
      <c r="Y184" s="78">
        <v>84.029929999999993</v>
      </c>
      <c r="Z184" s="78">
        <v>84.622078000000002</v>
      </c>
      <c r="AA184" s="78">
        <v>85.195296999999997</v>
      </c>
      <c r="AB184" s="78">
        <v>85.747985999999997</v>
      </c>
      <c r="AC184" s="78">
        <v>86.293166999999997</v>
      </c>
      <c r="AD184" s="78">
        <v>86.829903000000002</v>
      </c>
      <c r="AE184" s="78">
        <v>87.385756999999998</v>
      </c>
      <c r="AF184" s="78">
        <v>87.936958000000004</v>
      </c>
      <c r="AG184" s="78">
        <v>88.485016000000002</v>
      </c>
      <c r="AH184" s="63">
        <v>7.352E-3</v>
      </c>
    </row>
    <row r="186" spans="1:34" ht="48.75">
      <c r="A186" s="55"/>
      <c r="B186" s="61" t="s">
        <v>160</v>
      </c>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row>
    <row r="187" spans="1:34" ht="36.75">
      <c r="A187" s="55"/>
      <c r="B187" s="61" t="s">
        <v>510</v>
      </c>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row>
    <row r="188" spans="1:34" ht="24.75">
      <c r="A188" s="58" t="s">
        <v>511</v>
      </c>
      <c r="B188" s="62" t="s">
        <v>640</v>
      </c>
      <c r="C188" s="76">
        <v>1838.034302</v>
      </c>
      <c r="D188" s="76">
        <v>2508.4272460000002</v>
      </c>
      <c r="E188" s="76">
        <v>2803.2014159999999</v>
      </c>
      <c r="F188" s="76">
        <v>2937.5903320000002</v>
      </c>
      <c r="G188" s="76">
        <v>3007.6130370000001</v>
      </c>
      <c r="H188" s="76">
        <v>3066.6538089999999</v>
      </c>
      <c r="I188" s="76">
        <v>3086.0588379999999</v>
      </c>
      <c r="J188" s="76">
        <v>3102.4731449999999</v>
      </c>
      <c r="K188" s="76">
        <v>3130.0795899999998</v>
      </c>
      <c r="L188" s="76">
        <v>3152.601318</v>
      </c>
      <c r="M188" s="76">
        <v>3183.8208009999998</v>
      </c>
      <c r="N188" s="76">
        <v>3222.055664</v>
      </c>
      <c r="O188" s="76">
        <v>3268.6691890000002</v>
      </c>
      <c r="P188" s="76">
        <v>3317.389404</v>
      </c>
      <c r="Q188" s="76">
        <v>3366.438721</v>
      </c>
      <c r="R188" s="76">
        <v>3414.6757809999999</v>
      </c>
      <c r="S188" s="76">
        <v>3452.1191410000001</v>
      </c>
      <c r="T188" s="76">
        <v>3484.9760740000002</v>
      </c>
      <c r="U188" s="76">
        <v>3522.2033689999998</v>
      </c>
      <c r="V188" s="76">
        <v>3560.9558109999998</v>
      </c>
      <c r="W188" s="76">
        <v>3606.8081050000001</v>
      </c>
      <c r="X188" s="76">
        <v>3651.735107</v>
      </c>
      <c r="Y188" s="76">
        <v>3702.5581050000001</v>
      </c>
      <c r="Z188" s="76">
        <v>3755.2016600000002</v>
      </c>
      <c r="AA188" s="76">
        <v>3810.821289</v>
      </c>
      <c r="AB188" s="76">
        <v>3862.7070309999999</v>
      </c>
      <c r="AC188" s="76">
        <v>3912.1069339999999</v>
      </c>
      <c r="AD188" s="76">
        <v>3956.6271969999998</v>
      </c>
      <c r="AE188" s="76">
        <v>3997.7202149999998</v>
      </c>
      <c r="AF188" s="76">
        <v>4035.3713379999999</v>
      </c>
      <c r="AG188" s="76">
        <v>4073.303711</v>
      </c>
      <c r="AH188" s="63">
        <v>2.6880000000000001E-2</v>
      </c>
    </row>
    <row r="189" spans="1:34">
      <c r="A189" s="58" t="s">
        <v>512</v>
      </c>
      <c r="B189" s="62" t="s">
        <v>641</v>
      </c>
      <c r="C189" s="76">
        <v>112.20156900000001</v>
      </c>
      <c r="D189" s="76">
        <v>193.65481600000001</v>
      </c>
      <c r="E189" s="76">
        <v>233.14505</v>
      </c>
      <c r="F189" s="76">
        <v>253.77046200000001</v>
      </c>
      <c r="G189" s="76">
        <v>266.71301299999999</v>
      </c>
      <c r="H189" s="76">
        <v>275.51016199999998</v>
      </c>
      <c r="I189" s="76">
        <v>279.99301100000002</v>
      </c>
      <c r="J189" s="76">
        <v>284.458527</v>
      </c>
      <c r="K189" s="76">
        <v>288.86242700000003</v>
      </c>
      <c r="L189" s="76">
        <v>293.482483</v>
      </c>
      <c r="M189" s="76">
        <v>297.878693</v>
      </c>
      <c r="N189" s="76">
        <v>302.12191799999999</v>
      </c>
      <c r="O189" s="76">
        <v>305.89669800000001</v>
      </c>
      <c r="P189" s="76">
        <v>309.85717799999998</v>
      </c>
      <c r="Q189" s="76">
        <v>314.20538299999998</v>
      </c>
      <c r="R189" s="76">
        <v>318.77062999999998</v>
      </c>
      <c r="S189" s="76">
        <v>323.71981799999998</v>
      </c>
      <c r="T189" s="76">
        <v>328.853882</v>
      </c>
      <c r="U189" s="76">
        <v>334.14523300000002</v>
      </c>
      <c r="V189" s="76">
        <v>339.83956899999998</v>
      </c>
      <c r="W189" s="76">
        <v>345.63922100000002</v>
      </c>
      <c r="X189" s="76">
        <v>351.43847699999998</v>
      </c>
      <c r="Y189" s="76">
        <v>357.30343599999998</v>
      </c>
      <c r="Z189" s="76">
        <v>363.14932299999998</v>
      </c>
      <c r="AA189" s="76">
        <v>369.10681199999999</v>
      </c>
      <c r="AB189" s="76">
        <v>375.18945300000001</v>
      </c>
      <c r="AC189" s="76">
        <v>381.35409499999997</v>
      </c>
      <c r="AD189" s="76">
        <v>387.59909099999999</v>
      </c>
      <c r="AE189" s="76">
        <v>393.88665800000001</v>
      </c>
      <c r="AF189" s="76">
        <v>400.22601300000002</v>
      </c>
      <c r="AG189" s="76">
        <v>406.57696499999997</v>
      </c>
      <c r="AH189" s="63">
        <v>4.385E-2</v>
      </c>
    </row>
    <row r="190" spans="1:34" ht="24.75">
      <c r="A190" s="58" t="s">
        <v>513</v>
      </c>
      <c r="B190" s="62" t="s">
        <v>642</v>
      </c>
      <c r="C190" s="76">
        <v>111.33981300000001</v>
      </c>
      <c r="D190" s="76">
        <v>211.017212</v>
      </c>
      <c r="E190" s="76">
        <v>259.760468</v>
      </c>
      <c r="F190" s="76">
        <v>287.09509300000002</v>
      </c>
      <c r="G190" s="76">
        <v>306.535889</v>
      </c>
      <c r="H190" s="76">
        <v>319.54312099999999</v>
      </c>
      <c r="I190" s="76">
        <v>329.30154399999998</v>
      </c>
      <c r="J190" s="76">
        <v>339.068085</v>
      </c>
      <c r="K190" s="76">
        <v>349.06094400000001</v>
      </c>
      <c r="L190" s="76">
        <v>359.07800300000002</v>
      </c>
      <c r="M190" s="76">
        <v>368.29104599999999</v>
      </c>
      <c r="N190" s="76">
        <v>377.575806</v>
      </c>
      <c r="O190" s="76">
        <v>386.84063700000002</v>
      </c>
      <c r="P190" s="76">
        <v>396.046967</v>
      </c>
      <c r="Q190" s="76">
        <v>405.58215300000001</v>
      </c>
      <c r="R190" s="76">
        <v>415.23602299999999</v>
      </c>
      <c r="S190" s="76">
        <v>425.99951199999998</v>
      </c>
      <c r="T190" s="76">
        <v>436.18536399999999</v>
      </c>
      <c r="U190" s="76">
        <v>446.77435300000002</v>
      </c>
      <c r="V190" s="76">
        <v>457.72445699999997</v>
      </c>
      <c r="W190" s="76">
        <v>469.03256199999998</v>
      </c>
      <c r="X190" s="76">
        <v>480.58843999999999</v>
      </c>
      <c r="Y190" s="76">
        <v>492.45959499999998</v>
      </c>
      <c r="Z190" s="76">
        <v>504.54489100000001</v>
      </c>
      <c r="AA190" s="76">
        <v>517.04650900000001</v>
      </c>
      <c r="AB190" s="76">
        <v>530.75872800000002</v>
      </c>
      <c r="AC190" s="76">
        <v>544.833618</v>
      </c>
      <c r="AD190" s="76">
        <v>559.03247099999999</v>
      </c>
      <c r="AE190" s="76">
        <v>572.87365699999998</v>
      </c>
      <c r="AF190" s="76">
        <v>587.19720500000005</v>
      </c>
      <c r="AG190" s="76">
        <v>602.28875700000003</v>
      </c>
      <c r="AH190" s="63">
        <v>5.7884999999999999E-2</v>
      </c>
    </row>
    <row r="191" spans="1:34" ht="24.75">
      <c r="A191" s="58" t="s">
        <v>514</v>
      </c>
      <c r="B191" s="62" t="s">
        <v>643</v>
      </c>
      <c r="C191" s="76">
        <v>271.22943099999998</v>
      </c>
      <c r="D191" s="76">
        <v>393.706726</v>
      </c>
      <c r="E191" s="76">
        <v>450.22125199999999</v>
      </c>
      <c r="F191" s="76">
        <v>476.46460000000002</v>
      </c>
      <c r="G191" s="76">
        <v>501.90234400000003</v>
      </c>
      <c r="H191" s="76">
        <v>527.20251499999995</v>
      </c>
      <c r="I191" s="76">
        <v>551.592896</v>
      </c>
      <c r="J191" s="76">
        <v>576.20568800000001</v>
      </c>
      <c r="K191" s="76">
        <v>601.28491199999996</v>
      </c>
      <c r="L191" s="76">
        <v>626.893372</v>
      </c>
      <c r="M191" s="76">
        <v>652.21386700000005</v>
      </c>
      <c r="N191" s="76">
        <v>677.38568099999998</v>
      </c>
      <c r="O191" s="76">
        <v>703.67877199999998</v>
      </c>
      <c r="P191" s="76">
        <v>731.13439900000003</v>
      </c>
      <c r="Q191" s="76">
        <v>759.180115</v>
      </c>
      <c r="R191" s="76">
        <v>788.23828100000003</v>
      </c>
      <c r="S191" s="76">
        <v>818.58056599999998</v>
      </c>
      <c r="T191" s="76">
        <v>850.33563200000003</v>
      </c>
      <c r="U191" s="76">
        <v>883.62561000000005</v>
      </c>
      <c r="V191" s="76">
        <v>918.442139</v>
      </c>
      <c r="W191" s="76">
        <v>954.70233199999996</v>
      </c>
      <c r="X191" s="76">
        <v>991.96978799999999</v>
      </c>
      <c r="Y191" s="76">
        <v>1030.69165</v>
      </c>
      <c r="Z191" s="76">
        <v>1070.898193</v>
      </c>
      <c r="AA191" s="76">
        <v>1112.828857</v>
      </c>
      <c r="AB191" s="76">
        <v>1156.6058350000001</v>
      </c>
      <c r="AC191" s="76">
        <v>1201.5379640000001</v>
      </c>
      <c r="AD191" s="76">
        <v>1248.868164</v>
      </c>
      <c r="AE191" s="76">
        <v>1297.680298</v>
      </c>
      <c r="AF191" s="76">
        <v>1348.4704589999999</v>
      </c>
      <c r="AG191" s="76">
        <v>1401.2585449999999</v>
      </c>
      <c r="AH191" s="63">
        <v>5.6265000000000003E-2</v>
      </c>
    </row>
    <row r="192" spans="1:34">
      <c r="A192" s="58" t="s">
        <v>515</v>
      </c>
      <c r="B192" s="62" t="s">
        <v>644</v>
      </c>
      <c r="C192" s="76">
        <v>1570.8767089999999</v>
      </c>
      <c r="D192" s="76">
        <v>2296.133789</v>
      </c>
      <c r="E192" s="76">
        <v>2623.3403320000002</v>
      </c>
      <c r="F192" s="76">
        <v>2789.196289</v>
      </c>
      <c r="G192" s="76">
        <v>2903.2827149999998</v>
      </c>
      <c r="H192" s="76">
        <v>3001.686768</v>
      </c>
      <c r="I192" s="76">
        <v>3077.8889159999999</v>
      </c>
      <c r="J192" s="76">
        <v>3152.3020019999999</v>
      </c>
      <c r="K192" s="76">
        <v>3225.7856449999999</v>
      </c>
      <c r="L192" s="76">
        <v>3298.2751459999999</v>
      </c>
      <c r="M192" s="76">
        <v>3369.335693</v>
      </c>
      <c r="N192" s="76">
        <v>3440.5659179999998</v>
      </c>
      <c r="O192" s="76">
        <v>3508.7673340000001</v>
      </c>
      <c r="P192" s="76">
        <v>3576.6042480000001</v>
      </c>
      <c r="Q192" s="76">
        <v>3646.2624510000001</v>
      </c>
      <c r="R192" s="76">
        <v>3714.3588869999999</v>
      </c>
      <c r="S192" s="76">
        <v>3783.2763669999999</v>
      </c>
      <c r="T192" s="76">
        <v>3855.3122560000002</v>
      </c>
      <c r="U192" s="76">
        <v>3931.2253420000002</v>
      </c>
      <c r="V192" s="76">
        <v>4012.3869629999999</v>
      </c>
      <c r="W192" s="76">
        <v>4096.4794920000004</v>
      </c>
      <c r="X192" s="76">
        <v>4183.8085940000001</v>
      </c>
      <c r="Y192" s="76">
        <v>4273.8881840000004</v>
      </c>
      <c r="Z192" s="76">
        <v>4366.2368159999996</v>
      </c>
      <c r="AA192" s="76">
        <v>4461.1352539999998</v>
      </c>
      <c r="AB192" s="76">
        <v>4559.486328</v>
      </c>
      <c r="AC192" s="76">
        <v>4660.0732420000004</v>
      </c>
      <c r="AD192" s="76">
        <v>4767.0537109999996</v>
      </c>
      <c r="AE192" s="76">
        <v>4873.7084960000002</v>
      </c>
      <c r="AF192" s="76">
        <v>4983.9682620000003</v>
      </c>
      <c r="AG192" s="76">
        <v>5097.4956050000001</v>
      </c>
      <c r="AH192" s="63">
        <v>4.0016999999999997E-2</v>
      </c>
    </row>
    <row r="193" spans="1:34">
      <c r="A193" s="58" t="s">
        <v>516</v>
      </c>
      <c r="B193" s="62" t="s">
        <v>645</v>
      </c>
      <c r="C193" s="76">
        <v>151.98109400000001</v>
      </c>
      <c r="D193" s="76">
        <v>270.32080100000002</v>
      </c>
      <c r="E193" s="76">
        <v>326.67898600000001</v>
      </c>
      <c r="F193" s="76">
        <v>355.87420700000001</v>
      </c>
      <c r="G193" s="76">
        <v>376.25216699999999</v>
      </c>
      <c r="H193" s="76">
        <v>392.83068800000001</v>
      </c>
      <c r="I193" s="76">
        <v>408.40252700000002</v>
      </c>
      <c r="J193" s="76">
        <v>424.622681</v>
      </c>
      <c r="K193" s="76">
        <v>441.30908199999999</v>
      </c>
      <c r="L193" s="76">
        <v>458.56726099999997</v>
      </c>
      <c r="M193" s="76">
        <v>476.498718</v>
      </c>
      <c r="N193" s="76">
        <v>495.08764600000001</v>
      </c>
      <c r="O193" s="76">
        <v>514.14386000000002</v>
      </c>
      <c r="P193" s="76">
        <v>533.02758800000004</v>
      </c>
      <c r="Q193" s="76">
        <v>553.26415999999995</v>
      </c>
      <c r="R193" s="76">
        <v>574.75451699999996</v>
      </c>
      <c r="S193" s="76">
        <v>597.614014</v>
      </c>
      <c r="T193" s="76">
        <v>621.61175500000002</v>
      </c>
      <c r="U193" s="76">
        <v>646.22680700000001</v>
      </c>
      <c r="V193" s="76">
        <v>672.61816399999998</v>
      </c>
      <c r="W193" s="76">
        <v>700.53460700000005</v>
      </c>
      <c r="X193" s="76">
        <v>729.87109399999997</v>
      </c>
      <c r="Y193" s="76">
        <v>760.71746800000005</v>
      </c>
      <c r="Z193" s="76">
        <v>793.05767800000001</v>
      </c>
      <c r="AA193" s="76">
        <v>827.16284199999996</v>
      </c>
      <c r="AB193" s="76">
        <v>863.08514400000001</v>
      </c>
      <c r="AC193" s="76">
        <v>901.04644800000005</v>
      </c>
      <c r="AD193" s="76">
        <v>940.40527299999997</v>
      </c>
      <c r="AE193" s="76">
        <v>981.78784199999996</v>
      </c>
      <c r="AF193" s="76">
        <v>1025.33374</v>
      </c>
      <c r="AG193" s="76">
        <v>1071.070068</v>
      </c>
      <c r="AH193" s="63">
        <v>6.7253999999999994E-2</v>
      </c>
    </row>
    <row r="194" spans="1:34">
      <c r="A194" s="58" t="s">
        <v>517</v>
      </c>
      <c r="B194" s="62" t="s">
        <v>646</v>
      </c>
      <c r="C194" s="76">
        <v>526.44958499999996</v>
      </c>
      <c r="D194" s="76">
        <v>732.28753700000004</v>
      </c>
      <c r="E194" s="76">
        <v>843.74249299999997</v>
      </c>
      <c r="F194" s="76">
        <v>913.27368200000001</v>
      </c>
      <c r="G194" s="76">
        <v>961.88830600000006</v>
      </c>
      <c r="H194" s="76">
        <v>997.98571800000002</v>
      </c>
      <c r="I194" s="76">
        <v>1033.241577</v>
      </c>
      <c r="J194" s="76">
        <v>1069.3632809999999</v>
      </c>
      <c r="K194" s="76">
        <v>1104.8869629999999</v>
      </c>
      <c r="L194" s="76">
        <v>1141.510376</v>
      </c>
      <c r="M194" s="76">
        <v>1178.9923100000001</v>
      </c>
      <c r="N194" s="76">
        <v>1216.5888669999999</v>
      </c>
      <c r="O194" s="76">
        <v>1255.005249</v>
      </c>
      <c r="P194" s="76">
        <v>1294.119995</v>
      </c>
      <c r="Q194" s="76">
        <v>1334.3598629999999</v>
      </c>
      <c r="R194" s="76">
        <v>1375.5986330000001</v>
      </c>
      <c r="S194" s="76">
        <v>1417.591187</v>
      </c>
      <c r="T194" s="76">
        <v>1460.760376</v>
      </c>
      <c r="U194" s="76">
        <v>1503.873047</v>
      </c>
      <c r="V194" s="76">
        <v>1548.165894</v>
      </c>
      <c r="W194" s="76">
        <v>1594.4760739999999</v>
      </c>
      <c r="X194" s="76">
        <v>1642.5196530000001</v>
      </c>
      <c r="Y194" s="76">
        <v>1692.138062</v>
      </c>
      <c r="Z194" s="76">
        <v>1743.30835</v>
      </c>
      <c r="AA194" s="76">
        <v>1796.5155030000001</v>
      </c>
      <c r="AB194" s="76">
        <v>1851.6982419999999</v>
      </c>
      <c r="AC194" s="76">
        <v>1908.236572</v>
      </c>
      <c r="AD194" s="76">
        <v>1967.0133060000001</v>
      </c>
      <c r="AE194" s="76">
        <v>2027.7695309999999</v>
      </c>
      <c r="AF194" s="76">
        <v>2090.8696289999998</v>
      </c>
      <c r="AG194" s="76">
        <v>2156.343018</v>
      </c>
      <c r="AH194" s="63">
        <v>4.8122999999999999E-2</v>
      </c>
    </row>
    <row r="195" spans="1:34" ht="60.75">
      <c r="A195" s="58" t="s">
        <v>518</v>
      </c>
      <c r="B195" s="62" t="s">
        <v>647</v>
      </c>
      <c r="C195" s="76">
        <v>381.05352800000003</v>
      </c>
      <c r="D195" s="76">
        <v>488.79122899999999</v>
      </c>
      <c r="E195" s="76">
        <v>539.288635</v>
      </c>
      <c r="F195" s="76">
        <v>560.76599099999999</v>
      </c>
      <c r="G195" s="76">
        <v>577.311646</v>
      </c>
      <c r="H195" s="76">
        <v>591.43023700000003</v>
      </c>
      <c r="I195" s="76">
        <v>601.42785600000002</v>
      </c>
      <c r="J195" s="76">
        <v>611.28845200000001</v>
      </c>
      <c r="K195" s="76">
        <v>619.65515100000005</v>
      </c>
      <c r="L195" s="76">
        <v>628.99780299999998</v>
      </c>
      <c r="M195" s="76">
        <v>638.49322500000005</v>
      </c>
      <c r="N195" s="76">
        <v>648.82757600000002</v>
      </c>
      <c r="O195" s="76">
        <v>659.81817599999999</v>
      </c>
      <c r="P195" s="76">
        <v>672.10375999999997</v>
      </c>
      <c r="Q195" s="76">
        <v>686.00146500000005</v>
      </c>
      <c r="R195" s="76">
        <v>699.58630400000004</v>
      </c>
      <c r="S195" s="76">
        <v>711.45080600000006</v>
      </c>
      <c r="T195" s="76">
        <v>723.68310499999995</v>
      </c>
      <c r="U195" s="76">
        <v>736.17156999999997</v>
      </c>
      <c r="V195" s="76">
        <v>750.077271</v>
      </c>
      <c r="W195" s="76">
        <v>764.29980499999999</v>
      </c>
      <c r="X195" s="76">
        <v>778.83074999999997</v>
      </c>
      <c r="Y195" s="76">
        <v>793.03698699999995</v>
      </c>
      <c r="Z195" s="76">
        <v>807.37701400000003</v>
      </c>
      <c r="AA195" s="76">
        <v>822.51196300000004</v>
      </c>
      <c r="AB195" s="76">
        <v>837.82574499999998</v>
      </c>
      <c r="AC195" s="76">
        <v>852.60034199999996</v>
      </c>
      <c r="AD195" s="76">
        <v>866.24670400000002</v>
      </c>
      <c r="AE195" s="76">
        <v>881.17346199999997</v>
      </c>
      <c r="AF195" s="76">
        <v>895.48199499999998</v>
      </c>
      <c r="AG195" s="76">
        <v>910.43292199999996</v>
      </c>
      <c r="AH195" s="63">
        <v>2.9458000000000002E-2</v>
      </c>
    </row>
    <row r="196" spans="1:34">
      <c r="A196" s="58" t="s">
        <v>519</v>
      </c>
      <c r="B196" s="62" t="s">
        <v>648</v>
      </c>
      <c r="C196" s="76">
        <v>1618.5733640000001</v>
      </c>
      <c r="D196" s="76">
        <v>1970.5318600000001</v>
      </c>
      <c r="E196" s="76">
        <v>2112.9938959999999</v>
      </c>
      <c r="F196" s="76">
        <v>2186.7409670000002</v>
      </c>
      <c r="G196" s="76">
        <v>2283.4033199999999</v>
      </c>
      <c r="H196" s="76">
        <v>2393.1921390000002</v>
      </c>
      <c r="I196" s="76">
        <v>2497.5852049999999</v>
      </c>
      <c r="J196" s="76">
        <v>2600.1501459999999</v>
      </c>
      <c r="K196" s="76">
        <v>2703.257568</v>
      </c>
      <c r="L196" s="76">
        <v>2807.0058589999999</v>
      </c>
      <c r="M196" s="76">
        <v>2909.7080080000001</v>
      </c>
      <c r="N196" s="76">
        <v>3012</v>
      </c>
      <c r="O196" s="76">
        <v>3112.47876</v>
      </c>
      <c r="P196" s="76">
        <v>3210.2377929999998</v>
      </c>
      <c r="Q196" s="76">
        <v>3304.3427729999999</v>
      </c>
      <c r="R196" s="76">
        <v>3397.9343260000001</v>
      </c>
      <c r="S196" s="76">
        <v>3490.9018550000001</v>
      </c>
      <c r="T196" s="76">
        <v>3581.5178219999998</v>
      </c>
      <c r="U196" s="76">
        <v>3671.1762699999999</v>
      </c>
      <c r="V196" s="76">
        <v>3761.8645019999999</v>
      </c>
      <c r="W196" s="76">
        <v>3853.6103520000001</v>
      </c>
      <c r="X196" s="76">
        <v>3946.5358890000002</v>
      </c>
      <c r="Y196" s="76">
        <v>4041.086914</v>
      </c>
      <c r="Z196" s="76">
        <v>4135.9775390000004</v>
      </c>
      <c r="AA196" s="76">
        <v>4230.6240230000003</v>
      </c>
      <c r="AB196" s="76">
        <v>4323.8959960000002</v>
      </c>
      <c r="AC196" s="76">
        <v>4415.341797</v>
      </c>
      <c r="AD196" s="76">
        <v>4507.4565430000002</v>
      </c>
      <c r="AE196" s="76">
        <v>4597.4956050000001</v>
      </c>
      <c r="AF196" s="76">
        <v>4686.3510740000002</v>
      </c>
      <c r="AG196" s="76">
        <v>4771.263672</v>
      </c>
      <c r="AH196" s="63">
        <v>3.6693000000000003E-2</v>
      </c>
    </row>
    <row r="197" spans="1:34" ht="24.75">
      <c r="A197" s="58" t="s">
        <v>520</v>
      </c>
      <c r="B197" s="62" t="s">
        <v>649</v>
      </c>
      <c r="C197" s="76">
        <v>422.04531900000001</v>
      </c>
      <c r="D197" s="76">
        <v>581.12060499999995</v>
      </c>
      <c r="E197" s="76">
        <v>672.52899200000002</v>
      </c>
      <c r="F197" s="76">
        <v>724.010132</v>
      </c>
      <c r="G197" s="76">
        <v>755.39196800000002</v>
      </c>
      <c r="H197" s="76">
        <v>778.03912400000002</v>
      </c>
      <c r="I197" s="76">
        <v>791.54394500000001</v>
      </c>
      <c r="J197" s="76">
        <v>802.96832300000005</v>
      </c>
      <c r="K197" s="76">
        <v>812.43920900000001</v>
      </c>
      <c r="L197" s="76">
        <v>819.93963599999995</v>
      </c>
      <c r="M197" s="76">
        <v>825.40185499999995</v>
      </c>
      <c r="N197" s="76">
        <v>827.74597200000005</v>
      </c>
      <c r="O197" s="76">
        <v>827.88720699999999</v>
      </c>
      <c r="P197" s="76">
        <v>827.01611300000002</v>
      </c>
      <c r="Q197" s="76">
        <v>825.31225600000005</v>
      </c>
      <c r="R197" s="76">
        <v>821.33856200000002</v>
      </c>
      <c r="S197" s="76">
        <v>817.432007</v>
      </c>
      <c r="T197" s="76">
        <v>813.49139400000001</v>
      </c>
      <c r="U197" s="76">
        <v>809.556152</v>
      </c>
      <c r="V197" s="76">
        <v>806.28723100000002</v>
      </c>
      <c r="W197" s="76">
        <v>803.09448199999997</v>
      </c>
      <c r="X197" s="76">
        <v>800.31957999999997</v>
      </c>
      <c r="Y197" s="76">
        <v>797.84710700000005</v>
      </c>
      <c r="Z197" s="76">
        <v>795.49017300000003</v>
      </c>
      <c r="AA197" s="76">
        <v>793.39941399999998</v>
      </c>
      <c r="AB197" s="76">
        <v>791.76385500000004</v>
      </c>
      <c r="AC197" s="76">
        <v>790.49719200000004</v>
      </c>
      <c r="AD197" s="76">
        <v>789.63836700000002</v>
      </c>
      <c r="AE197" s="76">
        <v>789.51690699999995</v>
      </c>
      <c r="AF197" s="76">
        <v>789.79174799999998</v>
      </c>
      <c r="AG197" s="76">
        <v>790.50097700000003</v>
      </c>
      <c r="AH197" s="63">
        <v>2.1139000000000002E-2</v>
      </c>
    </row>
    <row r="198" spans="1:34" ht="36.75">
      <c r="A198" s="58" t="s">
        <v>521</v>
      </c>
      <c r="B198" s="62" t="s">
        <v>650</v>
      </c>
      <c r="C198" s="76">
        <v>573.41455099999996</v>
      </c>
      <c r="D198" s="76">
        <v>937.18048099999999</v>
      </c>
      <c r="E198" s="76">
        <v>1112.5169679999999</v>
      </c>
      <c r="F198" s="76">
        <v>1210.3125</v>
      </c>
      <c r="G198" s="76">
        <v>1295.8630370000001</v>
      </c>
      <c r="H198" s="76">
        <v>1368.1861570000001</v>
      </c>
      <c r="I198" s="76">
        <v>1437.7358400000001</v>
      </c>
      <c r="J198" s="76">
        <v>1507.2597659999999</v>
      </c>
      <c r="K198" s="76">
        <v>1576.9652100000001</v>
      </c>
      <c r="L198" s="76">
        <v>1646.735962</v>
      </c>
      <c r="M198" s="76">
        <v>1715.4022219999999</v>
      </c>
      <c r="N198" s="76">
        <v>1783.795288</v>
      </c>
      <c r="O198" s="76">
        <v>1851.9609379999999</v>
      </c>
      <c r="P198" s="76">
        <v>1919.1644289999999</v>
      </c>
      <c r="Q198" s="76">
        <v>1987.149658</v>
      </c>
      <c r="R198" s="76">
        <v>2055.1499020000001</v>
      </c>
      <c r="S198" s="76">
        <v>2123.8615719999998</v>
      </c>
      <c r="T198" s="76">
        <v>2193.2966310000002</v>
      </c>
      <c r="U198" s="76">
        <v>2264.023193</v>
      </c>
      <c r="V198" s="76">
        <v>2335.920654</v>
      </c>
      <c r="W198" s="76">
        <v>2408.7358399999998</v>
      </c>
      <c r="X198" s="76">
        <v>2482.6364749999998</v>
      </c>
      <c r="Y198" s="76">
        <v>2556.1423340000001</v>
      </c>
      <c r="Z198" s="76">
        <v>2629.7155760000001</v>
      </c>
      <c r="AA198" s="76">
        <v>2705.7788089999999</v>
      </c>
      <c r="AB198" s="76">
        <v>2784.3168949999999</v>
      </c>
      <c r="AC198" s="76">
        <v>2861.7314449999999</v>
      </c>
      <c r="AD198" s="76">
        <v>2940.4765619999998</v>
      </c>
      <c r="AE198" s="76">
        <v>3020.7861330000001</v>
      </c>
      <c r="AF198" s="76">
        <v>3103.2773440000001</v>
      </c>
      <c r="AG198" s="76">
        <v>3188.1953119999998</v>
      </c>
      <c r="AH198" s="63">
        <v>5.8853999999999997E-2</v>
      </c>
    </row>
    <row r="199" spans="1:34" ht="36.75">
      <c r="A199" s="58" t="s">
        <v>522</v>
      </c>
      <c r="B199" s="62" t="s">
        <v>651</v>
      </c>
      <c r="C199" s="76">
        <v>211.587616</v>
      </c>
      <c r="D199" s="76">
        <v>333.54864500000002</v>
      </c>
      <c r="E199" s="76">
        <v>389.77136200000001</v>
      </c>
      <c r="F199" s="76">
        <v>420.06726099999997</v>
      </c>
      <c r="G199" s="76">
        <v>453.25726300000002</v>
      </c>
      <c r="H199" s="76">
        <v>485.14389</v>
      </c>
      <c r="I199" s="76">
        <v>519.854919</v>
      </c>
      <c r="J199" s="76">
        <v>556.77307099999996</v>
      </c>
      <c r="K199" s="76">
        <v>596.10888699999998</v>
      </c>
      <c r="L199" s="76">
        <v>637.55999799999995</v>
      </c>
      <c r="M199" s="76">
        <v>679.91931199999999</v>
      </c>
      <c r="N199" s="76">
        <v>722.89953600000001</v>
      </c>
      <c r="O199" s="76">
        <v>765.81219499999997</v>
      </c>
      <c r="P199" s="76">
        <v>808.00207499999999</v>
      </c>
      <c r="Q199" s="76">
        <v>849.65448000000004</v>
      </c>
      <c r="R199" s="76">
        <v>891.79247999999995</v>
      </c>
      <c r="S199" s="76">
        <v>934.30480999999997</v>
      </c>
      <c r="T199" s="76">
        <v>978.39386000000002</v>
      </c>
      <c r="U199" s="76">
        <v>1024.3295900000001</v>
      </c>
      <c r="V199" s="76">
        <v>1072.2236330000001</v>
      </c>
      <c r="W199" s="76">
        <v>1121.8481449999999</v>
      </c>
      <c r="X199" s="76">
        <v>1172.829956</v>
      </c>
      <c r="Y199" s="76">
        <v>1225.3862300000001</v>
      </c>
      <c r="Z199" s="76">
        <v>1279.497437</v>
      </c>
      <c r="AA199" s="76">
        <v>1334.8717039999999</v>
      </c>
      <c r="AB199" s="76">
        <v>1392.0551760000001</v>
      </c>
      <c r="AC199" s="76">
        <v>1450.519775</v>
      </c>
      <c r="AD199" s="76">
        <v>1510.3602289999999</v>
      </c>
      <c r="AE199" s="76">
        <v>1571.8466800000001</v>
      </c>
      <c r="AF199" s="76">
        <v>1634.9208980000001</v>
      </c>
      <c r="AG199" s="76">
        <v>1699.503418</v>
      </c>
      <c r="AH199" s="63">
        <v>7.1916999999999995E-2</v>
      </c>
    </row>
    <row r="200" spans="1:34">
      <c r="A200" s="58" t="s">
        <v>523</v>
      </c>
      <c r="B200" s="62" t="s">
        <v>652</v>
      </c>
      <c r="C200" s="76">
        <v>179.60732999999999</v>
      </c>
      <c r="D200" s="76">
        <v>300.22818000000001</v>
      </c>
      <c r="E200" s="76">
        <v>359.04666099999997</v>
      </c>
      <c r="F200" s="76">
        <v>391.70788599999997</v>
      </c>
      <c r="G200" s="76">
        <v>417.44552599999997</v>
      </c>
      <c r="H200" s="76">
        <v>436.962311</v>
      </c>
      <c r="I200" s="76">
        <v>451.24563599999999</v>
      </c>
      <c r="J200" s="76">
        <v>465.493652</v>
      </c>
      <c r="K200" s="76">
        <v>479.79434199999997</v>
      </c>
      <c r="L200" s="76">
        <v>494.319794</v>
      </c>
      <c r="M200" s="76">
        <v>508.72772200000003</v>
      </c>
      <c r="N200" s="76">
        <v>523.17181400000004</v>
      </c>
      <c r="O200" s="76">
        <v>537.50640899999996</v>
      </c>
      <c r="P200" s="76">
        <v>551.35229500000003</v>
      </c>
      <c r="Q200" s="76">
        <v>565.14660600000002</v>
      </c>
      <c r="R200" s="76">
        <v>578.88867200000004</v>
      </c>
      <c r="S200" s="76">
        <v>592.59515399999998</v>
      </c>
      <c r="T200" s="76">
        <v>606.09222399999999</v>
      </c>
      <c r="U200" s="76">
        <v>619.25219700000002</v>
      </c>
      <c r="V200" s="76">
        <v>631.74066200000004</v>
      </c>
      <c r="W200" s="76">
        <v>644.55450399999995</v>
      </c>
      <c r="X200" s="76">
        <v>657.84613000000002</v>
      </c>
      <c r="Y200" s="76">
        <v>671.57324200000005</v>
      </c>
      <c r="Z200" s="76">
        <v>685.47497599999997</v>
      </c>
      <c r="AA200" s="76">
        <v>699.92370600000004</v>
      </c>
      <c r="AB200" s="76">
        <v>714.90405299999998</v>
      </c>
      <c r="AC200" s="76">
        <v>730.30706799999996</v>
      </c>
      <c r="AD200" s="76">
        <v>746.12683100000004</v>
      </c>
      <c r="AE200" s="76">
        <v>762.40991199999996</v>
      </c>
      <c r="AF200" s="76">
        <v>779.19177200000001</v>
      </c>
      <c r="AG200" s="76">
        <v>796.35870399999999</v>
      </c>
      <c r="AH200" s="63">
        <v>5.0895000000000003E-2</v>
      </c>
    </row>
    <row r="201" spans="1:34" ht="24.75">
      <c r="A201" s="58" t="s">
        <v>524</v>
      </c>
      <c r="B201" s="62" t="s">
        <v>159</v>
      </c>
      <c r="C201" s="76">
        <v>7968.3945309999999</v>
      </c>
      <c r="D201" s="76">
        <v>11216.950194999999</v>
      </c>
      <c r="E201" s="76">
        <v>12726.237305000001</v>
      </c>
      <c r="F201" s="76">
        <v>13506.869140999999</v>
      </c>
      <c r="G201" s="76">
        <v>14106.859375</v>
      </c>
      <c r="H201" s="76">
        <v>14634.367188</v>
      </c>
      <c r="I201" s="76">
        <v>15065.872069999999</v>
      </c>
      <c r="J201" s="76">
        <v>15492.427734000001</v>
      </c>
      <c r="K201" s="76">
        <v>15929.489258</v>
      </c>
      <c r="L201" s="76">
        <v>16364.966796999999</v>
      </c>
      <c r="M201" s="76">
        <v>16804.683593999998</v>
      </c>
      <c r="N201" s="76">
        <v>17249.822265999999</v>
      </c>
      <c r="O201" s="76">
        <v>17698.464843999998</v>
      </c>
      <c r="P201" s="76">
        <v>18146.054688</v>
      </c>
      <c r="Q201" s="76">
        <v>18596.900390999999</v>
      </c>
      <c r="R201" s="76">
        <v>19046.324218999998</v>
      </c>
      <c r="S201" s="76">
        <v>19489.447265999999</v>
      </c>
      <c r="T201" s="76">
        <v>19934.509765999999</v>
      </c>
      <c r="U201" s="76">
        <v>20392.583984000001</v>
      </c>
      <c r="V201" s="76">
        <v>20868.244140999999</v>
      </c>
      <c r="W201" s="76">
        <v>21363.814452999999</v>
      </c>
      <c r="X201" s="76">
        <v>21870.931640999999</v>
      </c>
      <c r="Y201" s="76">
        <v>22394.828125</v>
      </c>
      <c r="Z201" s="76">
        <v>22929.929688</v>
      </c>
      <c r="AA201" s="76">
        <v>23481.726562</v>
      </c>
      <c r="AB201" s="76">
        <v>24044.292968999998</v>
      </c>
      <c r="AC201" s="76">
        <v>24610.189452999999</v>
      </c>
      <c r="AD201" s="76">
        <v>25186.904297000001</v>
      </c>
      <c r="AE201" s="76">
        <v>25768.65625</v>
      </c>
      <c r="AF201" s="76">
        <v>26360.449218999998</v>
      </c>
      <c r="AG201" s="76">
        <v>26964.59375</v>
      </c>
      <c r="AH201" s="63">
        <v>4.1472000000000002E-2</v>
      </c>
    </row>
    <row r="202" spans="1:34" ht="72.75">
      <c r="A202" s="58" t="s">
        <v>525</v>
      </c>
      <c r="B202" s="62" t="s">
        <v>526</v>
      </c>
      <c r="C202" s="76">
        <v>22.450932999999999</v>
      </c>
      <c r="D202" s="76">
        <v>22.434891</v>
      </c>
      <c r="E202" s="76">
        <v>22.421617999999999</v>
      </c>
      <c r="F202" s="76">
        <v>22.410634999999999</v>
      </c>
      <c r="G202" s="76">
        <v>22.401547999999998</v>
      </c>
      <c r="H202" s="76">
        <v>22.394031999999999</v>
      </c>
      <c r="I202" s="76">
        <v>22.387812</v>
      </c>
      <c r="J202" s="76">
        <v>22.382666</v>
      </c>
      <c r="K202" s="76">
        <v>22.378406999999999</v>
      </c>
      <c r="L202" s="76">
        <v>22.374884000000002</v>
      </c>
      <c r="M202" s="76">
        <v>22.371969</v>
      </c>
      <c r="N202" s="76">
        <v>22.369558000000001</v>
      </c>
      <c r="O202" s="76">
        <v>22.367563000000001</v>
      </c>
      <c r="P202" s="76">
        <v>22.365911000000001</v>
      </c>
      <c r="Q202" s="76">
        <v>22.364546000000001</v>
      </c>
      <c r="R202" s="76">
        <v>22.363416999999998</v>
      </c>
      <c r="S202" s="76">
        <v>22.362480000000001</v>
      </c>
      <c r="T202" s="76">
        <v>22.361708</v>
      </c>
      <c r="U202" s="76">
        <v>22.361066999999998</v>
      </c>
      <c r="V202" s="76">
        <v>22.360537999999998</v>
      </c>
      <c r="W202" s="76">
        <v>22.360099999999999</v>
      </c>
      <c r="X202" s="76">
        <v>22.359736999999999</v>
      </c>
      <c r="Y202" s="76">
        <v>22.359438000000001</v>
      </c>
      <c r="Z202" s="76">
        <v>22.359190000000002</v>
      </c>
      <c r="AA202" s="76">
        <v>22.358984</v>
      </c>
      <c r="AB202" s="76">
        <v>22.358813999999999</v>
      </c>
      <c r="AC202" s="76">
        <v>22.358673</v>
      </c>
      <c r="AD202" s="76">
        <v>22.358557000000001</v>
      </c>
      <c r="AE202" s="76">
        <v>22.358460999999998</v>
      </c>
      <c r="AF202" s="76">
        <v>22.358381000000001</v>
      </c>
      <c r="AG202" s="76">
        <v>22.358315000000001</v>
      </c>
      <c r="AH202" s="63">
        <v>-1.3799999999999999E-4</v>
      </c>
    </row>
    <row r="203" spans="1:34" ht="36.75">
      <c r="A203" s="58" t="s">
        <v>527</v>
      </c>
      <c r="B203" s="62" t="s">
        <v>528</v>
      </c>
      <c r="C203" s="76">
        <v>401.72967499999999</v>
      </c>
      <c r="D203" s="76">
        <v>408.50482199999999</v>
      </c>
      <c r="E203" s="76">
        <v>409.04339599999997</v>
      </c>
      <c r="F203" s="76">
        <v>399.15982100000002</v>
      </c>
      <c r="G203" s="76">
        <v>392.64898699999998</v>
      </c>
      <c r="H203" s="76">
        <v>392.25531000000001</v>
      </c>
      <c r="I203" s="76">
        <v>391.31094400000001</v>
      </c>
      <c r="J203" s="76">
        <v>391.18682899999999</v>
      </c>
      <c r="K203" s="76">
        <v>393.34161399999999</v>
      </c>
      <c r="L203" s="76">
        <v>392.47876000000002</v>
      </c>
      <c r="M203" s="76">
        <v>390.99865699999998</v>
      </c>
      <c r="N203" s="76">
        <v>390.93988000000002</v>
      </c>
      <c r="O203" s="76">
        <v>391.57003800000001</v>
      </c>
      <c r="P203" s="76">
        <v>392.22207600000002</v>
      </c>
      <c r="Q203" s="76">
        <v>392.88311800000002</v>
      </c>
      <c r="R203" s="76">
        <v>393.54321299999998</v>
      </c>
      <c r="S203" s="76">
        <v>394.23605300000003</v>
      </c>
      <c r="T203" s="76">
        <v>394.952271</v>
      </c>
      <c r="U203" s="76">
        <v>395.67669699999999</v>
      </c>
      <c r="V203" s="76">
        <v>396.40820300000001</v>
      </c>
      <c r="W203" s="76">
        <v>397.14566000000002</v>
      </c>
      <c r="X203" s="76">
        <v>397.88799999999998</v>
      </c>
      <c r="Y203" s="76">
        <v>398.63436899999999</v>
      </c>
      <c r="Z203" s="76">
        <v>399.38388099999997</v>
      </c>
      <c r="AA203" s="76">
        <v>400.13562000000002</v>
      </c>
      <c r="AB203" s="76">
        <v>400.88897700000001</v>
      </c>
      <c r="AC203" s="76">
        <v>401.64318800000001</v>
      </c>
      <c r="AD203" s="76">
        <v>402.397491</v>
      </c>
      <c r="AE203" s="76">
        <v>403.15124500000002</v>
      </c>
      <c r="AF203" s="76">
        <v>403.90423600000003</v>
      </c>
      <c r="AG203" s="76">
        <v>404.65606700000001</v>
      </c>
      <c r="AH203" s="63">
        <v>2.42E-4</v>
      </c>
    </row>
    <row r="204" spans="1:34" ht="15.75" thickBot="1">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row>
    <row r="205" spans="1:34">
      <c r="A205" s="55"/>
      <c r="B205" s="243" t="s">
        <v>661</v>
      </c>
      <c r="C205" s="244"/>
      <c r="D205" s="244"/>
      <c r="E205" s="244"/>
      <c r="F205" s="244"/>
      <c r="G205" s="244"/>
      <c r="H205" s="244"/>
      <c r="I205" s="244"/>
      <c r="J205" s="244"/>
      <c r="K205" s="244"/>
      <c r="L205" s="244"/>
      <c r="M205" s="244"/>
      <c r="N205" s="244"/>
      <c r="O205" s="244"/>
      <c r="P205" s="244"/>
      <c r="Q205" s="244"/>
      <c r="R205" s="244"/>
      <c r="S205" s="244"/>
      <c r="T205" s="244"/>
      <c r="U205" s="244"/>
      <c r="V205" s="244"/>
      <c r="W205" s="244"/>
      <c r="X205" s="244"/>
      <c r="Y205" s="244"/>
      <c r="Z205" s="244"/>
      <c r="AA205" s="244"/>
      <c r="AB205" s="244"/>
      <c r="AC205" s="244"/>
      <c r="AD205" s="244"/>
      <c r="AE205" s="244"/>
      <c r="AF205" s="244"/>
      <c r="AG205" s="244"/>
      <c r="AH205" s="71"/>
    </row>
    <row r="206" spans="1:34">
      <c r="A206" s="55"/>
      <c r="B206" s="65" t="s">
        <v>662</v>
      </c>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row>
    <row r="207" spans="1:34">
      <c r="A207" s="55"/>
      <c r="B207" s="65" t="s">
        <v>663</v>
      </c>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row>
    <row r="208" spans="1:34">
      <c r="A208" s="55"/>
      <c r="B208" s="65" t="s">
        <v>664</v>
      </c>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row>
    <row r="209" spans="2:2">
      <c r="B209" s="65" t="s">
        <v>665</v>
      </c>
    </row>
    <row r="210" spans="2:2">
      <c r="B210" s="65" t="s">
        <v>546</v>
      </c>
    </row>
    <row r="211" spans="2:2">
      <c r="B211" s="65" t="s">
        <v>638</v>
      </c>
    </row>
    <row r="212" spans="2:2">
      <c r="B212" s="65" t="s">
        <v>547</v>
      </c>
    </row>
    <row r="213" spans="2:2">
      <c r="B213" s="65" t="s">
        <v>666</v>
      </c>
    </row>
    <row r="214" spans="2:2">
      <c r="B214" s="65" t="s">
        <v>667</v>
      </c>
    </row>
    <row r="257" spans="2:34">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c r="AH257" s="55"/>
    </row>
    <row r="258" spans="2:34">
      <c r="B258" s="242"/>
      <c r="C258" s="242"/>
      <c r="D258" s="242"/>
      <c r="E258" s="242"/>
      <c r="F258" s="242"/>
      <c r="G258" s="242"/>
      <c r="H258" s="242"/>
      <c r="I258" s="242"/>
      <c r="J258" s="242"/>
      <c r="K258" s="242"/>
      <c r="L258" s="242"/>
      <c r="M258" s="242"/>
      <c r="N258" s="242"/>
      <c r="O258" s="242"/>
      <c r="P258" s="242"/>
      <c r="Q258" s="242"/>
      <c r="R258" s="242"/>
      <c r="S258" s="242"/>
      <c r="T258" s="242"/>
      <c r="U258" s="242"/>
      <c r="V258" s="242"/>
      <c r="W258" s="242"/>
      <c r="X258" s="242"/>
      <c r="Y258" s="242"/>
      <c r="Z258" s="242"/>
      <c r="AA258" s="242"/>
      <c r="AB258" s="242"/>
      <c r="AC258" s="242"/>
      <c r="AD258" s="242"/>
      <c r="AE258" s="242"/>
      <c r="AF258" s="242"/>
      <c r="AG258" s="242"/>
      <c r="AH258" s="242"/>
    </row>
    <row r="339" spans="2:34">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c r="AH339" s="55"/>
    </row>
    <row r="340" spans="2:34">
      <c r="B340" s="242"/>
      <c r="C340" s="242"/>
      <c r="D340" s="242"/>
      <c r="E340" s="242"/>
      <c r="F340" s="242"/>
      <c r="G340" s="242"/>
      <c r="H340" s="242"/>
      <c r="I340" s="242"/>
      <c r="J340" s="242"/>
      <c r="K340" s="242"/>
      <c r="L340" s="242"/>
      <c r="M340" s="242"/>
      <c r="N340" s="242"/>
      <c r="O340" s="242"/>
      <c r="P340" s="242"/>
      <c r="Q340" s="242"/>
      <c r="R340" s="242"/>
      <c r="S340" s="242"/>
      <c r="T340" s="242"/>
      <c r="U340" s="242"/>
      <c r="V340" s="242"/>
      <c r="W340" s="242"/>
      <c r="X340" s="242"/>
      <c r="Y340" s="242"/>
      <c r="Z340" s="242"/>
      <c r="AA340" s="242"/>
      <c r="AB340" s="242"/>
      <c r="AC340" s="242"/>
      <c r="AD340" s="242"/>
      <c r="AE340" s="242"/>
      <c r="AF340" s="242"/>
      <c r="AG340" s="242"/>
      <c r="AH340" s="242"/>
    </row>
    <row r="451" spans="2:34">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c r="AH451" s="55"/>
    </row>
    <row r="452" spans="2:34">
      <c r="B452" s="242"/>
      <c r="C452" s="242"/>
      <c r="D452" s="242"/>
      <c r="E452" s="242"/>
      <c r="F452" s="242"/>
      <c r="G452" s="242"/>
      <c r="H452" s="242"/>
      <c r="I452" s="242"/>
      <c r="J452" s="242"/>
      <c r="K452" s="242"/>
      <c r="L452" s="242"/>
      <c r="M452" s="242"/>
      <c r="N452" s="242"/>
      <c r="O452" s="242"/>
      <c r="P452" s="242"/>
      <c r="Q452" s="242"/>
      <c r="R452" s="242"/>
      <c r="S452" s="242"/>
      <c r="T452" s="242"/>
      <c r="U452" s="242"/>
      <c r="V452" s="242"/>
      <c r="W452" s="242"/>
      <c r="X452" s="242"/>
      <c r="Y452" s="242"/>
      <c r="Z452" s="242"/>
      <c r="AA452" s="242"/>
      <c r="AB452" s="242"/>
      <c r="AC452" s="242"/>
      <c r="AD452" s="242"/>
      <c r="AE452" s="242"/>
      <c r="AF452" s="242"/>
      <c r="AG452" s="242"/>
      <c r="AH452" s="242"/>
    </row>
    <row r="556" spans="2:34">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c r="AH556" s="55"/>
    </row>
    <row r="557" spans="2:34">
      <c r="B557" s="242"/>
      <c r="C557" s="242"/>
      <c r="D557" s="242"/>
      <c r="E557" s="242"/>
      <c r="F557" s="242"/>
      <c r="G557" s="242"/>
      <c r="H557" s="242"/>
      <c r="I557" s="242"/>
      <c r="J557" s="242"/>
      <c r="K557" s="242"/>
      <c r="L557" s="242"/>
      <c r="M557" s="242"/>
      <c r="N557" s="242"/>
      <c r="O557" s="242"/>
      <c r="P557" s="242"/>
      <c r="Q557" s="242"/>
      <c r="R557" s="242"/>
      <c r="S557" s="242"/>
      <c r="T557" s="242"/>
      <c r="U557" s="242"/>
      <c r="V557" s="242"/>
      <c r="W557" s="242"/>
      <c r="X557" s="242"/>
      <c r="Y557" s="242"/>
      <c r="Z557" s="242"/>
      <c r="AA557" s="242"/>
      <c r="AB557" s="242"/>
      <c r="AC557" s="242"/>
      <c r="AD557" s="242"/>
      <c r="AE557" s="242"/>
      <c r="AF557" s="242"/>
      <c r="AG557" s="242"/>
      <c r="AH557" s="242"/>
    </row>
    <row r="637" spans="2:34">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c r="AH637" s="55"/>
    </row>
    <row r="638" spans="2:34">
      <c r="B638" s="242"/>
      <c r="C638" s="242"/>
      <c r="D638" s="242"/>
      <c r="E638" s="242"/>
      <c r="F638" s="242"/>
      <c r="G638" s="242"/>
      <c r="H638" s="242"/>
      <c r="I638" s="242"/>
      <c r="J638" s="242"/>
      <c r="K638" s="242"/>
      <c r="L638" s="242"/>
      <c r="M638" s="242"/>
      <c r="N638" s="242"/>
      <c r="O638" s="242"/>
      <c r="P638" s="242"/>
      <c r="Q638" s="242"/>
      <c r="R638" s="242"/>
      <c r="S638" s="242"/>
      <c r="T638" s="242"/>
      <c r="U638" s="242"/>
      <c r="V638" s="242"/>
      <c r="W638" s="242"/>
      <c r="X638" s="242"/>
      <c r="Y638" s="242"/>
      <c r="Z638" s="242"/>
      <c r="AA638" s="242"/>
      <c r="AB638" s="242"/>
      <c r="AC638" s="242"/>
      <c r="AD638" s="242"/>
      <c r="AE638" s="242"/>
      <c r="AF638" s="242"/>
      <c r="AG638" s="242"/>
      <c r="AH638" s="242"/>
    </row>
    <row r="709" spans="2:34">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c r="AH709" s="55"/>
    </row>
    <row r="710" spans="2:34">
      <c r="B710" s="242"/>
      <c r="C710" s="242"/>
      <c r="D710" s="242"/>
      <c r="E710" s="242"/>
      <c r="F710" s="242"/>
      <c r="G710" s="242"/>
      <c r="H710" s="242"/>
      <c r="I710" s="242"/>
      <c r="J710" s="242"/>
      <c r="K710" s="242"/>
      <c r="L710" s="242"/>
      <c r="M710" s="242"/>
      <c r="N710" s="242"/>
      <c r="O710" s="242"/>
      <c r="P710" s="242"/>
      <c r="Q710" s="242"/>
      <c r="R710" s="242"/>
      <c r="S710" s="242"/>
      <c r="T710" s="242"/>
      <c r="U710" s="242"/>
      <c r="V710" s="242"/>
      <c r="W710" s="242"/>
      <c r="X710" s="242"/>
      <c r="Y710" s="242"/>
      <c r="Z710" s="242"/>
      <c r="AA710" s="242"/>
      <c r="AB710" s="242"/>
      <c r="AC710" s="242"/>
      <c r="AD710" s="242"/>
      <c r="AE710" s="242"/>
      <c r="AF710" s="242"/>
      <c r="AG710" s="242"/>
      <c r="AH710" s="242"/>
    </row>
    <row r="885" spans="2:34">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c r="AH885" s="55"/>
    </row>
    <row r="886" spans="2:34">
      <c r="B886" s="242"/>
      <c r="C886" s="242"/>
      <c r="D886" s="242"/>
      <c r="E886" s="242"/>
      <c r="F886" s="242"/>
      <c r="G886" s="242"/>
      <c r="H886" s="242"/>
      <c r="I886" s="242"/>
      <c r="J886" s="242"/>
      <c r="K886" s="242"/>
      <c r="L886" s="242"/>
      <c r="M886" s="242"/>
      <c r="N886" s="242"/>
      <c r="O886" s="242"/>
      <c r="P886" s="242"/>
      <c r="Q886" s="242"/>
      <c r="R886" s="242"/>
      <c r="S886" s="242"/>
      <c r="T886" s="242"/>
      <c r="U886" s="242"/>
      <c r="V886" s="242"/>
      <c r="W886" s="242"/>
      <c r="X886" s="242"/>
      <c r="Y886" s="242"/>
      <c r="Z886" s="242"/>
      <c r="AA886" s="242"/>
      <c r="AB886" s="242"/>
      <c r="AC886" s="242"/>
      <c r="AD886" s="242"/>
      <c r="AE886" s="242"/>
      <c r="AF886" s="242"/>
      <c r="AG886" s="242"/>
      <c r="AH886" s="242"/>
    </row>
    <row r="968" spans="2:34">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c r="AH968" s="55"/>
    </row>
    <row r="969" spans="2:34">
      <c r="B969" s="242"/>
      <c r="C969" s="242"/>
      <c r="D969" s="242"/>
      <c r="E969" s="242"/>
      <c r="F969" s="242"/>
      <c r="G969" s="242"/>
      <c r="H969" s="242"/>
      <c r="I969" s="242"/>
      <c r="J969" s="242"/>
      <c r="K969" s="242"/>
      <c r="L969" s="242"/>
      <c r="M969" s="242"/>
      <c r="N969" s="242"/>
      <c r="O969" s="242"/>
      <c r="P969" s="242"/>
      <c r="Q969" s="242"/>
      <c r="R969" s="242"/>
      <c r="S969" s="242"/>
      <c r="T969" s="242"/>
      <c r="U969" s="242"/>
      <c r="V969" s="242"/>
      <c r="W969" s="242"/>
      <c r="X969" s="242"/>
      <c r="Y969" s="242"/>
      <c r="Z969" s="242"/>
      <c r="AA969" s="242"/>
      <c r="AB969" s="242"/>
      <c r="AC969" s="242"/>
      <c r="AD969" s="242"/>
      <c r="AE969" s="242"/>
      <c r="AF969" s="242"/>
      <c r="AG969" s="242"/>
      <c r="AH969" s="242"/>
    </row>
    <row r="1070" spans="2:34">
      <c r="B1070" s="55"/>
      <c r="C1070" s="55"/>
      <c r="D1070" s="55"/>
      <c r="E1070" s="55"/>
      <c r="F1070" s="55"/>
      <c r="G1070" s="55"/>
      <c r="H1070" s="55"/>
      <c r="I1070" s="55"/>
      <c r="J1070" s="55"/>
      <c r="K1070" s="55"/>
      <c r="L1070" s="55"/>
      <c r="M1070" s="55"/>
      <c r="N1070" s="55"/>
      <c r="O1070" s="55"/>
      <c r="P1070" s="55"/>
      <c r="Q1070" s="55"/>
      <c r="R1070" s="55"/>
      <c r="S1070" s="55"/>
      <c r="T1070" s="55"/>
      <c r="U1070" s="55"/>
      <c r="V1070" s="55"/>
      <c r="W1070" s="55"/>
      <c r="X1070" s="55"/>
      <c r="Y1070" s="55"/>
      <c r="Z1070" s="55"/>
      <c r="AA1070" s="55"/>
      <c r="AB1070" s="55"/>
      <c r="AC1070" s="55"/>
      <c r="AD1070" s="55"/>
      <c r="AE1070" s="55"/>
      <c r="AF1070" s="55"/>
      <c r="AG1070" s="55"/>
      <c r="AH1070" s="55"/>
    </row>
    <row r="1071" spans="2:34">
      <c r="B1071" s="242"/>
      <c r="C1071" s="242"/>
      <c r="D1071" s="242"/>
      <c r="E1071" s="242"/>
      <c r="F1071" s="242"/>
      <c r="G1071" s="242"/>
      <c r="H1071" s="242"/>
      <c r="I1071" s="242"/>
      <c r="J1071" s="242"/>
      <c r="K1071" s="242"/>
      <c r="L1071" s="242"/>
      <c r="M1071" s="242"/>
      <c r="N1071" s="242"/>
      <c r="O1071" s="242"/>
      <c r="P1071" s="242"/>
      <c r="Q1071" s="242"/>
      <c r="R1071" s="242"/>
      <c r="S1071" s="242"/>
      <c r="T1071" s="242"/>
      <c r="U1071" s="242"/>
      <c r="V1071" s="242"/>
      <c r="W1071" s="242"/>
      <c r="X1071" s="242"/>
      <c r="Y1071" s="242"/>
      <c r="Z1071" s="242"/>
      <c r="AA1071" s="242"/>
      <c r="AB1071" s="242"/>
      <c r="AC1071" s="242"/>
      <c r="AD1071" s="242"/>
      <c r="AE1071" s="242"/>
      <c r="AF1071" s="242"/>
      <c r="AG1071" s="242"/>
      <c r="AH1071" s="242"/>
    </row>
    <row r="1169" spans="2:34">
      <c r="B1169" s="242"/>
      <c r="C1169" s="242"/>
      <c r="D1169" s="242"/>
      <c r="E1169" s="242"/>
      <c r="F1169" s="242"/>
      <c r="G1169" s="242"/>
      <c r="H1169" s="242"/>
      <c r="I1169" s="242"/>
      <c r="J1169" s="242"/>
      <c r="K1169" s="242"/>
      <c r="L1169" s="242"/>
      <c r="M1169" s="242"/>
      <c r="N1169" s="242"/>
      <c r="O1169" s="242"/>
      <c r="P1169" s="242"/>
      <c r="Q1169" s="242"/>
      <c r="R1169" s="242"/>
      <c r="S1169" s="242"/>
      <c r="T1169" s="242"/>
      <c r="U1169" s="242"/>
      <c r="V1169" s="242"/>
      <c r="W1169" s="242"/>
      <c r="X1169" s="242"/>
      <c r="Y1169" s="242"/>
      <c r="Z1169" s="242"/>
      <c r="AA1169" s="242"/>
      <c r="AB1169" s="242"/>
      <c r="AC1169" s="242"/>
      <c r="AD1169" s="242"/>
      <c r="AE1169" s="242"/>
      <c r="AF1169" s="242"/>
      <c r="AG1169" s="242"/>
      <c r="AH1169" s="242"/>
    </row>
    <row r="1268" spans="2:34">
      <c r="B1268" s="55"/>
      <c r="C1268" s="55"/>
      <c r="D1268" s="55"/>
      <c r="E1268" s="55"/>
      <c r="F1268" s="55"/>
      <c r="G1268" s="55"/>
      <c r="H1268" s="55"/>
      <c r="I1268" s="55"/>
      <c r="J1268" s="55"/>
      <c r="K1268" s="55"/>
      <c r="L1268" s="55"/>
      <c r="M1268" s="55"/>
      <c r="N1268" s="55"/>
      <c r="O1268" s="55"/>
      <c r="P1268" s="55"/>
      <c r="Q1268" s="55"/>
      <c r="R1268" s="55"/>
      <c r="S1268" s="55"/>
      <c r="T1268" s="55"/>
      <c r="U1268" s="55"/>
      <c r="V1268" s="55"/>
      <c r="W1268" s="55"/>
      <c r="X1268" s="55"/>
      <c r="Y1268" s="55"/>
      <c r="Z1268" s="55"/>
      <c r="AA1268" s="55"/>
      <c r="AB1268" s="55"/>
      <c r="AC1268" s="55"/>
      <c r="AD1268" s="55"/>
      <c r="AE1268" s="55"/>
      <c r="AF1268" s="55"/>
      <c r="AG1268" s="55"/>
      <c r="AH1268" s="55"/>
    </row>
    <row r="1269" spans="2:34">
      <c r="B1269" s="242"/>
      <c r="C1269" s="242"/>
      <c r="D1269" s="242"/>
      <c r="E1269" s="242"/>
      <c r="F1269" s="242"/>
      <c r="G1269" s="242"/>
      <c r="H1269" s="242"/>
      <c r="I1269" s="242"/>
      <c r="J1269" s="242"/>
      <c r="K1269" s="242"/>
      <c r="L1269" s="242"/>
      <c r="M1269" s="242"/>
      <c r="N1269" s="242"/>
      <c r="O1269" s="242"/>
      <c r="P1269" s="242"/>
      <c r="Q1269" s="242"/>
      <c r="R1269" s="242"/>
      <c r="S1269" s="242"/>
      <c r="T1269" s="242"/>
      <c r="U1269" s="242"/>
      <c r="V1269" s="242"/>
      <c r="W1269" s="242"/>
      <c r="X1269" s="242"/>
      <c r="Y1269" s="242"/>
      <c r="Z1269" s="242"/>
      <c r="AA1269" s="242"/>
      <c r="AB1269" s="242"/>
      <c r="AC1269" s="242"/>
      <c r="AD1269" s="242"/>
      <c r="AE1269" s="242"/>
      <c r="AF1269" s="242"/>
      <c r="AG1269" s="242"/>
      <c r="AH1269" s="242"/>
    </row>
    <row r="1494" spans="2:34">
      <c r="B1494" s="55"/>
      <c r="C1494" s="55"/>
      <c r="D1494" s="55"/>
      <c r="E1494" s="55"/>
      <c r="F1494" s="55"/>
      <c r="G1494" s="55"/>
      <c r="H1494" s="55"/>
      <c r="I1494" s="55"/>
      <c r="J1494" s="55"/>
      <c r="K1494" s="55"/>
      <c r="L1494" s="55"/>
      <c r="M1494" s="55"/>
      <c r="N1494" s="55"/>
      <c r="O1494" s="55"/>
      <c r="P1494" s="55"/>
      <c r="Q1494" s="55"/>
      <c r="R1494" s="55"/>
      <c r="S1494" s="55"/>
      <c r="T1494" s="55"/>
      <c r="U1494" s="55"/>
      <c r="V1494" s="55"/>
      <c r="W1494" s="55"/>
      <c r="X1494" s="55"/>
      <c r="Y1494" s="55"/>
      <c r="Z1494" s="55"/>
      <c r="AA1494" s="55"/>
      <c r="AB1494" s="55"/>
      <c r="AC1494" s="55"/>
      <c r="AD1494" s="55"/>
      <c r="AE1494" s="55"/>
      <c r="AF1494" s="55"/>
      <c r="AG1494" s="55"/>
      <c r="AH1494" s="55"/>
    </row>
    <row r="1495" spans="2:34">
      <c r="B1495" s="242"/>
      <c r="C1495" s="242"/>
      <c r="D1495" s="242"/>
      <c r="E1495" s="242"/>
      <c r="F1495" s="242"/>
      <c r="G1495" s="242"/>
      <c r="H1495" s="242"/>
      <c r="I1495" s="242"/>
      <c r="J1495" s="242"/>
      <c r="K1495" s="242"/>
      <c r="L1495" s="242"/>
      <c r="M1495" s="242"/>
      <c r="N1495" s="242"/>
      <c r="O1495" s="242"/>
      <c r="P1495" s="242"/>
      <c r="Q1495" s="242"/>
      <c r="R1495" s="242"/>
      <c r="S1495" s="242"/>
      <c r="T1495" s="242"/>
      <c r="U1495" s="242"/>
      <c r="V1495" s="242"/>
      <c r="W1495" s="242"/>
      <c r="X1495" s="242"/>
      <c r="Y1495" s="242"/>
      <c r="Z1495" s="242"/>
      <c r="AA1495" s="242"/>
      <c r="AB1495" s="242"/>
      <c r="AC1495" s="242"/>
      <c r="AD1495" s="242"/>
      <c r="AE1495" s="242"/>
      <c r="AF1495" s="242"/>
      <c r="AG1495" s="242"/>
      <c r="AH1495" s="242"/>
    </row>
    <row r="1713" spans="2:34">
      <c r="B1713" s="242"/>
      <c r="C1713" s="242"/>
      <c r="D1713" s="242"/>
      <c r="E1713" s="242"/>
      <c r="F1713" s="242"/>
      <c r="G1713" s="242"/>
      <c r="H1713" s="242"/>
      <c r="I1713" s="242"/>
      <c r="J1713" s="242"/>
      <c r="K1713" s="242"/>
      <c r="L1713" s="242"/>
      <c r="M1713" s="242"/>
      <c r="N1713" s="242"/>
      <c r="O1713" s="242"/>
      <c r="P1713" s="242"/>
      <c r="Q1713" s="242"/>
      <c r="R1713" s="242"/>
      <c r="S1713" s="242"/>
      <c r="T1713" s="242"/>
      <c r="U1713" s="242"/>
      <c r="V1713" s="242"/>
      <c r="W1713" s="242"/>
      <c r="X1713" s="242"/>
      <c r="Y1713" s="242"/>
      <c r="Z1713" s="242"/>
      <c r="AA1713" s="242"/>
      <c r="AB1713" s="242"/>
      <c r="AC1713" s="242"/>
      <c r="AD1713" s="242"/>
      <c r="AE1713" s="242"/>
      <c r="AF1713" s="242"/>
      <c r="AG1713" s="242"/>
      <c r="AH1713" s="242"/>
    </row>
    <row r="1728" spans="2:34">
      <c r="B1728" s="55"/>
      <c r="C1728" s="55"/>
      <c r="D1728" s="55"/>
      <c r="E1728" s="55"/>
      <c r="F1728" s="55"/>
      <c r="G1728" s="55"/>
      <c r="H1728" s="55"/>
      <c r="I1728" s="55"/>
      <c r="J1728" s="55"/>
      <c r="K1728" s="55"/>
      <c r="L1728" s="55"/>
      <c r="M1728" s="55"/>
      <c r="N1728" s="55"/>
      <c r="O1728" s="55"/>
      <c r="P1728" s="55"/>
      <c r="Q1728" s="55"/>
      <c r="R1728" s="55"/>
      <c r="S1728" s="55"/>
      <c r="T1728" s="55"/>
      <c r="U1728" s="55"/>
      <c r="V1728" s="55"/>
      <c r="W1728" s="55"/>
      <c r="X1728" s="55"/>
      <c r="Y1728" s="55"/>
      <c r="Z1728" s="55"/>
      <c r="AA1728" s="55"/>
      <c r="AB1728" s="55"/>
      <c r="AC1728" s="55"/>
      <c r="AD1728" s="55"/>
      <c r="AE1728" s="55"/>
      <c r="AF1728" s="55"/>
      <c r="AG1728" s="55"/>
      <c r="AH1728" s="55"/>
    </row>
    <row r="1989" spans="2:34">
      <c r="B1989" s="55"/>
      <c r="C1989" s="55"/>
      <c r="D1989" s="55"/>
      <c r="E1989" s="55"/>
      <c r="F1989" s="55"/>
      <c r="G1989" s="55"/>
      <c r="H1989" s="55"/>
      <c r="I1989" s="55"/>
      <c r="J1989" s="55"/>
      <c r="K1989" s="55"/>
      <c r="L1989" s="55"/>
      <c r="M1989" s="55"/>
      <c r="N1989" s="55"/>
      <c r="O1989" s="55"/>
      <c r="P1989" s="55"/>
      <c r="Q1989" s="55"/>
      <c r="R1989" s="55"/>
      <c r="S1989" s="55"/>
      <c r="T1989" s="55"/>
      <c r="U1989" s="55"/>
      <c r="V1989" s="55"/>
      <c r="W1989" s="55"/>
      <c r="X1989" s="55"/>
      <c r="Y1989" s="55"/>
      <c r="Z1989" s="55"/>
      <c r="AA1989" s="55"/>
      <c r="AB1989" s="55"/>
      <c r="AC1989" s="55"/>
      <c r="AD1989" s="55"/>
      <c r="AE1989" s="55"/>
      <c r="AF1989" s="55"/>
      <c r="AG1989" s="55"/>
      <c r="AH1989" s="55"/>
    </row>
    <row r="1990" spans="2:34">
      <c r="B1990" s="242"/>
      <c r="C1990" s="242"/>
      <c r="D1990" s="242"/>
      <c r="E1990" s="242"/>
      <c r="F1990" s="242"/>
      <c r="G1990" s="242"/>
      <c r="H1990" s="242"/>
      <c r="I1990" s="242"/>
      <c r="J1990" s="242"/>
      <c r="K1990" s="242"/>
      <c r="L1990" s="242"/>
      <c r="M1990" s="242"/>
      <c r="N1990" s="242"/>
      <c r="O1990" s="242"/>
      <c r="P1990" s="242"/>
      <c r="Q1990" s="242"/>
      <c r="R1990" s="242"/>
      <c r="S1990" s="242"/>
      <c r="T1990" s="242"/>
      <c r="U1990" s="242"/>
      <c r="V1990" s="242"/>
      <c r="W1990" s="242"/>
      <c r="X1990" s="242"/>
      <c r="Y1990" s="242"/>
      <c r="Z1990" s="242"/>
      <c r="AA1990" s="242"/>
      <c r="AB1990" s="242"/>
      <c r="AC1990" s="242"/>
      <c r="AD1990" s="242"/>
      <c r="AE1990" s="242"/>
      <c r="AF1990" s="242"/>
      <c r="AG1990" s="242"/>
      <c r="AH1990" s="242"/>
    </row>
    <row r="2324" spans="2:34">
      <c r="B2324" s="55"/>
      <c r="C2324" s="55"/>
      <c r="D2324" s="55"/>
      <c r="E2324" s="55"/>
      <c r="F2324" s="55"/>
      <c r="G2324" s="55"/>
      <c r="H2324" s="55"/>
      <c r="I2324" s="55"/>
      <c r="J2324" s="55"/>
      <c r="K2324" s="55"/>
      <c r="L2324" s="55"/>
      <c r="M2324" s="55"/>
      <c r="N2324" s="55"/>
      <c r="O2324" s="55"/>
      <c r="P2324" s="55"/>
      <c r="Q2324" s="55"/>
      <c r="R2324" s="55"/>
      <c r="S2324" s="55"/>
      <c r="T2324" s="55"/>
      <c r="U2324" s="55"/>
      <c r="V2324" s="55"/>
      <c r="W2324" s="55"/>
      <c r="X2324" s="55"/>
      <c r="Y2324" s="55"/>
      <c r="Z2324" s="55"/>
      <c r="AA2324" s="55"/>
      <c r="AB2324" s="55"/>
      <c r="AC2324" s="55"/>
      <c r="AD2324" s="55"/>
      <c r="AE2324" s="55"/>
      <c r="AF2324" s="55"/>
      <c r="AG2324" s="55"/>
      <c r="AH2324" s="55"/>
    </row>
    <row r="2325" spans="2:34">
      <c r="B2325" s="242"/>
      <c r="C2325" s="242"/>
      <c r="D2325" s="242"/>
      <c r="E2325" s="242"/>
      <c r="F2325" s="242"/>
      <c r="G2325" s="242"/>
      <c r="H2325" s="242"/>
      <c r="I2325" s="242"/>
      <c r="J2325" s="242"/>
      <c r="K2325" s="242"/>
      <c r="L2325" s="242"/>
      <c r="M2325" s="242"/>
      <c r="N2325" s="242"/>
      <c r="O2325" s="242"/>
      <c r="P2325" s="242"/>
      <c r="Q2325" s="242"/>
      <c r="R2325" s="242"/>
      <c r="S2325" s="242"/>
      <c r="T2325" s="242"/>
      <c r="U2325" s="242"/>
      <c r="V2325" s="242"/>
      <c r="W2325" s="242"/>
      <c r="X2325" s="242"/>
      <c r="Y2325" s="242"/>
      <c r="Z2325" s="242"/>
      <c r="AA2325" s="242"/>
      <c r="AB2325" s="242"/>
      <c r="AC2325" s="242"/>
      <c r="AD2325" s="242"/>
      <c r="AE2325" s="242"/>
      <c r="AF2325" s="242"/>
      <c r="AG2325" s="242"/>
      <c r="AH2325" s="242"/>
    </row>
    <row r="2644" spans="2:34">
      <c r="B2644" s="55"/>
      <c r="C2644" s="55"/>
      <c r="D2644" s="55"/>
      <c r="E2644" s="55"/>
      <c r="F2644" s="55"/>
      <c r="G2644" s="55"/>
      <c r="H2644" s="55"/>
      <c r="I2644" s="55"/>
      <c r="J2644" s="55"/>
      <c r="K2644" s="55"/>
      <c r="L2644" s="55"/>
      <c r="M2644" s="55"/>
      <c r="N2644" s="55"/>
      <c r="O2644" s="55"/>
      <c r="P2644" s="55"/>
      <c r="Q2644" s="55"/>
      <c r="R2644" s="55"/>
      <c r="S2644" s="55"/>
      <c r="T2644" s="55"/>
      <c r="U2644" s="55"/>
      <c r="V2644" s="55"/>
      <c r="W2644" s="55"/>
      <c r="X2644" s="55"/>
      <c r="Y2644" s="55"/>
      <c r="Z2644" s="55"/>
      <c r="AA2644" s="55"/>
      <c r="AB2644" s="55"/>
      <c r="AC2644" s="55"/>
      <c r="AD2644" s="55"/>
      <c r="AE2644" s="55"/>
      <c r="AF2644" s="55"/>
      <c r="AG2644" s="55"/>
      <c r="AH2644" s="55"/>
    </row>
    <row r="2645" spans="2:34">
      <c r="B2645" s="242"/>
      <c r="C2645" s="242"/>
      <c r="D2645" s="242"/>
      <c r="E2645" s="242"/>
      <c r="F2645" s="242"/>
      <c r="G2645" s="242"/>
      <c r="H2645" s="242"/>
      <c r="I2645" s="242"/>
      <c r="J2645" s="242"/>
      <c r="K2645" s="242"/>
      <c r="L2645" s="242"/>
      <c r="M2645" s="242"/>
      <c r="N2645" s="242"/>
      <c r="O2645" s="242"/>
      <c r="P2645" s="242"/>
      <c r="Q2645" s="242"/>
      <c r="R2645" s="242"/>
      <c r="S2645" s="242"/>
      <c r="T2645" s="242"/>
      <c r="U2645" s="242"/>
      <c r="V2645" s="242"/>
      <c r="W2645" s="242"/>
      <c r="X2645" s="242"/>
      <c r="Y2645" s="242"/>
      <c r="Z2645" s="242"/>
      <c r="AA2645" s="242"/>
      <c r="AB2645" s="242"/>
      <c r="AC2645" s="242"/>
      <c r="AD2645" s="242"/>
      <c r="AE2645" s="242"/>
      <c r="AF2645" s="242"/>
      <c r="AG2645" s="242"/>
      <c r="AH2645" s="242"/>
    </row>
    <row r="2970" spans="2:34">
      <c r="B2970" s="55"/>
      <c r="C2970" s="55"/>
      <c r="D2970" s="55"/>
      <c r="E2970" s="55"/>
      <c r="F2970" s="55"/>
      <c r="G2970" s="55"/>
      <c r="H2970" s="55"/>
      <c r="I2970" s="55"/>
      <c r="J2970" s="55"/>
      <c r="K2970" s="55"/>
      <c r="L2970" s="55"/>
      <c r="M2970" s="55"/>
      <c r="N2970" s="55"/>
      <c r="O2970" s="55"/>
      <c r="P2970" s="55"/>
      <c r="Q2970" s="55"/>
      <c r="R2970" s="55"/>
      <c r="S2970" s="55"/>
      <c r="T2970" s="55"/>
      <c r="U2970" s="55"/>
      <c r="V2970" s="55"/>
      <c r="W2970" s="55"/>
      <c r="X2970" s="55"/>
      <c r="Y2970" s="55"/>
      <c r="Z2970" s="55"/>
      <c r="AA2970" s="55"/>
      <c r="AB2970" s="55"/>
      <c r="AC2970" s="55"/>
      <c r="AD2970" s="55"/>
      <c r="AE2970" s="55"/>
      <c r="AF2970" s="55"/>
      <c r="AG2970" s="55"/>
      <c r="AH2970" s="55"/>
    </row>
    <row r="2971" spans="2:34">
      <c r="B2971" s="242"/>
      <c r="C2971" s="242"/>
      <c r="D2971" s="242"/>
      <c r="E2971" s="242"/>
      <c r="F2971" s="242"/>
      <c r="G2971" s="242"/>
      <c r="H2971" s="242"/>
      <c r="I2971" s="242"/>
      <c r="J2971" s="242"/>
      <c r="K2971" s="242"/>
      <c r="L2971" s="242"/>
      <c r="M2971" s="242"/>
      <c r="N2971" s="242"/>
      <c r="O2971" s="242"/>
      <c r="P2971" s="242"/>
      <c r="Q2971" s="242"/>
      <c r="R2971" s="242"/>
      <c r="S2971" s="242"/>
      <c r="T2971" s="242"/>
      <c r="U2971" s="242"/>
      <c r="V2971" s="242"/>
      <c r="W2971" s="242"/>
      <c r="X2971" s="242"/>
      <c r="Y2971" s="242"/>
      <c r="Z2971" s="242"/>
      <c r="AA2971" s="242"/>
      <c r="AB2971" s="242"/>
      <c r="AC2971" s="242"/>
      <c r="AD2971" s="242"/>
      <c r="AE2971" s="242"/>
      <c r="AF2971" s="242"/>
      <c r="AG2971" s="242"/>
      <c r="AH2971" s="242"/>
    </row>
    <row r="3292" spans="2:34">
      <c r="B3292" s="55"/>
      <c r="C3292" s="55"/>
      <c r="D3292" s="55"/>
      <c r="E3292" s="55"/>
      <c r="F3292" s="55"/>
      <c r="G3292" s="55"/>
      <c r="H3292" s="55"/>
      <c r="I3292" s="55"/>
      <c r="J3292" s="55"/>
      <c r="K3292" s="55"/>
      <c r="L3292" s="55"/>
      <c r="M3292" s="55"/>
      <c r="N3292" s="55"/>
      <c r="O3292" s="55"/>
      <c r="P3292" s="55"/>
      <c r="Q3292" s="55"/>
      <c r="R3292" s="55"/>
      <c r="S3292" s="55"/>
      <c r="T3292" s="55"/>
      <c r="U3292" s="55"/>
      <c r="V3292" s="55"/>
      <c r="W3292" s="55"/>
      <c r="X3292" s="55"/>
      <c r="Y3292" s="55"/>
      <c r="Z3292" s="55"/>
      <c r="AA3292" s="55"/>
      <c r="AB3292" s="55"/>
      <c r="AC3292" s="55"/>
      <c r="AD3292" s="55"/>
      <c r="AE3292" s="55"/>
      <c r="AF3292" s="55"/>
      <c r="AG3292" s="55"/>
      <c r="AH3292" s="55"/>
    </row>
    <row r="3293" spans="2:34">
      <c r="B3293" s="242"/>
      <c r="C3293" s="242"/>
      <c r="D3293" s="242"/>
      <c r="E3293" s="242"/>
      <c r="F3293" s="242"/>
      <c r="G3293" s="242"/>
      <c r="H3293" s="242"/>
      <c r="I3293" s="242"/>
      <c r="J3293" s="242"/>
      <c r="K3293" s="242"/>
      <c r="L3293" s="242"/>
      <c r="M3293" s="242"/>
      <c r="N3293" s="242"/>
      <c r="O3293" s="242"/>
      <c r="P3293" s="242"/>
      <c r="Q3293" s="242"/>
      <c r="R3293" s="242"/>
      <c r="S3293" s="242"/>
      <c r="T3293" s="242"/>
      <c r="U3293" s="242"/>
      <c r="V3293" s="242"/>
      <c r="W3293" s="242"/>
      <c r="X3293" s="242"/>
      <c r="Y3293" s="242"/>
      <c r="Z3293" s="242"/>
      <c r="AA3293" s="242"/>
      <c r="AB3293" s="242"/>
      <c r="AC3293" s="242"/>
      <c r="AD3293" s="242"/>
      <c r="AE3293" s="242"/>
      <c r="AF3293" s="242"/>
      <c r="AG3293" s="242"/>
      <c r="AH3293" s="242"/>
    </row>
    <row r="3401" spans="2:34">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c r="AG3401" s="55"/>
      <c r="AH3401" s="55"/>
    </row>
    <row r="3402" spans="2:34">
      <c r="B3402" s="242"/>
      <c r="C3402" s="242"/>
      <c r="D3402" s="242"/>
      <c r="E3402" s="242"/>
      <c r="F3402" s="242"/>
      <c r="G3402" s="242"/>
      <c r="H3402" s="242"/>
      <c r="I3402" s="242"/>
      <c r="J3402" s="242"/>
      <c r="K3402" s="242"/>
      <c r="L3402" s="242"/>
      <c r="M3402" s="242"/>
      <c r="N3402" s="242"/>
      <c r="O3402" s="242"/>
      <c r="P3402" s="242"/>
      <c r="Q3402" s="242"/>
      <c r="R3402" s="242"/>
      <c r="S3402" s="242"/>
      <c r="T3402" s="242"/>
      <c r="U3402" s="242"/>
      <c r="V3402" s="242"/>
      <c r="W3402" s="242"/>
      <c r="X3402" s="242"/>
      <c r="Y3402" s="242"/>
      <c r="Z3402" s="242"/>
      <c r="AA3402" s="242"/>
      <c r="AB3402" s="242"/>
      <c r="AC3402" s="242"/>
      <c r="AD3402" s="242"/>
      <c r="AE3402" s="242"/>
      <c r="AF3402" s="242"/>
      <c r="AG3402" s="242"/>
      <c r="AH3402" s="242"/>
    </row>
    <row r="3526" spans="2:34">
      <c r="B3526" s="55"/>
      <c r="C3526" s="55"/>
      <c r="D3526" s="55"/>
      <c r="E3526" s="55"/>
      <c r="F3526" s="55"/>
      <c r="G3526" s="55"/>
      <c r="H3526" s="55"/>
      <c r="I3526" s="55"/>
      <c r="J3526" s="55"/>
      <c r="K3526" s="55"/>
      <c r="L3526" s="55"/>
      <c r="M3526" s="55"/>
      <c r="N3526" s="55"/>
      <c r="O3526" s="55"/>
      <c r="P3526" s="55"/>
      <c r="Q3526" s="55"/>
      <c r="R3526" s="55"/>
      <c r="S3526" s="55"/>
      <c r="T3526" s="55"/>
      <c r="U3526" s="55"/>
      <c r="V3526" s="55"/>
      <c r="W3526" s="55"/>
      <c r="X3526" s="55"/>
      <c r="Y3526" s="55"/>
      <c r="Z3526" s="55"/>
      <c r="AA3526" s="55"/>
      <c r="AB3526" s="55"/>
      <c r="AC3526" s="55"/>
      <c r="AD3526" s="55"/>
      <c r="AE3526" s="55"/>
      <c r="AF3526" s="55"/>
      <c r="AG3526" s="55"/>
      <c r="AH3526" s="55"/>
    </row>
    <row r="3527" spans="2:34">
      <c r="B3527" s="242"/>
      <c r="C3527" s="242"/>
      <c r="D3527" s="242"/>
      <c r="E3527" s="242"/>
      <c r="F3527" s="242"/>
      <c r="G3527" s="242"/>
      <c r="H3527" s="242"/>
      <c r="I3527" s="242"/>
      <c r="J3527" s="242"/>
      <c r="K3527" s="242"/>
      <c r="L3527" s="242"/>
      <c r="M3527" s="242"/>
      <c r="N3527" s="242"/>
      <c r="O3527" s="242"/>
      <c r="P3527" s="242"/>
      <c r="Q3527" s="242"/>
      <c r="R3527" s="242"/>
      <c r="S3527" s="242"/>
      <c r="T3527" s="242"/>
      <c r="U3527" s="242"/>
      <c r="V3527" s="242"/>
      <c r="W3527" s="242"/>
      <c r="X3527" s="242"/>
      <c r="Y3527" s="242"/>
      <c r="Z3527" s="242"/>
      <c r="AA3527" s="242"/>
      <c r="AB3527" s="242"/>
      <c r="AC3527" s="242"/>
      <c r="AD3527" s="242"/>
      <c r="AE3527" s="242"/>
      <c r="AF3527" s="242"/>
      <c r="AG3527" s="242"/>
      <c r="AH3527" s="242"/>
    </row>
    <row r="3651" spans="2:34">
      <c r="B3651" s="55"/>
      <c r="C3651" s="55"/>
      <c r="D3651" s="55"/>
      <c r="E3651" s="55"/>
      <c r="F3651" s="55"/>
      <c r="G3651" s="55"/>
      <c r="H3651" s="55"/>
      <c r="I3651" s="55"/>
      <c r="J3651" s="55"/>
      <c r="K3651" s="55"/>
      <c r="L3651" s="55"/>
      <c r="M3651" s="55"/>
      <c r="N3651" s="55"/>
      <c r="O3651" s="55"/>
      <c r="P3651" s="55"/>
      <c r="Q3651" s="55"/>
      <c r="R3651" s="55"/>
      <c r="S3651" s="55"/>
      <c r="T3651" s="55"/>
      <c r="U3651" s="55"/>
      <c r="V3651" s="55"/>
      <c r="W3651" s="55"/>
      <c r="X3651" s="55"/>
      <c r="Y3651" s="55"/>
      <c r="Z3651" s="55"/>
      <c r="AA3651" s="55"/>
      <c r="AB3651" s="55"/>
      <c r="AC3651" s="55"/>
      <c r="AD3651" s="55"/>
      <c r="AE3651" s="55"/>
      <c r="AF3651" s="55"/>
      <c r="AG3651" s="55"/>
      <c r="AH3651" s="55"/>
    </row>
    <row r="3652" spans="2:34">
      <c r="B3652" s="242"/>
      <c r="C3652" s="242"/>
      <c r="D3652" s="242"/>
      <c r="E3652" s="242"/>
      <c r="F3652" s="242"/>
      <c r="G3652" s="242"/>
      <c r="H3652" s="242"/>
      <c r="I3652" s="242"/>
      <c r="J3652" s="242"/>
      <c r="K3652" s="242"/>
      <c r="L3652" s="242"/>
      <c r="M3652" s="242"/>
      <c r="N3652" s="242"/>
      <c r="O3652" s="242"/>
      <c r="P3652" s="242"/>
      <c r="Q3652" s="242"/>
      <c r="R3652" s="242"/>
      <c r="S3652" s="242"/>
      <c r="T3652" s="242"/>
      <c r="U3652" s="242"/>
      <c r="V3652" s="242"/>
      <c r="W3652" s="242"/>
      <c r="X3652" s="242"/>
      <c r="Y3652" s="242"/>
      <c r="Z3652" s="242"/>
      <c r="AA3652" s="242"/>
      <c r="AB3652" s="242"/>
      <c r="AC3652" s="242"/>
      <c r="AD3652" s="242"/>
      <c r="AE3652" s="242"/>
      <c r="AF3652" s="242"/>
      <c r="AG3652" s="242"/>
      <c r="AH3652" s="242"/>
    </row>
    <row r="3777" spans="2:34">
      <c r="B3777" s="242"/>
      <c r="C3777" s="242"/>
      <c r="D3777" s="242"/>
      <c r="E3777" s="242"/>
      <c r="F3777" s="242"/>
      <c r="G3777" s="242"/>
      <c r="H3777" s="242"/>
      <c r="I3777" s="242"/>
      <c r="J3777" s="242"/>
      <c r="K3777" s="242"/>
      <c r="L3777" s="242"/>
      <c r="M3777" s="242"/>
      <c r="N3777" s="242"/>
      <c r="O3777" s="242"/>
      <c r="P3777" s="242"/>
      <c r="Q3777" s="242"/>
      <c r="R3777" s="242"/>
      <c r="S3777" s="242"/>
      <c r="T3777" s="242"/>
      <c r="U3777" s="242"/>
      <c r="V3777" s="242"/>
      <c r="W3777" s="242"/>
      <c r="X3777" s="242"/>
      <c r="Y3777" s="242"/>
      <c r="Z3777" s="242"/>
      <c r="AA3777" s="242"/>
      <c r="AB3777" s="242"/>
      <c r="AC3777" s="242"/>
      <c r="AD3777" s="242"/>
      <c r="AE3777" s="242"/>
      <c r="AF3777" s="242"/>
      <c r="AG3777" s="242"/>
      <c r="AH3777" s="242"/>
    </row>
    <row r="3901" spans="2:34">
      <c r="B3901" s="55"/>
      <c r="C3901" s="55"/>
      <c r="D3901" s="55"/>
      <c r="E3901" s="55"/>
      <c r="F3901" s="55"/>
      <c r="G3901" s="55"/>
      <c r="H3901" s="55"/>
      <c r="I3901" s="55"/>
      <c r="J3901" s="55"/>
      <c r="K3901" s="55"/>
      <c r="L3901" s="55"/>
      <c r="M3901" s="55"/>
      <c r="N3901" s="55"/>
      <c r="O3901" s="55"/>
      <c r="P3901" s="55"/>
      <c r="Q3901" s="55"/>
      <c r="R3901" s="55"/>
      <c r="S3901" s="55"/>
      <c r="T3901" s="55"/>
      <c r="U3901" s="55"/>
      <c r="V3901" s="55"/>
      <c r="W3901" s="55"/>
      <c r="X3901" s="55"/>
      <c r="Y3901" s="55"/>
      <c r="Z3901" s="55"/>
      <c r="AA3901" s="55"/>
      <c r="AB3901" s="55"/>
      <c r="AC3901" s="55"/>
      <c r="AD3901" s="55"/>
      <c r="AE3901" s="55"/>
      <c r="AF3901" s="55"/>
      <c r="AG3901" s="55"/>
      <c r="AH3901" s="55"/>
    </row>
    <row r="3902" spans="2:34">
      <c r="B3902" s="242"/>
      <c r="C3902" s="242"/>
      <c r="D3902" s="242"/>
      <c r="E3902" s="242"/>
      <c r="F3902" s="242"/>
      <c r="G3902" s="242"/>
      <c r="H3902" s="242"/>
      <c r="I3902" s="242"/>
      <c r="J3902" s="242"/>
      <c r="K3902" s="242"/>
      <c r="L3902" s="242"/>
      <c r="M3902" s="242"/>
      <c r="N3902" s="242"/>
      <c r="O3902" s="242"/>
      <c r="P3902" s="242"/>
      <c r="Q3902" s="242"/>
      <c r="R3902" s="242"/>
      <c r="S3902" s="242"/>
      <c r="T3902" s="242"/>
      <c r="U3902" s="242"/>
      <c r="V3902" s="242"/>
      <c r="W3902" s="242"/>
      <c r="X3902" s="242"/>
      <c r="Y3902" s="242"/>
      <c r="Z3902" s="242"/>
      <c r="AA3902" s="242"/>
      <c r="AB3902" s="242"/>
      <c r="AC3902" s="242"/>
      <c r="AD3902" s="242"/>
      <c r="AE3902" s="242"/>
      <c r="AF3902" s="242"/>
      <c r="AG3902" s="242"/>
      <c r="AH3902" s="242"/>
    </row>
    <row r="4026" spans="2:34">
      <c r="B4026" s="55"/>
      <c r="C4026" s="55"/>
      <c r="D4026" s="55"/>
      <c r="E4026" s="55"/>
      <c r="F4026" s="55"/>
      <c r="G4026" s="55"/>
      <c r="H4026" s="55"/>
      <c r="I4026" s="55"/>
      <c r="J4026" s="55"/>
      <c r="K4026" s="55"/>
      <c r="L4026" s="55"/>
      <c r="M4026" s="55"/>
      <c r="N4026" s="55"/>
      <c r="O4026" s="55"/>
      <c r="P4026" s="55"/>
      <c r="Q4026" s="55"/>
      <c r="R4026" s="55"/>
      <c r="S4026" s="55"/>
      <c r="T4026" s="55"/>
      <c r="U4026" s="55"/>
      <c r="V4026" s="55"/>
      <c r="W4026" s="55"/>
      <c r="X4026" s="55"/>
      <c r="Y4026" s="55"/>
      <c r="Z4026" s="55"/>
      <c r="AA4026" s="55"/>
      <c r="AB4026" s="55"/>
      <c r="AC4026" s="55"/>
      <c r="AD4026" s="55"/>
      <c r="AE4026" s="55"/>
      <c r="AF4026" s="55"/>
      <c r="AG4026" s="55"/>
      <c r="AH4026" s="55"/>
    </row>
    <row r="4027" spans="2:34">
      <c r="B4027" s="242"/>
      <c r="C4027" s="242"/>
      <c r="D4027" s="242"/>
      <c r="E4027" s="242"/>
      <c r="F4027" s="242"/>
      <c r="G4027" s="242"/>
      <c r="H4027" s="242"/>
      <c r="I4027" s="242"/>
      <c r="J4027" s="242"/>
      <c r="K4027" s="242"/>
      <c r="L4027" s="242"/>
      <c r="M4027" s="242"/>
      <c r="N4027" s="242"/>
      <c r="O4027" s="242"/>
      <c r="P4027" s="242"/>
      <c r="Q4027" s="242"/>
      <c r="R4027" s="242"/>
      <c r="S4027" s="242"/>
      <c r="T4027" s="242"/>
      <c r="U4027" s="242"/>
      <c r="V4027" s="242"/>
      <c r="W4027" s="242"/>
      <c r="X4027" s="242"/>
      <c r="Y4027" s="242"/>
      <c r="Z4027" s="242"/>
      <c r="AA4027" s="242"/>
      <c r="AB4027" s="242"/>
      <c r="AC4027" s="242"/>
      <c r="AD4027" s="242"/>
      <c r="AE4027" s="242"/>
      <c r="AF4027" s="242"/>
      <c r="AG4027" s="242"/>
      <c r="AH4027" s="242"/>
    </row>
    <row r="4151" spans="2:34">
      <c r="B4151" s="55"/>
      <c r="C4151" s="55"/>
      <c r="D4151" s="55"/>
      <c r="E4151" s="55"/>
      <c r="F4151" s="55"/>
      <c r="G4151" s="55"/>
      <c r="H4151" s="55"/>
      <c r="I4151" s="55"/>
      <c r="J4151" s="55"/>
      <c r="K4151" s="55"/>
      <c r="L4151" s="55"/>
      <c r="M4151" s="55"/>
      <c r="N4151" s="55"/>
      <c r="O4151" s="55"/>
      <c r="P4151" s="55"/>
      <c r="Q4151" s="55"/>
      <c r="R4151" s="55"/>
      <c r="S4151" s="55"/>
      <c r="T4151" s="55"/>
      <c r="U4151" s="55"/>
      <c r="V4151" s="55"/>
      <c r="W4151" s="55"/>
      <c r="X4151" s="55"/>
      <c r="Y4151" s="55"/>
      <c r="Z4151" s="55"/>
      <c r="AA4151" s="55"/>
      <c r="AB4151" s="55"/>
      <c r="AC4151" s="55"/>
      <c r="AD4151" s="55"/>
      <c r="AE4151" s="55"/>
      <c r="AF4151" s="55"/>
      <c r="AG4151" s="55"/>
      <c r="AH4151" s="55"/>
    </row>
    <row r="4152" spans="2:34">
      <c r="B4152" s="242"/>
      <c r="C4152" s="242"/>
      <c r="D4152" s="242"/>
      <c r="E4152" s="242"/>
      <c r="F4152" s="242"/>
      <c r="G4152" s="242"/>
      <c r="H4152" s="242"/>
      <c r="I4152" s="242"/>
      <c r="J4152" s="242"/>
      <c r="K4152" s="242"/>
      <c r="L4152" s="242"/>
      <c r="M4152" s="242"/>
      <c r="N4152" s="242"/>
      <c r="O4152" s="242"/>
      <c r="P4152" s="242"/>
      <c r="Q4152" s="242"/>
      <c r="R4152" s="242"/>
      <c r="S4152" s="242"/>
      <c r="T4152" s="242"/>
      <c r="U4152" s="242"/>
      <c r="V4152" s="242"/>
      <c r="W4152" s="242"/>
      <c r="X4152" s="242"/>
      <c r="Y4152" s="242"/>
      <c r="Z4152" s="242"/>
      <c r="AA4152" s="242"/>
      <c r="AB4152" s="242"/>
      <c r="AC4152" s="242"/>
      <c r="AD4152" s="242"/>
      <c r="AE4152" s="242"/>
      <c r="AF4152" s="242"/>
      <c r="AG4152" s="242"/>
      <c r="AH4152" s="242"/>
    </row>
    <row r="4276" spans="2:34">
      <c r="B4276" s="55"/>
      <c r="C4276" s="55"/>
      <c r="D4276" s="55"/>
      <c r="E4276" s="55"/>
      <c r="F4276" s="55"/>
      <c r="G4276" s="55"/>
      <c r="H4276" s="55"/>
      <c r="I4276" s="55"/>
      <c r="J4276" s="55"/>
      <c r="K4276" s="55"/>
      <c r="L4276" s="55"/>
      <c r="M4276" s="55"/>
      <c r="N4276" s="55"/>
      <c r="O4276" s="55"/>
      <c r="P4276" s="55"/>
      <c r="Q4276" s="55"/>
      <c r="R4276" s="55"/>
      <c r="S4276" s="55"/>
      <c r="T4276" s="55"/>
      <c r="U4276" s="55"/>
      <c r="V4276" s="55"/>
      <c r="W4276" s="55"/>
      <c r="X4276" s="55"/>
      <c r="Y4276" s="55"/>
      <c r="Z4276" s="55"/>
      <c r="AA4276" s="55"/>
      <c r="AB4276" s="55"/>
      <c r="AC4276" s="55"/>
      <c r="AD4276" s="55"/>
      <c r="AE4276" s="55"/>
      <c r="AF4276" s="55"/>
      <c r="AG4276" s="55"/>
      <c r="AH4276" s="55"/>
    </row>
    <row r="4277" spans="2:34">
      <c r="B4277" s="242"/>
      <c r="C4277" s="242"/>
      <c r="D4277" s="242"/>
      <c r="E4277" s="242"/>
      <c r="F4277" s="242"/>
      <c r="G4277" s="242"/>
      <c r="H4277" s="242"/>
      <c r="I4277" s="242"/>
      <c r="J4277" s="242"/>
      <c r="K4277" s="242"/>
      <c r="L4277" s="242"/>
      <c r="M4277" s="242"/>
      <c r="N4277" s="242"/>
      <c r="O4277" s="242"/>
      <c r="P4277" s="242"/>
      <c r="Q4277" s="242"/>
      <c r="R4277" s="242"/>
      <c r="S4277" s="242"/>
      <c r="T4277" s="242"/>
      <c r="U4277" s="242"/>
      <c r="V4277" s="242"/>
      <c r="W4277" s="242"/>
      <c r="X4277" s="242"/>
      <c r="Y4277" s="242"/>
      <c r="Z4277" s="242"/>
      <c r="AA4277" s="242"/>
      <c r="AB4277" s="242"/>
      <c r="AC4277" s="242"/>
      <c r="AD4277" s="242"/>
      <c r="AE4277" s="242"/>
      <c r="AF4277" s="242"/>
      <c r="AG4277" s="242"/>
      <c r="AH4277" s="242"/>
    </row>
    <row r="4401" spans="2:34">
      <c r="B4401" s="55"/>
      <c r="C4401" s="55"/>
      <c r="D4401" s="55"/>
      <c r="E4401" s="55"/>
      <c r="F4401" s="55"/>
      <c r="G4401" s="55"/>
      <c r="H4401" s="55"/>
      <c r="I4401" s="55"/>
      <c r="J4401" s="55"/>
      <c r="K4401" s="55"/>
      <c r="L4401" s="55"/>
      <c r="M4401" s="55"/>
      <c r="N4401" s="55"/>
      <c r="O4401" s="55"/>
      <c r="P4401" s="55"/>
      <c r="Q4401" s="55"/>
      <c r="R4401" s="55"/>
      <c r="S4401" s="55"/>
      <c r="T4401" s="55"/>
      <c r="U4401" s="55"/>
      <c r="V4401" s="55"/>
      <c r="W4401" s="55"/>
      <c r="X4401" s="55"/>
      <c r="Y4401" s="55"/>
      <c r="Z4401" s="55"/>
      <c r="AA4401" s="55"/>
      <c r="AB4401" s="55"/>
      <c r="AC4401" s="55"/>
      <c r="AD4401" s="55"/>
      <c r="AE4401" s="55"/>
      <c r="AF4401" s="55"/>
      <c r="AG4401" s="55"/>
      <c r="AH4401" s="55"/>
    </row>
    <row r="4402" spans="2:34">
      <c r="B4402" s="242"/>
      <c r="C4402" s="242"/>
      <c r="D4402" s="242"/>
      <c r="E4402" s="242"/>
      <c r="F4402" s="242"/>
      <c r="G4402" s="242"/>
      <c r="H4402" s="242"/>
      <c r="I4402" s="242"/>
      <c r="J4402" s="242"/>
      <c r="K4402" s="242"/>
      <c r="L4402" s="242"/>
      <c r="M4402" s="242"/>
      <c r="N4402" s="242"/>
      <c r="O4402" s="242"/>
      <c r="P4402" s="242"/>
      <c r="Q4402" s="242"/>
      <c r="R4402" s="242"/>
      <c r="S4402" s="242"/>
      <c r="T4402" s="242"/>
      <c r="U4402" s="242"/>
      <c r="V4402" s="242"/>
      <c r="W4402" s="242"/>
      <c r="X4402" s="242"/>
      <c r="Y4402" s="242"/>
      <c r="Z4402" s="242"/>
      <c r="AA4402" s="242"/>
      <c r="AB4402" s="242"/>
      <c r="AC4402" s="242"/>
      <c r="AD4402" s="242"/>
      <c r="AE4402" s="242"/>
      <c r="AF4402" s="242"/>
      <c r="AG4402" s="242"/>
      <c r="AH4402" s="242"/>
    </row>
  </sheetData>
  <mergeCells count="29">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1169:AH1169"/>
    <mergeCell ref="B1269:AH1269"/>
    <mergeCell ref="B1495:AH1495"/>
    <mergeCell ref="B1713:AH1713"/>
    <mergeCell ref="B1990:AH1990"/>
    <mergeCell ref="B2325:AH2325"/>
    <mergeCell ref="B2645:AH2645"/>
    <mergeCell ref="B638:AH638"/>
    <mergeCell ref="B116:AH116"/>
    <mergeCell ref="B258:AH258"/>
    <mergeCell ref="B340:AH340"/>
    <mergeCell ref="B452:AH452"/>
    <mergeCell ref="B557:AH557"/>
    <mergeCell ref="B205:AG205"/>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132E-5B0C-4119-A652-AE540853C863}">
  <dimension ref="A1:AH4402"/>
  <sheetViews>
    <sheetView workbookViewId="0">
      <selection sqref="A1:AH4402"/>
    </sheetView>
  </sheetViews>
  <sheetFormatPr defaultRowHeight="15"/>
  <sheetData>
    <row r="1" spans="1:34" ht="15.75" thickBot="1">
      <c r="A1" s="55"/>
      <c r="B1" s="56" t="s">
        <v>530</v>
      </c>
      <c r="C1" s="57">
        <v>2020</v>
      </c>
      <c r="D1" s="57">
        <v>2021</v>
      </c>
      <c r="E1" s="57">
        <v>2022</v>
      </c>
      <c r="F1" s="57">
        <v>2023</v>
      </c>
      <c r="G1" s="57">
        <v>2024</v>
      </c>
      <c r="H1" s="57">
        <v>2025</v>
      </c>
      <c r="I1" s="57">
        <v>2026</v>
      </c>
      <c r="J1" s="57">
        <v>2027</v>
      </c>
      <c r="K1" s="57">
        <v>2028</v>
      </c>
      <c r="L1" s="57">
        <v>2029</v>
      </c>
      <c r="M1" s="57">
        <v>2030</v>
      </c>
      <c r="N1" s="57">
        <v>2031</v>
      </c>
      <c r="O1" s="57">
        <v>2032</v>
      </c>
      <c r="P1" s="57">
        <v>2033</v>
      </c>
      <c r="Q1" s="57">
        <v>2034</v>
      </c>
      <c r="R1" s="57">
        <v>2035</v>
      </c>
      <c r="S1" s="57">
        <v>2036</v>
      </c>
      <c r="T1" s="57">
        <v>2037</v>
      </c>
      <c r="U1" s="57">
        <v>2038</v>
      </c>
      <c r="V1" s="57">
        <v>2039</v>
      </c>
      <c r="W1" s="57">
        <v>2040</v>
      </c>
      <c r="X1" s="57">
        <v>2041</v>
      </c>
      <c r="Y1" s="57">
        <v>2042</v>
      </c>
      <c r="Z1" s="57">
        <v>2043</v>
      </c>
      <c r="AA1" s="57">
        <v>2044</v>
      </c>
      <c r="AB1" s="57">
        <v>2045</v>
      </c>
      <c r="AC1" s="57">
        <v>2046</v>
      </c>
      <c r="AD1" s="57">
        <v>2047</v>
      </c>
      <c r="AE1" s="57">
        <v>2048</v>
      </c>
      <c r="AF1" s="57">
        <v>2049</v>
      </c>
      <c r="AG1" s="57">
        <v>2050</v>
      </c>
      <c r="AH1" s="55"/>
    </row>
    <row r="2" spans="1:34"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row>
    <row r="3" spans="1:34">
      <c r="A3" s="55"/>
      <c r="B3" s="55"/>
      <c r="C3" s="70" t="s">
        <v>292</v>
      </c>
      <c r="D3" s="70" t="s">
        <v>531</v>
      </c>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row>
    <row r="4" spans="1:34">
      <c r="A4" s="55"/>
      <c r="B4" s="55"/>
      <c r="C4" s="70" t="s">
        <v>293</v>
      </c>
      <c r="D4" s="70" t="s">
        <v>532</v>
      </c>
      <c r="E4" s="55"/>
      <c r="F4" s="55"/>
      <c r="G4" s="70" t="s">
        <v>294</v>
      </c>
      <c r="H4" s="55"/>
      <c r="I4" s="55"/>
      <c r="J4" s="55"/>
      <c r="K4" s="55"/>
      <c r="L4" s="55"/>
      <c r="M4" s="55"/>
      <c r="N4" s="55"/>
      <c r="O4" s="55"/>
      <c r="P4" s="55"/>
      <c r="Q4" s="55"/>
      <c r="R4" s="55"/>
      <c r="S4" s="55"/>
      <c r="T4" s="55"/>
      <c r="U4" s="55"/>
      <c r="V4" s="55"/>
      <c r="W4" s="55"/>
      <c r="X4" s="55"/>
      <c r="Y4" s="55"/>
      <c r="Z4" s="55"/>
      <c r="AA4" s="55"/>
      <c r="AB4" s="55"/>
      <c r="AC4" s="55"/>
      <c r="AD4" s="55"/>
      <c r="AE4" s="55"/>
      <c r="AF4" s="55"/>
      <c r="AG4" s="55"/>
      <c r="AH4" s="55"/>
    </row>
    <row r="5" spans="1:34">
      <c r="A5" s="55"/>
      <c r="B5" s="55"/>
      <c r="C5" s="70" t="s">
        <v>295</v>
      </c>
      <c r="D5" s="70" t="s">
        <v>533</v>
      </c>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row>
    <row r="6" spans="1:34">
      <c r="A6" s="55"/>
      <c r="B6" s="55"/>
      <c r="C6" s="70" t="s">
        <v>296</v>
      </c>
      <c r="D6" s="55"/>
      <c r="E6" s="70" t="s">
        <v>534</v>
      </c>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row>
    <row r="7" spans="1:34">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row>
    <row r="8" spans="1:34">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row>
    <row r="9" spans="1:34">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row>
    <row r="10" spans="1:34" ht="15.75">
      <c r="A10" s="58" t="s">
        <v>668</v>
      </c>
      <c r="B10" s="59" t="s">
        <v>669</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68" t="s">
        <v>535</v>
      </c>
    </row>
    <row r="11" spans="1:34">
      <c r="A11" s="55"/>
      <c r="B11" s="56"/>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68" t="s">
        <v>536</v>
      </c>
    </row>
    <row r="12" spans="1:34">
      <c r="A12" s="55"/>
      <c r="B12" s="56"/>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8" t="s">
        <v>537</v>
      </c>
    </row>
    <row r="13" spans="1:34" ht="49.5" thickBot="1">
      <c r="A13" s="55"/>
      <c r="B13" s="57" t="s">
        <v>670</v>
      </c>
      <c r="C13" s="57">
        <v>2020</v>
      </c>
      <c r="D13" s="57">
        <v>2021</v>
      </c>
      <c r="E13" s="57">
        <v>2022</v>
      </c>
      <c r="F13" s="57">
        <v>2023</v>
      </c>
      <c r="G13" s="57">
        <v>2024</v>
      </c>
      <c r="H13" s="57">
        <v>2025</v>
      </c>
      <c r="I13" s="57">
        <v>2026</v>
      </c>
      <c r="J13" s="57">
        <v>2027</v>
      </c>
      <c r="K13" s="57">
        <v>2028</v>
      </c>
      <c r="L13" s="57">
        <v>2029</v>
      </c>
      <c r="M13" s="57">
        <v>2030</v>
      </c>
      <c r="N13" s="57">
        <v>2031</v>
      </c>
      <c r="O13" s="57">
        <v>2032</v>
      </c>
      <c r="P13" s="57">
        <v>2033</v>
      </c>
      <c r="Q13" s="57">
        <v>2034</v>
      </c>
      <c r="R13" s="57">
        <v>2035</v>
      </c>
      <c r="S13" s="57">
        <v>2036</v>
      </c>
      <c r="T13" s="57">
        <v>2037</v>
      </c>
      <c r="U13" s="57">
        <v>2038</v>
      </c>
      <c r="V13" s="57">
        <v>2039</v>
      </c>
      <c r="W13" s="57">
        <v>2040</v>
      </c>
      <c r="X13" s="57">
        <v>2041</v>
      </c>
      <c r="Y13" s="57">
        <v>2042</v>
      </c>
      <c r="Z13" s="57">
        <v>2043</v>
      </c>
      <c r="AA13" s="57">
        <v>2044</v>
      </c>
      <c r="AB13" s="57">
        <v>2045</v>
      </c>
      <c r="AC13" s="57">
        <v>2046</v>
      </c>
      <c r="AD13" s="57">
        <v>2047</v>
      </c>
      <c r="AE13" s="57">
        <v>2048</v>
      </c>
      <c r="AF13" s="57">
        <v>2049</v>
      </c>
      <c r="AG13" s="57">
        <v>2050</v>
      </c>
      <c r="AH13" s="69" t="s">
        <v>538</v>
      </c>
    </row>
    <row r="14" spans="1:34" ht="15.75" thickTop="1"/>
    <row r="15" spans="1:34" ht="48.75">
      <c r="A15" s="55"/>
      <c r="B15" s="61" t="s">
        <v>671</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row>
    <row r="17" spans="1:34" ht="60.75">
      <c r="A17" s="55"/>
      <c r="B17" s="61" t="s">
        <v>672</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row>
    <row r="18" spans="1:34" ht="24.75">
      <c r="A18" s="55"/>
      <c r="B18" s="61" t="s">
        <v>673</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row>
    <row r="19" spans="1:34">
      <c r="A19" s="58" t="s">
        <v>674</v>
      </c>
      <c r="B19" s="62" t="s">
        <v>220</v>
      </c>
      <c r="C19" s="78">
        <v>44.303673000000003</v>
      </c>
      <c r="D19" s="78">
        <v>46.425139999999999</v>
      </c>
      <c r="E19" s="78">
        <v>48.555340000000001</v>
      </c>
      <c r="F19" s="78">
        <v>49.402599000000002</v>
      </c>
      <c r="G19" s="78">
        <v>50.332335999999998</v>
      </c>
      <c r="H19" s="78">
        <v>51.440449000000001</v>
      </c>
      <c r="I19" s="78">
        <v>52.179546000000002</v>
      </c>
      <c r="J19" s="78">
        <v>52.916874</v>
      </c>
      <c r="K19" s="78">
        <v>53.806151999999997</v>
      </c>
      <c r="L19" s="78">
        <v>54.842818999999999</v>
      </c>
      <c r="M19" s="78">
        <v>56.081508999999997</v>
      </c>
      <c r="N19" s="78">
        <v>57.344456000000001</v>
      </c>
      <c r="O19" s="78">
        <v>58.433025000000001</v>
      </c>
      <c r="P19" s="78">
        <v>59.450794000000002</v>
      </c>
      <c r="Q19" s="78">
        <v>60.480049000000001</v>
      </c>
      <c r="R19" s="78">
        <v>61.457611</v>
      </c>
      <c r="S19" s="78">
        <v>62.250678999999998</v>
      </c>
      <c r="T19" s="78">
        <v>62.982204000000003</v>
      </c>
      <c r="U19" s="78">
        <v>63.714213999999998</v>
      </c>
      <c r="V19" s="78">
        <v>64.286788999999999</v>
      </c>
      <c r="W19" s="78">
        <v>64.672325000000001</v>
      </c>
      <c r="X19" s="78">
        <v>65.162788000000006</v>
      </c>
      <c r="Y19" s="78">
        <v>65.683539999999994</v>
      </c>
      <c r="Z19" s="78">
        <v>66.093924999999999</v>
      </c>
      <c r="AA19" s="78">
        <v>66.317679999999996</v>
      </c>
      <c r="AB19" s="78">
        <v>66.552741999999995</v>
      </c>
      <c r="AC19" s="78">
        <v>66.851867999999996</v>
      </c>
      <c r="AD19" s="78">
        <v>67.189612999999994</v>
      </c>
      <c r="AE19" s="78">
        <v>67.586646999999999</v>
      </c>
      <c r="AF19" s="78">
        <v>67.972183000000001</v>
      </c>
      <c r="AG19" s="78">
        <v>68.364722999999998</v>
      </c>
      <c r="AH19" s="63">
        <v>1.4565E-2</v>
      </c>
    </row>
    <row r="20" spans="1:34" ht="24.75">
      <c r="A20" s="58" t="s">
        <v>675</v>
      </c>
      <c r="B20" s="62" t="s">
        <v>221</v>
      </c>
      <c r="C20" s="78">
        <v>11.670519000000001</v>
      </c>
      <c r="D20" s="78">
        <v>12.000895999999999</v>
      </c>
      <c r="E20" s="78">
        <v>12.309818</v>
      </c>
      <c r="F20" s="78">
        <v>12.314437</v>
      </c>
      <c r="G20" s="78">
        <v>12.363788</v>
      </c>
      <c r="H20" s="78">
        <v>12.49098</v>
      </c>
      <c r="I20" s="78">
        <v>12.582239</v>
      </c>
      <c r="J20" s="78">
        <v>12.718175</v>
      </c>
      <c r="K20" s="78">
        <v>12.924256</v>
      </c>
      <c r="L20" s="78">
        <v>13.206923</v>
      </c>
      <c r="M20" s="78">
        <v>13.574735</v>
      </c>
      <c r="N20" s="78">
        <v>13.969238000000001</v>
      </c>
      <c r="O20" s="78">
        <v>14.37392</v>
      </c>
      <c r="P20" s="78">
        <v>14.817183</v>
      </c>
      <c r="Q20" s="78">
        <v>15.283922</v>
      </c>
      <c r="R20" s="78">
        <v>15.756608999999999</v>
      </c>
      <c r="S20" s="78">
        <v>16.220997000000001</v>
      </c>
      <c r="T20" s="78">
        <v>16.703036999999998</v>
      </c>
      <c r="U20" s="78">
        <v>17.203783000000001</v>
      </c>
      <c r="V20" s="78">
        <v>17.667870000000001</v>
      </c>
      <c r="W20" s="78">
        <v>18.094823999999999</v>
      </c>
      <c r="X20" s="78">
        <v>18.57902</v>
      </c>
      <c r="Y20" s="78">
        <v>19.082521</v>
      </c>
      <c r="Z20" s="78">
        <v>19.573581999999998</v>
      </c>
      <c r="AA20" s="78">
        <v>20.024235000000001</v>
      </c>
      <c r="AB20" s="78">
        <v>20.490364</v>
      </c>
      <c r="AC20" s="78">
        <v>20.989248</v>
      </c>
      <c r="AD20" s="78">
        <v>21.508662999999999</v>
      </c>
      <c r="AE20" s="78">
        <v>22.048929000000001</v>
      </c>
      <c r="AF20" s="78">
        <v>22.592756000000001</v>
      </c>
      <c r="AG20" s="78">
        <v>23.147746999999999</v>
      </c>
      <c r="AH20" s="63">
        <v>2.3089999999999999E-2</v>
      </c>
    </row>
    <row r="21" spans="1:34">
      <c r="A21" s="58" t="s">
        <v>676</v>
      </c>
      <c r="B21" s="62" t="s">
        <v>222</v>
      </c>
      <c r="C21" s="78">
        <v>1.2333999999999999E-2</v>
      </c>
      <c r="D21" s="78">
        <v>1.8262E-2</v>
      </c>
      <c r="E21" s="78">
        <v>2.4583000000000001E-2</v>
      </c>
      <c r="F21" s="78">
        <v>3.0318000000000001E-2</v>
      </c>
      <c r="G21" s="78">
        <v>3.6083999999999998E-2</v>
      </c>
      <c r="H21" s="78">
        <v>4.2006000000000002E-2</v>
      </c>
      <c r="I21" s="78">
        <v>4.7594999999999998E-2</v>
      </c>
      <c r="J21" s="78">
        <v>5.3122999999999997E-2</v>
      </c>
      <c r="K21" s="78">
        <v>5.8845000000000001E-2</v>
      </c>
      <c r="L21" s="78">
        <v>6.4838999999999994E-2</v>
      </c>
      <c r="M21" s="78">
        <v>7.1133000000000002E-2</v>
      </c>
      <c r="N21" s="78">
        <v>7.7590999999999993E-2</v>
      </c>
      <c r="O21" s="78">
        <v>8.4015000000000006E-2</v>
      </c>
      <c r="P21" s="78">
        <v>9.0591000000000005E-2</v>
      </c>
      <c r="Q21" s="78">
        <v>9.7373000000000001E-2</v>
      </c>
      <c r="R21" s="78">
        <v>0.10428800000000001</v>
      </c>
      <c r="S21" s="78">
        <v>0.111176</v>
      </c>
      <c r="T21" s="78">
        <v>0.118268</v>
      </c>
      <c r="U21" s="78">
        <v>0.12570300000000001</v>
      </c>
      <c r="V21" s="78">
        <v>0.13310900000000001</v>
      </c>
      <c r="W21" s="78">
        <v>0.14025899999999999</v>
      </c>
      <c r="X21" s="78">
        <v>0.147872</v>
      </c>
      <c r="Y21" s="78">
        <v>0.15588099999999999</v>
      </c>
      <c r="Z21" s="78">
        <v>0.16384799999999999</v>
      </c>
      <c r="AA21" s="78">
        <v>0.17160900000000001</v>
      </c>
      <c r="AB21" s="78">
        <v>0.17976300000000001</v>
      </c>
      <c r="AC21" s="78">
        <v>0.18848400000000001</v>
      </c>
      <c r="AD21" s="78">
        <v>0.197737</v>
      </c>
      <c r="AE21" s="78">
        <v>0.20763599999999999</v>
      </c>
      <c r="AF21" s="78">
        <v>0.21801200000000001</v>
      </c>
      <c r="AG21" s="78">
        <v>0.228937</v>
      </c>
      <c r="AH21" s="63">
        <v>0.102268</v>
      </c>
    </row>
    <row r="22" spans="1:34" ht="60.75">
      <c r="A22" s="58" t="s">
        <v>677</v>
      </c>
      <c r="B22" s="62" t="s">
        <v>223</v>
      </c>
      <c r="C22" s="78">
        <v>6.5100000000000002E-3</v>
      </c>
      <c r="D22" s="78">
        <v>9.3659999999999993E-3</v>
      </c>
      <c r="E22" s="78">
        <v>1.2296E-2</v>
      </c>
      <c r="F22" s="78">
        <v>1.4796999999999999E-2</v>
      </c>
      <c r="G22" s="78">
        <v>1.7186E-2</v>
      </c>
      <c r="H22" s="78">
        <v>1.9522999999999999E-2</v>
      </c>
      <c r="I22" s="78">
        <v>2.1597000000000002E-2</v>
      </c>
      <c r="J22" s="78">
        <v>2.3546000000000001E-2</v>
      </c>
      <c r="K22" s="78">
        <v>2.5481E-2</v>
      </c>
      <c r="L22" s="78">
        <v>2.7432000000000002E-2</v>
      </c>
      <c r="M22" s="78">
        <v>2.9412000000000001E-2</v>
      </c>
      <c r="N22" s="78">
        <v>3.1357000000000003E-2</v>
      </c>
      <c r="O22" s="78">
        <v>3.3198999999999999E-2</v>
      </c>
      <c r="P22" s="78">
        <v>3.5018000000000001E-2</v>
      </c>
      <c r="Q22" s="78">
        <v>3.6854999999999999E-2</v>
      </c>
      <c r="R22" s="78">
        <v>3.8686999999999999E-2</v>
      </c>
      <c r="S22" s="78">
        <v>4.0451000000000001E-2</v>
      </c>
      <c r="T22" s="78">
        <v>4.2250999999999997E-2</v>
      </c>
      <c r="U22" s="78">
        <v>4.4145999999999998E-2</v>
      </c>
      <c r="V22" s="78">
        <v>4.6031000000000002E-2</v>
      </c>
      <c r="W22" s="78">
        <v>4.7864999999999998E-2</v>
      </c>
      <c r="X22" s="78">
        <v>4.9928E-2</v>
      </c>
      <c r="Y22" s="78">
        <v>5.2222999999999999E-2</v>
      </c>
      <c r="Z22" s="78">
        <v>5.4674E-2</v>
      </c>
      <c r="AA22" s="78">
        <v>5.7256000000000001E-2</v>
      </c>
      <c r="AB22" s="78">
        <v>6.0200999999999998E-2</v>
      </c>
      <c r="AC22" s="78">
        <v>6.3603000000000007E-2</v>
      </c>
      <c r="AD22" s="78">
        <v>6.7491999999999996E-2</v>
      </c>
      <c r="AE22" s="78">
        <v>7.1946999999999997E-2</v>
      </c>
      <c r="AF22" s="78">
        <v>7.6950000000000005E-2</v>
      </c>
      <c r="AG22" s="78">
        <v>8.2572999999999994E-2</v>
      </c>
      <c r="AH22" s="63">
        <v>8.8369000000000003E-2</v>
      </c>
    </row>
    <row r="23" spans="1:34" ht="24.75">
      <c r="A23" s="58" t="s">
        <v>678</v>
      </c>
      <c r="B23" s="62" t="s">
        <v>224</v>
      </c>
      <c r="C23" s="78">
        <v>4.117013</v>
      </c>
      <c r="D23" s="78">
        <v>4.5358929999999997</v>
      </c>
      <c r="E23" s="78">
        <v>4.9537639999999996</v>
      </c>
      <c r="F23" s="78">
        <v>5.2403130000000004</v>
      </c>
      <c r="G23" s="78">
        <v>5.5387700000000004</v>
      </c>
      <c r="H23" s="78">
        <v>5.862616</v>
      </c>
      <c r="I23" s="78">
        <v>6.1674129999999998</v>
      </c>
      <c r="J23" s="78">
        <v>6.5003380000000002</v>
      </c>
      <c r="K23" s="78">
        <v>6.8690020000000001</v>
      </c>
      <c r="L23" s="78">
        <v>7.2864139999999997</v>
      </c>
      <c r="M23" s="78">
        <v>7.7401590000000002</v>
      </c>
      <c r="N23" s="78">
        <v>8.2140280000000008</v>
      </c>
      <c r="O23" s="78">
        <v>8.6936300000000006</v>
      </c>
      <c r="P23" s="78">
        <v>9.1970310000000008</v>
      </c>
      <c r="Q23" s="78">
        <v>9.7153960000000001</v>
      </c>
      <c r="R23" s="78">
        <v>10.242630999999999</v>
      </c>
      <c r="S23" s="78">
        <v>10.765140000000001</v>
      </c>
      <c r="T23" s="78">
        <v>11.311863000000001</v>
      </c>
      <c r="U23" s="78">
        <v>11.881107</v>
      </c>
      <c r="V23" s="78">
        <v>12.449009</v>
      </c>
      <c r="W23" s="78">
        <v>13.01404</v>
      </c>
      <c r="X23" s="78">
        <v>13.654134000000001</v>
      </c>
      <c r="Y23" s="78">
        <v>14.363664999999999</v>
      </c>
      <c r="Z23" s="78">
        <v>15.085394000000001</v>
      </c>
      <c r="AA23" s="78">
        <v>15.798717999999999</v>
      </c>
      <c r="AB23" s="78">
        <v>16.555375999999999</v>
      </c>
      <c r="AC23" s="78">
        <v>17.365773999999998</v>
      </c>
      <c r="AD23" s="78">
        <v>18.221117</v>
      </c>
      <c r="AE23" s="78">
        <v>19.132286000000001</v>
      </c>
      <c r="AF23" s="78">
        <v>20.079219999999999</v>
      </c>
      <c r="AG23" s="78">
        <v>21.069019000000001</v>
      </c>
      <c r="AH23" s="63">
        <v>5.5931000000000002E-2</v>
      </c>
    </row>
    <row r="24" spans="1:34">
      <c r="A24" s="58" t="s">
        <v>679</v>
      </c>
      <c r="B24" s="62" t="s">
        <v>225</v>
      </c>
      <c r="C24" s="78">
        <v>5.3699999999999998E-3</v>
      </c>
      <c r="D24" s="78">
        <v>1.0525E-2</v>
      </c>
      <c r="E24" s="78">
        <v>1.6409E-2</v>
      </c>
      <c r="F24" s="78">
        <v>2.2213E-2</v>
      </c>
      <c r="G24" s="78">
        <v>2.8253E-2</v>
      </c>
      <c r="H24" s="78">
        <v>3.4555000000000002E-2</v>
      </c>
      <c r="I24" s="78">
        <v>4.0658E-2</v>
      </c>
      <c r="J24" s="78">
        <v>4.6752000000000002E-2</v>
      </c>
      <c r="K24" s="78">
        <v>5.3004000000000003E-2</v>
      </c>
      <c r="L24" s="78">
        <v>5.9447E-2</v>
      </c>
      <c r="M24" s="78">
        <v>6.6128000000000006E-2</v>
      </c>
      <c r="N24" s="78">
        <v>7.2933999999999999E-2</v>
      </c>
      <c r="O24" s="78">
        <v>7.9693E-2</v>
      </c>
      <c r="P24" s="78">
        <v>8.6559999999999998E-2</v>
      </c>
      <c r="Q24" s="78">
        <v>9.3641000000000002E-2</v>
      </c>
      <c r="R24" s="78">
        <v>0.100922</v>
      </c>
      <c r="S24" s="78">
        <v>0.108266</v>
      </c>
      <c r="T24" s="78">
        <v>0.115907</v>
      </c>
      <c r="U24" s="78">
        <v>0.12399</v>
      </c>
      <c r="V24" s="78">
        <v>0.13206399999999999</v>
      </c>
      <c r="W24" s="78">
        <v>0.140074</v>
      </c>
      <c r="X24" s="78">
        <v>0.14863000000000001</v>
      </c>
      <c r="Y24" s="78">
        <v>0.15764</v>
      </c>
      <c r="Z24" s="78">
        <v>0.16650200000000001</v>
      </c>
      <c r="AA24" s="78">
        <v>0.175038</v>
      </c>
      <c r="AB24" s="78">
        <v>0.183841</v>
      </c>
      <c r="AC24" s="78">
        <v>0.19314600000000001</v>
      </c>
      <c r="AD24" s="78">
        <v>0.202899</v>
      </c>
      <c r="AE24" s="78">
        <v>0.21323900000000001</v>
      </c>
      <c r="AF24" s="78">
        <v>0.22403899999999999</v>
      </c>
      <c r="AG24" s="78">
        <v>0.23544499999999999</v>
      </c>
      <c r="AH24" s="63">
        <v>0.13430500000000001</v>
      </c>
    </row>
    <row r="25" spans="1:34" ht="36.75">
      <c r="A25" s="58" t="s">
        <v>680</v>
      </c>
      <c r="B25" s="62" t="s">
        <v>226</v>
      </c>
      <c r="C25" s="78">
        <v>4.6670000000000001E-3</v>
      </c>
      <c r="D25" s="78">
        <v>1.0208E-2</v>
      </c>
      <c r="E25" s="78">
        <v>1.6597000000000001E-2</v>
      </c>
      <c r="F25" s="78">
        <v>2.2931E-2</v>
      </c>
      <c r="G25" s="78">
        <v>2.9510999999999999E-2</v>
      </c>
      <c r="H25" s="78">
        <v>3.6361999999999998E-2</v>
      </c>
      <c r="I25" s="78">
        <v>4.2994999999999998E-2</v>
      </c>
      <c r="J25" s="78">
        <v>4.9605999999999997E-2</v>
      </c>
      <c r="K25" s="78">
        <v>5.6378999999999999E-2</v>
      </c>
      <c r="L25" s="78">
        <v>6.3367999999999994E-2</v>
      </c>
      <c r="M25" s="78">
        <v>7.0623000000000005E-2</v>
      </c>
      <c r="N25" s="78">
        <v>7.8010999999999997E-2</v>
      </c>
      <c r="O25" s="78">
        <v>8.5345000000000004E-2</v>
      </c>
      <c r="P25" s="78">
        <v>9.2827000000000007E-2</v>
      </c>
      <c r="Q25" s="78">
        <v>0.100546</v>
      </c>
      <c r="R25" s="78">
        <v>0.108463</v>
      </c>
      <c r="S25" s="78">
        <v>0.116434</v>
      </c>
      <c r="T25" s="78">
        <v>0.124712</v>
      </c>
      <c r="U25" s="78">
        <v>0.13345799999999999</v>
      </c>
      <c r="V25" s="78">
        <v>0.14218900000000001</v>
      </c>
      <c r="W25" s="78">
        <v>0.15084</v>
      </c>
      <c r="X25" s="78">
        <v>0.16006899999999999</v>
      </c>
      <c r="Y25" s="78">
        <v>0.16978799999999999</v>
      </c>
      <c r="Z25" s="78">
        <v>0.17935200000000001</v>
      </c>
      <c r="AA25" s="78">
        <v>0.188578</v>
      </c>
      <c r="AB25" s="78">
        <v>0.19809499999999999</v>
      </c>
      <c r="AC25" s="78">
        <v>0.208144</v>
      </c>
      <c r="AD25" s="78">
        <v>0.218671</v>
      </c>
      <c r="AE25" s="78">
        <v>0.229828</v>
      </c>
      <c r="AF25" s="78">
        <v>0.241477</v>
      </c>
      <c r="AG25" s="78">
        <v>0.25377699999999997</v>
      </c>
      <c r="AH25" s="63">
        <v>0.14247299999999999</v>
      </c>
    </row>
    <row r="26" spans="1:34" ht="36.75">
      <c r="A26" s="58" t="s">
        <v>681</v>
      </c>
      <c r="B26" s="62" t="s">
        <v>227</v>
      </c>
      <c r="C26" s="78">
        <v>4.6959999999999997E-3</v>
      </c>
      <c r="D26" s="78">
        <v>1.0271000000000001E-2</v>
      </c>
      <c r="E26" s="78">
        <v>1.67E-2</v>
      </c>
      <c r="F26" s="78">
        <v>2.3073E-2</v>
      </c>
      <c r="G26" s="78">
        <v>2.9693000000000001E-2</v>
      </c>
      <c r="H26" s="78">
        <v>3.6587000000000001E-2</v>
      </c>
      <c r="I26" s="78">
        <v>4.3261000000000001E-2</v>
      </c>
      <c r="J26" s="78">
        <v>4.9912999999999999E-2</v>
      </c>
      <c r="K26" s="78">
        <v>5.6727E-2</v>
      </c>
      <c r="L26" s="78">
        <v>6.3759999999999997E-2</v>
      </c>
      <c r="M26" s="78">
        <v>7.1059999999999998E-2</v>
      </c>
      <c r="N26" s="78">
        <v>7.8493999999999994E-2</v>
      </c>
      <c r="O26" s="78">
        <v>8.5873000000000005E-2</v>
      </c>
      <c r="P26" s="78">
        <v>9.3400999999999998E-2</v>
      </c>
      <c r="Q26" s="78">
        <v>0.10116799999999999</v>
      </c>
      <c r="R26" s="78">
        <v>0.10913399999999999</v>
      </c>
      <c r="S26" s="78">
        <v>0.11715399999999999</v>
      </c>
      <c r="T26" s="78">
        <v>0.12548400000000001</v>
      </c>
      <c r="U26" s="78">
        <v>0.13428399999999999</v>
      </c>
      <c r="V26" s="78">
        <v>0.143069</v>
      </c>
      <c r="W26" s="78">
        <v>0.15177299999999999</v>
      </c>
      <c r="X26" s="78">
        <v>0.16106000000000001</v>
      </c>
      <c r="Y26" s="78">
        <v>0.17083899999999999</v>
      </c>
      <c r="Z26" s="78">
        <v>0.18046200000000001</v>
      </c>
      <c r="AA26" s="78">
        <v>0.189745</v>
      </c>
      <c r="AB26" s="78">
        <v>0.19932</v>
      </c>
      <c r="AC26" s="78">
        <v>0.20943200000000001</v>
      </c>
      <c r="AD26" s="78">
        <v>0.220024</v>
      </c>
      <c r="AE26" s="78">
        <v>0.23125000000000001</v>
      </c>
      <c r="AF26" s="78">
        <v>0.24297099999999999</v>
      </c>
      <c r="AG26" s="78">
        <v>0.25534699999999999</v>
      </c>
      <c r="AH26" s="63">
        <v>0.14247299999999999</v>
      </c>
    </row>
    <row r="27" spans="1:34">
      <c r="A27" s="58" t="s">
        <v>682</v>
      </c>
      <c r="B27" s="62" t="s">
        <v>228</v>
      </c>
      <c r="C27" s="78">
        <v>1.9999999999999999E-6</v>
      </c>
      <c r="D27" s="78">
        <v>5.0000000000000004E-6</v>
      </c>
      <c r="E27" s="78">
        <v>7.9999999999999996E-6</v>
      </c>
      <c r="F27" s="78">
        <v>1.1E-5</v>
      </c>
      <c r="G27" s="78">
        <v>1.4E-5</v>
      </c>
      <c r="H27" s="78">
        <v>1.5999999999999999E-5</v>
      </c>
      <c r="I27" s="78">
        <v>1.9000000000000001E-5</v>
      </c>
      <c r="J27" s="78">
        <v>2.0999999999999999E-5</v>
      </c>
      <c r="K27" s="78">
        <v>2.4000000000000001E-5</v>
      </c>
      <c r="L27" s="78">
        <v>2.5999999999999998E-5</v>
      </c>
      <c r="M27" s="78">
        <v>2.8E-5</v>
      </c>
      <c r="N27" s="78">
        <v>3.1000000000000001E-5</v>
      </c>
      <c r="O27" s="78">
        <v>3.3000000000000003E-5</v>
      </c>
      <c r="P27" s="78">
        <v>3.4E-5</v>
      </c>
      <c r="Q27" s="78">
        <v>3.6000000000000001E-5</v>
      </c>
      <c r="R27" s="78">
        <v>3.8000000000000002E-5</v>
      </c>
      <c r="S27" s="78">
        <v>3.8999999999999999E-5</v>
      </c>
      <c r="T27" s="78">
        <v>4.0000000000000003E-5</v>
      </c>
      <c r="U27" s="78">
        <v>4.1E-5</v>
      </c>
      <c r="V27" s="78">
        <v>4.3000000000000002E-5</v>
      </c>
      <c r="W27" s="78">
        <v>4.3000000000000002E-5</v>
      </c>
      <c r="X27" s="78">
        <v>4.3999999999999999E-5</v>
      </c>
      <c r="Y27" s="78">
        <v>4.5000000000000003E-5</v>
      </c>
      <c r="Z27" s="78">
        <v>4.5000000000000003E-5</v>
      </c>
      <c r="AA27" s="78">
        <v>4.6E-5</v>
      </c>
      <c r="AB27" s="78">
        <v>4.6E-5</v>
      </c>
      <c r="AC27" s="78">
        <v>4.6E-5</v>
      </c>
      <c r="AD27" s="78">
        <v>4.6E-5</v>
      </c>
      <c r="AE27" s="78">
        <v>4.6E-5</v>
      </c>
      <c r="AF27" s="78">
        <v>4.5000000000000003E-5</v>
      </c>
      <c r="AG27" s="78">
        <v>4.5000000000000003E-5</v>
      </c>
      <c r="AH27" s="63">
        <v>0.104577</v>
      </c>
    </row>
    <row r="28" spans="1:34" ht="36.75">
      <c r="A28" s="58" t="s">
        <v>683</v>
      </c>
      <c r="B28" s="62" t="s">
        <v>684</v>
      </c>
      <c r="C28" s="78">
        <v>60.124760000000002</v>
      </c>
      <c r="D28" s="78">
        <v>63.020535000000002</v>
      </c>
      <c r="E28" s="78">
        <v>65.905434</v>
      </c>
      <c r="F28" s="78">
        <v>67.070685999999995</v>
      </c>
      <c r="G28" s="78">
        <v>68.375525999999994</v>
      </c>
      <c r="H28" s="78">
        <v>69.963042999999999</v>
      </c>
      <c r="I28" s="78">
        <v>71.125122000000005</v>
      </c>
      <c r="J28" s="78">
        <v>72.358260999999999</v>
      </c>
      <c r="K28" s="78">
        <v>73.849875999999995</v>
      </c>
      <c r="L28" s="78">
        <v>75.614913999999999</v>
      </c>
      <c r="M28" s="78">
        <v>77.704757999999998</v>
      </c>
      <c r="N28" s="78">
        <v>79.866248999999996</v>
      </c>
      <c r="O28" s="78">
        <v>81.868752000000001</v>
      </c>
      <c r="P28" s="78">
        <v>83.863380000000006</v>
      </c>
      <c r="Q28" s="78">
        <v>85.908805999999998</v>
      </c>
      <c r="R28" s="78">
        <v>87.918259000000006</v>
      </c>
      <c r="S28" s="78">
        <v>89.730309000000005</v>
      </c>
      <c r="T28" s="78">
        <v>91.523499000000001</v>
      </c>
      <c r="U28" s="78">
        <v>93.360527000000005</v>
      </c>
      <c r="V28" s="78">
        <v>95.000113999999996</v>
      </c>
      <c r="W28" s="78">
        <v>96.411888000000005</v>
      </c>
      <c r="X28" s="78">
        <v>98.063384999999997</v>
      </c>
      <c r="Y28" s="78">
        <v>99.835723999999999</v>
      </c>
      <c r="Z28" s="78">
        <v>101.49784099999999</v>
      </c>
      <c r="AA28" s="78">
        <v>102.92285200000001</v>
      </c>
      <c r="AB28" s="78">
        <v>104.419518</v>
      </c>
      <c r="AC28" s="78">
        <v>106.06993900000001</v>
      </c>
      <c r="AD28" s="78">
        <v>107.826256</v>
      </c>
      <c r="AE28" s="78">
        <v>109.721779</v>
      </c>
      <c r="AF28" s="78">
        <v>111.64774300000001</v>
      </c>
      <c r="AG28" s="78">
        <v>113.637474</v>
      </c>
      <c r="AH28" s="63">
        <v>2.1446E-2</v>
      </c>
    </row>
    <row r="29" spans="1:34">
      <c r="A29" s="55"/>
      <c r="B29" s="61" t="s">
        <v>229</v>
      </c>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row>
    <row r="30" spans="1:34">
      <c r="A30" s="58" t="s">
        <v>685</v>
      </c>
      <c r="B30" s="62" t="s">
        <v>220</v>
      </c>
      <c r="C30" s="78">
        <v>34.473948999999998</v>
      </c>
      <c r="D30" s="78">
        <v>35.438805000000002</v>
      </c>
      <c r="E30" s="78">
        <v>36.874274999999997</v>
      </c>
      <c r="F30" s="78">
        <v>37.577061</v>
      </c>
      <c r="G30" s="78">
        <v>38.370547999999999</v>
      </c>
      <c r="H30" s="78">
        <v>39.317431999999997</v>
      </c>
      <c r="I30" s="78">
        <v>40.073433000000001</v>
      </c>
      <c r="J30" s="78">
        <v>40.840373999999997</v>
      </c>
      <c r="K30" s="78">
        <v>41.660988000000003</v>
      </c>
      <c r="L30" s="78">
        <v>42.519489</v>
      </c>
      <c r="M30" s="78">
        <v>43.485290999999997</v>
      </c>
      <c r="N30" s="78">
        <v>44.50705</v>
      </c>
      <c r="O30" s="78">
        <v>45.507213999999998</v>
      </c>
      <c r="P30" s="78">
        <v>46.498973999999997</v>
      </c>
      <c r="Q30" s="78">
        <v>47.537571</v>
      </c>
      <c r="R30" s="78">
        <v>48.622954999999997</v>
      </c>
      <c r="S30" s="78">
        <v>49.671737999999998</v>
      </c>
      <c r="T30" s="78">
        <v>50.763489</v>
      </c>
      <c r="U30" s="78">
        <v>51.989006000000003</v>
      </c>
      <c r="V30" s="78">
        <v>53.263981000000001</v>
      </c>
      <c r="W30" s="78">
        <v>54.525905999999999</v>
      </c>
      <c r="X30" s="78">
        <v>55.945498999999998</v>
      </c>
      <c r="Y30" s="78">
        <v>57.523612999999997</v>
      </c>
      <c r="Z30" s="78">
        <v>59.202381000000003</v>
      </c>
      <c r="AA30" s="78">
        <v>60.846415999999998</v>
      </c>
      <c r="AB30" s="78">
        <v>62.503295999999999</v>
      </c>
      <c r="AC30" s="78">
        <v>64.174164000000005</v>
      </c>
      <c r="AD30" s="78">
        <v>65.853851000000006</v>
      </c>
      <c r="AE30" s="78">
        <v>67.642501999999993</v>
      </c>
      <c r="AF30" s="78">
        <v>69.543892</v>
      </c>
      <c r="AG30" s="78">
        <v>71.519028000000006</v>
      </c>
      <c r="AH30" s="63">
        <v>2.4624E-2</v>
      </c>
    </row>
    <row r="31" spans="1:34" ht="24.75">
      <c r="A31" s="58" t="s">
        <v>686</v>
      </c>
      <c r="B31" s="62" t="s">
        <v>221</v>
      </c>
      <c r="C31" s="78">
        <v>16.393986000000002</v>
      </c>
      <c r="D31" s="78">
        <v>16.566632999999999</v>
      </c>
      <c r="E31" s="78">
        <v>16.871386000000001</v>
      </c>
      <c r="F31" s="78">
        <v>16.820322000000001</v>
      </c>
      <c r="G31" s="78">
        <v>16.839178</v>
      </c>
      <c r="H31" s="78">
        <v>16.905760000000001</v>
      </c>
      <c r="I31" s="78">
        <v>16.940636000000001</v>
      </c>
      <c r="J31" s="78">
        <v>17.025265000000001</v>
      </c>
      <c r="K31" s="78">
        <v>17.182039</v>
      </c>
      <c r="L31" s="78">
        <v>17.393553000000001</v>
      </c>
      <c r="M31" s="78">
        <v>17.656455999999999</v>
      </c>
      <c r="N31" s="78">
        <v>17.941044000000002</v>
      </c>
      <c r="O31" s="78">
        <v>18.237435999999999</v>
      </c>
      <c r="P31" s="78">
        <v>18.540794000000002</v>
      </c>
      <c r="Q31" s="78">
        <v>18.877848</v>
      </c>
      <c r="R31" s="78">
        <v>19.233055</v>
      </c>
      <c r="S31" s="78">
        <v>19.559114000000001</v>
      </c>
      <c r="T31" s="78">
        <v>19.934566</v>
      </c>
      <c r="U31" s="78">
        <v>20.351987999999999</v>
      </c>
      <c r="V31" s="78">
        <v>20.807908999999999</v>
      </c>
      <c r="W31" s="78">
        <v>21.246407000000001</v>
      </c>
      <c r="X31" s="78">
        <v>21.747</v>
      </c>
      <c r="Y31" s="78">
        <v>22.302790000000002</v>
      </c>
      <c r="Z31" s="78">
        <v>22.886648000000001</v>
      </c>
      <c r="AA31" s="78">
        <v>23.445620999999999</v>
      </c>
      <c r="AB31" s="78">
        <v>23.996420000000001</v>
      </c>
      <c r="AC31" s="78">
        <v>24.551829999999999</v>
      </c>
      <c r="AD31" s="78">
        <v>25.105751000000001</v>
      </c>
      <c r="AE31" s="78">
        <v>25.691462999999999</v>
      </c>
      <c r="AF31" s="78">
        <v>26.310086999999999</v>
      </c>
      <c r="AG31" s="78">
        <v>26.940640999999999</v>
      </c>
      <c r="AH31" s="63">
        <v>1.6695000000000002E-2</v>
      </c>
    </row>
    <row r="32" spans="1:34">
      <c r="A32" s="58" t="s">
        <v>687</v>
      </c>
      <c r="B32" s="62" t="s">
        <v>222</v>
      </c>
      <c r="C32" s="78">
        <v>4.2376999999999998E-2</v>
      </c>
      <c r="D32" s="78">
        <v>4.3652999999999997E-2</v>
      </c>
      <c r="E32" s="78">
        <v>4.5705999999999997E-2</v>
      </c>
      <c r="F32" s="78">
        <v>4.7024999999999997E-2</v>
      </c>
      <c r="G32" s="78">
        <v>4.8573999999999999E-2</v>
      </c>
      <c r="H32" s="78">
        <v>5.0425999999999999E-2</v>
      </c>
      <c r="I32" s="78">
        <v>5.2165000000000003E-2</v>
      </c>
      <c r="J32" s="78">
        <v>5.4024999999999997E-2</v>
      </c>
      <c r="K32" s="78">
        <v>5.6086999999999998E-2</v>
      </c>
      <c r="L32" s="78">
        <v>5.8341999999999998E-2</v>
      </c>
      <c r="M32" s="78">
        <v>6.0983999999999997E-2</v>
      </c>
      <c r="N32" s="78">
        <v>6.3959000000000002E-2</v>
      </c>
      <c r="O32" s="78">
        <v>6.7213999999999996E-2</v>
      </c>
      <c r="P32" s="78">
        <v>7.0905999999999997E-2</v>
      </c>
      <c r="Q32" s="78">
        <v>7.5026999999999996E-2</v>
      </c>
      <c r="R32" s="78">
        <v>7.9118999999999995E-2</v>
      </c>
      <c r="S32" s="78">
        <v>8.3298999999999998E-2</v>
      </c>
      <c r="T32" s="78">
        <v>8.7762000000000007E-2</v>
      </c>
      <c r="U32" s="78">
        <v>9.2743000000000006E-2</v>
      </c>
      <c r="V32" s="78">
        <v>9.8073999999999995E-2</v>
      </c>
      <c r="W32" s="78">
        <v>0.10370500000000001</v>
      </c>
      <c r="X32" s="78">
        <v>0.10996499999999999</v>
      </c>
      <c r="Y32" s="78">
        <v>0.11684</v>
      </c>
      <c r="Z32" s="78">
        <v>0.124166</v>
      </c>
      <c r="AA32" s="78">
        <v>0.13167699999999999</v>
      </c>
      <c r="AB32" s="78">
        <v>0.139512</v>
      </c>
      <c r="AC32" s="78">
        <v>0.14771200000000001</v>
      </c>
      <c r="AD32" s="78">
        <v>0.15624199999999999</v>
      </c>
      <c r="AE32" s="78">
        <v>0.165377</v>
      </c>
      <c r="AF32" s="78">
        <v>0.17480799999999999</v>
      </c>
      <c r="AG32" s="78">
        <v>0.18496499999999999</v>
      </c>
      <c r="AH32" s="63">
        <v>5.0345000000000001E-2</v>
      </c>
    </row>
    <row r="33" spans="1:34" ht="60.75">
      <c r="A33" s="58" t="s">
        <v>688</v>
      </c>
      <c r="B33" s="62" t="s">
        <v>223</v>
      </c>
      <c r="C33" s="78">
        <v>5.1877E-2</v>
      </c>
      <c r="D33" s="78">
        <v>6.0866999999999997E-2</v>
      </c>
      <c r="E33" s="78">
        <v>7.1493000000000001E-2</v>
      </c>
      <c r="F33" s="78">
        <v>8.0680000000000002E-2</v>
      </c>
      <c r="G33" s="78">
        <v>8.9605000000000004E-2</v>
      </c>
      <c r="H33" s="78">
        <v>9.8488000000000006E-2</v>
      </c>
      <c r="I33" s="78">
        <v>0.10649599999999999</v>
      </c>
      <c r="J33" s="78">
        <v>0.113999</v>
      </c>
      <c r="K33" s="78">
        <v>0.12126199999999999</v>
      </c>
      <c r="L33" s="78">
        <v>0.12823100000000001</v>
      </c>
      <c r="M33" s="78">
        <v>0.13506000000000001</v>
      </c>
      <c r="N33" s="78">
        <v>0.14171900000000001</v>
      </c>
      <c r="O33" s="78">
        <v>0.147947</v>
      </c>
      <c r="P33" s="78">
        <v>0.15390999999999999</v>
      </c>
      <c r="Q33" s="78">
        <v>0.15979599999999999</v>
      </c>
      <c r="R33" s="78">
        <v>0.16558200000000001</v>
      </c>
      <c r="S33" s="78">
        <v>0.17109099999999999</v>
      </c>
      <c r="T33" s="78">
        <v>0.17679800000000001</v>
      </c>
      <c r="U33" s="78">
        <v>0.183144</v>
      </c>
      <c r="V33" s="78">
        <v>0.189772</v>
      </c>
      <c r="W33" s="78">
        <v>0.196654</v>
      </c>
      <c r="X33" s="78">
        <v>0.20436499999999999</v>
      </c>
      <c r="Y33" s="78">
        <v>0.212923</v>
      </c>
      <c r="Z33" s="78">
        <v>0.22184699999999999</v>
      </c>
      <c r="AA33" s="78">
        <v>0.230763</v>
      </c>
      <c r="AB33" s="78">
        <v>0.24010600000000001</v>
      </c>
      <c r="AC33" s="78">
        <v>0.249942</v>
      </c>
      <c r="AD33" s="78">
        <v>0.26015300000000002</v>
      </c>
      <c r="AE33" s="78">
        <v>0.271177</v>
      </c>
      <c r="AF33" s="78">
        <v>0.28318300000000002</v>
      </c>
      <c r="AG33" s="78">
        <v>0.29614099999999999</v>
      </c>
      <c r="AH33" s="63">
        <v>5.9783999999999997E-2</v>
      </c>
    </row>
    <row r="34" spans="1:34" ht="24.75">
      <c r="A34" s="58" t="s">
        <v>689</v>
      </c>
      <c r="B34" s="62" t="s">
        <v>224</v>
      </c>
      <c r="C34" s="78">
        <v>0.55991999999999997</v>
      </c>
      <c r="D34" s="78">
        <v>0.63270999999999999</v>
      </c>
      <c r="E34" s="78">
        <v>0.71835199999999999</v>
      </c>
      <c r="F34" s="78">
        <v>0.78851400000000005</v>
      </c>
      <c r="G34" s="78">
        <v>0.85640400000000005</v>
      </c>
      <c r="H34" s="78">
        <v>0.92460500000000001</v>
      </c>
      <c r="I34" s="78">
        <v>0.98685599999999996</v>
      </c>
      <c r="J34" s="78">
        <v>1.0480419999999999</v>
      </c>
      <c r="K34" s="78">
        <v>1.110501</v>
      </c>
      <c r="L34" s="78">
        <v>1.175049</v>
      </c>
      <c r="M34" s="78">
        <v>1.2452030000000001</v>
      </c>
      <c r="N34" s="78">
        <v>1.320006</v>
      </c>
      <c r="O34" s="78">
        <v>1.397472</v>
      </c>
      <c r="P34" s="78">
        <v>1.4776769999999999</v>
      </c>
      <c r="Q34" s="78">
        <v>1.5655239999999999</v>
      </c>
      <c r="R34" s="78">
        <v>1.6587229999999999</v>
      </c>
      <c r="S34" s="78">
        <v>1.751782</v>
      </c>
      <c r="T34" s="78">
        <v>1.8532329999999999</v>
      </c>
      <c r="U34" s="78">
        <v>1.9612179999999999</v>
      </c>
      <c r="V34" s="78">
        <v>2.0783900000000002</v>
      </c>
      <c r="W34" s="78">
        <v>2.2010610000000002</v>
      </c>
      <c r="X34" s="78">
        <v>2.335718</v>
      </c>
      <c r="Y34" s="78">
        <v>2.4825490000000001</v>
      </c>
      <c r="Z34" s="78">
        <v>2.6383019999999999</v>
      </c>
      <c r="AA34" s="78">
        <v>2.7969710000000001</v>
      </c>
      <c r="AB34" s="78">
        <v>2.961932</v>
      </c>
      <c r="AC34" s="78">
        <v>3.1341830000000002</v>
      </c>
      <c r="AD34" s="78">
        <v>3.3133300000000001</v>
      </c>
      <c r="AE34" s="78">
        <v>3.5046080000000002</v>
      </c>
      <c r="AF34" s="78">
        <v>3.7108979999999998</v>
      </c>
      <c r="AG34" s="78">
        <v>3.9308869999999998</v>
      </c>
      <c r="AH34" s="63">
        <v>6.7116999999999996E-2</v>
      </c>
    </row>
    <row r="35" spans="1:34">
      <c r="A35" s="58" t="s">
        <v>690</v>
      </c>
      <c r="B35" s="62" t="s">
        <v>225</v>
      </c>
      <c r="C35" s="78">
        <v>5.4209999999999996E-3</v>
      </c>
      <c r="D35" s="78">
        <v>9.4190000000000003E-3</v>
      </c>
      <c r="E35" s="78">
        <v>1.4182E-2</v>
      </c>
      <c r="F35" s="78">
        <v>1.8839000000000002E-2</v>
      </c>
      <c r="G35" s="78">
        <v>2.3448E-2</v>
      </c>
      <c r="H35" s="78">
        <v>2.8095999999999999E-2</v>
      </c>
      <c r="I35" s="78">
        <v>3.2542000000000001E-2</v>
      </c>
      <c r="J35" s="78">
        <v>3.6866999999999997E-2</v>
      </c>
      <c r="K35" s="78">
        <v>4.1176999999999998E-2</v>
      </c>
      <c r="L35" s="78">
        <v>4.5539999999999997E-2</v>
      </c>
      <c r="M35" s="78">
        <v>5.0068000000000001E-2</v>
      </c>
      <c r="N35" s="78">
        <v>5.4773000000000002E-2</v>
      </c>
      <c r="O35" s="78">
        <v>5.9544E-2</v>
      </c>
      <c r="P35" s="78">
        <v>6.4450999999999994E-2</v>
      </c>
      <c r="Q35" s="78">
        <v>6.9570999999999994E-2</v>
      </c>
      <c r="R35" s="78">
        <v>7.4915999999999996E-2</v>
      </c>
      <c r="S35" s="78">
        <v>8.0300999999999997E-2</v>
      </c>
      <c r="T35" s="78">
        <v>8.5911000000000001E-2</v>
      </c>
      <c r="U35" s="78">
        <v>9.2054999999999998E-2</v>
      </c>
      <c r="V35" s="78">
        <v>9.8405000000000006E-2</v>
      </c>
      <c r="W35" s="78">
        <v>0.105034</v>
      </c>
      <c r="X35" s="78">
        <v>0.112249</v>
      </c>
      <c r="Y35" s="78">
        <v>0.12006600000000001</v>
      </c>
      <c r="Z35" s="78">
        <v>0.12833</v>
      </c>
      <c r="AA35" s="78">
        <v>0.136763</v>
      </c>
      <c r="AB35" s="78">
        <v>0.14551500000000001</v>
      </c>
      <c r="AC35" s="78">
        <v>0.15465300000000001</v>
      </c>
      <c r="AD35" s="78">
        <v>0.16415299999999999</v>
      </c>
      <c r="AE35" s="78">
        <v>0.174314</v>
      </c>
      <c r="AF35" s="78">
        <v>0.18521899999999999</v>
      </c>
      <c r="AG35" s="78">
        <v>0.19681899999999999</v>
      </c>
      <c r="AH35" s="63">
        <v>0.12719800000000001</v>
      </c>
    </row>
    <row r="36" spans="1:34" ht="36.75">
      <c r="A36" s="58" t="s">
        <v>691</v>
      </c>
      <c r="B36" s="62" t="s">
        <v>226</v>
      </c>
      <c r="C36" s="78">
        <v>3.8600000000000001E-3</v>
      </c>
      <c r="D36" s="78">
        <v>8.208E-3</v>
      </c>
      <c r="E36" s="78">
        <v>1.3436999999999999E-2</v>
      </c>
      <c r="F36" s="78">
        <v>1.8609000000000001E-2</v>
      </c>
      <c r="G36" s="78">
        <v>2.3720999999999999E-2</v>
      </c>
      <c r="H36" s="78">
        <v>2.8864999999999998E-2</v>
      </c>
      <c r="I36" s="78">
        <v>3.3792999999999997E-2</v>
      </c>
      <c r="J36" s="78">
        <v>3.8578000000000001E-2</v>
      </c>
      <c r="K36" s="78">
        <v>4.3338000000000002E-2</v>
      </c>
      <c r="L36" s="78">
        <v>4.8141999999999997E-2</v>
      </c>
      <c r="M36" s="78">
        <v>5.3115000000000002E-2</v>
      </c>
      <c r="N36" s="78">
        <v>5.8270000000000002E-2</v>
      </c>
      <c r="O36" s="78">
        <v>6.3486000000000001E-2</v>
      </c>
      <c r="P36" s="78">
        <v>6.8836999999999995E-2</v>
      </c>
      <c r="Q36" s="78">
        <v>7.4426000000000006E-2</v>
      </c>
      <c r="R36" s="78">
        <v>8.0227999999999994E-2</v>
      </c>
      <c r="S36" s="78">
        <v>8.6105000000000001E-2</v>
      </c>
      <c r="T36" s="78">
        <v>9.2240000000000003E-2</v>
      </c>
      <c r="U36" s="78">
        <v>9.8901000000000003E-2</v>
      </c>
      <c r="V36" s="78">
        <v>0.105791</v>
      </c>
      <c r="W36" s="78">
        <v>0.112981</v>
      </c>
      <c r="X36" s="78">
        <v>0.12080200000000001</v>
      </c>
      <c r="Y36" s="78">
        <v>0.129271</v>
      </c>
      <c r="Z36" s="78">
        <v>0.13822499999999999</v>
      </c>
      <c r="AA36" s="78">
        <v>0.14736199999999999</v>
      </c>
      <c r="AB36" s="78">
        <v>0.15684400000000001</v>
      </c>
      <c r="AC36" s="78">
        <v>0.166741</v>
      </c>
      <c r="AD36" s="78">
        <v>0.17702799999999999</v>
      </c>
      <c r="AE36" s="78">
        <v>0.188029</v>
      </c>
      <c r="AF36" s="78">
        <v>0.19984199999999999</v>
      </c>
      <c r="AG36" s="78">
        <v>0.21240200000000001</v>
      </c>
      <c r="AH36" s="63">
        <v>0.142924</v>
      </c>
    </row>
    <row r="37" spans="1:34" ht="36.75">
      <c r="A37" s="58" t="s">
        <v>692</v>
      </c>
      <c r="B37" s="62" t="s">
        <v>227</v>
      </c>
      <c r="C37" s="78">
        <v>3.5920000000000001E-3</v>
      </c>
      <c r="D37" s="78">
        <v>7.6369999999999997E-3</v>
      </c>
      <c r="E37" s="78">
        <v>1.2501999999999999E-2</v>
      </c>
      <c r="F37" s="78">
        <v>1.7314E-2</v>
      </c>
      <c r="G37" s="78">
        <v>2.2068999999999998E-2</v>
      </c>
      <c r="H37" s="78">
        <v>2.6856000000000001E-2</v>
      </c>
      <c r="I37" s="78">
        <v>3.1440000000000003E-2</v>
      </c>
      <c r="J37" s="78">
        <v>3.5892E-2</v>
      </c>
      <c r="K37" s="78">
        <v>4.0320000000000002E-2</v>
      </c>
      <c r="L37" s="78">
        <v>4.4790000000000003E-2</v>
      </c>
      <c r="M37" s="78">
        <v>4.9417000000000003E-2</v>
      </c>
      <c r="N37" s="78">
        <v>5.4212999999999997E-2</v>
      </c>
      <c r="O37" s="78">
        <v>5.9066E-2</v>
      </c>
      <c r="P37" s="78">
        <v>6.4044000000000004E-2</v>
      </c>
      <c r="Q37" s="78">
        <v>6.9244E-2</v>
      </c>
      <c r="R37" s="78">
        <v>7.4643000000000001E-2</v>
      </c>
      <c r="S37" s="78">
        <v>8.0110000000000001E-2</v>
      </c>
      <c r="T37" s="78">
        <v>8.5818000000000005E-2</v>
      </c>
      <c r="U37" s="78">
        <v>9.2015E-2</v>
      </c>
      <c r="V37" s="78">
        <v>9.8424999999999999E-2</v>
      </c>
      <c r="W37" s="78">
        <v>0.105115</v>
      </c>
      <c r="X37" s="78">
        <v>0.112391</v>
      </c>
      <c r="Y37" s="78">
        <v>0.120271</v>
      </c>
      <c r="Z37" s="78">
        <v>0.12860099999999999</v>
      </c>
      <c r="AA37" s="78">
        <v>0.137102</v>
      </c>
      <c r="AB37" s="78">
        <v>0.145924</v>
      </c>
      <c r="AC37" s="78">
        <v>0.15513099999999999</v>
      </c>
      <c r="AD37" s="78">
        <v>0.16470299999999999</v>
      </c>
      <c r="AE37" s="78">
        <v>0.17493800000000001</v>
      </c>
      <c r="AF37" s="78">
        <v>0.18592800000000001</v>
      </c>
      <c r="AG37" s="78">
        <v>0.19761400000000001</v>
      </c>
      <c r="AH37" s="63">
        <v>0.142924</v>
      </c>
    </row>
    <row r="38" spans="1:34">
      <c r="A38" s="58" t="s">
        <v>693</v>
      </c>
      <c r="B38" s="62" t="s">
        <v>228</v>
      </c>
      <c r="C38" s="78">
        <v>5.9309999999999996E-3</v>
      </c>
      <c r="D38" s="78">
        <v>1.261E-2</v>
      </c>
      <c r="E38" s="78">
        <v>2.0643000000000002E-2</v>
      </c>
      <c r="F38" s="78">
        <v>2.8589E-2</v>
      </c>
      <c r="G38" s="78">
        <v>3.6442000000000002E-2</v>
      </c>
      <c r="H38" s="78">
        <v>4.4345000000000002E-2</v>
      </c>
      <c r="I38" s="78">
        <v>5.1914000000000002E-2</v>
      </c>
      <c r="J38" s="78">
        <v>5.9265999999999999E-2</v>
      </c>
      <c r="K38" s="78">
        <v>6.6577999999999998E-2</v>
      </c>
      <c r="L38" s="78">
        <v>7.3958999999999997E-2</v>
      </c>
      <c r="M38" s="78">
        <v>8.1598000000000004E-2</v>
      </c>
      <c r="N38" s="78">
        <v>8.9516999999999999E-2</v>
      </c>
      <c r="O38" s="78">
        <v>9.7531000000000007E-2</v>
      </c>
      <c r="P38" s="78">
        <v>0.105752</v>
      </c>
      <c r="Q38" s="78">
        <v>0.114338</v>
      </c>
      <c r="R38" s="78">
        <v>0.123252</v>
      </c>
      <c r="S38" s="78">
        <v>0.13228000000000001</v>
      </c>
      <c r="T38" s="78">
        <v>0.141704</v>
      </c>
      <c r="U38" s="78">
        <v>0.15193799999999999</v>
      </c>
      <c r="V38" s="78">
        <v>0.162522</v>
      </c>
      <c r="W38" s="78">
        <v>0.173568</v>
      </c>
      <c r="X38" s="78">
        <v>0.185583</v>
      </c>
      <c r="Y38" s="78">
        <v>0.19859399999999999</v>
      </c>
      <c r="Z38" s="78">
        <v>0.21235000000000001</v>
      </c>
      <c r="AA38" s="78">
        <v>0.226386</v>
      </c>
      <c r="AB38" s="78">
        <v>0.240953</v>
      </c>
      <c r="AC38" s="78">
        <v>0.25615700000000002</v>
      </c>
      <c r="AD38" s="78">
        <v>0.27196100000000001</v>
      </c>
      <c r="AE38" s="78">
        <v>0.28886200000000001</v>
      </c>
      <c r="AF38" s="78">
        <v>0.30700899999999998</v>
      </c>
      <c r="AG38" s="78">
        <v>0.32630500000000001</v>
      </c>
      <c r="AH38" s="63">
        <v>0.142924</v>
      </c>
    </row>
    <row r="39" spans="1:34" ht="24.75">
      <c r="A39" s="58" t="s">
        <v>694</v>
      </c>
      <c r="B39" s="62" t="s">
        <v>695</v>
      </c>
      <c r="C39" s="78">
        <v>51.540855000000001</v>
      </c>
      <c r="D39" s="78">
        <v>52.780579000000003</v>
      </c>
      <c r="E39" s="78">
        <v>54.641967999999999</v>
      </c>
      <c r="F39" s="78">
        <v>55.396743999999998</v>
      </c>
      <c r="G39" s="78">
        <v>56.309958999999999</v>
      </c>
      <c r="H39" s="78">
        <v>57.424843000000003</v>
      </c>
      <c r="I39" s="78">
        <v>58.309249999999999</v>
      </c>
      <c r="J39" s="78">
        <v>59.252228000000002</v>
      </c>
      <c r="K39" s="78">
        <v>60.322212</v>
      </c>
      <c r="L39" s="78">
        <v>61.487087000000002</v>
      </c>
      <c r="M39" s="78">
        <v>62.817104</v>
      </c>
      <c r="N39" s="78">
        <v>64.230559999999997</v>
      </c>
      <c r="O39" s="78">
        <v>65.636925000000005</v>
      </c>
      <c r="P39" s="78">
        <v>67.045340999999993</v>
      </c>
      <c r="Q39" s="78">
        <v>68.543380999999997</v>
      </c>
      <c r="R39" s="78">
        <v>70.112319999999997</v>
      </c>
      <c r="S39" s="78">
        <v>71.615859999999998</v>
      </c>
      <c r="T39" s="78">
        <v>73.221573000000006</v>
      </c>
      <c r="U39" s="78">
        <v>75.012801999999994</v>
      </c>
      <c r="V39" s="78">
        <v>76.903282000000004</v>
      </c>
      <c r="W39" s="78">
        <v>78.770240999999999</v>
      </c>
      <c r="X39" s="78">
        <v>80.873649999999998</v>
      </c>
      <c r="Y39" s="78">
        <v>83.206810000000004</v>
      </c>
      <c r="Z39" s="78">
        <v>85.680817000000005</v>
      </c>
      <c r="AA39" s="78">
        <v>88.099022000000005</v>
      </c>
      <c r="AB39" s="78">
        <v>90.530311999999995</v>
      </c>
      <c r="AC39" s="78">
        <v>92.990493999999998</v>
      </c>
      <c r="AD39" s="78">
        <v>95.467101999999997</v>
      </c>
      <c r="AE39" s="78">
        <v>98.101348999999999</v>
      </c>
      <c r="AF39" s="78">
        <v>100.900879</v>
      </c>
      <c r="AG39" s="78">
        <v>103.804756</v>
      </c>
      <c r="AH39" s="63">
        <v>2.3612000000000001E-2</v>
      </c>
    </row>
    <row r="40" spans="1:34">
      <c r="A40" s="55"/>
      <c r="B40" s="61" t="s">
        <v>696</v>
      </c>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row>
    <row r="41" spans="1:34">
      <c r="A41" s="58" t="s">
        <v>697</v>
      </c>
      <c r="B41" s="62" t="s">
        <v>220</v>
      </c>
      <c r="C41" s="78">
        <v>160.74231</v>
      </c>
      <c r="D41" s="78">
        <v>164.531891</v>
      </c>
      <c r="E41" s="78">
        <v>169.874908</v>
      </c>
      <c r="F41" s="78">
        <v>171.709137</v>
      </c>
      <c r="G41" s="78">
        <v>173.897964</v>
      </c>
      <c r="H41" s="78">
        <v>176.60476700000001</v>
      </c>
      <c r="I41" s="78">
        <v>178.14355499999999</v>
      </c>
      <c r="J41" s="78">
        <v>179.22122200000001</v>
      </c>
      <c r="K41" s="78">
        <v>179.98925800000001</v>
      </c>
      <c r="L41" s="78">
        <v>180.537857</v>
      </c>
      <c r="M41" s="78">
        <v>181.231064</v>
      </c>
      <c r="N41" s="78">
        <v>181.97749300000001</v>
      </c>
      <c r="O41" s="78">
        <v>182.44369499999999</v>
      </c>
      <c r="P41" s="78">
        <v>182.92146299999999</v>
      </c>
      <c r="Q41" s="78">
        <v>183.59716800000001</v>
      </c>
      <c r="R41" s="78">
        <v>184.37612899999999</v>
      </c>
      <c r="S41" s="78">
        <v>184.85595699999999</v>
      </c>
      <c r="T41" s="78">
        <v>185.34019499999999</v>
      </c>
      <c r="U41" s="78">
        <v>186.13691700000001</v>
      </c>
      <c r="V41" s="78">
        <v>186.81871000000001</v>
      </c>
      <c r="W41" s="78">
        <v>187.33407600000001</v>
      </c>
      <c r="X41" s="78">
        <v>188.25495900000001</v>
      </c>
      <c r="Y41" s="78">
        <v>189.620285</v>
      </c>
      <c r="Z41" s="78">
        <v>191.042374</v>
      </c>
      <c r="AA41" s="78">
        <v>192.130707</v>
      </c>
      <c r="AB41" s="78">
        <v>193.09272799999999</v>
      </c>
      <c r="AC41" s="78">
        <v>193.89801</v>
      </c>
      <c r="AD41" s="78">
        <v>194.45976300000001</v>
      </c>
      <c r="AE41" s="78">
        <v>195.06658899999999</v>
      </c>
      <c r="AF41" s="78">
        <v>195.736771</v>
      </c>
      <c r="AG41" s="78">
        <v>196.398911</v>
      </c>
      <c r="AH41" s="63">
        <v>6.7010000000000004E-3</v>
      </c>
    </row>
    <row r="42" spans="1:34" ht="24.75">
      <c r="A42" s="58" t="s">
        <v>698</v>
      </c>
      <c r="B42" s="62" t="s">
        <v>221</v>
      </c>
      <c r="C42" s="78">
        <v>0.16367399999999999</v>
      </c>
      <c r="D42" s="78">
        <v>0.14927699999999999</v>
      </c>
      <c r="E42" s="78">
        <v>0.13725599999999999</v>
      </c>
      <c r="F42" s="78">
        <v>0.124696</v>
      </c>
      <c r="G42" s="78">
        <v>0.114749</v>
      </c>
      <c r="H42" s="78">
        <v>0.10650999999999999</v>
      </c>
      <c r="I42" s="78">
        <v>9.9904999999999994E-2</v>
      </c>
      <c r="J42" s="78">
        <v>9.5189999999999997E-2</v>
      </c>
      <c r="K42" s="78">
        <v>9.1544E-2</v>
      </c>
      <c r="L42" s="78">
        <v>8.8663000000000006E-2</v>
      </c>
      <c r="M42" s="78">
        <v>8.7182999999999997E-2</v>
      </c>
      <c r="N42" s="78">
        <v>8.5957000000000006E-2</v>
      </c>
      <c r="O42" s="78">
        <v>8.4584000000000006E-2</v>
      </c>
      <c r="P42" s="78">
        <v>8.3521999999999999E-2</v>
      </c>
      <c r="Q42" s="78">
        <v>8.2782999999999995E-2</v>
      </c>
      <c r="R42" s="78">
        <v>8.2376000000000005E-2</v>
      </c>
      <c r="S42" s="78">
        <v>8.1809999999999994E-2</v>
      </c>
      <c r="T42" s="78">
        <v>8.1545999999999993E-2</v>
      </c>
      <c r="U42" s="78">
        <v>8.1539E-2</v>
      </c>
      <c r="V42" s="78">
        <v>8.1563999999999998E-2</v>
      </c>
      <c r="W42" s="78">
        <v>8.1439999999999999E-2</v>
      </c>
      <c r="X42" s="78">
        <v>8.1739000000000006E-2</v>
      </c>
      <c r="Y42" s="78">
        <v>8.2003000000000006E-2</v>
      </c>
      <c r="Z42" s="78">
        <v>8.2264000000000004E-2</v>
      </c>
      <c r="AA42" s="78">
        <v>8.2596000000000003E-2</v>
      </c>
      <c r="AB42" s="78">
        <v>8.3067000000000002E-2</v>
      </c>
      <c r="AC42" s="78">
        <v>8.3668999999999993E-2</v>
      </c>
      <c r="AD42" s="78">
        <v>8.4319000000000005E-2</v>
      </c>
      <c r="AE42" s="78">
        <v>8.5111000000000006E-2</v>
      </c>
      <c r="AF42" s="78">
        <v>8.5967000000000002E-2</v>
      </c>
      <c r="AG42" s="78">
        <v>8.6864999999999998E-2</v>
      </c>
      <c r="AH42" s="63">
        <v>-2.0896000000000001E-2</v>
      </c>
    </row>
    <row r="43" spans="1:34">
      <c r="A43" s="58" t="s">
        <v>699</v>
      </c>
      <c r="B43" s="62" t="s">
        <v>222</v>
      </c>
      <c r="C43" s="78">
        <v>3.3450000000000001E-2</v>
      </c>
      <c r="D43" s="78">
        <v>3.7276999999999998E-2</v>
      </c>
      <c r="E43" s="78">
        <v>4.1369999999999997E-2</v>
      </c>
      <c r="F43" s="78">
        <v>4.4194999999999998E-2</v>
      </c>
      <c r="G43" s="78">
        <v>4.6604E-2</v>
      </c>
      <c r="H43" s="78">
        <v>4.8744000000000003E-2</v>
      </c>
      <c r="I43" s="78">
        <v>5.0305000000000002E-2</v>
      </c>
      <c r="J43" s="78">
        <v>5.1520000000000003E-2</v>
      </c>
      <c r="K43" s="78">
        <v>5.2470999999999997E-2</v>
      </c>
      <c r="L43" s="78">
        <v>5.3169000000000001E-2</v>
      </c>
      <c r="M43" s="78">
        <v>5.3803999999999998E-2</v>
      </c>
      <c r="N43" s="78">
        <v>5.4334E-2</v>
      </c>
      <c r="O43" s="78">
        <v>5.4671999999999998E-2</v>
      </c>
      <c r="P43" s="78">
        <v>5.5042000000000001E-2</v>
      </c>
      <c r="Q43" s="78">
        <v>5.5551999999999997E-2</v>
      </c>
      <c r="R43" s="78">
        <v>5.6127999999999997E-2</v>
      </c>
      <c r="S43" s="78">
        <v>5.6579999999999998E-2</v>
      </c>
      <c r="T43" s="78">
        <v>5.7102E-2</v>
      </c>
      <c r="U43" s="78">
        <v>5.7829999999999999E-2</v>
      </c>
      <c r="V43" s="78">
        <v>5.8583000000000003E-2</v>
      </c>
      <c r="W43" s="78">
        <v>5.9374000000000003E-2</v>
      </c>
      <c r="X43" s="78">
        <v>6.0399000000000001E-2</v>
      </c>
      <c r="Y43" s="78">
        <v>6.1617999999999999E-2</v>
      </c>
      <c r="Z43" s="78">
        <v>6.2925999999999996E-2</v>
      </c>
      <c r="AA43" s="78">
        <v>6.4183000000000004E-2</v>
      </c>
      <c r="AB43" s="78">
        <v>6.5461000000000005E-2</v>
      </c>
      <c r="AC43" s="78">
        <v>6.6780999999999993E-2</v>
      </c>
      <c r="AD43" s="78">
        <v>6.8111000000000005E-2</v>
      </c>
      <c r="AE43" s="78">
        <v>6.9535E-2</v>
      </c>
      <c r="AF43" s="78">
        <v>7.1060999999999999E-2</v>
      </c>
      <c r="AG43" s="78">
        <v>7.2637999999999994E-2</v>
      </c>
      <c r="AH43" s="63">
        <v>2.6185E-2</v>
      </c>
    </row>
    <row r="44" spans="1:34" ht="60.75">
      <c r="A44" s="58" t="s">
        <v>700</v>
      </c>
      <c r="B44" s="62" t="s">
        <v>223</v>
      </c>
      <c r="C44" s="78">
        <v>1.935392</v>
      </c>
      <c r="D44" s="78">
        <v>2.0061119999999999</v>
      </c>
      <c r="E44" s="78">
        <v>2.0730409999999999</v>
      </c>
      <c r="F44" s="78">
        <v>2.0744340000000001</v>
      </c>
      <c r="G44" s="78">
        <v>2.0613890000000001</v>
      </c>
      <c r="H44" s="78">
        <v>2.044197</v>
      </c>
      <c r="I44" s="78">
        <v>2.0120290000000001</v>
      </c>
      <c r="J44" s="78">
        <v>1.9799789999999999</v>
      </c>
      <c r="K44" s="78">
        <v>1.9516579999999999</v>
      </c>
      <c r="L44" s="78">
        <v>1.9322429999999999</v>
      </c>
      <c r="M44" s="78">
        <v>1.9252279999999999</v>
      </c>
      <c r="N44" s="78">
        <v>1.930213</v>
      </c>
      <c r="O44" s="78">
        <v>1.948331</v>
      </c>
      <c r="P44" s="78">
        <v>1.9861470000000001</v>
      </c>
      <c r="Q44" s="78">
        <v>2.046605</v>
      </c>
      <c r="R44" s="78">
        <v>2.1264479999999999</v>
      </c>
      <c r="S44" s="78">
        <v>2.2214299999999998</v>
      </c>
      <c r="T44" s="78">
        <v>2.33786</v>
      </c>
      <c r="U44" s="78">
        <v>2.4799850000000001</v>
      </c>
      <c r="V44" s="78">
        <v>2.642776</v>
      </c>
      <c r="W44" s="78">
        <v>2.8262580000000002</v>
      </c>
      <c r="X44" s="78">
        <v>3.0387050000000002</v>
      </c>
      <c r="Y44" s="78">
        <v>3.2851870000000001</v>
      </c>
      <c r="Z44" s="78">
        <v>3.5632229999999998</v>
      </c>
      <c r="AA44" s="78">
        <v>3.8625020000000001</v>
      </c>
      <c r="AB44" s="78">
        <v>4.1861769999999998</v>
      </c>
      <c r="AC44" s="78">
        <v>4.5354080000000003</v>
      </c>
      <c r="AD44" s="78">
        <v>4.9112020000000003</v>
      </c>
      <c r="AE44" s="78">
        <v>5.325583</v>
      </c>
      <c r="AF44" s="78">
        <v>5.7872009999999996</v>
      </c>
      <c r="AG44" s="78">
        <v>6.2980799999999997</v>
      </c>
      <c r="AH44" s="63">
        <v>4.0114999999999998E-2</v>
      </c>
    </row>
    <row r="45" spans="1:34" ht="24.75">
      <c r="A45" s="58" t="s">
        <v>701</v>
      </c>
      <c r="B45" s="62" t="s">
        <v>224</v>
      </c>
      <c r="C45" s="78">
        <v>0</v>
      </c>
      <c r="D45" s="78">
        <v>0</v>
      </c>
      <c r="E45" s="78">
        <v>0</v>
      </c>
      <c r="F45" s="78">
        <v>0</v>
      </c>
      <c r="G45" s="78">
        <v>0</v>
      </c>
      <c r="H45" s="78">
        <v>0</v>
      </c>
      <c r="I45" s="78">
        <v>0</v>
      </c>
      <c r="J45" s="78">
        <v>0</v>
      </c>
      <c r="K45" s="78">
        <v>0</v>
      </c>
      <c r="L45" s="78">
        <v>0</v>
      </c>
      <c r="M45" s="78">
        <v>0</v>
      </c>
      <c r="N45" s="78">
        <v>0</v>
      </c>
      <c r="O45" s="78">
        <v>0</v>
      </c>
      <c r="P45" s="78">
        <v>0</v>
      </c>
      <c r="Q45" s="78">
        <v>0</v>
      </c>
      <c r="R45" s="78">
        <v>0</v>
      </c>
      <c r="S45" s="78">
        <v>0</v>
      </c>
      <c r="T45" s="78">
        <v>0</v>
      </c>
      <c r="U45" s="78">
        <v>0</v>
      </c>
      <c r="V45" s="78">
        <v>0</v>
      </c>
      <c r="W45" s="78">
        <v>0</v>
      </c>
      <c r="X45" s="78">
        <v>0</v>
      </c>
      <c r="Y45" s="78">
        <v>0</v>
      </c>
      <c r="Z45" s="78">
        <v>0</v>
      </c>
      <c r="AA45" s="78">
        <v>0</v>
      </c>
      <c r="AB45" s="78">
        <v>0</v>
      </c>
      <c r="AC45" s="78">
        <v>0</v>
      </c>
      <c r="AD45" s="78">
        <v>0</v>
      </c>
      <c r="AE45" s="78">
        <v>0</v>
      </c>
      <c r="AF45" s="78">
        <v>0</v>
      </c>
      <c r="AG45" s="78">
        <v>0</v>
      </c>
      <c r="AH45" s="63" t="s">
        <v>560</v>
      </c>
    </row>
    <row r="46" spans="1:34">
      <c r="A46" s="58" t="s">
        <v>702</v>
      </c>
      <c r="B46" s="62" t="s">
        <v>225</v>
      </c>
      <c r="C46" s="78">
        <v>1.15E-3</v>
      </c>
      <c r="D46" s="78">
        <v>2.2980000000000001E-3</v>
      </c>
      <c r="E46" s="78">
        <v>3.6749999999999999E-3</v>
      </c>
      <c r="F46" s="78">
        <v>5.0520000000000001E-3</v>
      </c>
      <c r="G46" s="78">
        <v>6.4429999999999999E-3</v>
      </c>
      <c r="H46" s="78">
        <v>7.868E-3</v>
      </c>
      <c r="I46" s="78">
        <v>9.2510000000000005E-3</v>
      </c>
      <c r="J46" s="78">
        <v>1.061E-2</v>
      </c>
      <c r="K46" s="78">
        <v>1.1958999999999999E-2</v>
      </c>
      <c r="L46" s="78">
        <v>1.3302E-2</v>
      </c>
      <c r="M46" s="78">
        <v>1.4649000000000001E-2</v>
      </c>
      <c r="N46" s="78">
        <v>1.5977999999999999E-2</v>
      </c>
      <c r="O46" s="78">
        <v>1.7240999999999999E-2</v>
      </c>
      <c r="P46" s="78">
        <v>1.8449E-2</v>
      </c>
      <c r="Q46" s="78">
        <v>1.9619999999999999E-2</v>
      </c>
      <c r="R46" s="78">
        <v>2.0749E-2</v>
      </c>
      <c r="S46" s="78">
        <v>2.1801000000000001E-2</v>
      </c>
      <c r="T46" s="78">
        <v>2.2832000000000002E-2</v>
      </c>
      <c r="U46" s="78">
        <v>2.3916E-2</v>
      </c>
      <c r="V46" s="78">
        <v>2.4992E-2</v>
      </c>
      <c r="W46" s="78">
        <v>2.6030999999999999E-2</v>
      </c>
      <c r="X46" s="78">
        <v>2.7137999999999999E-2</v>
      </c>
      <c r="Y46" s="78">
        <v>2.8339E-2</v>
      </c>
      <c r="Z46" s="78">
        <v>2.9574E-2</v>
      </c>
      <c r="AA46" s="78">
        <v>3.0789E-2</v>
      </c>
      <c r="AB46" s="78">
        <v>3.2027E-2</v>
      </c>
      <c r="AC46" s="78">
        <v>3.3306000000000002E-2</v>
      </c>
      <c r="AD46" s="78">
        <v>3.4612999999999998E-2</v>
      </c>
      <c r="AE46" s="78">
        <v>3.5993999999999998E-2</v>
      </c>
      <c r="AF46" s="78">
        <v>3.7449999999999997E-2</v>
      </c>
      <c r="AG46" s="78">
        <v>3.8968999999999997E-2</v>
      </c>
      <c r="AH46" s="63">
        <v>0.12460300000000001</v>
      </c>
    </row>
    <row r="47" spans="1:34" ht="36.75">
      <c r="A47" s="58" t="s">
        <v>703</v>
      </c>
      <c r="B47" s="62" t="s">
        <v>226</v>
      </c>
      <c r="C47" s="78">
        <v>2.284E-3</v>
      </c>
      <c r="D47" s="78">
        <v>3.9719999999999998E-3</v>
      </c>
      <c r="E47" s="78">
        <v>6.019E-3</v>
      </c>
      <c r="F47" s="78">
        <v>8.0569999999999999E-3</v>
      </c>
      <c r="G47" s="78">
        <v>1.0115000000000001E-2</v>
      </c>
      <c r="H47" s="78">
        <v>1.222E-2</v>
      </c>
      <c r="I47" s="78">
        <v>1.4253999999999999E-2</v>
      </c>
      <c r="J47" s="78">
        <v>1.6249E-2</v>
      </c>
      <c r="K47" s="78">
        <v>1.8225000000000002E-2</v>
      </c>
      <c r="L47" s="78">
        <v>2.0185000000000002E-2</v>
      </c>
      <c r="M47" s="78">
        <v>2.2148000000000001E-2</v>
      </c>
      <c r="N47" s="78">
        <v>2.4077999999999999E-2</v>
      </c>
      <c r="O47" s="78">
        <v>2.5905999999999998E-2</v>
      </c>
      <c r="P47" s="78">
        <v>2.7653E-2</v>
      </c>
      <c r="Q47" s="78">
        <v>2.9347000000000002E-2</v>
      </c>
      <c r="R47" s="78">
        <v>3.0981999999999999E-2</v>
      </c>
      <c r="S47" s="78">
        <v>3.2522000000000002E-2</v>
      </c>
      <c r="T47" s="78">
        <v>3.4049999999999997E-2</v>
      </c>
      <c r="U47" s="78">
        <v>3.5629000000000001E-2</v>
      </c>
      <c r="V47" s="78">
        <v>3.7184000000000002E-2</v>
      </c>
      <c r="W47" s="78">
        <v>3.8705999999999997E-2</v>
      </c>
      <c r="X47" s="78">
        <v>4.0362000000000002E-2</v>
      </c>
      <c r="Y47" s="78">
        <v>4.2139999999999997E-2</v>
      </c>
      <c r="Z47" s="78">
        <v>4.3966999999999999E-2</v>
      </c>
      <c r="AA47" s="78">
        <v>4.5765E-2</v>
      </c>
      <c r="AB47" s="78">
        <v>4.7597E-2</v>
      </c>
      <c r="AC47" s="78">
        <v>4.9488999999999998E-2</v>
      </c>
      <c r="AD47" s="78">
        <v>5.1423999999999997E-2</v>
      </c>
      <c r="AE47" s="78">
        <v>5.3468000000000002E-2</v>
      </c>
      <c r="AF47" s="78">
        <v>5.5624E-2</v>
      </c>
      <c r="AG47" s="78">
        <v>5.7874000000000002E-2</v>
      </c>
      <c r="AH47" s="63">
        <v>0.113759</v>
      </c>
    </row>
    <row r="48" spans="1:34" ht="36.75">
      <c r="A48" s="58" t="s">
        <v>704</v>
      </c>
      <c r="B48" s="62" t="s">
        <v>227</v>
      </c>
      <c r="C48" s="78">
        <v>2.5249999999999999E-3</v>
      </c>
      <c r="D48" s="78">
        <v>4.3790000000000001E-3</v>
      </c>
      <c r="E48" s="78">
        <v>6.6280000000000002E-3</v>
      </c>
      <c r="F48" s="78">
        <v>8.8660000000000006E-3</v>
      </c>
      <c r="G48" s="78">
        <v>1.1127E-2</v>
      </c>
      <c r="H48" s="78">
        <v>1.3438E-2</v>
      </c>
      <c r="I48" s="78">
        <v>1.5672999999999999E-2</v>
      </c>
      <c r="J48" s="78">
        <v>1.7863E-2</v>
      </c>
      <c r="K48" s="78">
        <v>2.0032000000000001E-2</v>
      </c>
      <c r="L48" s="78">
        <v>2.2183999999999999E-2</v>
      </c>
      <c r="M48" s="78">
        <v>2.4340000000000001E-2</v>
      </c>
      <c r="N48" s="78">
        <v>2.6459E-2</v>
      </c>
      <c r="O48" s="78">
        <v>2.8466000000000002E-2</v>
      </c>
      <c r="P48" s="78">
        <v>3.0384000000000001E-2</v>
      </c>
      <c r="Q48" s="78">
        <v>3.2243000000000001E-2</v>
      </c>
      <c r="R48" s="78">
        <v>3.4039E-2</v>
      </c>
      <c r="S48" s="78">
        <v>3.5728999999999997E-2</v>
      </c>
      <c r="T48" s="78">
        <v>3.7407000000000003E-2</v>
      </c>
      <c r="U48" s="78">
        <v>3.9142000000000003E-2</v>
      </c>
      <c r="V48" s="78">
        <v>4.0849000000000003E-2</v>
      </c>
      <c r="W48" s="78">
        <v>4.2520000000000002E-2</v>
      </c>
      <c r="X48" s="78">
        <v>4.4339000000000003E-2</v>
      </c>
      <c r="Y48" s="78">
        <v>4.6292E-2</v>
      </c>
      <c r="Z48" s="78">
        <v>4.8299000000000002E-2</v>
      </c>
      <c r="AA48" s="78">
        <v>5.0273999999999999E-2</v>
      </c>
      <c r="AB48" s="78">
        <v>5.2287E-2</v>
      </c>
      <c r="AC48" s="78">
        <v>5.4364000000000003E-2</v>
      </c>
      <c r="AD48" s="78">
        <v>5.6489999999999999E-2</v>
      </c>
      <c r="AE48" s="78">
        <v>5.8735000000000002E-2</v>
      </c>
      <c r="AF48" s="78">
        <v>6.1102999999999998E-2</v>
      </c>
      <c r="AG48" s="78">
        <v>6.3574000000000006E-2</v>
      </c>
      <c r="AH48" s="63">
        <v>0.113527</v>
      </c>
    </row>
    <row r="49" spans="1:34">
      <c r="A49" s="58" t="s">
        <v>705</v>
      </c>
      <c r="B49" s="62" t="s">
        <v>228</v>
      </c>
      <c r="C49" s="78">
        <v>2.8630000000000001E-3</v>
      </c>
      <c r="D49" s="78">
        <v>5.1450000000000003E-3</v>
      </c>
      <c r="E49" s="78">
        <v>7.9109999999999996E-3</v>
      </c>
      <c r="F49" s="78">
        <v>1.0671999999999999E-2</v>
      </c>
      <c r="G49" s="78">
        <v>1.3461000000000001E-2</v>
      </c>
      <c r="H49" s="78">
        <v>1.6313999999999999E-2</v>
      </c>
      <c r="I49" s="78">
        <v>1.9075000000000002E-2</v>
      </c>
      <c r="J49" s="78">
        <v>2.1784000000000001E-2</v>
      </c>
      <c r="K49" s="78">
        <v>2.4469999999999999E-2</v>
      </c>
      <c r="L49" s="78">
        <v>2.7136E-2</v>
      </c>
      <c r="M49" s="78">
        <v>2.9807E-2</v>
      </c>
      <c r="N49" s="78">
        <v>3.2434999999999999E-2</v>
      </c>
      <c r="O49" s="78">
        <v>3.4925999999999999E-2</v>
      </c>
      <c r="P49" s="78">
        <v>3.7308000000000001E-2</v>
      </c>
      <c r="Q49" s="78">
        <v>3.9614999999999997E-2</v>
      </c>
      <c r="R49" s="78">
        <v>4.1841000000000003E-2</v>
      </c>
      <c r="S49" s="78">
        <v>4.3933E-2</v>
      </c>
      <c r="T49" s="78">
        <v>4.6004999999999997E-2</v>
      </c>
      <c r="U49" s="78">
        <v>4.8152E-2</v>
      </c>
      <c r="V49" s="78">
        <v>5.0266999999999999E-2</v>
      </c>
      <c r="W49" s="78">
        <v>5.2332999999999998E-2</v>
      </c>
      <c r="X49" s="78">
        <v>5.4571000000000001E-2</v>
      </c>
      <c r="Y49" s="78">
        <v>5.6978000000000001E-2</v>
      </c>
      <c r="Z49" s="78">
        <v>5.9452999999999999E-2</v>
      </c>
      <c r="AA49" s="78">
        <v>6.1886999999999998E-2</v>
      </c>
      <c r="AB49" s="78">
        <v>6.4367999999999995E-2</v>
      </c>
      <c r="AC49" s="78">
        <v>6.6929000000000002E-2</v>
      </c>
      <c r="AD49" s="78">
        <v>6.9550000000000001E-2</v>
      </c>
      <c r="AE49" s="78">
        <v>7.2317000000000006E-2</v>
      </c>
      <c r="AF49" s="78">
        <v>7.5234999999999996E-2</v>
      </c>
      <c r="AG49" s="78">
        <v>7.8281000000000003E-2</v>
      </c>
      <c r="AH49" s="63">
        <v>0.116588</v>
      </c>
    </row>
    <row r="50" spans="1:34" ht="24.75">
      <c r="A50" s="58" t="s">
        <v>706</v>
      </c>
      <c r="B50" s="62" t="s">
        <v>707</v>
      </c>
      <c r="C50" s="78">
        <v>162.88355999999999</v>
      </c>
      <c r="D50" s="78">
        <v>166.74011200000001</v>
      </c>
      <c r="E50" s="78">
        <v>172.15081799999999</v>
      </c>
      <c r="F50" s="78">
        <v>173.98474100000001</v>
      </c>
      <c r="G50" s="78">
        <v>176.16168200000001</v>
      </c>
      <c r="H50" s="78">
        <v>178.85377500000001</v>
      </c>
      <c r="I50" s="78">
        <v>180.36369300000001</v>
      </c>
      <c r="J50" s="78">
        <v>181.414185</v>
      </c>
      <c r="K50" s="78">
        <v>182.159424</v>
      </c>
      <c r="L50" s="78">
        <v>182.69438199999999</v>
      </c>
      <c r="M50" s="78">
        <v>183.38806199999999</v>
      </c>
      <c r="N50" s="78">
        <v>184.14671300000001</v>
      </c>
      <c r="O50" s="78">
        <v>184.637573</v>
      </c>
      <c r="P50" s="78">
        <v>185.15950000000001</v>
      </c>
      <c r="Q50" s="78">
        <v>185.90245100000001</v>
      </c>
      <c r="R50" s="78">
        <v>186.76817299999999</v>
      </c>
      <c r="S50" s="78">
        <v>187.349457</v>
      </c>
      <c r="T50" s="78">
        <v>187.95652799999999</v>
      </c>
      <c r="U50" s="78">
        <v>188.902908</v>
      </c>
      <c r="V50" s="78">
        <v>189.75482199999999</v>
      </c>
      <c r="W50" s="78">
        <v>190.46017499999999</v>
      </c>
      <c r="X50" s="78">
        <v>191.60173</v>
      </c>
      <c r="Y50" s="78">
        <v>193.222488</v>
      </c>
      <c r="Z50" s="78">
        <v>194.931274</v>
      </c>
      <c r="AA50" s="78">
        <v>196.32813999999999</v>
      </c>
      <c r="AB50" s="78">
        <v>197.62330600000001</v>
      </c>
      <c r="AC50" s="78">
        <v>198.78755200000001</v>
      </c>
      <c r="AD50" s="78">
        <v>199.73498499999999</v>
      </c>
      <c r="AE50" s="78">
        <v>200.76666299999999</v>
      </c>
      <c r="AF50" s="78">
        <v>201.91001900000001</v>
      </c>
      <c r="AG50" s="78">
        <v>203.09445199999999</v>
      </c>
      <c r="AH50" s="63">
        <v>7.3819999999999997E-3</v>
      </c>
    </row>
    <row r="51" spans="1:34" ht="48.75">
      <c r="A51" s="58" t="s">
        <v>708</v>
      </c>
      <c r="B51" s="61" t="s">
        <v>709</v>
      </c>
      <c r="C51" s="79">
        <v>274.54852299999999</v>
      </c>
      <c r="D51" s="79">
        <v>282.54064899999997</v>
      </c>
      <c r="E51" s="79">
        <v>292.69793700000002</v>
      </c>
      <c r="F51" s="79">
        <v>296.45242300000001</v>
      </c>
      <c r="G51" s="79">
        <v>300.84664900000001</v>
      </c>
      <c r="H51" s="79">
        <v>306.24078400000002</v>
      </c>
      <c r="I51" s="79">
        <v>309.79742399999998</v>
      </c>
      <c r="J51" s="79">
        <v>313.02410900000001</v>
      </c>
      <c r="K51" s="79">
        <v>316.33117700000003</v>
      </c>
      <c r="L51" s="79">
        <v>319.79577599999999</v>
      </c>
      <c r="M51" s="79">
        <v>323.90969799999999</v>
      </c>
      <c r="N51" s="79">
        <v>328.24307299999998</v>
      </c>
      <c r="O51" s="79">
        <v>332.14221199999997</v>
      </c>
      <c r="P51" s="79">
        <v>336.067566</v>
      </c>
      <c r="Q51" s="79">
        <v>340.35510299999999</v>
      </c>
      <c r="R51" s="79">
        <v>344.79806500000001</v>
      </c>
      <c r="S51" s="79">
        <v>348.69442700000002</v>
      </c>
      <c r="T51" s="79">
        <v>352.70074499999998</v>
      </c>
      <c r="U51" s="79">
        <v>357.276276</v>
      </c>
      <c r="V51" s="79">
        <v>361.65768400000002</v>
      </c>
      <c r="W51" s="79">
        <v>365.64196800000002</v>
      </c>
      <c r="X51" s="79">
        <v>370.53747600000003</v>
      </c>
      <c r="Y51" s="79">
        <v>376.26449600000001</v>
      </c>
      <c r="Z51" s="79">
        <v>382.11035199999998</v>
      </c>
      <c r="AA51" s="79">
        <v>387.34991500000001</v>
      </c>
      <c r="AB51" s="79">
        <v>392.57312000000002</v>
      </c>
      <c r="AC51" s="79">
        <v>397.84713699999998</v>
      </c>
      <c r="AD51" s="79">
        <v>403.02636699999999</v>
      </c>
      <c r="AE51" s="79">
        <v>408.58935500000001</v>
      </c>
      <c r="AF51" s="79">
        <v>414.458099</v>
      </c>
      <c r="AG51" s="79">
        <v>420.53585800000002</v>
      </c>
      <c r="AH51" s="64">
        <v>1.4315E-2</v>
      </c>
    </row>
    <row r="53" spans="1:34" ht="48.75">
      <c r="A53" s="55"/>
      <c r="B53" s="61" t="s">
        <v>710</v>
      </c>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row>
    <row r="54" spans="1:34" ht="24.75">
      <c r="A54" s="55"/>
      <c r="B54" s="61" t="s">
        <v>673</v>
      </c>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row>
    <row r="55" spans="1:34">
      <c r="A55" s="58" t="s">
        <v>711</v>
      </c>
      <c r="B55" s="62" t="s">
        <v>220</v>
      </c>
      <c r="C55" s="78">
        <v>425.514679</v>
      </c>
      <c r="D55" s="78">
        <v>440.17401100000001</v>
      </c>
      <c r="E55" s="78">
        <v>454.23727400000001</v>
      </c>
      <c r="F55" s="78">
        <v>455.91021699999999</v>
      </c>
      <c r="G55" s="78">
        <v>457.91754200000003</v>
      </c>
      <c r="H55" s="78">
        <v>461.007385</v>
      </c>
      <c r="I55" s="78">
        <v>460.44610599999999</v>
      </c>
      <c r="J55" s="78">
        <v>459.85507200000001</v>
      </c>
      <c r="K55" s="78">
        <v>460.90808099999998</v>
      </c>
      <c r="L55" s="78">
        <v>463.45166</v>
      </c>
      <c r="M55" s="78">
        <v>468.05990600000001</v>
      </c>
      <c r="N55" s="78">
        <v>473.26348899999999</v>
      </c>
      <c r="O55" s="78">
        <v>477.38769500000001</v>
      </c>
      <c r="P55" s="78">
        <v>481.27725199999998</v>
      </c>
      <c r="Q55" s="78">
        <v>485.66879299999999</v>
      </c>
      <c r="R55" s="78">
        <v>490.00060999999999</v>
      </c>
      <c r="S55" s="78">
        <v>493.14382899999998</v>
      </c>
      <c r="T55" s="78">
        <v>496.05523699999998</v>
      </c>
      <c r="U55" s="78">
        <v>499.21404999999999</v>
      </c>
      <c r="V55" s="78">
        <v>501.44537400000002</v>
      </c>
      <c r="W55" s="78">
        <v>502.49176</v>
      </c>
      <c r="X55" s="78">
        <v>504.60394300000002</v>
      </c>
      <c r="Y55" s="78">
        <v>507.152039</v>
      </c>
      <c r="Z55" s="78">
        <v>509.09484900000001</v>
      </c>
      <c r="AA55" s="78">
        <v>509.80462599999998</v>
      </c>
      <c r="AB55" s="78">
        <v>510.74636800000002</v>
      </c>
      <c r="AC55" s="78">
        <v>512.28082300000005</v>
      </c>
      <c r="AD55" s="78">
        <v>514.243469</v>
      </c>
      <c r="AE55" s="78">
        <v>516.777649</v>
      </c>
      <c r="AF55" s="78">
        <v>519.28710899999999</v>
      </c>
      <c r="AG55" s="78">
        <v>521.91522199999997</v>
      </c>
      <c r="AH55" s="63">
        <v>6.8300000000000001E-3</v>
      </c>
    </row>
    <row r="56" spans="1:34" ht="24.75">
      <c r="A56" s="58" t="s">
        <v>712</v>
      </c>
      <c r="B56" s="62" t="s">
        <v>221</v>
      </c>
      <c r="C56" s="78">
        <v>147.04205300000001</v>
      </c>
      <c r="D56" s="78">
        <v>149.388138</v>
      </c>
      <c r="E56" s="78">
        <v>151.24414100000001</v>
      </c>
      <c r="F56" s="78">
        <v>149.22383099999999</v>
      </c>
      <c r="G56" s="78">
        <v>147.595932</v>
      </c>
      <c r="H56" s="78">
        <v>146.743256</v>
      </c>
      <c r="I56" s="78">
        <v>145.374146</v>
      </c>
      <c r="J56" s="78">
        <v>144.43817100000001</v>
      </c>
      <c r="K56" s="78">
        <v>144.31662</v>
      </c>
      <c r="L56" s="78">
        <v>145.001587</v>
      </c>
      <c r="M56" s="78">
        <v>146.614227</v>
      </c>
      <c r="N56" s="78">
        <v>148.46456900000001</v>
      </c>
      <c r="O56" s="78">
        <v>150.486099</v>
      </c>
      <c r="P56" s="78">
        <v>153.00299100000001</v>
      </c>
      <c r="Q56" s="78">
        <v>155.81662</v>
      </c>
      <c r="R56" s="78">
        <v>158.724289</v>
      </c>
      <c r="S56" s="78">
        <v>161.61215200000001</v>
      </c>
      <c r="T56" s="78">
        <v>164.721497</v>
      </c>
      <c r="U56" s="78">
        <v>168.03079199999999</v>
      </c>
      <c r="V56" s="78">
        <v>170.99498</v>
      </c>
      <c r="W56" s="78">
        <v>173.62325999999999</v>
      </c>
      <c r="X56" s="78">
        <v>176.946259</v>
      </c>
      <c r="Y56" s="78">
        <v>180.499741</v>
      </c>
      <c r="Z56" s="78">
        <v>183.99800099999999</v>
      </c>
      <c r="AA56" s="78">
        <v>187.17733799999999</v>
      </c>
      <c r="AB56" s="78">
        <v>190.523911</v>
      </c>
      <c r="AC56" s="78">
        <v>194.17158499999999</v>
      </c>
      <c r="AD56" s="78">
        <v>197.98593099999999</v>
      </c>
      <c r="AE56" s="78">
        <v>201.93528699999999</v>
      </c>
      <c r="AF56" s="78">
        <v>205.84191899999999</v>
      </c>
      <c r="AG56" s="78">
        <v>209.78582800000001</v>
      </c>
      <c r="AH56" s="63">
        <v>1.1916E-2</v>
      </c>
    </row>
    <row r="57" spans="1:34">
      <c r="A57" s="58" t="s">
        <v>713</v>
      </c>
      <c r="B57" s="62" t="s">
        <v>222</v>
      </c>
      <c r="C57" s="78">
        <v>0.13056999999999999</v>
      </c>
      <c r="D57" s="78">
        <v>0.189773</v>
      </c>
      <c r="E57" s="78">
        <v>0.25239200000000001</v>
      </c>
      <c r="F57" s="78">
        <v>0.30855500000000002</v>
      </c>
      <c r="G57" s="78">
        <v>0.364317</v>
      </c>
      <c r="H57" s="78">
        <v>0.42064299999999999</v>
      </c>
      <c r="I57" s="78">
        <v>0.47237600000000002</v>
      </c>
      <c r="J57" s="78">
        <v>0.522146</v>
      </c>
      <c r="K57" s="78">
        <v>0.57359499999999997</v>
      </c>
      <c r="L57" s="78">
        <v>0.62690800000000002</v>
      </c>
      <c r="M57" s="78">
        <v>0.68230199999999996</v>
      </c>
      <c r="N57" s="78">
        <v>0.73865400000000003</v>
      </c>
      <c r="O57" s="78">
        <v>0.79437199999999997</v>
      </c>
      <c r="P57" s="78">
        <v>0.85146999999999995</v>
      </c>
      <c r="Q57" s="78">
        <v>0.91039599999999998</v>
      </c>
      <c r="R57" s="78">
        <v>0.97061600000000003</v>
      </c>
      <c r="S57" s="78">
        <v>1.030743</v>
      </c>
      <c r="T57" s="78">
        <v>1.092919</v>
      </c>
      <c r="U57" s="78">
        <v>1.1583939999999999</v>
      </c>
      <c r="V57" s="78">
        <v>1.223719</v>
      </c>
      <c r="W57" s="78">
        <v>1.2866109999999999</v>
      </c>
      <c r="X57" s="78">
        <v>1.353731</v>
      </c>
      <c r="Y57" s="78">
        <v>1.4244589999999999</v>
      </c>
      <c r="Z57" s="78">
        <v>1.4948239999999999</v>
      </c>
      <c r="AA57" s="78">
        <v>1.56335</v>
      </c>
      <c r="AB57" s="78">
        <v>1.63551</v>
      </c>
      <c r="AC57" s="78">
        <v>1.7129749999999999</v>
      </c>
      <c r="AD57" s="78">
        <v>1.795838</v>
      </c>
      <c r="AE57" s="78">
        <v>1.884646</v>
      </c>
      <c r="AF57" s="78">
        <v>1.977752</v>
      </c>
      <c r="AG57" s="78">
        <v>2.0756939999999999</v>
      </c>
      <c r="AH57" s="63">
        <v>9.6588999999999994E-2</v>
      </c>
    </row>
    <row r="58" spans="1:34" ht="60.75">
      <c r="A58" s="58" t="s">
        <v>714</v>
      </c>
      <c r="B58" s="62" t="s">
        <v>223</v>
      </c>
      <c r="C58" s="78">
        <v>7.2439000000000003E-2</v>
      </c>
      <c r="D58" s="78">
        <v>0.101197</v>
      </c>
      <c r="E58" s="78">
        <v>0.13031300000000001</v>
      </c>
      <c r="F58" s="78">
        <v>0.15447</v>
      </c>
      <c r="G58" s="78">
        <v>0.17694599999999999</v>
      </c>
      <c r="H58" s="78">
        <v>0.198265</v>
      </c>
      <c r="I58" s="78">
        <v>0.216256</v>
      </c>
      <c r="J58" s="78">
        <v>0.23238400000000001</v>
      </c>
      <c r="K58" s="78">
        <v>0.24843499999999999</v>
      </c>
      <c r="L58" s="78">
        <v>0.26457199999999997</v>
      </c>
      <c r="M58" s="78">
        <v>0.28089900000000001</v>
      </c>
      <c r="N58" s="78">
        <v>0.29686299999999999</v>
      </c>
      <c r="O58" s="78">
        <v>0.311917</v>
      </c>
      <c r="P58" s="78">
        <v>0.326874</v>
      </c>
      <c r="Q58" s="78">
        <v>0.34216099999999999</v>
      </c>
      <c r="R58" s="78">
        <v>0.357568</v>
      </c>
      <c r="S58" s="78">
        <v>0.37252800000000003</v>
      </c>
      <c r="T58" s="78">
        <v>0.38794699999999999</v>
      </c>
      <c r="U58" s="78">
        <v>0.40437299999999998</v>
      </c>
      <c r="V58" s="78">
        <v>0.420817</v>
      </c>
      <c r="W58" s="78">
        <v>0.43667899999999998</v>
      </c>
      <c r="X58" s="78">
        <v>0.45471699999999998</v>
      </c>
      <c r="Y58" s="78">
        <v>0.474993</v>
      </c>
      <c r="Z58" s="78">
        <v>0.496809</v>
      </c>
      <c r="AA58" s="78">
        <v>0.51997199999999999</v>
      </c>
      <c r="AB58" s="78">
        <v>0.54658499999999999</v>
      </c>
      <c r="AC58" s="78">
        <v>0.577546</v>
      </c>
      <c r="AD58" s="78">
        <v>0.61320200000000002</v>
      </c>
      <c r="AE58" s="78">
        <v>0.65423200000000004</v>
      </c>
      <c r="AF58" s="78">
        <v>0.70046399999999998</v>
      </c>
      <c r="AG58" s="78">
        <v>0.75254500000000002</v>
      </c>
      <c r="AH58" s="63">
        <v>8.1148999999999999E-2</v>
      </c>
    </row>
    <row r="59" spans="1:34" ht="24.75">
      <c r="A59" s="58" t="s">
        <v>715</v>
      </c>
      <c r="B59" s="62" t="s">
        <v>224</v>
      </c>
      <c r="C59" s="78">
        <v>50.220042999999997</v>
      </c>
      <c r="D59" s="78">
        <v>54.754424999999998</v>
      </c>
      <c r="E59" s="78">
        <v>59.130001</v>
      </c>
      <c r="F59" s="78">
        <v>61.810943999999999</v>
      </c>
      <c r="G59" s="78">
        <v>64.498221999999998</v>
      </c>
      <c r="H59" s="78">
        <v>67.334297000000007</v>
      </c>
      <c r="I59" s="78">
        <v>69.818161000000003</v>
      </c>
      <c r="J59" s="78">
        <v>72.488129000000001</v>
      </c>
      <c r="K59" s="78">
        <v>75.521728999999993</v>
      </c>
      <c r="L59" s="78">
        <v>78.990996999999993</v>
      </c>
      <c r="M59" s="78">
        <v>82.757034000000004</v>
      </c>
      <c r="N59" s="78">
        <v>86.658278999999993</v>
      </c>
      <c r="O59" s="78">
        <v>90.576644999999999</v>
      </c>
      <c r="P59" s="78">
        <v>94.724541000000002</v>
      </c>
      <c r="Q59" s="78">
        <v>98.976921000000004</v>
      </c>
      <c r="R59" s="78">
        <v>103.298935</v>
      </c>
      <c r="S59" s="78">
        <v>107.560799</v>
      </c>
      <c r="T59" s="78">
        <v>112.07250999999999</v>
      </c>
      <c r="U59" s="78">
        <v>116.78887899999999</v>
      </c>
      <c r="V59" s="78">
        <v>121.500801</v>
      </c>
      <c r="W59" s="78">
        <v>126.19910400000001</v>
      </c>
      <c r="X59" s="78">
        <v>131.707809</v>
      </c>
      <c r="Y59" s="78">
        <v>137.90142800000001</v>
      </c>
      <c r="Z59" s="78">
        <v>144.22640999999999</v>
      </c>
      <c r="AA59" s="78">
        <v>150.468018</v>
      </c>
      <c r="AB59" s="78">
        <v>157.104645</v>
      </c>
      <c r="AC59" s="78">
        <v>164.20713799999999</v>
      </c>
      <c r="AD59" s="78">
        <v>171.674881</v>
      </c>
      <c r="AE59" s="78">
        <v>179.58406099999999</v>
      </c>
      <c r="AF59" s="78">
        <v>187.730118</v>
      </c>
      <c r="AG59" s="78">
        <v>196.18029799999999</v>
      </c>
      <c r="AH59" s="63">
        <v>4.6468000000000002E-2</v>
      </c>
    </row>
    <row r="60" spans="1:34">
      <c r="A60" s="58" t="s">
        <v>716</v>
      </c>
      <c r="B60" s="62" t="s">
        <v>225</v>
      </c>
      <c r="C60" s="78">
        <v>2.8215E-2</v>
      </c>
      <c r="D60" s="78">
        <v>5.4559999999999997E-2</v>
      </c>
      <c r="E60" s="78">
        <v>8.4518999999999997E-2</v>
      </c>
      <c r="F60" s="78">
        <v>0.113929</v>
      </c>
      <c r="G60" s="78">
        <v>0.144373</v>
      </c>
      <c r="H60" s="78">
        <v>0.17589199999999999</v>
      </c>
      <c r="I60" s="78">
        <v>0.20607300000000001</v>
      </c>
      <c r="J60" s="78">
        <v>0.235818</v>
      </c>
      <c r="K60" s="78">
        <v>0.26608399999999999</v>
      </c>
      <c r="L60" s="78">
        <v>0.29685299999999998</v>
      </c>
      <c r="M60" s="78">
        <v>0.32842399999999999</v>
      </c>
      <c r="N60" s="78">
        <v>0.36035299999999998</v>
      </c>
      <c r="O60" s="78">
        <v>0.39191100000000001</v>
      </c>
      <c r="P60" s="78">
        <v>0.42390099999999997</v>
      </c>
      <c r="Q60" s="78">
        <v>0.45688899999999999</v>
      </c>
      <c r="R60" s="78">
        <v>0.49086800000000003</v>
      </c>
      <c r="S60" s="78">
        <v>0.52519000000000005</v>
      </c>
      <c r="T60" s="78">
        <v>0.561006</v>
      </c>
      <c r="U60" s="78">
        <v>0.59901700000000002</v>
      </c>
      <c r="V60" s="78">
        <v>0.63700999999999997</v>
      </c>
      <c r="W60" s="78">
        <v>0.67500800000000005</v>
      </c>
      <c r="X60" s="78">
        <v>0.71563500000000002</v>
      </c>
      <c r="Y60" s="78">
        <v>0.75844199999999995</v>
      </c>
      <c r="Z60" s="78">
        <v>0.80045500000000003</v>
      </c>
      <c r="AA60" s="78">
        <v>0.84079300000000001</v>
      </c>
      <c r="AB60" s="78">
        <v>0.88231199999999999</v>
      </c>
      <c r="AC60" s="78">
        <v>0.92614600000000002</v>
      </c>
      <c r="AD60" s="78">
        <v>0.972028</v>
      </c>
      <c r="AE60" s="78">
        <v>1.020643</v>
      </c>
      <c r="AF60" s="78">
        <v>1.0713889999999999</v>
      </c>
      <c r="AG60" s="78">
        <v>1.125005</v>
      </c>
      <c r="AH60" s="63">
        <v>0.130722</v>
      </c>
    </row>
    <row r="61" spans="1:34" ht="36.75">
      <c r="A61" s="58" t="s">
        <v>717</v>
      </c>
      <c r="B61" s="62" t="s">
        <v>226</v>
      </c>
      <c r="C61" s="78">
        <v>2.8601999999999999E-2</v>
      </c>
      <c r="D61" s="78">
        <v>6.2086000000000002E-2</v>
      </c>
      <c r="E61" s="78">
        <v>0.100065</v>
      </c>
      <c r="F61" s="78">
        <v>0.137128</v>
      </c>
      <c r="G61" s="78">
        <v>0.17479900000000001</v>
      </c>
      <c r="H61" s="78">
        <v>0.212953</v>
      </c>
      <c r="I61" s="78">
        <v>0.24854799999999999</v>
      </c>
      <c r="J61" s="78">
        <v>0.28260800000000003</v>
      </c>
      <c r="K61" s="78">
        <v>0.31676100000000001</v>
      </c>
      <c r="L61" s="78">
        <v>0.35076400000000002</v>
      </c>
      <c r="M61" s="78">
        <v>0.38513199999999997</v>
      </c>
      <c r="N61" s="78">
        <v>0.41930400000000001</v>
      </c>
      <c r="O61" s="78">
        <v>0.45277600000000001</v>
      </c>
      <c r="P61" s="78">
        <v>0.48682500000000001</v>
      </c>
      <c r="Q61" s="78">
        <v>0.52201399999999998</v>
      </c>
      <c r="R61" s="78">
        <v>0.55825800000000003</v>
      </c>
      <c r="S61" s="78">
        <v>0.59489099999999995</v>
      </c>
      <c r="T61" s="78">
        <v>0.63326300000000002</v>
      </c>
      <c r="U61" s="78">
        <v>0.67418100000000003</v>
      </c>
      <c r="V61" s="78">
        <v>0.71510300000000004</v>
      </c>
      <c r="W61" s="78">
        <v>0.75566999999999995</v>
      </c>
      <c r="X61" s="78">
        <v>0.799153</v>
      </c>
      <c r="Y61" s="78">
        <v>0.84506300000000001</v>
      </c>
      <c r="Z61" s="78">
        <v>0.88996699999999995</v>
      </c>
      <c r="AA61" s="78">
        <v>0.933002</v>
      </c>
      <c r="AB61" s="78">
        <v>0.97733300000000001</v>
      </c>
      <c r="AC61" s="78">
        <v>1.0242290000000001</v>
      </c>
      <c r="AD61" s="78">
        <v>1.0734490000000001</v>
      </c>
      <c r="AE61" s="78">
        <v>1.125804</v>
      </c>
      <c r="AF61" s="78">
        <v>1.1806779999999999</v>
      </c>
      <c r="AG61" s="78">
        <v>1.238964</v>
      </c>
      <c r="AH61" s="63">
        <v>0.133849</v>
      </c>
    </row>
    <row r="62" spans="1:34" ht="36.75">
      <c r="A62" s="58" t="s">
        <v>718</v>
      </c>
      <c r="B62" s="62" t="s">
        <v>227</v>
      </c>
      <c r="C62" s="78">
        <v>3.2063000000000001E-2</v>
      </c>
      <c r="D62" s="78">
        <v>6.9486000000000006E-2</v>
      </c>
      <c r="E62" s="78">
        <v>0.11244</v>
      </c>
      <c r="F62" s="78">
        <v>0.15470999999999999</v>
      </c>
      <c r="G62" s="78">
        <v>0.19822999999999999</v>
      </c>
      <c r="H62" s="78">
        <v>0.24301</v>
      </c>
      <c r="I62" s="78">
        <v>0.28564600000000001</v>
      </c>
      <c r="J62" s="78">
        <v>0.327318</v>
      </c>
      <c r="K62" s="78">
        <v>0.36965799999999999</v>
      </c>
      <c r="L62" s="78">
        <v>0.412742</v>
      </c>
      <c r="M62" s="78">
        <v>0.45701199999999997</v>
      </c>
      <c r="N62" s="78">
        <v>0.50190699999999999</v>
      </c>
      <c r="O62" s="78">
        <v>0.54614499999999999</v>
      </c>
      <c r="P62" s="78">
        <v>0.59111100000000005</v>
      </c>
      <c r="Q62" s="78">
        <v>0.63744199999999995</v>
      </c>
      <c r="R62" s="78">
        <v>0.68493499999999996</v>
      </c>
      <c r="S62" s="78">
        <v>0.73268599999999995</v>
      </c>
      <c r="T62" s="78">
        <v>0.78253899999999998</v>
      </c>
      <c r="U62" s="78">
        <v>0.83525700000000003</v>
      </c>
      <c r="V62" s="78">
        <v>0.88777200000000001</v>
      </c>
      <c r="W62" s="78">
        <v>0.93966400000000005</v>
      </c>
      <c r="X62" s="78">
        <v>0.99501899999999999</v>
      </c>
      <c r="Y62" s="78">
        <v>1.0533030000000001</v>
      </c>
      <c r="Z62" s="78">
        <v>1.1103780000000001</v>
      </c>
      <c r="AA62" s="78">
        <v>1.1651480000000001</v>
      </c>
      <c r="AB62" s="78">
        <v>1.2215130000000001</v>
      </c>
      <c r="AC62" s="78">
        <v>1.2810170000000001</v>
      </c>
      <c r="AD62" s="78">
        <v>1.3433299999999999</v>
      </c>
      <c r="AE62" s="78">
        <v>1.40943</v>
      </c>
      <c r="AF62" s="78">
        <v>1.4785520000000001</v>
      </c>
      <c r="AG62" s="78">
        <v>1.5516859999999999</v>
      </c>
      <c r="AH62" s="63">
        <v>0.138047</v>
      </c>
    </row>
    <row r="63" spans="1:34">
      <c r="A63" s="58" t="s">
        <v>719</v>
      </c>
      <c r="B63" s="62" t="s">
        <v>228</v>
      </c>
      <c r="C63" s="78">
        <v>1.7E-5</v>
      </c>
      <c r="D63" s="78">
        <v>4.0000000000000003E-5</v>
      </c>
      <c r="E63" s="78">
        <v>6.4999999999999994E-5</v>
      </c>
      <c r="F63" s="78">
        <v>8.8999999999999995E-5</v>
      </c>
      <c r="G63" s="78">
        <v>1.13E-4</v>
      </c>
      <c r="H63" s="78">
        <v>1.37E-4</v>
      </c>
      <c r="I63" s="78">
        <v>1.6000000000000001E-4</v>
      </c>
      <c r="J63" s="78">
        <v>1.8100000000000001E-4</v>
      </c>
      <c r="K63" s="78">
        <v>2.02E-4</v>
      </c>
      <c r="L63" s="78">
        <v>2.22E-4</v>
      </c>
      <c r="M63" s="78">
        <v>2.41E-4</v>
      </c>
      <c r="N63" s="78">
        <v>2.5999999999999998E-4</v>
      </c>
      <c r="O63" s="78">
        <v>2.7700000000000001E-4</v>
      </c>
      <c r="P63" s="78">
        <v>2.92E-4</v>
      </c>
      <c r="Q63" s="78">
        <v>3.0600000000000001E-4</v>
      </c>
      <c r="R63" s="78">
        <v>3.2000000000000003E-4</v>
      </c>
      <c r="S63" s="78">
        <v>3.3100000000000002E-4</v>
      </c>
      <c r="T63" s="78">
        <v>3.4200000000000002E-4</v>
      </c>
      <c r="U63" s="78">
        <v>3.5300000000000002E-4</v>
      </c>
      <c r="V63" s="78">
        <v>3.6200000000000002E-4</v>
      </c>
      <c r="W63" s="78">
        <v>3.6999999999999999E-4</v>
      </c>
      <c r="X63" s="78">
        <v>3.77E-4</v>
      </c>
      <c r="Y63" s="78">
        <v>3.8299999999999999E-4</v>
      </c>
      <c r="Z63" s="78">
        <v>3.88E-4</v>
      </c>
      <c r="AA63" s="78">
        <v>3.8999999999999999E-4</v>
      </c>
      <c r="AB63" s="78">
        <v>3.8999999999999999E-4</v>
      </c>
      <c r="AC63" s="78">
        <v>3.8999999999999999E-4</v>
      </c>
      <c r="AD63" s="78">
        <v>3.8999999999999999E-4</v>
      </c>
      <c r="AE63" s="78">
        <v>3.8900000000000002E-4</v>
      </c>
      <c r="AF63" s="78">
        <v>3.88E-4</v>
      </c>
      <c r="AG63" s="78">
        <v>3.8699999999999997E-4</v>
      </c>
      <c r="AH63" s="63">
        <v>0.10926900000000001</v>
      </c>
    </row>
    <row r="64" spans="1:34" ht="36.75">
      <c r="A64" s="58" t="s">
        <v>720</v>
      </c>
      <c r="B64" s="62" t="s">
        <v>684</v>
      </c>
      <c r="C64" s="78">
        <v>623.06835899999999</v>
      </c>
      <c r="D64" s="78">
        <v>644.79357900000002</v>
      </c>
      <c r="E64" s="78">
        <v>665.29095500000005</v>
      </c>
      <c r="F64" s="78">
        <v>667.81372099999999</v>
      </c>
      <c r="G64" s="78">
        <v>671.07025099999998</v>
      </c>
      <c r="H64" s="78">
        <v>676.33538799999997</v>
      </c>
      <c r="I64" s="78">
        <v>677.06719999999996</v>
      </c>
      <c r="J64" s="78">
        <v>678.38159199999996</v>
      </c>
      <c r="K64" s="78">
        <v>682.52081299999998</v>
      </c>
      <c r="L64" s="78">
        <v>689.39648399999999</v>
      </c>
      <c r="M64" s="78">
        <v>699.56542999999999</v>
      </c>
      <c r="N64" s="78">
        <v>710.70373500000005</v>
      </c>
      <c r="O64" s="78">
        <v>720.94799799999998</v>
      </c>
      <c r="P64" s="78">
        <v>731.68548599999997</v>
      </c>
      <c r="Q64" s="78">
        <v>743.33154300000001</v>
      </c>
      <c r="R64" s="78">
        <v>755.08612100000005</v>
      </c>
      <c r="S64" s="78">
        <v>765.57324200000005</v>
      </c>
      <c r="T64" s="78">
        <v>776.30749500000002</v>
      </c>
      <c r="U64" s="78">
        <v>787.70544400000006</v>
      </c>
      <c r="V64" s="78">
        <v>797.82611099999997</v>
      </c>
      <c r="W64" s="78">
        <v>806.40820299999996</v>
      </c>
      <c r="X64" s="78">
        <v>817.57665999999995</v>
      </c>
      <c r="Y64" s="78">
        <v>830.11010699999997</v>
      </c>
      <c r="Z64" s="78">
        <v>842.11199999999997</v>
      </c>
      <c r="AA64" s="78">
        <v>852.47259499999996</v>
      </c>
      <c r="AB64" s="78">
        <v>863.63855000000001</v>
      </c>
      <c r="AC64" s="78">
        <v>876.18206799999996</v>
      </c>
      <c r="AD64" s="78">
        <v>889.70208700000001</v>
      </c>
      <c r="AE64" s="78">
        <v>904.392517</v>
      </c>
      <c r="AF64" s="78">
        <v>919.26849400000003</v>
      </c>
      <c r="AG64" s="78">
        <v>934.62567100000001</v>
      </c>
      <c r="AH64" s="63">
        <v>1.3608E-2</v>
      </c>
    </row>
    <row r="65" spans="1:34">
      <c r="A65" s="55"/>
      <c r="B65" s="61" t="s">
        <v>229</v>
      </c>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row>
    <row r="66" spans="1:34">
      <c r="A66" s="58" t="s">
        <v>721</v>
      </c>
      <c r="B66" s="62" t="s">
        <v>220</v>
      </c>
      <c r="C66" s="78">
        <v>534.81915300000003</v>
      </c>
      <c r="D66" s="78">
        <v>543.95239300000003</v>
      </c>
      <c r="E66" s="78">
        <v>558.66656499999999</v>
      </c>
      <c r="F66" s="78">
        <v>561.07110599999999</v>
      </c>
      <c r="G66" s="78">
        <v>563.84051499999998</v>
      </c>
      <c r="H66" s="78">
        <v>567.73571800000002</v>
      </c>
      <c r="I66" s="78">
        <v>568.091003</v>
      </c>
      <c r="J66" s="78">
        <v>568.06829800000003</v>
      </c>
      <c r="K66" s="78">
        <v>569.02722200000005</v>
      </c>
      <c r="L66" s="78">
        <v>569.98468000000003</v>
      </c>
      <c r="M66" s="78">
        <v>571.91357400000004</v>
      </c>
      <c r="N66" s="78">
        <v>574.02978499999995</v>
      </c>
      <c r="O66" s="78">
        <v>575.95593299999996</v>
      </c>
      <c r="P66" s="78">
        <v>578.39636199999995</v>
      </c>
      <c r="Q66" s="78">
        <v>581.98559599999999</v>
      </c>
      <c r="R66" s="78">
        <v>586.81237799999997</v>
      </c>
      <c r="S66" s="78">
        <v>591.91693099999998</v>
      </c>
      <c r="T66" s="78">
        <v>598.17150900000001</v>
      </c>
      <c r="U66" s="78">
        <v>606.430115</v>
      </c>
      <c r="V66" s="78">
        <v>615.55395499999997</v>
      </c>
      <c r="W66" s="78">
        <v>624.81536900000003</v>
      </c>
      <c r="X66" s="78">
        <v>636.20678699999996</v>
      </c>
      <c r="Y66" s="78">
        <v>649.74243200000001</v>
      </c>
      <c r="Z66" s="78">
        <v>664.91351299999997</v>
      </c>
      <c r="AA66" s="78">
        <v>680.15240500000004</v>
      </c>
      <c r="AB66" s="78">
        <v>695.86871299999996</v>
      </c>
      <c r="AC66" s="78">
        <v>711.95275900000001</v>
      </c>
      <c r="AD66" s="78">
        <v>728.37249799999995</v>
      </c>
      <c r="AE66" s="78">
        <v>746.17968800000006</v>
      </c>
      <c r="AF66" s="78">
        <v>765.31036400000005</v>
      </c>
      <c r="AG66" s="78">
        <v>785.29913299999998</v>
      </c>
      <c r="AH66" s="63">
        <v>1.2886999999999999E-2</v>
      </c>
    </row>
    <row r="67" spans="1:34" ht="24.75">
      <c r="A67" s="58" t="s">
        <v>722</v>
      </c>
      <c r="B67" s="62" t="s">
        <v>221</v>
      </c>
      <c r="C67" s="78">
        <v>310.03884900000003</v>
      </c>
      <c r="D67" s="78">
        <v>311.26586900000001</v>
      </c>
      <c r="E67" s="78">
        <v>314.35797100000002</v>
      </c>
      <c r="F67" s="78">
        <v>310.38970899999998</v>
      </c>
      <c r="G67" s="78">
        <v>307.42965700000002</v>
      </c>
      <c r="H67" s="78">
        <v>304.90551799999997</v>
      </c>
      <c r="I67" s="78">
        <v>301.51565599999998</v>
      </c>
      <c r="J67" s="78">
        <v>298.76507600000002</v>
      </c>
      <c r="K67" s="78">
        <v>297.44512900000001</v>
      </c>
      <c r="L67" s="78">
        <v>296.86227400000001</v>
      </c>
      <c r="M67" s="78">
        <v>296.88970899999998</v>
      </c>
      <c r="N67" s="78">
        <v>296.98010299999999</v>
      </c>
      <c r="O67" s="78">
        <v>297.171356</v>
      </c>
      <c r="P67" s="78">
        <v>297.49371300000001</v>
      </c>
      <c r="Q67" s="78">
        <v>298.59140000000002</v>
      </c>
      <c r="R67" s="78">
        <v>300.14498900000001</v>
      </c>
      <c r="S67" s="78">
        <v>301.42346199999997</v>
      </c>
      <c r="T67" s="78">
        <v>303.738586</v>
      </c>
      <c r="U67" s="78">
        <v>306.815765</v>
      </c>
      <c r="V67" s="78">
        <v>310.639343</v>
      </c>
      <c r="W67" s="78">
        <v>314.275848</v>
      </c>
      <c r="X67" s="78">
        <v>318.96697999999998</v>
      </c>
      <c r="Y67" s="78">
        <v>324.60391199999998</v>
      </c>
      <c r="Z67" s="78">
        <v>330.83312999999998</v>
      </c>
      <c r="AA67" s="78">
        <v>336.86752300000001</v>
      </c>
      <c r="AB67" s="78">
        <v>342.87322999999998</v>
      </c>
      <c r="AC67" s="78">
        <v>349.02822900000001</v>
      </c>
      <c r="AD67" s="78">
        <v>355.22839399999998</v>
      </c>
      <c r="AE67" s="78">
        <v>361.98419200000001</v>
      </c>
      <c r="AF67" s="78">
        <v>369.28567500000003</v>
      </c>
      <c r="AG67" s="78">
        <v>376.784088</v>
      </c>
      <c r="AH67" s="63">
        <v>6.5199999999999998E-3</v>
      </c>
    </row>
    <row r="68" spans="1:34">
      <c r="A68" s="58" t="s">
        <v>723</v>
      </c>
      <c r="B68" s="62" t="s">
        <v>222</v>
      </c>
      <c r="C68" s="78">
        <v>0.79686599999999996</v>
      </c>
      <c r="D68" s="78">
        <v>0.815639</v>
      </c>
      <c r="E68" s="78">
        <v>0.84648000000000001</v>
      </c>
      <c r="F68" s="78">
        <v>0.86116300000000001</v>
      </c>
      <c r="G68" s="78">
        <v>0.87762200000000001</v>
      </c>
      <c r="H68" s="78">
        <v>0.89664299999999997</v>
      </c>
      <c r="I68" s="78">
        <v>0.91086</v>
      </c>
      <c r="J68" s="78">
        <v>0.92494699999999996</v>
      </c>
      <c r="K68" s="78">
        <v>0.94215099999999996</v>
      </c>
      <c r="L68" s="78">
        <v>0.96060400000000001</v>
      </c>
      <c r="M68" s="78">
        <v>0.98383100000000001</v>
      </c>
      <c r="N68" s="78">
        <v>1.01078</v>
      </c>
      <c r="O68" s="78">
        <v>1.041579</v>
      </c>
      <c r="P68" s="78">
        <v>1.0798779999999999</v>
      </c>
      <c r="Q68" s="78">
        <v>1.125254</v>
      </c>
      <c r="R68" s="78">
        <v>1.1692880000000001</v>
      </c>
      <c r="S68" s="78">
        <v>1.2150049999999999</v>
      </c>
      <c r="T68" s="78">
        <v>1.2657890000000001</v>
      </c>
      <c r="U68" s="78">
        <v>1.3249310000000001</v>
      </c>
      <c r="V68" s="78">
        <v>1.3896459999999999</v>
      </c>
      <c r="W68" s="78">
        <v>1.4592700000000001</v>
      </c>
      <c r="X68" s="78">
        <v>1.538411</v>
      </c>
      <c r="Y68" s="78">
        <v>1.6266480000000001</v>
      </c>
      <c r="Z68" s="78">
        <v>1.7215259999999999</v>
      </c>
      <c r="AA68" s="78">
        <v>1.8192699999999999</v>
      </c>
      <c r="AB68" s="78">
        <v>1.9217960000000001</v>
      </c>
      <c r="AC68" s="78">
        <v>2.029595</v>
      </c>
      <c r="AD68" s="78">
        <v>2.1421070000000002</v>
      </c>
      <c r="AE68" s="78">
        <v>2.2629709999999998</v>
      </c>
      <c r="AF68" s="78">
        <v>2.3857659999999998</v>
      </c>
      <c r="AG68" s="78">
        <v>2.518939</v>
      </c>
      <c r="AH68" s="63">
        <v>3.9108999999999998E-2</v>
      </c>
    </row>
    <row r="69" spans="1:34" ht="60.75">
      <c r="A69" s="58" t="s">
        <v>724</v>
      </c>
      <c r="B69" s="62" t="s">
        <v>223</v>
      </c>
      <c r="C69" s="78">
        <v>0.96256699999999995</v>
      </c>
      <c r="D69" s="78">
        <v>1.1117010000000001</v>
      </c>
      <c r="E69" s="78">
        <v>1.2841340000000001</v>
      </c>
      <c r="F69" s="78">
        <v>1.4244479999999999</v>
      </c>
      <c r="G69" s="78">
        <v>1.554036</v>
      </c>
      <c r="H69" s="78">
        <v>1.6760710000000001</v>
      </c>
      <c r="I69" s="78">
        <v>1.777293</v>
      </c>
      <c r="J69" s="78">
        <v>1.8655729999999999</v>
      </c>
      <c r="K69" s="78">
        <v>1.949946</v>
      </c>
      <c r="L69" s="78">
        <v>2.0259860000000001</v>
      </c>
      <c r="M69" s="78">
        <v>2.0963029999999998</v>
      </c>
      <c r="N69" s="78">
        <v>2.1605970000000001</v>
      </c>
      <c r="O69" s="78">
        <v>2.2167460000000001</v>
      </c>
      <c r="P69" s="78">
        <v>2.2694220000000001</v>
      </c>
      <c r="Q69" s="78">
        <v>2.3216199999999998</v>
      </c>
      <c r="R69" s="78">
        <v>2.3738950000000001</v>
      </c>
      <c r="S69" s="78">
        <v>2.4241709999999999</v>
      </c>
      <c r="T69" s="78">
        <v>2.4798070000000001</v>
      </c>
      <c r="U69" s="78">
        <v>2.546789</v>
      </c>
      <c r="V69" s="78">
        <v>2.619678</v>
      </c>
      <c r="W69" s="78">
        <v>2.6980499999999998</v>
      </c>
      <c r="X69" s="78">
        <v>2.789129</v>
      </c>
      <c r="Y69" s="78">
        <v>2.8932169999999999</v>
      </c>
      <c r="Z69" s="78">
        <v>3.0023529999999998</v>
      </c>
      <c r="AA69" s="78">
        <v>3.1117789999999999</v>
      </c>
      <c r="AB69" s="78">
        <v>3.2281330000000001</v>
      </c>
      <c r="AC69" s="78">
        <v>3.3519130000000001</v>
      </c>
      <c r="AD69" s="78">
        <v>3.4807589999999999</v>
      </c>
      <c r="AE69" s="78">
        <v>3.6203470000000002</v>
      </c>
      <c r="AF69" s="78">
        <v>3.7730130000000002</v>
      </c>
      <c r="AG69" s="78">
        <v>3.9384809999999999</v>
      </c>
      <c r="AH69" s="63">
        <v>4.8085000000000003E-2</v>
      </c>
    </row>
    <row r="70" spans="1:34" ht="24.75">
      <c r="A70" s="58" t="s">
        <v>725</v>
      </c>
      <c r="B70" s="62" t="s">
        <v>224</v>
      </c>
      <c r="C70" s="78">
        <v>10.251061</v>
      </c>
      <c r="D70" s="78">
        <v>11.481845</v>
      </c>
      <c r="E70" s="78">
        <v>12.902013999999999</v>
      </c>
      <c r="F70" s="78">
        <v>14.0037</v>
      </c>
      <c r="G70" s="78">
        <v>15.026555999999999</v>
      </c>
      <c r="H70" s="78">
        <v>16.009568999999999</v>
      </c>
      <c r="I70" s="78">
        <v>16.846008000000001</v>
      </c>
      <c r="J70" s="78">
        <v>17.624813</v>
      </c>
      <c r="K70" s="78">
        <v>18.421461000000001</v>
      </c>
      <c r="L70" s="78">
        <v>19.214538999999998</v>
      </c>
      <c r="M70" s="78">
        <v>20.064432</v>
      </c>
      <c r="N70" s="78">
        <v>20.944877999999999</v>
      </c>
      <c r="O70" s="78">
        <v>21.838123</v>
      </c>
      <c r="P70" s="78">
        <v>22.754835</v>
      </c>
      <c r="Q70" s="78">
        <v>23.804891999999999</v>
      </c>
      <c r="R70" s="78">
        <v>24.938185000000001</v>
      </c>
      <c r="S70" s="78">
        <v>26.071325000000002</v>
      </c>
      <c r="T70" s="78">
        <v>27.341328000000001</v>
      </c>
      <c r="U70" s="78">
        <v>28.703610999999999</v>
      </c>
      <c r="V70" s="78">
        <v>30.202687999999998</v>
      </c>
      <c r="W70" s="78">
        <v>31.784151000000001</v>
      </c>
      <c r="X70" s="78">
        <v>33.539580999999998</v>
      </c>
      <c r="Y70" s="78">
        <v>35.470225999999997</v>
      </c>
      <c r="Z70" s="78">
        <v>37.528500000000001</v>
      </c>
      <c r="AA70" s="78">
        <v>39.627231999999999</v>
      </c>
      <c r="AB70" s="78">
        <v>41.816279999999999</v>
      </c>
      <c r="AC70" s="78">
        <v>44.107796</v>
      </c>
      <c r="AD70" s="78">
        <v>46.493729000000002</v>
      </c>
      <c r="AE70" s="78">
        <v>49.045723000000002</v>
      </c>
      <c r="AF70" s="78">
        <v>51.809280000000001</v>
      </c>
      <c r="AG70" s="78">
        <v>54.766978999999999</v>
      </c>
      <c r="AH70" s="63">
        <v>5.7445999999999997E-2</v>
      </c>
    </row>
    <row r="71" spans="1:34">
      <c r="A71" s="58" t="s">
        <v>726</v>
      </c>
      <c r="B71" s="62" t="s">
        <v>225</v>
      </c>
      <c r="C71" s="78">
        <v>4.3043999999999999E-2</v>
      </c>
      <c r="D71" s="78">
        <v>7.5084999999999999E-2</v>
      </c>
      <c r="E71" s="78">
        <v>0.11273900000000001</v>
      </c>
      <c r="F71" s="78">
        <v>0.14887900000000001</v>
      </c>
      <c r="G71" s="78">
        <v>0.183837</v>
      </c>
      <c r="H71" s="78">
        <v>0.21804799999999999</v>
      </c>
      <c r="I71" s="78">
        <v>0.24945700000000001</v>
      </c>
      <c r="J71" s="78">
        <v>0.27867999999999998</v>
      </c>
      <c r="K71" s="78">
        <v>0.30739100000000003</v>
      </c>
      <c r="L71" s="78">
        <v>0.33567799999999998</v>
      </c>
      <c r="M71" s="78">
        <v>0.364425</v>
      </c>
      <c r="N71" s="78">
        <v>0.39371699999999998</v>
      </c>
      <c r="O71" s="78">
        <v>0.423099</v>
      </c>
      <c r="P71" s="78">
        <v>0.45352799999999999</v>
      </c>
      <c r="Q71" s="78">
        <v>0.48568899999999998</v>
      </c>
      <c r="R71" s="78">
        <v>0.51946300000000001</v>
      </c>
      <c r="S71" s="78">
        <v>0.55360299999999996</v>
      </c>
      <c r="T71" s="78">
        <v>0.589503</v>
      </c>
      <c r="U71" s="78">
        <v>0.62931300000000001</v>
      </c>
      <c r="V71" s="78">
        <v>0.670431</v>
      </c>
      <c r="W71" s="78">
        <v>0.713611</v>
      </c>
      <c r="X71" s="78">
        <v>0.76087899999999997</v>
      </c>
      <c r="Y71" s="78">
        <v>0.81232199999999999</v>
      </c>
      <c r="Z71" s="78">
        <v>0.86688699999999996</v>
      </c>
      <c r="AA71" s="78">
        <v>0.92268300000000003</v>
      </c>
      <c r="AB71" s="78">
        <v>0.98074499999999998</v>
      </c>
      <c r="AC71" s="78">
        <v>1.0415220000000001</v>
      </c>
      <c r="AD71" s="78">
        <v>1.104806</v>
      </c>
      <c r="AE71" s="78">
        <v>1.1726129999999999</v>
      </c>
      <c r="AF71" s="78">
        <v>1.245539</v>
      </c>
      <c r="AG71" s="78">
        <v>1.323137</v>
      </c>
      <c r="AH71" s="63">
        <v>0.120959</v>
      </c>
    </row>
    <row r="72" spans="1:34" ht="36.75">
      <c r="A72" s="58" t="s">
        <v>727</v>
      </c>
      <c r="B72" s="62" t="s">
        <v>226</v>
      </c>
      <c r="C72" s="78">
        <v>3.7948999999999997E-2</v>
      </c>
      <c r="D72" s="78">
        <v>7.9446000000000003E-2</v>
      </c>
      <c r="E72" s="78">
        <v>0.128468</v>
      </c>
      <c r="F72" s="78">
        <v>0.17582900000000001</v>
      </c>
      <c r="G72" s="78">
        <v>0.22114600000000001</v>
      </c>
      <c r="H72" s="78">
        <v>0.26491100000000001</v>
      </c>
      <c r="I72" s="78">
        <v>0.30527500000000002</v>
      </c>
      <c r="J72" s="78">
        <v>0.34314099999999997</v>
      </c>
      <c r="K72" s="78">
        <v>0.38029200000000002</v>
      </c>
      <c r="L72" s="78">
        <v>0.41658800000000001</v>
      </c>
      <c r="M72" s="78">
        <v>0.45315699999999998</v>
      </c>
      <c r="N72" s="78">
        <v>0.49012099999999997</v>
      </c>
      <c r="O72" s="78">
        <v>0.52682300000000004</v>
      </c>
      <c r="P72" s="78">
        <v>0.56443600000000005</v>
      </c>
      <c r="Q72" s="78">
        <v>0.60390999999999995</v>
      </c>
      <c r="R72" s="78">
        <v>0.64512700000000001</v>
      </c>
      <c r="S72" s="78">
        <v>0.68704699999999996</v>
      </c>
      <c r="T72" s="78">
        <v>0.73117299999999996</v>
      </c>
      <c r="U72" s="78">
        <v>0.77961499999999995</v>
      </c>
      <c r="V72" s="78">
        <v>0.82958799999999999</v>
      </c>
      <c r="W72" s="78">
        <v>0.88203200000000004</v>
      </c>
      <c r="X72" s="78">
        <v>0.93945699999999999</v>
      </c>
      <c r="Y72" s="78">
        <v>1.0019769999999999</v>
      </c>
      <c r="Z72" s="78">
        <v>1.0683039999999999</v>
      </c>
      <c r="AA72" s="78">
        <v>1.136123</v>
      </c>
      <c r="AB72" s="78">
        <v>1.206683</v>
      </c>
      <c r="AC72" s="78">
        <v>1.280524</v>
      </c>
      <c r="AD72" s="78">
        <v>1.357391</v>
      </c>
      <c r="AE72" s="78">
        <v>1.439754</v>
      </c>
      <c r="AF72" s="78">
        <v>1.528332</v>
      </c>
      <c r="AG72" s="78">
        <v>1.6226339999999999</v>
      </c>
      <c r="AH72" s="63">
        <v>0.133358</v>
      </c>
    </row>
    <row r="73" spans="1:34" ht="36.75">
      <c r="A73" s="58" t="s">
        <v>728</v>
      </c>
      <c r="B73" s="62" t="s">
        <v>227</v>
      </c>
      <c r="C73" s="78">
        <v>4.3733000000000001E-2</v>
      </c>
      <c r="D73" s="78">
        <v>9.1672000000000003E-2</v>
      </c>
      <c r="E73" s="78">
        <v>0.148647</v>
      </c>
      <c r="F73" s="78">
        <v>0.20343900000000001</v>
      </c>
      <c r="G73" s="78">
        <v>0.25614700000000001</v>
      </c>
      <c r="H73" s="78">
        <v>0.307446</v>
      </c>
      <c r="I73" s="78">
        <v>0.35460599999999998</v>
      </c>
      <c r="J73" s="78">
        <v>0.39838499999999999</v>
      </c>
      <c r="K73" s="78">
        <v>0.44124799999999997</v>
      </c>
      <c r="L73" s="78">
        <v>0.48305799999999999</v>
      </c>
      <c r="M73" s="78">
        <v>0.52516200000000002</v>
      </c>
      <c r="N73" s="78">
        <v>0.56775399999999998</v>
      </c>
      <c r="O73" s="78">
        <v>0.61021899999999996</v>
      </c>
      <c r="P73" s="78">
        <v>0.65394099999999999</v>
      </c>
      <c r="Q73" s="78">
        <v>0.69992100000000002</v>
      </c>
      <c r="R73" s="78">
        <v>0.74802400000000002</v>
      </c>
      <c r="S73" s="78">
        <v>0.79702600000000001</v>
      </c>
      <c r="T73" s="78">
        <v>0.84865599999999997</v>
      </c>
      <c r="U73" s="78">
        <v>0.90535200000000005</v>
      </c>
      <c r="V73" s="78">
        <v>0.96387500000000004</v>
      </c>
      <c r="W73" s="78">
        <v>1.025285</v>
      </c>
      <c r="X73" s="78">
        <v>1.0928789999999999</v>
      </c>
      <c r="Y73" s="78">
        <v>1.1661950000000001</v>
      </c>
      <c r="Z73" s="78">
        <v>1.2436179999999999</v>
      </c>
      <c r="AA73" s="78">
        <v>1.32243</v>
      </c>
      <c r="AB73" s="78">
        <v>1.4037459999999999</v>
      </c>
      <c r="AC73" s="78">
        <v>1.4880500000000001</v>
      </c>
      <c r="AD73" s="78">
        <v>1.574862</v>
      </c>
      <c r="AE73" s="78">
        <v>1.6668529999999999</v>
      </c>
      <c r="AF73" s="78">
        <v>1.7646900000000001</v>
      </c>
      <c r="AG73" s="78">
        <v>1.8677170000000001</v>
      </c>
      <c r="AH73" s="63">
        <v>0.13331299999999999</v>
      </c>
    </row>
    <row r="74" spans="1:34">
      <c r="A74" s="58" t="s">
        <v>729</v>
      </c>
      <c r="B74" s="62" t="s">
        <v>228</v>
      </c>
      <c r="C74" s="78">
        <v>7.1610999999999994E-2</v>
      </c>
      <c r="D74" s="78">
        <v>0.15226000000000001</v>
      </c>
      <c r="E74" s="78">
        <v>0.24926499999999999</v>
      </c>
      <c r="F74" s="78">
        <v>0.34520000000000001</v>
      </c>
      <c r="G74" s="78">
        <v>0.44002400000000003</v>
      </c>
      <c r="H74" s="78">
        <v>0.53545200000000004</v>
      </c>
      <c r="I74" s="78">
        <v>0.62685400000000002</v>
      </c>
      <c r="J74" s="78">
        <v>0.71562800000000004</v>
      </c>
      <c r="K74" s="78">
        <v>0.80391199999999996</v>
      </c>
      <c r="L74" s="78">
        <v>0.89303500000000002</v>
      </c>
      <c r="M74" s="78">
        <v>0.98528099999999996</v>
      </c>
      <c r="N74" s="78">
        <v>1.0809</v>
      </c>
      <c r="O74" s="78">
        <v>1.177662</v>
      </c>
      <c r="P74" s="78">
        <v>1.276931</v>
      </c>
      <c r="Q74" s="78">
        <v>1.3806</v>
      </c>
      <c r="R74" s="78">
        <v>1.4882379999999999</v>
      </c>
      <c r="S74" s="78">
        <v>1.597251</v>
      </c>
      <c r="T74" s="78">
        <v>1.7110460000000001</v>
      </c>
      <c r="U74" s="78">
        <v>1.8346199999999999</v>
      </c>
      <c r="V74" s="78">
        <v>1.9624189999999999</v>
      </c>
      <c r="W74" s="78">
        <v>2.095796</v>
      </c>
      <c r="X74" s="78">
        <v>2.240869</v>
      </c>
      <c r="Y74" s="78">
        <v>2.3979810000000001</v>
      </c>
      <c r="Z74" s="78">
        <v>2.5640779999999999</v>
      </c>
      <c r="AA74" s="78">
        <v>2.733565</v>
      </c>
      <c r="AB74" s="78">
        <v>2.9094519999999999</v>
      </c>
      <c r="AC74" s="78">
        <v>3.093035</v>
      </c>
      <c r="AD74" s="78">
        <v>3.2838699999999998</v>
      </c>
      <c r="AE74" s="78">
        <v>3.4879410000000002</v>
      </c>
      <c r="AF74" s="78">
        <v>3.707068</v>
      </c>
      <c r="AG74" s="78">
        <v>3.9400569999999999</v>
      </c>
      <c r="AH74" s="63">
        <v>0.142924</v>
      </c>
    </row>
    <row r="75" spans="1:34" ht="24.75">
      <c r="A75" s="58" t="s">
        <v>730</v>
      </c>
      <c r="B75" s="62" t="s">
        <v>695</v>
      </c>
      <c r="C75" s="78">
        <v>857.06481900000006</v>
      </c>
      <c r="D75" s="78">
        <v>869.02600099999995</v>
      </c>
      <c r="E75" s="78">
        <v>888.69641100000001</v>
      </c>
      <c r="F75" s="78">
        <v>888.62359600000002</v>
      </c>
      <c r="G75" s="78">
        <v>889.82995600000004</v>
      </c>
      <c r="H75" s="78">
        <v>892.54919400000006</v>
      </c>
      <c r="I75" s="78">
        <v>890.67724599999997</v>
      </c>
      <c r="J75" s="78">
        <v>888.98461899999995</v>
      </c>
      <c r="K75" s="78">
        <v>889.71899399999995</v>
      </c>
      <c r="L75" s="78">
        <v>891.176514</v>
      </c>
      <c r="M75" s="78">
        <v>894.275757</v>
      </c>
      <c r="N75" s="78">
        <v>897.65832499999999</v>
      </c>
      <c r="O75" s="78">
        <v>900.96191399999998</v>
      </c>
      <c r="P75" s="78">
        <v>904.94293200000004</v>
      </c>
      <c r="Q75" s="78">
        <v>910.999146</v>
      </c>
      <c r="R75" s="78">
        <v>918.83984399999997</v>
      </c>
      <c r="S75" s="78">
        <v>926.68585199999995</v>
      </c>
      <c r="T75" s="78">
        <v>936.87731900000006</v>
      </c>
      <c r="U75" s="78">
        <v>949.96984899999995</v>
      </c>
      <c r="V75" s="78">
        <v>964.831726</v>
      </c>
      <c r="W75" s="78">
        <v>979.749146</v>
      </c>
      <c r="X75" s="78">
        <v>998.07495100000006</v>
      </c>
      <c r="Y75" s="78">
        <v>1019.714905</v>
      </c>
      <c r="Z75" s="78">
        <v>1043.741577</v>
      </c>
      <c r="AA75" s="78">
        <v>1067.693237</v>
      </c>
      <c r="AB75" s="78">
        <v>1092.208862</v>
      </c>
      <c r="AC75" s="78">
        <v>1117.3726810000001</v>
      </c>
      <c r="AD75" s="78">
        <v>1143.0386960000001</v>
      </c>
      <c r="AE75" s="78">
        <v>1170.8602289999999</v>
      </c>
      <c r="AF75" s="78">
        <v>1200.8095699999999</v>
      </c>
      <c r="AG75" s="78">
        <v>1232.0615230000001</v>
      </c>
      <c r="AH75" s="63">
        <v>1.2171E-2</v>
      </c>
    </row>
    <row r="76" spans="1:34">
      <c r="A76" s="55"/>
      <c r="B76" s="61" t="s">
        <v>696</v>
      </c>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row>
    <row r="77" spans="1:34">
      <c r="A77" s="58" t="s">
        <v>731</v>
      </c>
      <c r="B77" s="62" t="s">
        <v>220</v>
      </c>
      <c r="C77" s="78">
        <v>3686.044922</v>
      </c>
      <c r="D77" s="78">
        <v>3750.6159670000002</v>
      </c>
      <c r="E77" s="78">
        <v>3842.3095699999999</v>
      </c>
      <c r="F77" s="78">
        <v>3847.3122560000002</v>
      </c>
      <c r="G77" s="78">
        <v>3853.7319339999999</v>
      </c>
      <c r="H77" s="78">
        <v>3864.306885</v>
      </c>
      <c r="I77" s="78">
        <v>3842.7993160000001</v>
      </c>
      <c r="J77" s="78">
        <v>3807.2788089999999</v>
      </c>
      <c r="K77" s="78">
        <v>3766.3969729999999</v>
      </c>
      <c r="L77" s="78">
        <v>3720.2858890000002</v>
      </c>
      <c r="M77" s="78">
        <v>3677.5490719999998</v>
      </c>
      <c r="N77" s="78">
        <v>3636.4733890000002</v>
      </c>
      <c r="O77" s="78">
        <v>3592.5126949999999</v>
      </c>
      <c r="P77" s="78">
        <v>3554.4758299999999</v>
      </c>
      <c r="Q77" s="78">
        <v>3525.6657709999999</v>
      </c>
      <c r="R77" s="78">
        <v>3503.9765619999998</v>
      </c>
      <c r="S77" s="78">
        <v>3481.008789</v>
      </c>
      <c r="T77" s="78">
        <v>3461.9252929999998</v>
      </c>
      <c r="U77" s="78">
        <v>3451.6560060000002</v>
      </c>
      <c r="V77" s="78">
        <v>3441.388672</v>
      </c>
      <c r="W77" s="78">
        <v>3430.2844239999999</v>
      </c>
      <c r="X77" s="78">
        <v>3428.6096189999998</v>
      </c>
      <c r="Y77" s="78">
        <v>3437.5512699999999</v>
      </c>
      <c r="Z77" s="78">
        <v>3449.6159670000002</v>
      </c>
      <c r="AA77" s="78">
        <v>3457.6130370000001</v>
      </c>
      <c r="AB77" s="78">
        <v>3464.9746089999999</v>
      </c>
      <c r="AC77" s="78">
        <v>3470.6040039999998</v>
      </c>
      <c r="AD77" s="78">
        <v>3472.7612300000001</v>
      </c>
      <c r="AE77" s="78">
        <v>3476.367432</v>
      </c>
      <c r="AF77" s="78">
        <v>3481.3474120000001</v>
      </c>
      <c r="AG77" s="78">
        <v>3486.2851559999999</v>
      </c>
      <c r="AH77" s="63">
        <v>-1.8550000000000001E-3</v>
      </c>
    </row>
    <row r="78" spans="1:34" ht="24.75">
      <c r="A78" s="58" t="s">
        <v>732</v>
      </c>
      <c r="B78" s="62" t="s">
        <v>221</v>
      </c>
      <c r="C78" s="78">
        <v>3.7846799999999998</v>
      </c>
      <c r="D78" s="78">
        <v>3.4277839999999999</v>
      </c>
      <c r="E78" s="78">
        <v>3.1242429999999999</v>
      </c>
      <c r="F78" s="78">
        <v>2.8091870000000001</v>
      </c>
      <c r="G78" s="78">
        <v>2.554576</v>
      </c>
      <c r="H78" s="78">
        <v>2.3383980000000002</v>
      </c>
      <c r="I78" s="78">
        <v>2.1608649999999998</v>
      </c>
      <c r="J78" s="78">
        <v>2.027774</v>
      </c>
      <c r="K78" s="78">
        <v>1.9203079999999999</v>
      </c>
      <c r="L78" s="78">
        <v>1.830104</v>
      </c>
      <c r="M78" s="78">
        <v>1.7720279999999999</v>
      </c>
      <c r="N78" s="78">
        <v>1.7196739999999999</v>
      </c>
      <c r="O78" s="78">
        <v>1.665</v>
      </c>
      <c r="P78" s="78">
        <v>1.6186739999999999</v>
      </c>
      <c r="Q78" s="78">
        <v>1.5807500000000001</v>
      </c>
      <c r="R78" s="78">
        <v>1.551399</v>
      </c>
      <c r="S78" s="78">
        <v>1.520524</v>
      </c>
      <c r="T78" s="78">
        <v>1.4983340000000001</v>
      </c>
      <c r="U78" s="78">
        <v>1.482723</v>
      </c>
      <c r="V78" s="78">
        <v>1.4687319999999999</v>
      </c>
      <c r="W78" s="78">
        <v>1.4527289999999999</v>
      </c>
      <c r="X78" s="78">
        <v>1.4461310000000001</v>
      </c>
      <c r="Y78" s="78">
        <v>1.439384</v>
      </c>
      <c r="Z78" s="78">
        <v>1.4335519999999999</v>
      </c>
      <c r="AA78" s="78">
        <v>1.431122</v>
      </c>
      <c r="AB78" s="78">
        <v>1.432774</v>
      </c>
      <c r="AC78" s="78">
        <v>1.4378580000000001</v>
      </c>
      <c r="AD78" s="78">
        <v>1.444483</v>
      </c>
      <c r="AE78" s="78">
        <v>1.4541919999999999</v>
      </c>
      <c r="AF78" s="78">
        <v>1.46516</v>
      </c>
      <c r="AG78" s="78">
        <v>1.4771780000000001</v>
      </c>
      <c r="AH78" s="63">
        <v>-3.0873999999999999E-2</v>
      </c>
    </row>
    <row r="79" spans="1:34">
      <c r="A79" s="58" t="s">
        <v>733</v>
      </c>
      <c r="B79" s="62" t="s">
        <v>222</v>
      </c>
      <c r="C79" s="78">
        <v>0.70109999999999995</v>
      </c>
      <c r="D79" s="78">
        <v>0.77016799999999996</v>
      </c>
      <c r="E79" s="78">
        <v>0.84223400000000004</v>
      </c>
      <c r="F79" s="78">
        <v>0.88663899999999995</v>
      </c>
      <c r="G79" s="78">
        <v>0.92129899999999998</v>
      </c>
      <c r="H79" s="78">
        <v>0.948967</v>
      </c>
      <c r="I79" s="78">
        <v>0.96441100000000002</v>
      </c>
      <c r="J79" s="78">
        <v>0.972692</v>
      </c>
      <c r="K79" s="78">
        <v>0.97679700000000003</v>
      </c>
      <c r="L79" s="78">
        <v>0.97576499999999999</v>
      </c>
      <c r="M79" s="78">
        <v>0.97338599999999997</v>
      </c>
      <c r="N79" s="78">
        <v>0.96878600000000004</v>
      </c>
      <c r="O79" s="78">
        <v>0.96118899999999996</v>
      </c>
      <c r="P79" s="78">
        <v>0.95584899999999995</v>
      </c>
      <c r="Q79" s="78">
        <v>0.95487900000000003</v>
      </c>
      <c r="R79" s="78">
        <v>0.95668299999999995</v>
      </c>
      <c r="S79" s="78">
        <v>0.95725499999999997</v>
      </c>
      <c r="T79" s="78">
        <v>0.95999100000000004</v>
      </c>
      <c r="U79" s="78">
        <v>0.96714299999999997</v>
      </c>
      <c r="V79" s="78">
        <v>0.97522399999999998</v>
      </c>
      <c r="W79" s="78">
        <v>0.98451699999999998</v>
      </c>
      <c r="X79" s="78">
        <v>0.99830399999999997</v>
      </c>
      <c r="Y79" s="78">
        <v>1.015889</v>
      </c>
      <c r="Z79" s="78">
        <v>1.035463</v>
      </c>
      <c r="AA79" s="78">
        <v>1.054681</v>
      </c>
      <c r="AB79" s="78">
        <v>1.074627</v>
      </c>
      <c r="AC79" s="78">
        <v>1.095596</v>
      </c>
      <c r="AD79" s="78">
        <v>1.1169119999999999</v>
      </c>
      <c r="AE79" s="78">
        <v>1.1398520000000001</v>
      </c>
      <c r="AF79" s="78">
        <v>1.1642779999999999</v>
      </c>
      <c r="AG79" s="78">
        <v>1.1891510000000001</v>
      </c>
      <c r="AH79" s="63">
        <v>1.7767999999999999E-2</v>
      </c>
    </row>
    <row r="80" spans="1:34" ht="60.75">
      <c r="A80" s="58" t="s">
        <v>734</v>
      </c>
      <c r="B80" s="62" t="s">
        <v>223</v>
      </c>
      <c r="C80" s="78">
        <v>46.918022000000001</v>
      </c>
      <c r="D80" s="78">
        <v>48.583179000000001</v>
      </c>
      <c r="E80" s="78">
        <v>50.005752999999999</v>
      </c>
      <c r="F80" s="78">
        <v>49.702179000000001</v>
      </c>
      <c r="G80" s="78">
        <v>48.938251000000001</v>
      </c>
      <c r="H80" s="78">
        <v>47.975577999999999</v>
      </c>
      <c r="I80" s="78">
        <v>46.584412</v>
      </c>
      <c r="J80" s="78">
        <v>45.154662999999999</v>
      </c>
      <c r="K80" s="78">
        <v>43.841244000000003</v>
      </c>
      <c r="L80" s="78">
        <v>42.717498999999997</v>
      </c>
      <c r="M80" s="78">
        <v>41.865642999999999</v>
      </c>
      <c r="N80" s="78">
        <v>41.266277000000002</v>
      </c>
      <c r="O80" s="78">
        <v>40.952151999999998</v>
      </c>
      <c r="P80" s="78">
        <v>41.079993999999999</v>
      </c>
      <c r="Q80" s="78">
        <v>41.698067000000002</v>
      </c>
      <c r="R80" s="78">
        <v>42.746380000000002</v>
      </c>
      <c r="S80" s="78">
        <v>44.139324000000002</v>
      </c>
      <c r="T80" s="78">
        <v>45.997996999999998</v>
      </c>
      <c r="U80" s="78">
        <v>48.391018000000003</v>
      </c>
      <c r="V80" s="78">
        <v>51.200806</v>
      </c>
      <c r="W80" s="78">
        <v>54.421050999999999</v>
      </c>
      <c r="X80" s="78">
        <v>58.206749000000002</v>
      </c>
      <c r="Y80" s="78">
        <v>62.643695999999998</v>
      </c>
      <c r="Z80" s="78">
        <v>67.68486</v>
      </c>
      <c r="AA80" s="78">
        <v>73.135040000000004</v>
      </c>
      <c r="AB80" s="78">
        <v>79.044929999999994</v>
      </c>
      <c r="AC80" s="78">
        <v>85.429848000000007</v>
      </c>
      <c r="AD80" s="78">
        <v>92.308494999999994</v>
      </c>
      <c r="AE80" s="78">
        <v>99.896857999999995</v>
      </c>
      <c r="AF80" s="78">
        <v>108.35405</v>
      </c>
      <c r="AG80" s="78">
        <v>117.707474</v>
      </c>
      <c r="AH80" s="63">
        <v>3.1134999999999999E-2</v>
      </c>
    </row>
    <row r="81" spans="1:34" ht="24.75">
      <c r="A81" s="58" t="s">
        <v>735</v>
      </c>
      <c r="B81" s="62" t="s">
        <v>224</v>
      </c>
      <c r="C81" s="78">
        <v>0</v>
      </c>
      <c r="D81" s="78">
        <v>0</v>
      </c>
      <c r="E81" s="78">
        <v>0</v>
      </c>
      <c r="F81" s="78">
        <v>0</v>
      </c>
      <c r="G81" s="78">
        <v>0</v>
      </c>
      <c r="H81" s="78">
        <v>0</v>
      </c>
      <c r="I81" s="78">
        <v>0</v>
      </c>
      <c r="J81" s="78">
        <v>0</v>
      </c>
      <c r="K81" s="78">
        <v>0</v>
      </c>
      <c r="L81" s="78">
        <v>0</v>
      </c>
      <c r="M81" s="78">
        <v>0</v>
      </c>
      <c r="N81" s="78">
        <v>0</v>
      </c>
      <c r="O81" s="78">
        <v>0</v>
      </c>
      <c r="P81" s="78">
        <v>0</v>
      </c>
      <c r="Q81" s="78">
        <v>0</v>
      </c>
      <c r="R81" s="78">
        <v>0</v>
      </c>
      <c r="S81" s="78">
        <v>0</v>
      </c>
      <c r="T81" s="78">
        <v>0</v>
      </c>
      <c r="U81" s="78">
        <v>0</v>
      </c>
      <c r="V81" s="78">
        <v>0</v>
      </c>
      <c r="W81" s="78">
        <v>0</v>
      </c>
      <c r="X81" s="78">
        <v>0</v>
      </c>
      <c r="Y81" s="78">
        <v>0</v>
      </c>
      <c r="Z81" s="78">
        <v>0</v>
      </c>
      <c r="AA81" s="78">
        <v>0</v>
      </c>
      <c r="AB81" s="78">
        <v>0</v>
      </c>
      <c r="AC81" s="78">
        <v>0</v>
      </c>
      <c r="AD81" s="78">
        <v>0</v>
      </c>
      <c r="AE81" s="78">
        <v>0</v>
      </c>
      <c r="AF81" s="78">
        <v>0</v>
      </c>
      <c r="AG81" s="78">
        <v>0</v>
      </c>
      <c r="AH81" s="63" t="s">
        <v>560</v>
      </c>
    </row>
    <row r="82" spans="1:34">
      <c r="A82" s="58" t="s">
        <v>736</v>
      </c>
      <c r="B82" s="62" t="s">
        <v>225</v>
      </c>
      <c r="C82" s="78">
        <v>1.8752000000000001E-2</v>
      </c>
      <c r="D82" s="78">
        <v>3.3869000000000003E-2</v>
      </c>
      <c r="E82" s="78">
        <v>5.1898E-2</v>
      </c>
      <c r="F82" s="78">
        <v>6.9667000000000007E-2</v>
      </c>
      <c r="G82" s="78">
        <v>8.7360999999999994E-2</v>
      </c>
      <c r="H82" s="78">
        <v>0.10514</v>
      </c>
      <c r="I82" s="78">
        <v>0.121929</v>
      </c>
      <c r="J82" s="78">
        <v>0.137993</v>
      </c>
      <c r="K82" s="78">
        <v>0.15373100000000001</v>
      </c>
      <c r="L82" s="78">
        <v>0.16900799999999999</v>
      </c>
      <c r="M82" s="78">
        <v>0.18395900000000001</v>
      </c>
      <c r="N82" s="78">
        <v>0.19826099999999999</v>
      </c>
      <c r="O82" s="78">
        <v>0.21144099999999999</v>
      </c>
      <c r="P82" s="78">
        <v>0.22381300000000001</v>
      </c>
      <c r="Q82" s="78">
        <v>0.235598</v>
      </c>
      <c r="R82" s="78">
        <v>0.24679400000000001</v>
      </c>
      <c r="S82" s="78">
        <v>0.257135</v>
      </c>
      <c r="T82" s="78">
        <v>0.26733400000000002</v>
      </c>
      <c r="U82" s="78">
        <v>0.27823799999999999</v>
      </c>
      <c r="V82" s="78">
        <v>0.28887499999999999</v>
      </c>
      <c r="W82" s="78">
        <v>0.29907299999999998</v>
      </c>
      <c r="X82" s="78">
        <v>0.310249</v>
      </c>
      <c r="Y82" s="78">
        <v>0.32286799999999999</v>
      </c>
      <c r="Z82" s="78">
        <v>0.33589200000000002</v>
      </c>
      <c r="AA82" s="78">
        <v>0.34883399999999998</v>
      </c>
      <c r="AB82" s="78">
        <v>0.36217199999999999</v>
      </c>
      <c r="AC82" s="78">
        <v>0.376081</v>
      </c>
      <c r="AD82" s="78">
        <v>0.39040200000000003</v>
      </c>
      <c r="AE82" s="78">
        <v>0.40560400000000002</v>
      </c>
      <c r="AF82" s="78">
        <v>0.42168800000000001</v>
      </c>
      <c r="AG82" s="78">
        <v>0.43850899999999998</v>
      </c>
      <c r="AH82" s="63">
        <v>0.110788</v>
      </c>
    </row>
    <row r="83" spans="1:34" ht="36.75">
      <c r="A83" s="58" t="s">
        <v>737</v>
      </c>
      <c r="B83" s="62" t="s">
        <v>226</v>
      </c>
      <c r="C83" s="78">
        <v>9.7627000000000005E-2</v>
      </c>
      <c r="D83" s="78">
        <v>0.125085</v>
      </c>
      <c r="E83" s="78">
        <v>0.15795699999999999</v>
      </c>
      <c r="F83" s="78">
        <v>0.188416</v>
      </c>
      <c r="G83" s="78">
        <v>0.21824399999999999</v>
      </c>
      <c r="H83" s="78">
        <v>0.24757299999999999</v>
      </c>
      <c r="I83" s="78">
        <v>0.27409800000000001</v>
      </c>
      <c r="J83" s="78">
        <v>0.298759</v>
      </c>
      <c r="K83" s="78">
        <v>0.322274</v>
      </c>
      <c r="L83" s="78">
        <v>0.34444399999999997</v>
      </c>
      <c r="M83" s="78">
        <v>0.36565199999999998</v>
      </c>
      <c r="N83" s="78">
        <v>0.38534299999999999</v>
      </c>
      <c r="O83" s="78">
        <v>0.40283999999999998</v>
      </c>
      <c r="P83" s="78">
        <v>0.419076</v>
      </c>
      <c r="Q83" s="78">
        <v>0.434944</v>
      </c>
      <c r="R83" s="78">
        <v>0.450548</v>
      </c>
      <c r="S83" s="78">
        <v>0.465727</v>
      </c>
      <c r="T83" s="78">
        <v>0.48206900000000003</v>
      </c>
      <c r="U83" s="78">
        <v>0.49769600000000003</v>
      </c>
      <c r="V83" s="78">
        <v>0.512293</v>
      </c>
      <c r="W83" s="78">
        <v>0.52778099999999994</v>
      </c>
      <c r="X83" s="78">
        <v>0.54766899999999996</v>
      </c>
      <c r="Y83" s="78">
        <v>0.56825499999999995</v>
      </c>
      <c r="Z83" s="78">
        <v>0.58964399999999995</v>
      </c>
      <c r="AA83" s="78">
        <v>0.61087999999999998</v>
      </c>
      <c r="AB83" s="78">
        <v>0.63281299999999996</v>
      </c>
      <c r="AC83" s="78">
        <v>0.65574100000000002</v>
      </c>
      <c r="AD83" s="78">
        <v>0.679369</v>
      </c>
      <c r="AE83" s="78">
        <v>0.70452300000000001</v>
      </c>
      <c r="AF83" s="78">
        <v>0.73119999999999996</v>
      </c>
      <c r="AG83" s="78">
        <v>0.759131</v>
      </c>
      <c r="AH83" s="63">
        <v>7.0759000000000002E-2</v>
      </c>
    </row>
    <row r="84" spans="1:34" ht="36.75">
      <c r="A84" s="58" t="s">
        <v>738</v>
      </c>
      <c r="B84" s="62" t="s">
        <v>227</v>
      </c>
      <c r="C84" s="78">
        <v>9.6279000000000003E-2</v>
      </c>
      <c r="D84" s="78">
        <v>0.122583</v>
      </c>
      <c r="E84" s="78">
        <v>0.15418299999999999</v>
      </c>
      <c r="F84" s="78">
        <v>0.18354699999999999</v>
      </c>
      <c r="G84" s="78">
        <v>0.212473</v>
      </c>
      <c r="H84" s="78">
        <v>0.24107000000000001</v>
      </c>
      <c r="I84" s="78">
        <v>0.267009</v>
      </c>
      <c r="J84" s="78">
        <v>0.291184</v>
      </c>
      <c r="K84" s="78">
        <v>0.31434699999999999</v>
      </c>
      <c r="L84" s="78">
        <v>0.336198</v>
      </c>
      <c r="M84" s="78">
        <v>0.35708400000000001</v>
      </c>
      <c r="N84" s="78">
        <v>0.376498</v>
      </c>
      <c r="O84" s="78">
        <v>0.39372200000000002</v>
      </c>
      <c r="P84" s="78">
        <v>0.40971299999999999</v>
      </c>
      <c r="Q84" s="78">
        <v>0.42519800000000002</v>
      </c>
      <c r="R84" s="78">
        <v>0.44047500000000001</v>
      </c>
      <c r="S84" s="78">
        <v>0.45538000000000001</v>
      </c>
      <c r="T84" s="78">
        <v>0.47146700000000002</v>
      </c>
      <c r="U84" s="78">
        <v>0.48674800000000001</v>
      </c>
      <c r="V84" s="78">
        <v>0.501054</v>
      </c>
      <c r="W84" s="78">
        <v>0.51635200000000003</v>
      </c>
      <c r="X84" s="78">
        <v>0.536161</v>
      </c>
      <c r="Y84" s="78">
        <v>0.55653699999999995</v>
      </c>
      <c r="Z84" s="78">
        <v>0.57774899999999996</v>
      </c>
      <c r="AA84" s="78">
        <v>0.59881399999999996</v>
      </c>
      <c r="AB84" s="78">
        <v>0.62055800000000005</v>
      </c>
      <c r="AC84" s="78">
        <v>0.64326499999999998</v>
      </c>
      <c r="AD84" s="78">
        <v>0.66663499999999998</v>
      </c>
      <c r="AE84" s="78">
        <v>0.69145599999999996</v>
      </c>
      <c r="AF84" s="78">
        <v>0.71768799999999999</v>
      </c>
      <c r="AG84" s="78">
        <v>0.74504899999999996</v>
      </c>
      <c r="AH84" s="63">
        <v>7.0585999999999996E-2</v>
      </c>
    </row>
    <row r="85" spans="1:34">
      <c r="A85" s="58" t="s">
        <v>739</v>
      </c>
      <c r="B85" s="62" t="s">
        <v>228</v>
      </c>
      <c r="C85" s="78">
        <v>6.1164000000000003E-2</v>
      </c>
      <c r="D85" s="78">
        <v>0.107279</v>
      </c>
      <c r="E85" s="78">
        <v>0.163245</v>
      </c>
      <c r="F85" s="78">
        <v>0.21904699999999999</v>
      </c>
      <c r="G85" s="78">
        <v>0.27540999999999999</v>
      </c>
      <c r="H85" s="78">
        <v>0.33305899999999999</v>
      </c>
      <c r="I85" s="78">
        <v>0.38881599999999999</v>
      </c>
      <c r="J85" s="78">
        <v>0.443498</v>
      </c>
      <c r="K85" s="78">
        <v>0.49766700000000003</v>
      </c>
      <c r="L85" s="78">
        <v>0.55141700000000005</v>
      </c>
      <c r="M85" s="78">
        <v>0.60524</v>
      </c>
      <c r="N85" s="78">
        <v>0.65815800000000002</v>
      </c>
      <c r="O85" s="78">
        <v>0.708256</v>
      </c>
      <c r="P85" s="78">
        <v>0.75609800000000005</v>
      </c>
      <c r="Q85" s="78">
        <v>0.80239400000000005</v>
      </c>
      <c r="R85" s="78">
        <v>0.84699199999999997</v>
      </c>
      <c r="S85" s="78">
        <v>0.88879799999999998</v>
      </c>
      <c r="T85" s="78">
        <v>0.93008000000000002</v>
      </c>
      <c r="U85" s="78">
        <v>0.97276200000000002</v>
      </c>
      <c r="V85" s="78">
        <v>1.014481</v>
      </c>
      <c r="W85" s="78">
        <v>1.054953</v>
      </c>
      <c r="X85" s="78">
        <v>1.0988579999999999</v>
      </c>
      <c r="Y85" s="78">
        <v>1.1463749999999999</v>
      </c>
      <c r="Z85" s="78">
        <v>1.195257</v>
      </c>
      <c r="AA85" s="78">
        <v>1.2434970000000001</v>
      </c>
      <c r="AB85" s="78">
        <v>1.292835</v>
      </c>
      <c r="AC85" s="78">
        <v>1.3439209999999999</v>
      </c>
      <c r="AD85" s="78">
        <v>1.3962600000000001</v>
      </c>
      <c r="AE85" s="78">
        <v>1.4516169999999999</v>
      </c>
      <c r="AF85" s="78">
        <v>1.510041</v>
      </c>
      <c r="AG85" s="78">
        <v>1.57097</v>
      </c>
      <c r="AH85" s="63">
        <v>0.11426699999999999</v>
      </c>
    </row>
    <row r="86" spans="1:34" ht="24.75">
      <c r="A86" s="58" t="s">
        <v>740</v>
      </c>
      <c r="B86" s="62" t="s">
        <v>707</v>
      </c>
      <c r="C86" s="78">
        <v>3737.7226559999999</v>
      </c>
      <c r="D86" s="78">
        <v>3803.7846679999998</v>
      </c>
      <c r="E86" s="78">
        <v>3896.8100589999999</v>
      </c>
      <c r="F86" s="78">
        <v>3901.3710940000001</v>
      </c>
      <c r="G86" s="78">
        <v>3906.938721</v>
      </c>
      <c r="H86" s="78">
        <v>3916.4968260000001</v>
      </c>
      <c r="I86" s="78">
        <v>3893.5610350000002</v>
      </c>
      <c r="J86" s="78">
        <v>3856.6042480000001</v>
      </c>
      <c r="K86" s="78">
        <v>3814.423096</v>
      </c>
      <c r="L86" s="78">
        <v>3767.2114259999998</v>
      </c>
      <c r="M86" s="78">
        <v>3723.673096</v>
      </c>
      <c r="N86" s="78">
        <v>3682.0466310000002</v>
      </c>
      <c r="O86" s="78">
        <v>3637.8071289999998</v>
      </c>
      <c r="P86" s="78">
        <v>3599.938232</v>
      </c>
      <c r="Q86" s="78">
        <v>3571.7978520000001</v>
      </c>
      <c r="R86" s="78">
        <v>3551.2158199999999</v>
      </c>
      <c r="S86" s="78">
        <v>3529.694336</v>
      </c>
      <c r="T86" s="78">
        <v>3512.5339359999998</v>
      </c>
      <c r="U86" s="78">
        <v>3504.7326659999999</v>
      </c>
      <c r="V86" s="78">
        <v>3497.3500979999999</v>
      </c>
      <c r="W86" s="78">
        <v>3489.5419919999999</v>
      </c>
      <c r="X86" s="78">
        <v>3491.7546390000002</v>
      </c>
      <c r="Y86" s="78">
        <v>3505.2453609999998</v>
      </c>
      <c r="Z86" s="78">
        <v>3522.4682619999999</v>
      </c>
      <c r="AA86" s="78">
        <v>3536.0361330000001</v>
      </c>
      <c r="AB86" s="78">
        <v>3549.4353030000002</v>
      </c>
      <c r="AC86" s="78">
        <v>3561.5859380000002</v>
      </c>
      <c r="AD86" s="78">
        <v>3570.763672</v>
      </c>
      <c r="AE86" s="78">
        <v>3582.1118160000001</v>
      </c>
      <c r="AF86" s="78">
        <v>3595.7126459999999</v>
      </c>
      <c r="AG86" s="78">
        <v>3610.171143</v>
      </c>
      <c r="AH86" s="63">
        <v>-1.157E-3</v>
      </c>
    </row>
    <row r="87" spans="1:34" ht="60.75">
      <c r="A87" s="55"/>
      <c r="B87" s="61" t="s">
        <v>741</v>
      </c>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row>
    <row r="88" spans="1:34">
      <c r="A88" s="58" t="s">
        <v>742</v>
      </c>
      <c r="B88" s="62" t="s">
        <v>220</v>
      </c>
      <c r="C88" s="78">
        <v>4646.3789059999999</v>
      </c>
      <c r="D88" s="78">
        <v>4734.7421880000002</v>
      </c>
      <c r="E88" s="78">
        <v>4855.2133789999998</v>
      </c>
      <c r="F88" s="78">
        <v>4864.2934569999998</v>
      </c>
      <c r="G88" s="78">
        <v>4875.4902339999999</v>
      </c>
      <c r="H88" s="78">
        <v>4893.0498049999997</v>
      </c>
      <c r="I88" s="78">
        <v>4871.3364259999998</v>
      </c>
      <c r="J88" s="78">
        <v>4835.2021480000003</v>
      </c>
      <c r="K88" s="78">
        <v>4796.3320309999999</v>
      </c>
      <c r="L88" s="78">
        <v>4753.7221680000002</v>
      </c>
      <c r="M88" s="78">
        <v>4717.5224609999996</v>
      </c>
      <c r="N88" s="78">
        <v>4683.7666019999997</v>
      </c>
      <c r="O88" s="78">
        <v>4645.8564450000003</v>
      </c>
      <c r="P88" s="78">
        <v>4614.1494140000004</v>
      </c>
      <c r="Q88" s="78">
        <v>4593.3203119999998</v>
      </c>
      <c r="R88" s="78">
        <v>4580.7895509999998</v>
      </c>
      <c r="S88" s="78">
        <v>4566.0693359999996</v>
      </c>
      <c r="T88" s="78">
        <v>4556.1523440000001</v>
      </c>
      <c r="U88" s="78">
        <v>4557.3002930000002</v>
      </c>
      <c r="V88" s="78">
        <v>4558.3876950000003</v>
      </c>
      <c r="W88" s="78">
        <v>4557.591797</v>
      </c>
      <c r="X88" s="78">
        <v>4569.4204099999997</v>
      </c>
      <c r="Y88" s="78">
        <v>4594.4458009999998</v>
      </c>
      <c r="Z88" s="78">
        <v>4623.6240230000003</v>
      </c>
      <c r="AA88" s="78">
        <v>4647.5703119999998</v>
      </c>
      <c r="AB88" s="78">
        <v>4671.5898440000001</v>
      </c>
      <c r="AC88" s="78">
        <v>4694.8378910000001</v>
      </c>
      <c r="AD88" s="78">
        <v>4715.376953</v>
      </c>
      <c r="AE88" s="78">
        <v>4739.3247069999998</v>
      </c>
      <c r="AF88" s="78">
        <v>4765.9448240000002</v>
      </c>
      <c r="AG88" s="78">
        <v>4793.4995120000003</v>
      </c>
      <c r="AH88" s="63">
        <v>1.0399999999999999E-3</v>
      </c>
    </row>
    <row r="89" spans="1:34" ht="24.75">
      <c r="A89" s="58" t="s">
        <v>743</v>
      </c>
      <c r="B89" s="62" t="s">
        <v>221</v>
      </c>
      <c r="C89" s="78">
        <v>460.86556999999999</v>
      </c>
      <c r="D89" s="78">
        <v>464.08178700000002</v>
      </c>
      <c r="E89" s="78">
        <v>468.72634900000003</v>
      </c>
      <c r="F89" s="78">
        <v>462.42269900000002</v>
      </c>
      <c r="G89" s="78">
        <v>457.58013899999997</v>
      </c>
      <c r="H89" s="78">
        <v>453.98718300000002</v>
      </c>
      <c r="I89" s="78">
        <v>449.050659</v>
      </c>
      <c r="J89" s="78">
        <v>445.23101800000001</v>
      </c>
      <c r="K89" s="78">
        <v>443.68206800000002</v>
      </c>
      <c r="L89" s="78">
        <v>443.69396999999998</v>
      </c>
      <c r="M89" s="78">
        <v>445.27596999999997</v>
      </c>
      <c r="N89" s="78">
        <v>447.16433699999999</v>
      </c>
      <c r="O89" s="78">
        <v>449.32247899999999</v>
      </c>
      <c r="P89" s="78">
        <v>452.115387</v>
      </c>
      <c r="Q89" s="78">
        <v>455.98876999999999</v>
      </c>
      <c r="R89" s="78">
        <v>460.42065400000001</v>
      </c>
      <c r="S89" s="78">
        <v>464.556152</v>
      </c>
      <c r="T89" s="78">
        <v>469.95840500000003</v>
      </c>
      <c r="U89" s="78">
        <v>476.32928500000003</v>
      </c>
      <c r="V89" s="78">
        <v>483.10305799999998</v>
      </c>
      <c r="W89" s="78">
        <v>489.35183699999999</v>
      </c>
      <c r="X89" s="78">
        <v>497.359375</v>
      </c>
      <c r="Y89" s="78">
        <v>506.54302999999999</v>
      </c>
      <c r="Z89" s="78">
        <v>516.26464799999997</v>
      </c>
      <c r="AA89" s="78">
        <v>525.47601299999997</v>
      </c>
      <c r="AB89" s="78">
        <v>534.82995600000004</v>
      </c>
      <c r="AC89" s="78">
        <v>544.63769500000001</v>
      </c>
      <c r="AD89" s="78">
        <v>554.65881300000001</v>
      </c>
      <c r="AE89" s="78">
        <v>565.37365699999998</v>
      </c>
      <c r="AF89" s="78">
        <v>576.59271200000001</v>
      </c>
      <c r="AG89" s="78">
        <v>588.04711899999995</v>
      </c>
      <c r="AH89" s="63">
        <v>8.1560000000000001E-3</v>
      </c>
    </row>
    <row r="90" spans="1:34">
      <c r="A90" s="58" t="s">
        <v>744</v>
      </c>
      <c r="B90" s="62" t="s">
        <v>222</v>
      </c>
      <c r="C90" s="78">
        <v>1.628536</v>
      </c>
      <c r="D90" s="78">
        <v>1.7755810000000001</v>
      </c>
      <c r="E90" s="78">
        <v>1.9411069999999999</v>
      </c>
      <c r="F90" s="78">
        <v>2.0563570000000002</v>
      </c>
      <c r="G90" s="78">
        <v>2.1632389999999999</v>
      </c>
      <c r="H90" s="78">
        <v>2.2662529999999999</v>
      </c>
      <c r="I90" s="78">
        <v>2.347648</v>
      </c>
      <c r="J90" s="78">
        <v>2.4197850000000001</v>
      </c>
      <c r="K90" s="78">
        <v>2.492543</v>
      </c>
      <c r="L90" s="78">
        <v>2.5632769999999998</v>
      </c>
      <c r="M90" s="78">
        <v>2.6395200000000001</v>
      </c>
      <c r="N90" s="78">
        <v>2.7182200000000001</v>
      </c>
      <c r="O90" s="78">
        <v>2.7971400000000002</v>
      </c>
      <c r="P90" s="78">
        <v>2.887197</v>
      </c>
      <c r="Q90" s="78">
        <v>2.9905279999999999</v>
      </c>
      <c r="R90" s="78">
        <v>3.096587</v>
      </c>
      <c r="S90" s="78">
        <v>3.2030029999999998</v>
      </c>
      <c r="T90" s="78">
        <v>3.3186979999999999</v>
      </c>
      <c r="U90" s="78">
        <v>3.4504670000000002</v>
      </c>
      <c r="V90" s="78">
        <v>3.5885889999999998</v>
      </c>
      <c r="W90" s="78">
        <v>3.7303980000000001</v>
      </c>
      <c r="X90" s="78">
        <v>3.8904450000000002</v>
      </c>
      <c r="Y90" s="78">
        <v>4.0669959999999996</v>
      </c>
      <c r="Z90" s="78">
        <v>4.2518130000000003</v>
      </c>
      <c r="AA90" s="78">
        <v>4.4373009999999997</v>
      </c>
      <c r="AB90" s="78">
        <v>4.6319330000000001</v>
      </c>
      <c r="AC90" s="78">
        <v>4.8381660000000002</v>
      </c>
      <c r="AD90" s="78">
        <v>5.0548570000000002</v>
      </c>
      <c r="AE90" s="78">
        <v>5.2874689999999998</v>
      </c>
      <c r="AF90" s="78">
        <v>5.5277960000000004</v>
      </c>
      <c r="AG90" s="78">
        <v>5.7837829999999997</v>
      </c>
      <c r="AH90" s="63">
        <v>4.3151000000000002E-2</v>
      </c>
    </row>
    <row r="91" spans="1:34" ht="60.75">
      <c r="A91" s="58" t="s">
        <v>745</v>
      </c>
      <c r="B91" s="62" t="s">
        <v>223</v>
      </c>
      <c r="C91" s="78">
        <v>47.953026000000001</v>
      </c>
      <c r="D91" s="78">
        <v>49.796078000000001</v>
      </c>
      <c r="E91" s="78">
        <v>51.420200000000001</v>
      </c>
      <c r="F91" s="78">
        <v>51.281097000000003</v>
      </c>
      <c r="G91" s="78">
        <v>50.669235</v>
      </c>
      <c r="H91" s="78">
        <v>49.849915000000003</v>
      </c>
      <c r="I91" s="78">
        <v>48.577961000000002</v>
      </c>
      <c r="J91" s="78">
        <v>47.252620999999998</v>
      </c>
      <c r="K91" s="78">
        <v>46.039627000000003</v>
      </c>
      <c r="L91" s="78">
        <v>45.008057000000001</v>
      </c>
      <c r="M91" s="78">
        <v>44.242843999999998</v>
      </c>
      <c r="N91" s="78">
        <v>43.723736000000002</v>
      </c>
      <c r="O91" s="78">
        <v>43.480815999999997</v>
      </c>
      <c r="P91" s="78">
        <v>43.676288999999997</v>
      </c>
      <c r="Q91" s="78">
        <v>44.361846999999997</v>
      </c>
      <c r="R91" s="78">
        <v>45.477843999999997</v>
      </c>
      <c r="S91" s="78">
        <v>46.936024000000003</v>
      </c>
      <c r="T91" s="78">
        <v>48.865752999999998</v>
      </c>
      <c r="U91" s="78">
        <v>51.342177999999997</v>
      </c>
      <c r="V91" s="78">
        <v>54.241301999999997</v>
      </c>
      <c r="W91" s="78">
        <v>57.555779000000001</v>
      </c>
      <c r="X91" s="78">
        <v>61.450595999999997</v>
      </c>
      <c r="Y91" s="78">
        <v>66.011909000000003</v>
      </c>
      <c r="Z91" s="78">
        <v>71.184021000000001</v>
      </c>
      <c r="AA91" s="78">
        <v>76.766791999999995</v>
      </c>
      <c r="AB91" s="78">
        <v>82.819648999999998</v>
      </c>
      <c r="AC91" s="78">
        <v>89.359306000000004</v>
      </c>
      <c r="AD91" s="78">
        <v>96.402457999999996</v>
      </c>
      <c r="AE91" s="78">
        <v>104.17144</v>
      </c>
      <c r="AF91" s="78">
        <v>112.82753</v>
      </c>
      <c r="AG91" s="78">
        <v>122.398499</v>
      </c>
      <c r="AH91" s="63">
        <v>3.1727999999999999E-2</v>
      </c>
    </row>
    <row r="92" spans="1:34" ht="24.75">
      <c r="A92" s="58" t="s">
        <v>746</v>
      </c>
      <c r="B92" s="62" t="s">
        <v>224</v>
      </c>
      <c r="C92" s="78">
        <v>60.471103999999997</v>
      </c>
      <c r="D92" s="78">
        <v>66.236266999999998</v>
      </c>
      <c r="E92" s="78">
        <v>72.032013000000006</v>
      </c>
      <c r="F92" s="78">
        <v>75.814644000000001</v>
      </c>
      <c r="G92" s="78">
        <v>79.524780000000007</v>
      </c>
      <c r="H92" s="78">
        <v>83.343863999999996</v>
      </c>
      <c r="I92" s="78">
        <v>86.664169000000001</v>
      </c>
      <c r="J92" s="78">
        <v>90.112945999999994</v>
      </c>
      <c r="K92" s="78">
        <v>93.943191999999996</v>
      </c>
      <c r="L92" s="78">
        <v>98.205535999999995</v>
      </c>
      <c r="M92" s="78">
        <v>102.821465</v>
      </c>
      <c r="N92" s="78">
        <v>107.603157</v>
      </c>
      <c r="O92" s="78">
        <v>112.41476400000001</v>
      </c>
      <c r="P92" s="78">
        <v>117.479378</v>
      </c>
      <c r="Q92" s="78">
        <v>122.78181499999999</v>
      </c>
      <c r="R92" s="78">
        <v>128.237122</v>
      </c>
      <c r="S92" s="78">
        <v>133.632126</v>
      </c>
      <c r="T92" s="78">
        <v>139.41383400000001</v>
      </c>
      <c r="U92" s="78">
        <v>145.492493</v>
      </c>
      <c r="V92" s="78">
        <v>151.70349100000001</v>
      </c>
      <c r="W92" s="78">
        <v>157.983261</v>
      </c>
      <c r="X92" s="78">
        <v>165.24739099999999</v>
      </c>
      <c r="Y92" s="78">
        <v>173.371658</v>
      </c>
      <c r="Z92" s="78">
        <v>181.75491299999999</v>
      </c>
      <c r="AA92" s="78">
        <v>190.09524500000001</v>
      </c>
      <c r="AB92" s="78">
        <v>198.920929</v>
      </c>
      <c r="AC92" s="78">
        <v>208.314941</v>
      </c>
      <c r="AD92" s="78">
        <v>218.16861</v>
      </c>
      <c r="AE92" s="78">
        <v>228.62979100000001</v>
      </c>
      <c r="AF92" s="78">
        <v>239.53939800000001</v>
      </c>
      <c r="AG92" s="78">
        <v>250.947281</v>
      </c>
      <c r="AH92" s="63">
        <v>4.8578999999999997E-2</v>
      </c>
    </row>
    <row r="93" spans="1:34">
      <c r="A93" s="58" t="s">
        <v>747</v>
      </c>
      <c r="B93" s="62" t="s">
        <v>225</v>
      </c>
      <c r="C93" s="78">
        <v>9.0010999999999994E-2</v>
      </c>
      <c r="D93" s="78">
        <v>0.16351399999999999</v>
      </c>
      <c r="E93" s="78">
        <v>0.24915599999999999</v>
      </c>
      <c r="F93" s="78">
        <v>0.33247500000000002</v>
      </c>
      <c r="G93" s="78">
        <v>0.415572</v>
      </c>
      <c r="H93" s="78">
        <v>0.49908000000000002</v>
      </c>
      <c r="I93" s="78">
        <v>0.57745899999999994</v>
      </c>
      <c r="J93" s="78">
        <v>0.65249100000000004</v>
      </c>
      <c r="K93" s="78">
        <v>0.72720499999999999</v>
      </c>
      <c r="L93" s="78">
        <v>0.80153799999999997</v>
      </c>
      <c r="M93" s="78">
        <v>0.87680800000000003</v>
      </c>
      <c r="N93" s="78">
        <v>0.95233100000000004</v>
      </c>
      <c r="O93" s="78">
        <v>1.0264500000000001</v>
      </c>
      <c r="P93" s="78">
        <v>1.1012420000000001</v>
      </c>
      <c r="Q93" s="78">
        <v>1.1781759999999999</v>
      </c>
      <c r="R93" s="78">
        <v>1.257125</v>
      </c>
      <c r="S93" s="78">
        <v>1.3359270000000001</v>
      </c>
      <c r="T93" s="78">
        <v>1.417843</v>
      </c>
      <c r="U93" s="78">
        <v>1.5065679999999999</v>
      </c>
      <c r="V93" s="78">
        <v>1.5963160000000001</v>
      </c>
      <c r="W93" s="78">
        <v>1.687692</v>
      </c>
      <c r="X93" s="78">
        <v>1.786764</v>
      </c>
      <c r="Y93" s="78">
        <v>1.8936329999999999</v>
      </c>
      <c r="Z93" s="78">
        <v>2.0032350000000001</v>
      </c>
      <c r="AA93" s="78">
        <v>2.1123090000000002</v>
      </c>
      <c r="AB93" s="78">
        <v>2.2252290000000001</v>
      </c>
      <c r="AC93" s="78">
        <v>2.3437489999999999</v>
      </c>
      <c r="AD93" s="78">
        <v>2.4672360000000002</v>
      </c>
      <c r="AE93" s="78">
        <v>2.598859</v>
      </c>
      <c r="AF93" s="78">
        <v>2.7386159999999999</v>
      </c>
      <c r="AG93" s="78">
        <v>2.8866520000000002</v>
      </c>
      <c r="AH93" s="63">
        <v>0.122544</v>
      </c>
    </row>
    <row r="94" spans="1:34" ht="36.75">
      <c r="A94" s="58" t="s">
        <v>748</v>
      </c>
      <c r="B94" s="62" t="s">
        <v>226</v>
      </c>
      <c r="C94" s="78">
        <v>0.16417899999999999</v>
      </c>
      <c r="D94" s="78">
        <v>0.26661699999999999</v>
      </c>
      <c r="E94" s="78">
        <v>0.38649099999999997</v>
      </c>
      <c r="F94" s="78">
        <v>0.50137299999999996</v>
      </c>
      <c r="G94" s="78">
        <v>0.61419000000000001</v>
      </c>
      <c r="H94" s="78">
        <v>0.725437</v>
      </c>
      <c r="I94" s="78">
        <v>0.82792100000000002</v>
      </c>
      <c r="J94" s="78">
        <v>0.924508</v>
      </c>
      <c r="K94" s="78">
        <v>1.019326</v>
      </c>
      <c r="L94" s="78">
        <v>1.111796</v>
      </c>
      <c r="M94" s="78">
        <v>1.20394</v>
      </c>
      <c r="N94" s="78">
        <v>1.2947679999999999</v>
      </c>
      <c r="O94" s="78">
        <v>1.382439</v>
      </c>
      <c r="P94" s="78">
        <v>1.470337</v>
      </c>
      <c r="Q94" s="78">
        <v>1.560867</v>
      </c>
      <c r="R94" s="78">
        <v>1.6539330000000001</v>
      </c>
      <c r="S94" s="78">
        <v>1.747665</v>
      </c>
      <c r="T94" s="78">
        <v>1.8465050000000001</v>
      </c>
      <c r="U94" s="78">
        <v>1.951492</v>
      </c>
      <c r="V94" s="78">
        <v>2.0569839999999999</v>
      </c>
      <c r="W94" s="78">
        <v>2.1654819999999999</v>
      </c>
      <c r="X94" s="78">
        <v>2.286279</v>
      </c>
      <c r="Y94" s="78">
        <v>2.415295</v>
      </c>
      <c r="Z94" s="78">
        <v>2.5479159999999998</v>
      </c>
      <c r="AA94" s="78">
        <v>2.6800039999999998</v>
      </c>
      <c r="AB94" s="78">
        <v>2.8168299999999999</v>
      </c>
      <c r="AC94" s="78">
        <v>2.9604940000000002</v>
      </c>
      <c r="AD94" s="78">
        <v>3.1102089999999998</v>
      </c>
      <c r="AE94" s="78">
        <v>3.2700800000000001</v>
      </c>
      <c r="AF94" s="78">
        <v>3.44021</v>
      </c>
      <c r="AG94" s="78">
        <v>3.6207289999999999</v>
      </c>
      <c r="AH94" s="63">
        <v>0.10861999999999999</v>
      </c>
    </row>
    <row r="95" spans="1:34" ht="36.75">
      <c r="A95" s="58" t="s">
        <v>749</v>
      </c>
      <c r="B95" s="62" t="s">
        <v>227</v>
      </c>
      <c r="C95" s="78">
        <v>0.17207500000000001</v>
      </c>
      <c r="D95" s="78">
        <v>0.28374100000000002</v>
      </c>
      <c r="E95" s="78">
        <v>0.41526999999999997</v>
      </c>
      <c r="F95" s="78">
        <v>0.54169599999999996</v>
      </c>
      <c r="G95" s="78">
        <v>0.66685000000000005</v>
      </c>
      <c r="H95" s="78">
        <v>0.79152699999999998</v>
      </c>
      <c r="I95" s="78">
        <v>0.90726099999999998</v>
      </c>
      <c r="J95" s="78">
        <v>1.0168870000000001</v>
      </c>
      <c r="K95" s="78">
        <v>1.1252530000000001</v>
      </c>
      <c r="L95" s="78">
        <v>1.2319979999999999</v>
      </c>
      <c r="M95" s="78">
        <v>1.3392580000000001</v>
      </c>
      <c r="N95" s="78">
        <v>1.446159</v>
      </c>
      <c r="O95" s="78">
        <v>1.5500849999999999</v>
      </c>
      <c r="P95" s="78">
        <v>1.6547639999999999</v>
      </c>
      <c r="Q95" s="78">
        <v>1.762561</v>
      </c>
      <c r="R95" s="78">
        <v>1.873434</v>
      </c>
      <c r="S95" s="78">
        <v>1.9850920000000001</v>
      </c>
      <c r="T95" s="78">
        <v>2.102662</v>
      </c>
      <c r="U95" s="78">
        <v>2.2273559999999999</v>
      </c>
      <c r="V95" s="78">
        <v>2.3527010000000002</v>
      </c>
      <c r="W95" s="78">
        <v>2.4813010000000002</v>
      </c>
      <c r="X95" s="78">
        <v>2.6240589999999999</v>
      </c>
      <c r="Y95" s="78">
        <v>2.7760349999999998</v>
      </c>
      <c r="Z95" s="78">
        <v>2.931746</v>
      </c>
      <c r="AA95" s="78">
        <v>3.086392</v>
      </c>
      <c r="AB95" s="78">
        <v>3.2458170000000002</v>
      </c>
      <c r="AC95" s="78">
        <v>3.4123320000000001</v>
      </c>
      <c r="AD95" s="78">
        <v>3.5848260000000001</v>
      </c>
      <c r="AE95" s="78">
        <v>3.7677390000000002</v>
      </c>
      <c r="AF95" s="78">
        <v>3.9609299999999998</v>
      </c>
      <c r="AG95" s="78">
        <v>4.1644519999999998</v>
      </c>
      <c r="AH95" s="63">
        <v>0.11205900000000001</v>
      </c>
    </row>
    <row r="96" spans="1:34">
      <c r="A96" s="58" t="s">
        <v>750</v>
      </c>
      <c r="B96" s="62" t="s">
        <v>228</v>
      </c>
      <c r="C96" s="78">
        <v>0.13279199999999999</v>
      </c>
      <c r="D96" s="78">
        <v>0.25957799999999998</v>
      </c>
      <c r="E96" s="78">
        <v>0.412574</v>
      </c>
      <c r="F96" s="78">
        <v>0.56433599999999995</v>
      </c>
      <c r="G96" s="78">
        <v>0.71554700000000004</v>
      </c>
      <c r="H96" s="78">
        <v>0.86864799999999998</v>
      </c>
      <c r="I96" s="78">
        <v>1.01583</v>
      </c>
      <c r="J96" s="78">
        <v>1.1593059999999999</v>
      </c>
      <c r="K96" s="78">
        <v>1.3017799999999999</v>
      </c>
      <c r="L96" s="78">
        <v>1.444674</v>
      </c>
      <c r="M96" s="78">
        <v>1.590762</v>
      </c>
      <c r="N96" s="78">
        <v>1.739317</v>
      </c>
      <c r="O96" s="78">
        <v>1.8861939999999999</v>
      </c>
      <c r="P96" s="78">
        <v>2.0333209999999999</v>
      </c>
      <c r="Q96" s="78">
        <v>2.1833</v>
      </c>
      <c r="R96" s="78">
        <v>2.33555</v>
      </c>
      <c r="S96" s="78">
        <v>2.48638</v>
      </c>
      <c r="T96" s="78">
        <v>2.6414689999999998</v>
      </c>
      <c r="U96" s="78">
        <v>2.8077359999999998</v>
      </c>
      <c r="V96" s="78">
        <v>2.9772620000000001</v>
      </c>
      <c r="W96" s="78">
        <v>3.151119</v>
      </c>
      <c r="X96" s="78">
        <v>3.3401040000000002</v>
      </c>
      <c r="Y96" s="78">
        <v>3.54474</v>
      </c>
      <c r="Z96" s="78">
        <v>3.7597230000000001</v>
      </c>
      <c r="AA96" s="78">
        <v>3.977452</v>
      </c>
      <c r="AB96" s="78">
        <v>4.2026770000000004</v>
      </c>
      <c r="AC96" s="78">
        <v>4.4373459999999998</v>
      </c>
      <c r="AD96" s="78">
        <v>4.6805199999999996</v>
      </c>
      <c r="AE96" s="78">
        <v>4.9399470000000001</v>
      </c>
      <c r="AF96" s="78">
        <v>5.217498</v>
      </c>
      <c r="AG96" s="78">
        <v>5.5114140000000003</v>
      </c>
      <c r="AH96" s="63">
        <v>0.13223399999999999</v>
      </c>
    </row>
    <row r="97" spans="1:34" ht="36.75">
      <c r="A97" s="58" t="s">
        <v>751</v>
      </c>
      <c r="B97" s="61" t="s">
        <v>752</v>
      </c>
      <c r="C97" s="79">
        <v>5217.8559569999998</v>
      </c>
      <c r="D97" s="79">
        <v>5317.6064450000003</v>
      </c>
      <c r="E97" s="79">
        <v>5450.7939450000003</v>
      </c>
      <c r="F97" s="79">
        <v>5457.8100590000004</v>
      </c>
      <c r="G97" s="79">
        <v>5467.8408200000003</v>
      </c>
      <c r="H97" s="79">
        <v>5485.3789059999999</v>
      </c>
      <c r="I97" s="79">
        <v>5461.3066410000001</v>
      </c>
      <c r="J97" s="79">
        <v>5423.9711909999996</v>
      </c>
      <c r="K97" s="79">
        <v>5386.6630859999996</v>
      </c>
      <c r="L97" s="79">
        <v>5347.7846680000002</v>
      </c>
      <c r="M97" s="79">
        <v>5317.5146480000003</v>
      </c>
      <c r="N97" s="79">
        <v>5290.4096680000002</v>
      </c>
      <c r="O97" s="79">
        <v>5259.7163090000004</v>
      </c>
      <c r="P97" s="79">
        <v>5236.5673829999996</v>
      </c>
      <c r="Q97" s="79">
        <v>5226.1264650000003</v>
      </c>
      <c r="R97" s="79">
        <v>5225.1420900000003</v>
      </c>
      <c r="S97" s="79">
        <v>5221.9521480000003</v>
      </c>
      <c r="T97" s="79">
        <v>5225.7172849999997</v>
      </c>
      <c r="U97" s="79">
        <v>5242.4077150000003</v>
      </c>
      <c r="V97" s="79">
        <v>5260.0078119999998</v>
      </c>
      <c r="W97" s="79">
        <v>5275.6992190000001</v>
      </c>
      <c r="X97" s="79">
        <v>5307.404297</v>
      </c>
      <c r="Y97" s="79">
        <v>5355.0698240000002</v>
      </c>
      <c r="Z97" s="79">
        <v>5408.3237300000001</v>
      </c>
      <c r="AA97" s="79">
        <v>5456.2021480000003</v>
      </c>
      <c r="AB97" s="79">
        <v>5505.2817379999997</v>
      </c>
      <c r="AC97" s="79">
        <v>5555.1396480000003</v>
      </c>
      <c r="AD97" s="79">
        <v>5603.5048829999996</v>
      </c>
      <c r="AE97" s="79">
        <v>5657.3647460000002</v>
      </c>
      <c r="AF97" s="79">
        <v>5715.7880859999996</v>
      </c>
      <c r="AG97" s="79">
        <v>5776.8569340000004</v>
      </c>
      <c r="AH97" s="64">
        <v>3.398E-3</v>
      </c>
    </row>
    <row r="99" spans="1:34" ht="48.75">
      <c r="A99" s="55"/>
      <c r="B99" s="61" t="s">
        <v>753</v>
      </c>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row>
    <row r="100" spans="1:34" ht="24.75">
      <c r="A100" s="55"/>
      <c r="B100" s="61" t="s">
        <v>673</v>
      </c>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row>
    <row r="101" spans="1:34">
      <c r="A101" s="58" t="s">
        <v>754</v>
      </c>
      <c r="B101" s="62" t="s">
        <v>220</v>
      </c>
      <c r="C101" s="78">
        <v>14.441155</v>
      </c>
      <c r="D101" s="78">
        <v>14.628674999999999</v>
      </c>
      <c r="E101" s="78">
        <v>14.826237000000001</v>
      </c>
      <c r="F101" s="78">
        <v>15.029586999999999</v>
      </c>
      <c r="G101" s="78">
        <v>15.245305</v>
      </c>
      <c r="H101" s="78">
        <v>15.476521</v>
      </c>
      <c r="I101" s="78">
        <v>15.718033</v>
      </c>
      <c r="J101" s="78">
        <v>15.960606</v>
      </c>
      <c r="K101" s="78">
        <v>16.191763000000002</v>
      </c>
      <c r="L101" s="78">
        <v>16.413146999999999</v>
      </c>
      <c r="M101" s="78">
        <v>16.618607999999998</v>
      </c>
      <c r="N101" s="78">
        <v>16.806021000000001</v>
      </c>
      <c r="O101" s="78">
        <v>16.977104000000001</v>
      </c>
      <c r="P101" s="78">
        <v>17.133192000000001</v>
      </c>
      <c r="Q101" s="78">
        <v>17.27223</v>
      </c>
      <c r="R101" s="78">
        <v>17.396249999999998</v>
      </c>
      <c r="S101" s="78">
        <v>17.508419</v>
      </c>
      <c r="T101" s="78">
        <v>17.610192999999999</v>
      </c>
      <c r="U101" s="78">
        <v>17.702138999999999</v>
      </c>
      <c r="V101" s="78">
        <v>17.781745999999998</v>
      </c>
      <c r="W101" s="78">
        <v>17.851130999999999</v>
      </c>
      <c r="X101" s="78">
        <v>17.911246999999999</v>
      </c>
      <c r="Y101" s="78">
        <v>17.963654999999999</v>
      </c>
      <c r="Z101" s="78">
        <v>18.006924000000001</v>
      </c>
      <c r="AA101" s="78">
        <v>18.042721</v>
      </c>
      <c r="AB101" s="78">
        <v>18.073295999999999</v>
      </c>
      <c r="AC101" s="78">
        <v>18.100134000000001</v>
      </c>
      <c r="AD101" s="78">
        <v>18.122146999999998</v>
      </c>
      <c r="AE101" s="78">
        <v>18.139838999999998</v>
      </c>
      <c r="AF101" s="78">
        <v>18.155156999999999</v>
      </c>
      <c r="AG101" s="78">
        <v>18.168056</v>
      </c>
      <c r="AH101" s="63">
        <v>7.6819999999999996E-3</v>
      </c>
    </row>
    <row r="102" spans="1:34" ht="24.75">
      <c r="A102" s="58" t="s">
        <v>755</v>
      </c>
      <c r="B102" s="62" t="s">
        <v>221</v>
      </c>
      <c r="C102" s="78">
        <v>9.9267020000000006</v>
      </c>
      <c r="D102" s="78">
        <v>10.047406000000001</v>
      </c>
      <c r="E102" s="78">
        <v>10.179577</v>
      </c>
      <c r="F102" s="78">
        <v>10.321268999999999</v>
      </c>
      <c r="G102" s="78">
        <v>10.476922</v>
      </c>
      <c r="H102" s="78">
        <v>10.646212</v>
      </c>
      <c r="I102" s="78">
        <v>10.82499</v>
      </c>
      <c r="J102" s="78">
        <v>11.012845</v>
      </c>
      <c r="K102" s="78">
        <v>11.20072</v>
      </c>
      <c r="L102" s="78">
        <v>11.391628000000001</v>
      </c>
      <c r="M102" s="78">
        <v>11.580079</v>
      </c>
      <c r="N102" s="78">
        <v>11.768107000000001</v>
      </c>
      <c r="O102" s="78">
        <v>11.946362000000001</v>
      </c>
      <c r="P102" s="78">
        <v>12.112182000000001</v>
      </c>
      <c r="Q102" s="78">
        <v>12.268108</v>
      </c>
      <c r="R102" s="78">
        <v>12.415834</v>
      </c>
      <c r="S102" s="78">
        <v>12.553369</v>
      </c>
      <c r="T102" s="78">
        <v>12.682407</v>
      </c>
      <c r="U102" s="78">
        <v>12.805351999999999</v>
      </c>
      <c r="V102" s="78">
        <v>12.922828000000001</v>
      </c>
      <c r="W102" s="78">
        <v>13.034765</v>
      </c>
      <c r="X102" s="78">
        <v>13.132212000000001</v>
      </c>
      <c r="Y102" s="78">
        <v>13.222569999999999</v>
      </c>
      <c r="Z102" s="78">
        <v>13.304976</v>
      </c>
      <c r="AA102" s="78">
        <v>13.380089999999999</v>
      </c>
      <c r="AB102" s="78">
        <v>13.451065</v>
      </c>
      <c r="AC102" s="78">
        <v>13.519724999999999</v>
      </c>
      <c r="AD102" s="78">
        <v>13.587388000000001</v>
      </c>
      <c r="AE102" s="78">
        <v>13.656262999999999</v>
      </c>
      <c r="AF102" s="78">
        <v>13.727529000000001</v>
      </c>
      <c r="AG102" s="78">
        <v>13.800326</v>
      </c>
      <c r="AH102" s="63">
        <v>1.1043000000000001E-2</v>
      </c>
    </row>
    <row r="103" spans="1:34">
      <c r="A103" s="58" t="s">
        <v>756</v>
      </c>
      <c r="B103" s="62" t="s">
        <v>222</v>
      </c>
      <c r="C103" s="78">
        <v>11.814458</v>
      </c>
      <c r="D103" s="78">
        <v>12.035667</v>
      </c>
      <c r="E103" s="78">
        <v>12.181789</v>
      </c>
      <c r="F103" s="78">
        <v>12.289403</v>
      </c>
      <c r="G103" s="78">
        <v>12.387568999999999</v>
      </c>
      <c r="H103" s="78">
        <v>12.489755000000001</v>
      </c>
      <c r="I103" s="78">
        <v>12.601646000000001</v>
      </c>
      <c r="J103" s="78">
        <v>12.724716000000001</v>
      </c>
      <c r="K103" s="78">
        <v>12.831035999999999</v>
      </c>
      <c r="L103" s="78">
        <v>12.935676000000001</v>
      </c>
      <c r="M103" s="78">
        <v>13.039225999999999</v>
      </c>
      <c r="N103" s="78">
        <v>13.138006000000001</v>
      </c>
      <c r="O103" s="78">
        <v>13.22781</v>
      </c>
      <c r="P103" s="78">
        <v>13.306797</v>
      </c>
      <c r="Q103" s="78">
        <v>13.377143999999999</v>
      </c>
      <c r="R103" s="78">
        <v>13.438286</v>
      </c>
      <c r="S103" s="78">
        <v>13.490224</v>
      </c>
      <c r="T103" s="78">
        <v>13.534329</v>
      </c>
      <c r="U103" s="78">
        <v>13.572082999999999</v>
      </c>
      <c r="V103" s="78">
        <v>13.604445</v>
      </c>
      <c r="W103" s="78">
        <v>13.634555000000001</v>
      </c>
      <c r="X103" s="78">
        <v>13.661902</v>
      </c>
      <c r="Y103" s="78">
        <v>13.686707</v>
      </c>
      <c r="Z103" s="78">
        <v>13.709042</v>
      </c>
      <c r="AA103" s="78">
        <v>13.729058999999999</v>
      </c>
      <c r="AB103" s="78">
        <v>13.746888</v>
      </c>
      <c r="AC103" s="78">
        <v>13.76193</v>
      </c>
      <c r="AD103" s="78">
        <v>13.771383999999999</v>
      </c>
      <c r="AE103" s="78">
        <v>13.779349</v>
      </c>
      <c r="AF103" s="78">
        <v>13.786849999999999</v>
      </c>
      <c r="AG103" s="78">
        <v>13.794600000000001</v>
      </c>
      <c r="AH103" s="63">
        <v>5.1780000000000003E-3</v>
      </c>
    </row>
    <row r="104" spans="1:34" ht="60.75">
      <c r="A104" s="58" t="s">
        <v>757</v>
      </c>
      <c r="B104" s="62" t="s">
        <v>223</v>
      </c>
      <c r="C104" s="78">
        <v>11.239466</v>
      </c>
      <c r="D104" s="78">
        <v>11.575252000000001</v>
      </c>
      <c r="E104" s="78">
        <v>11.801546</v>
      </c>
      <c r="F104" s="78">
        <v>11.981204</v>
      </c>
      <c r="G104" s="78">
        <v>12.147366</v>
      </c>
      <c r="H104" s="78">
        <v>12.315771</v>
      </c>
      <c r="I104" s="78">
        <v>12.490402</v>
      </c>
      <c r="J104" s="78">
        <v>12.672897000000001</v>
      </c>
      <c r="K104" s="78">
        <v>12.827883999999999</v>
      </c>
      <c r="L104" s="78">
        <v>12.967802000000001</v>
      </c>
      <c r="M104" s="78">
        <v>13.09581</v>
      </c>
      <c r="N104" s="78">
        <v>13.210972999999999</v>
      </c>
      <c r="O104" s="78">
        <v>13.312048000000001</v>
      </c>
      <c r="P104" s="78">
        <v>13.398804999999999</v>
      </c>
      <c r="Q104" s="78">
        <v>13.471738</v>
      </c>
      <c r="R104" s="78">
        <v>13.531838</v>
      </c>
      <c r="S104" s="78">
        <v>13.580890999999999</v>
      </c>
      <c r="T104" s="78">
        <v>13.621471</v>
      </c>
      <c r="U104" s="78">
        <v>13.654075000000001</v>
      </c>
      <c r="V104" s="78">
        <v>13.680985</v>
      </c>
      <c r="W104" s="78">
        <v>13.709327999999999</v>
      </c>
      <c r="X104" s="78">
        <v>13.732798000000001</v>
      </c>
      <c r="Y104" s="78">
        <v>13.750989000000001</v>
      </c>
      <c r="Z104" s="78">
        <v>13.764068</v>
      </c>
      <c r="AA104" s="78">
        <v>13.772107999999999</v>
      </c>
      <c r="AB104" s="78">
        <v>13.775297999999999</v>
      </c>
      <c r="AC104" s="78">
        <v>13.773542000000001</v>
      </c>
      <c r="AD104" s="78">
        <v>13.76587</v>
      </c>
      <c r="AE104" s="78">
        <v>13.754224000000001</v>
      </c>
      <c r="AF104" s="78">
        <v>13.73978</v>
      </c>
      <c r="AG104" s="78">
        <v>13.723494000000001</v>
      </c>
      <c r="AH104" s="63">
        <v>6.6779999999999999E-3</v>
      </c>
    </row>
    <row r="105" spans="1:34" ht="24.75">
      <c r="A105" s="58" t="s">
        <v>758</v>
      </c>
      <c r="B105" s="62" t="s">
        <v>224</v>
      </c>
      <c r="C105" s="78">
        <v>10.253254999999999</v>
      </c>
      <c r="D105" s="78">
        <v>10.360967</v>
      </c>
      <c r="E105" s="78">
        <v>10.478137</v>
      </c>
      <c r="F105" s="78">
        <v>10.603483000000001</v>
      </c>
      <c r="G105" s="78">
        <v>10.740444</v>
      </c>
      <c r="H105" s="78">
        <v>10.889589000000001</v>
      </c>
      <c r="I105" s="78">
        <v>11.048202</v>
      </c>
      <c r="J105" s="78">
        <v>11.215681</v>
      </c>
      <c r="K105" s="78">
        <v>11.375712</v>
      </c>
      <c r="L105" s="78">
        <v>11.537001999999999</v>
      </c>
      <c r="M105" s="78">
        <v>11.697734000000001</v>
      </c>
      <c r="N105" s="78">
        <v>11.855029</v>
      </c>
      <c r="O105" s="78">
        <v>12.004428000000001</v>
      </c>
      <c r="P105" s="78">
        <v>12.143428999999999</v>
      </c>
      <c r="Q105" s="78">
        <v>12.276748</v>
      </c>
      <c r="R105" s="78">
        <v>12.401439999999999</v>
      </c>
      <c r="S105" s="78">
        <v>12.51764</v>
      </c>
      <c r="T105" s="78">
        <v>12.623834</v>
      </c>
      <c r="U105" s="78">
        <v>12.723661999999999</v>
      </c>
      <c r="V105" s="78">
        <v>12.814814</v>
      </c>
      <c r="W105" s="78">
        <v>12.897702000000001</v>
      </c>
      <c r="X105" s="78">
        <v>12.966091</v>
      </c>
      <c r="Y105" s="78">
        <v>13.027263</v>
      </c>
      <c r="Z105" s="78">
        <v>13.081823</v>
      </c>
      <c r="AA105" s="78">
        <v>13.132109</v>
      </c>
      <c r="AB105" s="78">
        <v>13.179739</v>
      </c>
      <c r="AC105" s="78">
        <v>13.226922</v>
      </c>
      <c r="AD105" s="78">
        <v>13.274701</v>
      </c>
      <c r="AE105" s="78">
        <v>13.324634</v>
      </c>
      <c r="AF105" s="78">
        <v>13.377333999999999</v>
      </c>
      <c r="AG105" s="78">
        <v>13.432138</v>
      </c>
      <c r="AH105" s="63">
        <v>9.0430000000000007E-3</v>
      </c>
    </row>
    <row r="106" spans="1:34">
      <c r="A106" s="58" t="s">
        <v>759</v>
      </c>
      <c r="B106" s="62" t="s">
        <v>225</v>
      </c>
      <c r="C106" s="78">
        <v>26.399508999999998</v>
      </c>
      <c r="D106" s="78">
        <v>26.755780999999999</v>
      </c>
      <c r="E106" s="78">
        <v>26.928184999999999</v>
      </c>
      <c r="F106" s="78">
        <v>27.042293999999998</v>
      </c>
      <c r="G106" s="78">
        <v>27.142814999999999</v>
      </c>
      <c r="H106" s="78">
        <v>27.248234</v>
      </c>
      <c r="I106" s="78">
        <v>27.365373999999999</v>
      </c>
      <c r="J106" s="78">
        <v>27.497843</v>
      </c>
      <c r="K106" s="78">
        <v>27.629349000000001</v>
      </c>
      <c r="L106" s="78">
        <v>27.775953000000001</v>
      </c>
      <c r="M106" s="78">
        <v>27.927216999999999</v>
      </c>
      <c r="N106" s="78">
        <v>28.072451000000001</v>
      </c>
      <c r="O106" s="78">
        <v>28.203959999999999</v>
      </c>
      <c r="P106" s="78">
        <v>28.322315</v>
      </c>
      <c r="Q106" s="78">
        <v>28.426901000000001</v>
      </c>
      <c r="R106" s="78">
        <v>28.516711999999998</v>
      </c>
      <c r="S106" s="78">
        <v>28.592558</v>
      </c>
      <c r="T106" s="78">
        <v>28.656251999999999</v>
      </c>
      <c r="U106" s="78">
        <v>28.709403999999999</v>
      </c>
      <c r="V106" s="78">
        <v>28.754958999999999</v>
      </c>
      <c r="W106" s="78">
        <v>28.78237</v>
      </c>
      <c r="X106" s="78">
        <v>28.806516999999999</v>
      </c>
      <c r="Y106" s="78">
        <v>28.828320999999999</v>
      </c>
      <c r="Z106" s="78">
        <v>28.85087</v>
      </c>
      <c r="AA106" s="78">
        <v>28.874853000000002</v>
      </c>
      <c r="AB106" s="78">
        <v>28.899998</v>
      </c>
      <c r="AC106" s="78">
        <v>28.925726000000001</v>
      </c>
      <c r="AD106" s="78">
        <v>28.951874</v>
      </c>
      <c r="AE106" s="78">
        <v>28.978064</v>
      </c>
      <c r="AF106" s="78">
        <v>29.003675000000001</v>
      </c>
      <c r="AG106" s="78">
        <v>29.027661999999999</v>
      </c>
      <c r="AH106" s="63">
        <v>3.1679999999999998E-3</v>
      </c>
    </row>
    <row r="107" spans="1:34" ht="36.75">
      <c r="A107" s="58" t="s">
        <v>760</v>
      </c>
      <c r="B107" s="62" t="s">
        <v>226</v>
      </c>
      <c r="C107" s="78">
        <v>22.632963</v>
      </c>
      <c r="D107" s="78">
        <v>22.804981000000002</v>
      </c>
      <c r="E107" s="78">
        <v>23.004892000000002</v>
      </c>
      <c r="F107" s="78">
        <v>23.193795999999999</v>
      </c>
      <c r="G107" s="78">
        <v>23.416328</v>
      </c>
      <c r="H107" s="78">
        <v>23.683167999999998</v>
      </c>
      <c r="I107" s="78">
        <v>23.992905</v>
      </c>
      <c r="J107" s="78">
        <v>24.346105999999999</v>
      </c>
      <c r="K107" s="78">
        <v>24.686508</v>
      </c>
      <c r="L107" s="78">
        <v>25.057226</v>
      </c>
      <c r="M107" s="78">
        <v>25.43384</v>
      </c>
      <c r="N107" s="78">
        <v>25.805019000000001</v>
      </c>
      <c r="O107" s="78">
        <v>26.144081</v>
      </c>
      <c r="P107" s="78">
        <v>26.447068999999999</v>
      </c>
      <c r="Q107" s="78">
        <v>26.715181000000001</v>
      </c>
      <c r="R107" s="78">
        <v>26.947904999999999</v>
      </c>
      <c r="S107" s="78">
        <v>27.146709000000001</v>
      </c>
      <c r="T107" s="78">
        <v>27.315069000000001</v>
      </c>
      <c r="U107" s="78">
        <v>27.456453</v>
      </c>
      <c r="V107" s="78">
        <v>27.578709</v>
      </c>
      <c r="W107" s="78">
        <v>27.685963000000001</v>
      </c>
      <c r="X107" s="78">
        <v>27.781416</v>
      </c>
      <c r="Y107" s="78">
        <v>27.867270000000001</v>
      </c>
      <c r="Z107" s="78">
        <v>27.951789999999999</v>
      </c>
      <c r="AA107" s="78">
        <v>28.034054000000001</v>
      </c>
      <c r="AB107" s="78">
        <v>28.112970000000001</v>
      </c>
      <c r="AC107" s="78">
        <v>28.186712</v>
      </c>
      <c r="AD107" s="78">
        <v>28.254383000000001</v>
      </c>
      <c r="AE107" s="78">
        <v>28.314955000000001</v>
      </c>
      <c r="AF107" s="78">
        <v>28.367466</v>
      </c>
      <c r="AG107" s="78">
        <v>28.409887000000001</v>
      </c>
      <c r="AH107" s="63">
        <v>7.6059999999999999E-3</v>
      </c>
    </row>
    <row r="108" spans="1:34" ht="36.75">
      <c r="A108" s="58" t="s">
        <v>761</v>
      </c>
      <c r="B108" s="62" t="s">
        <v>227</v>
      </c>
      <c r="C108" s="78">
        <v>18.31916</v>
      </c>
      <c r="D108" s="78">
        <v>18.487839000000001</v>
      </c>
      <c r="E108" s="78">
        <v>18.575558000000001</v>
      </c>
      <c r="F108" s="78">
        <v>18.652594000000001</v>
      </c>
      <c r="G108" s="78">
        <v>18.734797</v>
      </c>
      <c r="H108" s="78">
        <v>18.830400000000001</v>
      </c>
      <c r="I108" s="78">
        <v>18.941905999999999</v>
      </c>
      <c r="J108" s="78">
        <v>19.07225</v>
      </c>
      <c r="K108" s="78">
        <v>19.193322999999999</v>
      </c>
      <c r="L108" s="78">
        <v>19.320958999999998</v>
      </c>
      <c r="M108" s="78">
        <v>19.447026999999999</v>
      </c>
      <c r="N108" s="78">
        <v>19.560010999999999</v>
      </c>
      <c r="O108" s="78">
        <v>19.665638000000001</v>
      </c>
      <c r="P108" s="78">
        <v>19.762432</v>
      </c>
      <c r="Q108" s="78">
        <v>19.849924000000001</v>
      </c>
      <c r="R108" s="78">
        <v>19.928265</v>
      </c>
      <c r="S108" s="78">
        <v>19.998434</v>
      </c>
      <c r="T108" s="78">
        <v>20.055775000000001</v>
      </c>
      <c r="U108" s="78">
        <v>20.107605</v>
      </c>
      <c r="V108" s="78">
        <v>20.155799999999999</v>
      </c>
      <c r="W108" s="78">
        <v>20.201256000000001</v>
      </c>
      <c r="X108" s="78">
        <v>20.244726</v>
      </c>
      <c r="Y108" s="78">
        <v>20.285682999999999</v>
      </c>
      <c r="Z108" s="78">
        <v>20.326917999999999</v>
      </c>
      <c r="AA108" s="78">
        <v>20.367916000000001</v>
      </c>
      <c r="AB108" s="78">
        <v>20.408463000000001</v>
      </c>
      <c r="AC108" s="78">
        <v>20.447752000000001</v>
      </c>
      <c r="AD108" s="78">
        <v>20.485363</v>
      </c>
      <c r="AE108" s="78">
        <v>20.520792</v>
      </c>
      <c r="AF108" s="78">
        <v>20.552965</v>
      </c>
      <c r="AG108" s="78">
        <v>20.581814000000001</v>
      </c>
      <c r="AH108" s="63">
        <v>3.8899999999999998E-3</v>
      </c>
    </row>
    <row r="109" spans="1:34">
      <c r="A109" s="58" t="s">
        <v>762</v>
      </c>
      <c r="B109" s="62" t="s">
        <v>228</v>
      </c>
      <c r="C109" s="78">
        <v>18.454547999999999</v>
      </c>
      <c r="D109" s="78">
        <v>17.22167</v>
      </c>
      <c r="E109" s="78">
        <v>16.867775000000002</v>
      </c>
      <c r="F109" s="78">
        <v>16.693802000000002</v>
      </c>
      <c r="G109" s="78">
        <v>16.587803000000001</v>
      </c>
      <c r="H109" s="78">
        <v>16.515595999999999</v>
      </c>
      <c r="I109" s="78">
        <v>16.464047999999998</v>
      </c>
      <c r="J109" s="78">
        <v>16.425732</v>
      </c>
      <c r="K109" s="78">
        <v>16.395925999999999</v>
      </c>
      <c r="L109" s="78">
        <v>16.372328</v>
      </c>
      <c r="M109" s="78">
        <v>16.353483000000001</v>
      </c>
      <c r="N109" s="78">
        <v>16.338339000000001</v>
      </c>
      <c r="O109" s="78">
        <v>16.326218000000001</v>
      </c>
      <c r="P109" s="78">
        <v>16.316557</v>
      </c>
      <c r="Q109" s="78">
        <v>16.308928999999999</v>
      </c>
      <c r="R109" s="78">
        <v>16.303013</v>
      </c>
      <c r="S109" s="78">
        <v>16.298501999999999</v>
      </c>
      <c r="T109" s="78">
        <v>16.295107000000002</v>
      </c>
      <c r="U109" s="78">
        <v>16.292560999999999</v>
      </c>
      <c r="V109" s="78">
        <v>16.288111000000001</v>
      </c>
      <c r="W109" s="78">
        <v>16.283850000000001</v>
      </c>
      <c r="X109" s="78">
        <v>16.280087000000002</v>
      </c>
      <c r="Y109" s="78">
        <v>16.276748999999999</v>
      </c>
      <c r="Z109" s="78">
        <v>16.269725999999999</v>
      </c>
      <c r="AA109" s="78">
        <v>16.264316999999998</v>
      </c>
      <c r="AB109" s="78">
        <v>16.260110999999998</v>
      </c>
      <c r="AC109" s="78">
        <v>16.256844999999998</v>
      </c>
      <c r="AD109" s="78">
        <v>16.254283999999998</v>
      </c>
      <c r="AE109" s="78">
        <v>16.252281</v>
      </c>
      <c r="AF109" s="78">
        <v>16.250710999999999</v>
      </c>
      <c r="AG109" s="78">
        <v>16.250630999999998</v>
      </c>
      <c r="AH109" s="63">
        <v>-4.2300000000000003E-3</v>
      </c>
    </row>
    <row r="110" spans="1:34" ht="36.75">
      <c r="A110" s="58" t="s">
        <v>763</v>
      </c>
      <c r="B110" s="62" t="s">
        <v>764</v>
      </c>
      <c r="C110" s="78">
        <v>13.189824</v>
      </c>
      <c r="D110" s="78">
        <v>13.375131</v>
      </c>
      <c r="E110" s="78">
        <v>13.572129</v>
      </c>
      <c r="F110" s="78">
        <v>13.774395</v>
      </c>
      <c r="G110" s="78">
        <v>13.988068999999999</v>
      </c>
      <c r="H110" s="78">
        <v>14.214337</v>
      </c>
      <c r="I110" s="78">
        <v>14.446809999999999</v>
      </c>
      <c r="J110" s="78">
        <v>14.679754000000001</v>
      </c>
      <c r="K110" s="78">
        <v>14.902338</v>
      </c>
      <c r="L110" s="78">
        <v>15.116213</v>
      </c>
      <c r="M110" s="78">
        <v>15.315773</v>
      </c>
      <c r="N110" s="78">
        <v>15.501522</v>
      </c>
      <c r="O110" s="78">
        <v>15.669395</v>
      </c>
      <c r="P110" s="78">
        <v>15.819436</v>
      </c>
      <c r="Q110" s="78">
        <v>15.953656000000001</v>
      </c>
      <c r="R110" s="78">
        <v>16.074217000000001</v>
      </c>
      <c r="S110" s="78">
        <v>16.181452</v>
      </c>
      <c r="T110" s="78">
        <v>16.277356999999999</v>
      </c>
      <c r="U110" s="78">
        <v>16.364135999999998</v>
      </c>
      <c r="V110" s="78">
        <v>16.441041999999999</v>
      </c>
      <c r="W110" s="78">
        <v>16.509022000000002</v>
      </c>
      <c r="X110" s="78">
        <v>16.564892</v>
      </c>
      <c r="Y110" s="78">
        <v>16.613281000000001</v>
      </c>
      <c r="Z110" s="78">
        <v>16.652504</v>
      </c>
      <c r="AA110" s="78">
        <v>16.684100999999998</v>
      </c>
      <c r="AB110" s="78">
        <v>16.710799999999999</v>
      </c>
      <c r="AC110" s="78">
        <v>16.734235999999999</v>
      </c>
      <c r="AD110" s="78">
        <v>16.754442000000001</v>
      </c>
      <c r="AE110" s="78">
        <v>16.772921</v>
      </c>
      <c r="AF110" s="78">
        <v>16.791166</v>
      </c>
      <c r="AG110" s="78">
        <v>16.808792</v>
      </c>
      <c r="AH110" s="63">
        <v>8.1150000000000007E-3</v>
      </c>
    </row>
    <row r="111" spans="1:34">
      <c r="A111" s="55"/>
      <c r="B111" s="61" t="s">
        <v>229</v>
      </c>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row>
    <row r="112" spans="1:34">
      <c r="A112" s="58" t="s">
        <v>765</v>
      </c>
      <c r="B112" s="62" t="s">
        <v>220</v>
      </c>
      <c r="C112" s="78">
        <v>8.9404760000000003</v>
      </c>
      <c r="D112" s="78">
        <v>9.0363819999999997</v>
      </c>
      <c r="E112" s="78">
        <v>9.1547750000000008</v>
      </c>
      <c r="F112" s="78">
        <v>9.2892670000000006</v>
      </c>
      <c r="G112" s="78">
        <v>9.4388299999999994</v>
      </c>
      <c r="H112" s="78">
        <v>9.6053990000000002</v>
      </c>
      <c r="I112" s="78">
        <v>9.7839679999999998</v>
      </c>
      <c r="J112" s="78">
        <v>9.9716140000000006</v>
      </c>
      <c r="K112" s="78">
        <v>10.154836</v>
      </c>
      <c r="L112" s="78">
        <v>10.346681999999999</v>
      </c>
      <c r="M112" s="78">
        <v>10.546023999999999</v>
      </c>
      <c r="N112" s="78">
        <v>10.754020000000001</v>
      </c>
      <c r="O112" s="78">
        <v>10.958914999999999</v>
      </c>
      <c r="P112" s="78">
        <v>11.150485</v>
      </c>
      <c r="Q112" s="78">
        <v>11.329257999999999</v>
      </c>
      <c r="R112" s="78">
        <v>11.492611</v>
      </c>
      <c r="S112" s="78">
        <v>11.639251</v>
      </c>
      <c r="T112" s="78">
        <v>11.770699</v>
      </c>
      <c r="U112" s="78">
        <v>11.890703999999999</v>
      </c>
      <c r="V112" s="78">
        <v>12.001735999999999</v>
      </c>
      <c r="W112" s="78">
        <v>12.103960000000001</v>
      </c>
      <c r="X112" s="78">
        <v>12.196728</v>
      </c>
      <c r="Y112" s="78">
        <v>12.27952</v>
      </c>
      <c r="Z112" s="78">
        <v>12.349544</v>
      </c>
      <c r="AA112" s="78">
        <v>12.408097</v>
      </c>
      <c r="AB112" s="78">
        <v>12.45811</v>
      </c>
      <c r="AC112" s="78">
        <v>12.502172</v>
      </c>
      <c r="AD112" s="78">
        <v>12.540189</v>
      </c>
      <c r="AE112" s="78">
        <v>12.573407</v>
      </c>
      <c r="AF112" s="78">
        <v>12.603676999999999</v>
      </c>
      <c r="AG112" s="78">
        <v>12.63172</v>
      </c>
      <c r="AH112" s="63">
        <v>1.1587E-2</v>
      </c>
    </row>
    <row r="113" spans="1:34" ht="24.75">
      <c r="A113" s="58" t="s">
        <v>766</v>
      </c>
      <c r="B113" s="62" t="s">
        <v>221</v>
      </c>
      <c r="C113" s="78">
        <v>6.6134069999999996</v>
      </c>
      <c r="D113" s="78">
        <v>6.6567069999999999</v>
      </c>
      <c r="E113" s="78">
        <v>6.7124790000000001</v>
      </c>
      <c r="F113" s="78">
        <v>6.7777089999999998</v>
      </c>
      <c r="G113" s="78">
        <v>6.850651</v>
      </c>
      <c r="H113" s="78">
        <v>6.9346740000000002</v>
      </c>
      <c r="I113" s="78">
        <v>7.0271020000000002</v>
      </c>
      <c r="J113" s="78">
        <v>7.1272320000000002</v>
      </c>
      <c r="K113" s="78">
        <v>7.22478</v>
      </c>
      <c r="L113" s="78">
        <v>7.3280760000000003</v>
      </c>
      <c r="M113" s="78">
        <v>7.4381510000000004</v>
      </c>
      <c r="N113" s="78">
        <v>7.5557439999999998</v>
      </c>
      <c r="O113" s="78">
        <v>7.6756159999999998</v>
      </c>
      <c r="P113" s="78">
        <v>7.794842</v>
      </c>
      <c r="Q113" s="78">
        <v>7.9073630000000001</v>
      </c>
      <c r="R113" s="78">
        <v>8.0144570000000002</v>
      </c>
      <c r="S113" s="78">
        <v>8.1157540000000008</v>
      </c>
      <c r="T113" s="78">
        <v>8.2084890000000001</v>
      </c>
      <c r="U113" s="78">
        <v>8.2963269999999998</v>
      </c>
      <c r="V113" s="78">
        <v>8.3777659999999994</v>
      </c>
      <c r="W113" s="78">
        <v>8.4553399999999996</v>
      </c>
      <c r="X113" s="78">
        <v>8.5272749999999995</v>
      </c>
      <c r="Y113" s="78">
        <v>8.593337</v>
      </c>
      <c r="Z113" s="78">
        <v>8.652272</v>
      </c>
      <c r="AA113" s="78">
        <v>8.7048109999999994</v>
      </c>
      <c r="AB113" s="78">
        <v>8.7532599999999992</v>
      </c>
      <c r="AC113" s="78">
        <v>8.7979179999999992</v>
      </c>
      <c r="AD113" s="78">
        <v>8.8393770000000007</v>
      </c>
      <c r="AE113" s="78">
        <v>8.8767929999999993</v>
      </c>
      <c r="AF113" s="78">
        <v>8.9107950000000002</v>
      </c>
      <c r="AG113" s="78">
        <v>8.9427699999999994</v>
      </c>
      <c r="AH113" s="63">
        <v>1.0109E-2</v>
      </c>
    </row>
    <row r="114" spans="1:34">
      <c r="A114" s="58" t="s">
        <v>767</v>
      </c>
      <c r="B114" s="62" t="s">
        <v>222</v>
      </c>
      <c r="C114" s="78">
        <v>6.6512799999999999</v>
      </c>
      <c r="D114" s="78">
        <v>6.69374</v>
      </c>
      <c r="E114" s="78">
        <v>6.7533089999999998</v>
      </c>
      <c r="F114" s="78">
        <v>6.8296229999999998</v>
      </c>
      <c r="G114" s="78">
        <v>6.9223929999999996</v>
      </c>
      <c r="H114" s="78">
        <v>7.0338139999999996</v>
      </c>
      <c r="I114" s="78">
        <v>7.162801</v>
      </c>
      <c r="J114" s="78">
        <v>7.3053049999999997</v>
      </c>
      <c r="K114" s="78">
        <v>7.4456110000000004</v>
      </c>
      <c r="L114" s="78">
        <v>7.5961749999999997</v>
      </c>
      <c r="M114" s="78">
        <v>7.7527100000000004</v>
      </c>
      <c r="N114" s="78">
        <v>7.9141399999999997</v>
      </c>
      <c r="O114" s="78">
        <v>8.0709820000000008</v>
      </c>
      <c r="P114" s="78">
        <v>8.2122969999999995</v>
      </c>
      <c r="Q114" s="78">
        <v>8.3391990000000007</v>
      </c>
      <c r="R114" s="78">
        <v>8.462828</v>
      </c>
      <c r="S114" s="78">
        <v>8.5746579999999994</v>
      </c>
      <c r="T114" s="78">
        <v>8.6716730000000002</v>
      </c>
      <c r="U114" s="78">
        <v>8.7547709999999999</v>
      </c>
      <c r="V114" s="78">
        <v>8.8268880000000003</v>
      </c>
      <c r="W114" s="78">
        <v>8.8883259999999993</v>
      </c>
      <c r="X114" s="78">
        <v>8.9399899999999999</v>
      </c>
      <c r="Y114" s="78">
        <v>8.9836550000000006</v>
      </c>
      <c r="Z114" s="78">
        <v>9.0208270000000006</v>
      </c>
      <c r="AA114" s="78">
        <v>9.052505</v>
      </c>
      <c r="AB114" s="78">
        <v>9.0794940000000004</v>
      </c>
      <c r="AC114" s="78">
        <v>9.1025589999999994</v>
      </c>
      <c r="AD114" s="78">
        <v>9.1224950000000007</v>
      </c>
      <c r="AE114" s="78">
        <v>9.1401610000000009</v>
      </c>
      <c r="AF114" s="78">
        <v>9.1641200000000005</v>
      </c>
      <c r="AG114" s="78">
        <v>9.1839209999999998</v>
      </c>
      <c r="AH114" s="63">
        <v>1.0813E-2</v>
      </c>
    </row>
    <row r="115" spans="1:34" ht="60.75">
      <c r="A115" s="58" t="s">
        <v>768</v>
      </c>
      <c r="B115" s="62" t="s">
        <v>223</v>
      </c>
      <c r="C115" s="78">
        <v>6.7406430000000004</v>
      </c>
      <c r="D115" s="78">
        <v>6.8477740000000002</v>
      </c>
      <c r="E115" s="78">
        <v>6.9631809999999996</v>
      </c>
      <c r="F115" s="78">
        <v>7.0839860000000003</v>
      </c>
      <c r="G115" s="78">
        <v>7.2115590000000003</v>
      </c>
      <c r="H115" s="78">
        <v>7.3492930000000003</v>
      </c>
      <c r="I115" s="78">
        <v>7.4943070000000001</v>
      </c>
      <c r="J115" s="78">
        <v>7.6426460000000001</v>
      </c>
      <c r="K115" s="78">
        <v>7.7778650000000003</v>
      </c>
      <c r="L115" s="78">
        <v>7.9161070000000002</v>
      </c>
      <c r="M115" s="78">
        <v>8.0580409999999993</v>
      </c>
      <c r="N115" s="78">
        <v>8.2037519999999997</v>
      </c>
      <c r="O115" s="78">
        <v>8.3473100000000002</v>
      </c>
      <c r="P115" s="78">
        <v>8.4822120000000005</v>
      </c>
      <c r="Q115" s="78">
        <v>8.6085600000000007</v>
      </c>
      <c r="R115" s="78">
        <v>8.7238760000000006</v>
      </c>
      <c r="S115" s="78">
        <v>8.8271739999999994</v>
      </c>
      <c r="T115" s="78">
        <v>8.9169400000000003</v>
      </c>
      <c r="U115" s="78">
        <v>8.9940569999999997</v>
      </c>
      <c r="V115" s="78">
        <v>9.0602409999999995</v>
      </c>
      <c r="W115" s="78">
        <v>9.1161309999999993</v>
      </c>
      <c r="X115" s="78">
        <v>9.1641980000000007</v>
      </c>
      <c r="Y115" s="78">
        <v>9.2044610000000002</v>
      </c>
      <c r="Z115" s="78">
        <v>9.241619</v>
      </c>
      <c r="AA115" s="78">
        <v>9.2749959999999998</v>
      </c>
      <c r="AB115" s="78">
        <v>9.3026769999999992</v>
      </c>
      <c r="AC115" s="78">
        <v>9.3261679999999991</v>
      </c>
      <c r="AD115" s="78">
        <v>9.3478359999999991</v>
      </c>
      <c r="AE115" s="78">
        <v>9.3682660000000002</v>
      </c>
      <c r="AF115" s="78">
        <v>9.3871769999999994</v>
      </c>
      <c r="AG115" s="78">
        <v>9.4043069999999993</v>
      </c>
      <c r="AH115" s="63">
        <v>1.1162E-2</v>
      </c>
    </row>
    <row r="116" spans="1:34">
      <c r="A116" s="58" t="s">
        <v>769</v>
      </c>
      <c r="B116" s="260" t="s">
        <v>224</v>
      </c>
      <c r="C116" s="263">
        <v>6.8314630000000003</v>
      </c>
      <c r="D116" s="263">
        <v>6.8920669999999999</v>
      </c>
      <c r="E116" s="263">
        <v>6.9636399999999998</v>
      </c>
      <c r="F116" s="263">
        <v>7.0424420000000003</v>
      </c>
      <c r="G116" s="263">
        <v>7.1281319999999999</v>
      </c>
      <c r="H116" s="263">
        <v>7.2232580000000004</v>
      </c>
      <c r="I116" s="263">
        <v>7.326784</v>
      </c>
      <c r="J116" s="263">
        <v>7.4372249999999998</v>
      </c>
      <c r="K116" s="263">
        <v>7.5396590000000003</v>
      </c>
      <c r="L116" s="263">
        <v>7.6486070000000002</v>
      </c>
      <c r="M116" s="263">
        <v>7.7619360000000004</v>
      </c>
      <c r="N116" s="263">
        <v>7.8823309999999998</v>
      </c>
      <c r="O116" s="263">
        <v>8.0035799999999995</v>
      </c>
      <c r="P116" s="263">
        <v>8.1219900000000003</v>
      </c>
      <c r="Q116" s="263">
        <v>8.2252600000000005</v>
      </c>
      <c r="R116" s="263">
        <v>8.3188899999999997</v>
      </c>
      <c r="S116" s="263">
        <v>8.4037509999999997</v>
      </c>
      <c r="T116" s="263">
        <v>8.4774890000000003</v>
      </c>
      <c r="U116" s="263">
        <v>8.5456640000000004</v>
      </c>
      <c r="V116" s="263">
        <v>8.6067289999999996</v>
      </c>
      <c r="W116" s="263">
        <v>8.6612030000000004</v>
      </c>
      <c r="X116" s="263">
        <v>8.7100209999999993</v>
      </c>
      <c r="Y116" s="263">
        <v>8.753679</v>
      </c>
      <c r="Z116" s="263">
        <v>8.7926490000000008</v>
      </c>
      <c r="AA116" s="263">
        <v>8.8277719999999995</v>
      </c>
      <c r="AB116" s="263">
        <v>8.8590339999999994</v>
      </c>
      <c r="AC116" s="263">
        <v>8.8872140000000002</v>
      </c>
      <c r="AD116" s="263">
        <v>8.9130579999999995</v>
      </c>
      <c r="AE116" s="263">
        <v>8.9370720000000006</v>
      </c>
      <c r="AF116" s="263">
        <v>8.9583569999999995</v>
      </c>
      <c r="AG116" s="263">
        <v>8.9769469999999991</v>
      </c>
      <c r="AH116" s="262">
        <v>9.1459999999999996E-3</v>
      </c>
    </row>
    <row r="117" spans="1:34">
      <c r="A117" s="58" t="s">
        <v>770</v>
      </c>
      <c r="B117" s="62" t="s">
        <v>225</v>
      </c>
      <c r="C117" s="78">
        <v>17.467136</v>
      </c>
      <c r="D117" s="78">
        <v>17.398571</v>
      </c>
      <c r="E117" s="78">
        <v>17.447804999999999</v>
      </c>
      <c r="F117" s="78">
        <v>17.551127999999999</v>
      </c>
      <c r="G117" s="78">
        <v>17.691208</v>
      </c>
      <c r="H117" s="78">
        <v>17.872102999999999</v>
      </c>
      <c r="I117" s="78">
        <v>18.093546</v>
      </c>
      <c r="J117" s="78">
        <v>18.348794999999999</v>
      </c>
      <c r="K117" s="78">
        <v>18.57996</v>
      </c>
      <c r="L117" s="78">
        <v>18.816780000000001</v>
      </c>
      <c r="M117" s="78">
        <v>19.055897000000002</v>
      </c>
      <c r="N117" s="78">
        <v>19.295674999999999</v>
      </c>
      <c r="O117" s="78">
        <v>19.519515999999999</v>
      </c>
      <c r="P117" s="78">
        <v>19.710569</v>
      </c>
      <c r="Q117" s="78">
        <v>19.867632</v>
      </c>
      <c r="R117" s="78">
        <v>20.003132000000001</v>
      </c>
      <c r="S117" s="78">
        <v>20.118659999999998</v>
      </c>
      <c r="T117" s="78">
        <v>20.213446000000001</v>
      </c>
      <c r="U117" s="78">
        <v>20.288855000000002</v>
      </c>
      <c r="V117" s="78">
        <v>20.358312999999999</v>
      </c>
      <c r="W117" s="78">
        <v>20.414868999999999</v>
      </c>
      <c r="X117" s="78">
        <v>20.461838</v>
      </c>
      <c r="Y117" s="78">
        <v>20.500639</v>
      </c>
      <c r="Z117" s="78">
        <v>20.532536</v>
      </c>
      <c r="AA117" s="78">
        <v>20.558520999999999</v>
      </c>
      <c r="AB117" s="78">
        <v>20.579236999999999</v>
      </c>
      <c r="AC117" s="78">
        <v>20.595182000000001</v>
      </c>
      <c r="AD117" s="78">
        <v>20.608103</v>
      </c>
      <c r="AE117" s="78">
        <v>20.618338000000001</v>
      </c>
      <c r="AF117" s="78">
        <v>20.625457999999998</v>
      </c>
      <c r="AG117" s="78">
        <v>20.631831999999999</v>
      </c>
      <c r="AH117" s="63">
        <v>5.5659999999999998E-3</v>
      </c>
    </row>
    <row r="118" spans="1:34" ht="36.75">
      <c r="A118" s="58" t="s">
        <v>771</v>
      </c>
      <c r="B118" s="62" t="s">
        <v>226</v>
      </c>
      <c r="C118" s="78">
        <v>14.109495000000001</v>
      </c>
      <c r="D118" s="78">
        <v>14.329995</v>
      </c>
      <c r="E118" s="78">
        <v>14.507736</v>
      </c>
      <c r="F118" s="78">
        <v>14.679546999999999</v>
      </c>
      <c r="G118" s="78">
        <v>14.877484000000001</v>
      </c>
      <c r="H118" s="78">
        <v>15.113127</v>
      </c>
      <c r="I118" s="78">
        <v>15.35352</v>
      </c>
      <c r="J118" s="78">
        <v>15.593616000000001</v>
      </c>
      <c r="K118" s="78">
        <v>15.806087</v>
      </c>
      <c r="L118" s="78">
        <v>16.028542000000002</v>
      </c>
      <c r="M118" s="78">
        <v>16.257142999999999</v>
      </c>
      <c r="N118" s="78">
        <v>16.489767000000001</v>
      </c>
      <c r="O118" s="78">
        <v>16.714300000000001</v>
      </c>
      <c r="P118" s="78">
        <v>16.915517999999999</v>
      </c>
      <c r="Q118" s="78">
        <v>17.093406999999999</v>
      </c>
      <c r="R118" s="78">
        <v>17.248837999999999</v>
      </c>
      <c r="S118" s="78">
        <v>17.382788000000001</v>
      </c>
      <c r="T118" s="78">
        <v>17.497434999999999</v>
      </c>
      <c r="U118" s="78">
        <v>17.595372999999999</v>
      </c>
      <c r="V118" s="78">
        <v>17.687313</v>
      </c>
      <c r="W118" s="78">
        <v>17.766314999999999</v>
      </c>
      <c r="X118" s="78">
        <v>17.834959000000001</v>
      </c>
      <c r="Y118" s="78">
        <v>17.894545000000001</v>
      </c>
      <c r="Z118" s="78">
        <v>17.946052999999999</v>
      </c>
      <c r="AA118" s="78">
        <v>17.990227000000001</v>
      </c>
      <c r="AB118" s="78">
        <v>18.028120000000001</v>
      </c>
      <c r="AC118" s="78">
        <v>18.060487999999999</v>
      </c>
      <c r="AD118" s="78">
        <v>18.088953</v>
      </c>
      <c r="AE118" s="78">
        <v>18.113969999999998</v>
      </c>
      <c r="AF118" s="78">
        <v>18.13616</v>
      </c>
      <c r="AG118" s="78">
        <v>18.155761999999999</v>
      </c>
      <c r="AH118" s="63">
        <v>8.4399999999999996E-3</v>
      </c>
    </row>
    <row r="119" spans="1:34" ht="36.75">
      <c r="A119" s="58" t="s">
        <v>772</v>
      </c>
      <c r="B119" s="62" t="s">
        <v>227</v>
      </c>
      <c r="C119" s="78">
        <v>10.271623999999999</v>
      </c>
      <c r="D119" s="78">
        <v>10.418799</v>
      </c>
      <c r="E119" s="78">
        <v>10.519076</v>
      </c>
      <c r="F119" s="78">
        <v>10.644074</v>
      </c>
      <c r="G119" s="78">
        <v>10.775995</v>
      </c>
      <c r="H119" s="78">
        <v>10.925025</v>
      </c>
      <c r="I119" s="78">
        <v>11.088993</v>
      </c>
      <c r="J119" s="78">
        <v>11.268230000000001</v>
      </c>
      <c r="K119" s="78">
        <v>11.428696</v>
      </c>
      <c r="L119" s="78">
        <v>11.596849000000001</v>
      </c>
      <c r="M119" s="78">
        <v>11.768945</v>
      </c>
      <c r="N119" s="78">
        <v>11.942529</v>
      </c>
      <c r="O119" s="78">
        <v>12.106152</v>
      </c>
      <c r="P119" s="78">
        <v>12.248972999999999</v>
      </c>
      <c r="Q119" s="78">
        <v>12.373431</v>
      </c>
      <c r="R119" s="78">
        <v>12.480387</v>
      </c>
      <c r="S119" s="78">
        <v>12.571054999999999</v>
      </c>
      <c r="T119" s="78">
        <v>12.647398000000001</v>
      </c>
      <c r="U119" s="78">
        <v>12.711593000000001</v>
      </c>
      <c r="V119" s="78">
        <v>12.771501000000001</v>
      </c>
      <c r="W119" s="78">
        <v>12.822582000000001</v>
      </c>
      <c r="X119" s="78">
        <v>12.862199</v>
      </c>
      <c r="Y119" s="78">
        <v>12.898693</v>
      </c>
      <c r="Z119" s="78">
        <v>12.933474</v>
      </c>
      <c r="AA119" s="78">
        <v>12.966645</v>
      </c>
      <c r="AB119" s="78">
        <v>13.001507</v>
      </c>
      <c r="AC119" s="78">
        <v>13.038824</v>
      </c>
      <c r="AD119" s="78">
        <v>13.080199</v>
      </c>
      <c r="AE119" s="78">
        <v>13.126312</v>
      </c>
      <c r="AF119" s="78">
        <v>13.177509000000001</v>
      </c>
      <c r="AG119" s="78">
        <v>13.233126</v>
      </c>
      <c r="AH119" s="63">
        <v>8.4799999999999997E-3</v>
      </c>
    </row>
    <row r="120" spans="1:34">
      <c r="A120" s="58" t="s">
        <v>773</v>
      </c>
      <c r="B120" s="62" t="s">
        <v>228</v>
      </c>
      <c r="C120" s="78">
        <v>11.486763</v>
      </c>
      <c r="D120" s="78">
        <v>11.486762000000001</v>
      </c>
      <c r="E120" s="78">
        <v>11.486764000000001</v>
      </c>
      <c r="F120" s="78">
        <v>11.486765999999999</v>
      </c>
      <c r="G120" s="78">
        <v>11.486764000000001</v>
      </c>
      <c r="H120" s="78">
        <v>11.486764000000001</v>
      </c>
      <c r="I120" s="78">
        <v>11.486765999999999</v>
      </c>
      <c r="J120" s="78">
        <v>11.486763</v>
      </c>
      <c r="K120" s="78">
        <v>11.486765</v>
      </c>
      <c r="L120" s="78">
        <v>11.486764000000001</v>
      </c>
      <c r="M120" s="78">
        <v>11.486764000000001</v>
      </c>
      <c r="N120" s="78">
        <v>11.486765</v>
      </c>
      <c r="O120" s="78">
        <v>11.486764000000001</v>
      </c>
      <c r="P120" s="78">
        <v>11.486765999999999</v>
      </c>
      <c r="Q120" s="78">
        <v>11.486763</v>
      </c>
      <c r="R120" s="78">
        <v>11.486767</v>
      </c>
      <c r="S120" s="78">
        <v>11.486764000000001</v>
      </c>
      <c r="T120" s="78">
        <v>11.486764000000001</v>
      </c>
      <c r="U120" s="78">
        <v>11.486765</v>
      </c>
      <c r="V120" s="78">
        <v>11.486765</v>
      </c>
      <c r="W120" s="78">
        <v>11.486765999999999</v>
      </c>
      <c r="X120" s="78">
        <v>11.486765</v>
      </c>
      <c r="Y120" s="78">
        <v>11.486765</v>
      </c>
      <c r="Z120" s="78">
        <v>11.486765</v>
      </c>
      <c r="AA120" s="78">
        <v>11.486764000000001</v>
      </c>
      <c r="AB120" s="78">
        <v>11.486762000000001</v>
      </c>
      <c r="AC120" s="78">
        <v>11.486764000000001</v>
      </c>
      <c r="AD120" s="78">
        <v>11.486764000000001</v>
      </c>
      <c r="AE120" s="78">
        <v>11.486769000000001</v>
      </c>
      <c r="AF120" s="78">
        <v>11.486765</v>
      </c>
      <c r="AG120" s="78">
        <v>11.486765</v>
      </c>
      <c r="AH120" s="63">
        <v>0</v>
      </c>
    </row>
    <row r="121" spans="1:34" ht="24.75">
      <c r="A121" s="58" t="s">
        <v>774</v>
      </c>
      <c r="B121" s="62" t="s">
        <v>775</v>
      </c>
      <c r="C121" s="78">
        <v>8.0269189999999995</v>
      </c>
      <c r="D121" s="78">
        <v>8.1093449999999994</v>
      </c>
      <c r="E121" s="78">
        <v>8.2128730000000001</v>
      </c>
      <c r="F121" s="78">
        <v>8.330546</v>
      </c>
      <c r="G121" s="78">
        <v>8.4595369999999992</v>
      </c>
      <c r="H121" s="78">
        <v>8.604203</v>
      </c>
      <c r="I121" s="78">
        <v>8.7579750000000001</v>
      </c>
      <c r="J121" s="78">
        <v>8.9190109999999994</v>
      </c>
      <c r="K121" s="78">
        <v>9.0746000000000002</v>
      </c>
      <c r="L121" s="78">
        <v>9.2362769999999994</v>
      </c>
      <c r="M121" s="78">
        <v>9.4050689999999992</v>
      </c>
      <c r="N121" s="78">
        <v>9.5822990000000008</v>
      </c>
      <c r="O121" s="78">
        <v>9.7579980000000006</v>
      </c>
      <c r="P121" s="78">
        <v>9.9254060000000006</v>
      </c>
      <c r="Q121" s="78">
        <v>10.081816999999999</v>
      </c>
      <c r="R121" s="78">
        <v>10.226979999999999</v>
      </c>
      <c r="S121" s="78">
        <v>10.360538</v>
      </c>
      <c r="T121" s="78">
        <v>10.480098999999999</v>
      </c>
      <c r="U121" s="78">
        <v>10.591221000000001</v>
      </c>
      <c r="V121" s="78">
        <v>10.693419</v>
      </c>
      <c r="W121" s="78">
        <v>10.789197</v>
      </c>
      <c r="X121" s="78">
        <v>10.876861999999999</v>
      </c>
      <c r="Y121" s="78">
        <v>10.956263</v>
      </c>
      <c r="Z121" s="78">
        <v>11.025411999999999</v>
      </c>
      <c r="AA121" s="78">
        <v>11.08536</v>
      </c>
      <c r="AB121" s="78">
        <v>11.138833</v>
      </c>
      <c r="AC121" s="78">
        <v>11.187008000000001</v>
      </c>
      <c r="AD121" s="78">
        <v>11.230245999999999</v>
      </c>
      <c r="AE121" s="78">
        <v>11.26904</v>
      </c>
      <c r="AF121" s="78">
        <v>11.304755999999999</v>
      </c>
      <c r="AG121" s="78">
        <v>11.338551000000001</v>
      </c>
      <c r="AH121" s="63">
        <v>1.158E-2</v>
      </c>
    </row>
    <row r="122" spans="1:34">
      <c r="A122" s="55"/>
      <c r="B122" s="61" t="s">
        <v>696</v>
      </c>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row>
    <row r="123" spans="1:34">
      <c r="A123" s="58" t="s">
        <v>776</v>
      </c>
      <c r="B123" s="62" t="s">
        <v>220</v>
      </c>
      <c r="C123" s="78">
        <v>6.048476</v>
      </c>
      <c r="D123" s="78">
        <v>6.0844860000000001</v>
      </c>
      <c r="E123" s="78">
        <v>6.1321580000000004</v>
      </c>
      <c r="F123" s="78">
        <v>6.1903100000000002</v>
      </c>
      <c r="G123" s="78">
        <v>6.2587789999999996</v>
      </c>
      <c r="H123" s="78">
        <v>6.3386680000000002</v>
      </c>
      <c r="I123" s="78">
        <v>6.4295429999999998</v>
      </c>
      <c r="J123" s="78">
        <v>6.5286569999999999</v>
      </c>
      <c r="K123" s="78">
        <v>6.6276830000000002</v>
      </c>
      <c r="L123" s="78">
        <v>6.7301659999999996</v>
      </c>
      <c r="M123" s="78">
        <v>6.8344009999999997</v>
      </c>
      <c r="N123" s="78">
        <v>6.9399119999999996</v>
      </c>
      <c r="O123" s="78">
        <v>7.0426330000000004</v>
      </c>
      <c r="P123" s="78">
        <v>7.1363440000000002</v>
      </c>
      <c r="Q123" s="78">
        <v>7.2207689999999998</v>
      </c>
      <c r="R123" s="78">
        <v>7.2955620000000003</v>
      </c>
      <c r="S123" s="78">
        <v>7.361694</v>
      </c>
      <c r="T123" s="78">
        <v>7.4199989999999998</v>
      </c>
      <c r="U123" s="78">
        <v>7.4717549999999999</v>
      </c>
      <c r="V123" s="78">
        <v>7.5185219999999999</v>
      </c>
      <c r="W123" s="78">
        <v>7.5602539999999996</v>
      </c>
      <c r="X123" s="78">
        <v>7.5976470000000003</v>
      </c>
      <c r="Y123" s="78">
        <v>7.6297420000000002</v>
      </c>
      <c r="Z123" s="78">
        <v>7.6575680000000004</v>
      </c>
      <c r="AA123" s="78">
        <v>7.6814989999999996</v>
      </c>
      <c r="AB123" s="78">
        <v>7.7022560000000002</v>
      </c>
      <c r="AC123" s="78">
        <v>7.7209680000000001</v>
      </c>
      <c r="AD123" s="78">
        <v>7.7379680000000004</v>
      </c>
      <c r="AE123" s="78">
        <v>7.7537209999999996</v>
      </c>
      <c r="AF123" s="78">
        <v>7.769018</v>
      </c>
      <c r="AG123" s="78">
        <v>7.7839390000000002</v>
      </c>
      <c r="AH123" s="63">
        <v>8.4440000000000001E-3</v>
      </c>
    </row>
    <row r="124" spans="1:34" ht="24.75">
      <c r="A124" s="58" t="s">
        <v>777</v>
      </c>
      <c r="B124" s="62" t="s">
        <v>221</v>
      </c>
      <c r="C124" s="78">
        <v>5.408881</v>
      </c>
      <c r="D124" s="78">
        <v>5.4467230000000004</v>
      </c>
      <c r="E124" s="78">
        <v>5.4947039999999996</v>
      </c>
      <c r="F124" s="78">
        <v>5.5517130000000003</v>
      </c>
      <c r="G124" s="78">
        <v>5.6180459999999997</v>
      </c>
      <c r="H124" s="78">
        <v>5.6966929999999998</v>
      </c>
      <c r="I124" s="78">
        <v>5.782413</v>
      </c>
      <c r="J124" s="78">
        <v>5.8710719999999998</v>
      </c>
      <c r="K124" s="78">
        <v>5.9620860000000002</v>
      </c>
      <c r="L124" s="78">
        <v>6.0590159999999997</v>
      </c>
      <c r="M124" s="78">
        <v>6.1530149999999999</v>
      </c>
      <c r="N124" s="78">
        <v>6.2510669999999999</v>
      </c>
      <c r="O124" s="78">
        <v>6.3530509999999998</v>
      </c>
      <c r="P124" s="78">
        <v>6.4526159999999999</v>
      </c>
      <c r="Q124" s="78">
        <v>6.5485689999999996</v>
      </c>
      <c r="R124" s="78">
        <v>6.6391439999999999</v>
      </c>
      <c r="S124" s="78">
        <v>6.7264520000000001</v>
      </c>
      <c r="T124" s="78">
        <v>6.8027920000000002</v>
      </c>
      <c r="U124" s="78">
        <v>6.871899</v>
      </c>
      <c r="V124" s="78">
        <v>6.9370219999999998</v>
      </c>
      <c r="W124" s="78">
        <v>6.9998509999999996</v>
      </c>
      <c r="X124" s="78">
        <v>7.054678</v>
      </c>
      <c r="Y124" s="78">
        <v>7.1077450000000004</v>
      </c>
      <c r="Z124" s="78">
        <v>7.1569039999999999</v>
      </c>
      <c r="AA124" s="78">
        <v>7.19618</v>
      </c>
      <c r="AB124" s="78">
        <v>7.2276600000000002</v>
      </c>
      <c r="AC124" s="78">
        <v>7.2534429999999999</v>
      </c>
      <c r="AD124" s="78">
        <v>7.2756790000000002</v>
      </c>
      <c r="AE124" s="78">
        <v>7.2946359999999997</v>
      </c>
      <c r="AF124" s="78">
        <v>7.3126090000000001</v>
      </c>
      <c r="AG124" s="78">
        <v>7.3284830000000003</v>
      </c>
      <c r="AH124" s="63">
        <v>1.0175999999999999E-2</v>
      </c>
    </row>
    <row r="125" spans="1:34">
      <c r="A125" s="58" t="s">
        <v>778</v>
      </c>
      <c r="B125" s="62" t="s">
        <v>222</v>
      </c>
      <c r="C125" s="78">
        <v>5.9671700000000003</v>
      </c>
      <c r="D125" s="78">
        <v>6.0536260000000004</v>
      </c>
      <c r="E125" s="78">
        <v>6.1434160000000002</v>
      </c>
      <c r="F125" s="78">
        <v>6.2341759999999997</v>
      </c>
      <c r="G125" s="78">
        <v>6.3267259999999998</v>
      </c>
      <c r="H125" s="78">
        <v>6.4239709999999999</v>
      </c>
      <c r="I125" s="78">
        <v>6.5231950000000003</v>
      </c>
      <c r="J125" s="78">
        <v>6.6236069999999998</v>
      </c>
      <c r="K125" s="78">
        <v>6.7171890000000003</v>
      </c>
      <c r="L125" s="78">
        <v>6.813542</v>
      </c>
      <c r="M125" s="78">
        <v>6.9114800000000001</v>
      </c>
      <c r="N125" s="78">
        <v>7.0123049999999996</v>
      </c>
      <c r="O125" s="78">
        <v>7.1111139999999997</v>
      </c>
      <c r="P125" s="78">
        <v>7.1983779999999999</v>
      </c>
      <c r="Q125" s="78">
        <v>7.271191</v>
      </c>
      <c r="R125" s="78">
        <v>7.3307140000000004</v>
      </c>
      <c r="S125" s="78">
        <v>7.3822570000000001</v>
      </c>
      <c r="T125" s="78">
        <v>7.4243100000000002</v>
      </c>
      <c r="U125" s="78">
        <v>7.4567540000000001</v>
      </c>
      <c r="V125" s="78">
        <v>7.4824070000000003</v>
      </c>
      <c r="W125" s="78">
        <v>7.501557</v>
      </c>
      <c r="X125" s="78">
        <v>7.5149739999999996</v>
      </c>
      <c r="Y125" s="78">
        <v>7.5240039999999997</v>
      </c>
      <c r="Z125" s="78">
        <v>7.5298980000000002</v>
      </c>
      <c r="AA125" s="78">
        <v>7.5335539999999996</v>
      </c>
      <c r="AB125" s="78">
        <v>7.535533</v>
      </c>
      <c r="AC125" s="78">
        <v>7.5363009999999999</v>
      </c>
      <c r="AD125" s="78">
        <v>7.5364589999999998</v>
      </c>
      <c r="AE125" s="78">
        <v>7.5366590000000002</v>
      </c>
      <c r="AF125" s="78">
        <v>7.5382220000000002</v>
      </c>
      <c r="AG125" s="78">
        <v>7.5416910000000001</v>
      </c>
      <c r="AH125" s="63">
        <v>7.8359999999999992E-3</v>
      </c>
    </row>
    <row r="126" spans="1:34" ht="60.75">
      <c r="A126" s="58" t="s">
        <v>779</v>
      </c>
      <c r="B126" s="62" t="s">
        <v>223</v>
      </c>
      <c r="C126" s="78">
        <v>5.7214460000000003</v>
      </c>
      <c r="D126" s="78">
        <v>5.7272460000000001</v>
      </c>
      <c r="E126" s="78">
        <v>5.7499549999999999</v>
      </c>
      <c r="F126" s="78">
        <v>5.7889590000000002</v>
      </c>
      <c r="G126" s="78">
        <v>5.8423540000000003</v>
      </c>
      <c r="H126" s="78">
        <v>5.90977</v>
      </c>
      <c r="I126" s="78">
        <v>5.9903570000000004</v>
      </c>
      <c r="J126" s="78">
        <v>6.0814539999999999</v>
      </c>
      <c r="K126" s="78">
        <v>6.1739009999999999</v>
      </c>
      <c r="L126" s="78">
        <v>6.27311</v>
      </c>
      <c r="M126" s="78">
        <v>6.377319</v>
      </c>
      <c r="N126" s="78">
        <v>6.4864389999999998</v>
      </c>
      <c r="O126" s="78">
        <v>6.5971859999999998</v>
      </c>
      <c r="P126" s="78">
        <v>6.7037630000000004</v>
      </c>
      <c r="Q126" s="78">
        <v>6.8046009999999999</v>
      </c>
      <c r="R126" s="78">
        <v>6.8953360000000004</v>
      </c>
      <c r="S126" s="78">
        <v>6.9739019999999998</v>
      </c>
      <c r="T126" s="78">
        <v>7.0396609999999997</v>
      </c>
      <c r="U126" s="78">
        <v>7.0937609999999998</v>
      </c>
      <c r="V126" s="78">
        <v>7.1385269999999998</v>
      </c>
      <c r="W126" s="78">
        <v>7.1752419999999999</v>
      </c>
      <c r="X126" s="78">
        <v>7.2053630000000002</v>
      </c>
      <c r="Y126" s="78">
        <v>7.2311709999999998</v>
      </c>
      <c r="Z126" s="78">
        <v>7.2532569999999996</v>
      </c>
      <c r="AA126" s="78">
        <v>7.2720659999999997</v>
      </c>
      <c r="AB126" s="78">
        <v>7.2888890000000002</v>
      </c>
      <c r="AC126" s="78">
        <v>7.3043310000000004</v>
      </c>
      <c r="AD126" s="78">
        <v>7.3183759999999998</v>
      </c>
      <c r="AE126" s="78">
        <v>7.3316889999999999</v>
      </c>
      <c r="AF126" s="78">
        <v>7.3442949999999998</v>
      </c>
      <c r="AG126" s="78">
        <v>7.3562459999999996</v>
      </c>
      <c r="AH126" s="63">
        <v>8.4130000000000003E-3</v>
      </c>
    </row>
    <row r="127" spans="1:34" ht="24.75">
      <c r="A127" s="58" t="s">
        <v>780</v>
      </c>
      <c r="B127" s="62" t="s">
        <v>224</v>
      </c>
      <c r="C127" s="78">
        <v>0</v>
      </c>
      <c r="D127" s="78">
        <v>0</v>
      </c>
      <c r="E127" s="78">
        <v>0</v>
      </c>
      <c r="F127" s="78">
        <v>0</v>
      </c>
      <c r="G127" s="78">
        <v>0</v>
      </c>
      <c r="H127" s="78">
        <v>0</v>
      </c>
      <c r="I127" s="78">
        <v>0</v>
      </c>
      <c r="J127" s="78">
        <v>0</v>
      </c>
      <c r="K127" s="78">
        <v>0</v>
      </c>
      <c r="L127" s="78">
        <v>0</v>
      </c>
      <c r="M127" s="78">
        <v>0</v>
      </c>
      <c r="N127" s="78">
        <v>0</v>
      </c>
      <c r="O127" s="78">
        <v>0</v>
      </c>
      <c r="P127" s="78">
        <v>0</v>
      </c>
      <c r="Q127" s="78">
        <v>0</v>
      </c>
      <c r="R127" s="78">
        <v>0</v>
      </c>
      <c r="S127" s="78">
        <v>0</v>
      </c>
      <c r="T127" s="78">
        <v>0</v>
      </c>
      <c r="U127" s="78">
        <v>0</v>
      </c>
      <c r="V127" s="78">
        <v>0</v>
      </c>
      <c r="W127" s="78">
        <v>0</v>
      </c>
      <c r="X127" s="78">
        <v>0</v>
      </c>
      <c r="Y127" s="78">
        <v>0</v>
      </c>
      <c r="Z127" s="78">
        <v>0</v>
      </c>
      <c r="AA127" s="78">
        <v>0</v>
      </c>
      <c r="AB127" s="78">
        <v>0</v>
      </c>
      <c r="AC127" s="78">
        <v>0</v>
      </c>
      <c r="AD127" s="78">
        <v>0</v>
      </c>
      <c r="AE127" s="78">
        <v>0</v>
      </c>
      <c r="AF127" s="78">
        <v>0</v>
      </c>
      <c r="AG127" s="78">
        <v>0</v>
      </c>
      <c r="AH127" s="63" t="s">
        <v>560</v>
      </c>
    </row>
    <row r="128" spans="1:34">
      <c r="A128" s="58" t="s">
        <v>781</v>
      </c>
      <c r="B128" s="62" t="s">
        <v>225</v>
      </c>
      <c r="C128" s="78">
        <v>8.506964</v>
      </c>
      <c r="D128" s="78">
        <v>9.4125619999999994</v>
      </c>
      <c r="E128" s="78">
        <v>9.8214100000000002</v>
      </c>
      <c r="F128" s="78">
        <v>10.058451</v>
      </c>
      <c r="G128" s="78">
        <v>10.229756</v>
      </c>
      <c r="H128" s="78">
        <v>10.378736</v>
      </c>
      <c r="I128" s="78">
        <v>10.522263000000001</v>
      </c>
      <c r="J128" s="78">
        <v>10.663001</v>
      </c>
      <c r="K128" s="78">
        <v>10.788748</v>
      </c>
      <c r="L128" s="78">
        <v>10.915055000000001</v>
      </c>
      <c r="M128" s="78">
        <v>11.043704</v>
      </c>
      <c r="N128" s="78">
        <v>11.176309</v>
      </c>
      <c r="O128" s="78">
        <v>11.307351000000001</v>
      </c>
      <c r="P128" s="78">
        <v>11.430509000000001</v>
      </c>
      <c r="Q128" s="78">
        <v>11.546942</v>
      </c>
      <c r="R128" s="78">
        <v>11.655606000000001</v>
      </c>
      <c r="S128" s="78">
        <v>11.751640999999999</v>
      </c>
      <c r="T128" s="78">
        <v>11.834826</v>
      </c>
      <c r="U128" s="78">
        <v>11.905768</v>
      </c>
      <c r="V128" s="78">
        <v>11.977474000000001</v>
      </c>
      <c r="W128" s="78">
        <v>12.042732000000001</v>
      </c>
      <c r="X128" s="78">
        <v>12.095368000000001</v>
      </c>
      <c r="Y128" s="78">
        <v>12.130754</v>
      </c>
      <c r="Z128" s="78">
        <v>12.163228999999999</v>
      </c>
      <c r="AA128" s="78">
        <v>12.189226</v>
      </c>
      <c r="AB128" s="78">
        <v>12.209749</v>
      </c>
      <c r="AC128" s="78">
        <v>12.225704</v>
      </c>
      <c r="AD128" s="78">
        <v>12.238310999999999</v>
      </c>
      <c r="AE128" s="78">
        <v>12.248664</v>
      </c>
      <c r="AF128" s="78">
        <v>12.257394</v>
      </c>
      <c r="AG128" s="78">
        <v>12.264590999999999</v>
      </c>
      <c r="AH128" s="63">
        <v>1.2269E-2</v>
      </c>
    </row>
    <row r="129" spans="1:34" ht="36.75">
      <c r="A129" s="58" t="s">
        <v>782</v>
      </c>
      <c r="B129" s="62" t="s">
        <v>226</v>
      </c>
      <c r="C129" s="78">
        <v>3.2452869999999998</v>
      </c>
      <c r="D129" s="78">
        <v>4.4042950000000003</v>
      </c>
      <c r="E129" s="78">
        <v>5.2850289999999998</v>
      </c>
      <c r="F129" s="78">
        <v>5.931076</v>
      </c>
      <c r="G129" s="78">
        <v>6.4282880000000002</v>
      </c>
      <c r="H129" s="78">
        <v>6.8455709999999996</v>
      </c>
      <c r="I129" s="78">
        <v>7.212288</v>
      </c>
      <c r="J129" s="78">
        <v>7.5426479999999998</v>
      </c>
      <c r="K129" s="78">
        <v>7.8421820000000002</v>
      </c>
      <c r="L129" s="78">
        <v>8.1263070000000006</v>
      </c>
      <c r="M129" s="78">
        <v>8.3990779999999994</v>
      </c>
      <c r="N129" s="78">
        <v>8.6640619999999995</v>
      </c>
      <c r="O129" s="78">
        <v>8.9163859999999993</v>
      </c>
      <c r="P129" s="78">
        <v>9.1481250000000003</v>
      </c>
      <c r="Q129" s="78">
        <v>9.3527319999999996</v>
      </c>
      <c r="R129" s="78">
        <v>9.5296950000000002</v>
      </c>
      <c r="S129" s="78">
        <v>9.6735729999999993</v>
      </c>
      <c r="T129" s="78">
        <v>9.7794399999999992</v>
      </c>
      <c r="U129" s="78">
        <v>9.9041859999999993</v>
      </c>
      <c r="V129" s="78">
        <v>10.031904000000001</v>
      </c>
      <c r="W129" s="78">
        <v>10.124585</v>
      </c>
      <c r="X129" s="78">
        <v>10.16282</v>
      </c>
      <c r="Y129" s="78">
        <v>10.215541</v>
      </c>
      <c r="Z129" s="78">
        <v>10.26309</v>
      </c>
      <c r="AA129" s="78">
        <v>10.304805999999999</v>
      </c>
      <c r="AB129" s="78">
        <v>10.341332</v>
      </c>
      <c r="AC129" s="78">
        <v>10.373353</v>
      </c>
      <c r="AD129" s="78">
        <v>10.401909</v>
      </c>
      <c r="AE129" s="78">
        <v>10.427711</v>
      </c>
      <c r="AF129" s="78">
        <v>10.451238999999999</v>
      </c>
      <c r="AG129" s="78">
        <v>10.472441999999999</v>
      </c>
      <c r="AH129" s="63">
        <v>3.9823999999999998E-2</v>
      </c>
    </row>
    <row r="130" spans="1:34" ht="36.75">
      <c r="A130" s="58" t="s">
        <v>783</v>
      </c>
      <c r="B130" s="62" t="s">
        <v>227</v>
      </c>
      <c r="C130" s="78">
        <v>3.2800760000000002</v>
      </c>
      <c r="D130" s="78">
        <v>4.4679200000000003</v>
      </c>
      <c r="E130" s="78">
        <v>5.3762169999999996</v>
      </c>
      <c r="F130" s="78">
        <v>6.0415970000000003</v>
      </c>
      <c r="G130" s="78">
        <v>6.5495910000000004</v>
      </c>
      <c r="H130" s="78">
        <v>6.9715809999999996</v>
      </c>
      <c r="I130" s="78">
        <v>7.3405480000000001</v>
      </c>
      <c r="J130" s="78">
        <v>7.6715739999999997</v>
      </c>
      <c r="K130" s="78">
        <v>7.9690180000000002</v>
      </c>
      <c r="L130" s="78">
        <v>8.251322</v>
      </c>
      <c r="M130" s="78">
        <v>8.5230540000000001</v>
      </c>
      <c r="N130" s="78">
        <v>8.7869240000000008</v>
      </c>
      <c r="O130" s="78">
        <v>9.0392489999999999</v>
      </c>
      <c r="P130" s="78">
        <v>9.2708650000000006</v>
      </c>
      <c r="Q130" s="78">
        <v>9.4783559999999998</v>
      </c>
      <c r="R130" s="78">
        <v>9.6568520000000007</v>
      </c>
      <c r="S130" s="78">
        <v>9.8009540000000008</v>
      </c>
      <c r="T130" s="78">
        <v>9.9057849999999998</v>
      </c>
      <c r="U130" s="78">
        <v>10.031919</v>
      </c>
      <c r="V130" s="78">
        <v>10.160356999999999</v>
      </c>
      <c r="W130" s="78">
        <v>10.251047</v>
      </c>
      <c r="X130" s="78">
        <v>10.282996000000001</v>
      </c>
      <c r="Y130" s="78">
        <v>10.332077</v>
      </c>
      <c r="Z130" s="78">
        <v>10.375351999999999</v>
      </c>
      <c r="AA130" s="78">
        <v>10.41295</v>
      </c>
      <c r="AB130" s="78">
        <v>10.445677999999999</v>
      </c>
      <c r="AC130" s="78">
        <v>10.474323999999999</v>
      </c>
      <c r="AD130" s="78">
        <v>10.500102</v>
      </c>
      <c r="AE130" s="78">
        <v>10.523975</v>
      </c>
      <c r="AF130" s="78">
        <v>10.54698</v>
      </c>
      <c r="AG130" s="78">
        <v>10.569102000000001</v>
      </c>
      <c r="AH130" s="63">
        <v>3.9773000000000003E-2</v>
      </c>
    </row>
    <row r="131" spans="1:34">
      <c r="A131" s="58" t="s">
        <v>784</v>
      </c>
      <c r="B131" s="62" t="s">
        <v>228</v>
      </c>
      <c r="C131" s="78">
        <v>6.4930300000000001</v>
      </c>
      <c r="D131" s="78">
        <v>6.6515129999999996</v>
      </c>
      <c r="E131" s="78">
        <v>6.721851</v>
      </c>
      <c r="F131" s="78">
        <v>6.7577769999999999</v>
      </c>
      <c r="G131" s="78">
        <v>6.7790189999999999</v>
      </c>
      <c r="H131" s="78">
        <v>6.7933519999999996</v>
      </c>
      <c r="I131" s="78">
        <v>6.803858</v>
      </c>
      <c r="J131" s="78">
        <v>6.8119240000000003</v>
      </c>
      <c r="K131" s="78">
        <v>6.8185250000000002</v>
      </c>
      <c r="L131" s="78">
        <v>6.8241500000000004</v>
      </c>
      <c r="M131" s="78">
        <v>6.8290899999999999</v>
      </c>
      <c r="N131" s="78">
        <v>6.8335160000000004</v>
      </c>
      <c r="O131" s="78">
        <v>6.837466</v>
      </c>
      <c r="P131" s="78">
        <v>6.8409490000000002</v>
      </c>
      <c r="Q131" s="78">
        <v>6.843966</v>
      </c>
      <c r="R131" s="78">
        <v>6.8464929999999997</v>
      </c>
      <c r="S131" s="78">
        <v>6.8484930000000004</v>
      </c>
      <c r="T131" s="78">
        <v>6.8499379999999999</v>
      </c>
      <c r="U131" s="78">
        <v>6.8505549999999999</v>
      </c>
      <c r="V131" s="78">
        <v>6.8517210000000004</v>
      </c>
      <c r="W131" s="78">
        <v>6.8531139999999997</v>
      </c>
      <c r="X131" s="78">
        <v>6.8540049999999999</v>
      </c>
      <c r="Y131" s="78">
        <v>6.8538119999999996</v>
      </c>
      <c r="Z131" s="78">
        <v>6.8541040000000004</v>
      </c>
      <c r="AA131" s="78">
        <v>6.8543770000000004</v>
      </c>
      <c r="AB131" s="78">
        <v>6.8546290000000001</v>
      </c>
      <c r="AC131" s="78">
        <v>6.8548629999999999</v>
      </c>
      <c r="AD131" s="78">
        <v>6.8550760000000004</v>
      </c>
      <c r="AE131" s="78">
        <v>6.8552720000000003</v>
      </c>
      <c r="AF131" s="78">
        <v>6.8554570000000004</v>
      </c>
      <c r="AG131" s="78">
        <v>6.8556290000000004</v>
      </c>
      <c r="AH131" s="63">
        <v>1.8129999999999999E-3</v>
      </c>
    </row>
    <row r="132" spans="1:34" ht="24.75">
      <c r="A132" s="58" t="s">
        <v>785</v>
      </c>
      <c r="B132" s="62" t="s">
        <v>786</v>
      </c>
      <c r="C132" s="78">
        <v>6.0436360000000002</v>
      </c>
      <c r="D132" s="78">
        <v>6.0792789999999997</v>
      </c>
      <c r="E132" s="78">
        <v>6.1266889999999998</v>
      </c>
      <c r="F132" s="78">
        <v>6.1846969999999999</v>
      </c>
      <c r="G132" s="78">
        <v>6.2531150000000002</v>
      </c>
      <c r="H132" s="78">
        <v>6.3330109999999999</v>
      </c>
      <c r="I132" s="78">
        <v>6.423915</v>
      </c>
      <c r="J132" s="78">
        <v>6.5230629999999996</v>
      </c>
      <c r="K132" s="78">
        <v>6.6221189999999996</v>
      </c>
      <c r="L132" s="78">
        <v>6.7246439999999996</v>
      </c>
      <c r="M132" s="78">
        <v>6.8289220000000004</v>
      </c>
      <c r="N132" s="78">
        <v>6.9344929999999998</v>
      </c>
      <c r="O132" s="78">
        <v>7.0372859999999999</v>
      </c>
      <c r="P132" s="78">
        <v>7.1310820000000001</v>
      </c>
      <c r="Q132" s="78">
        <v>7.215592</v>
      </c>
      <c r="R132" s="78">
        <v>7.2904330000000002</v>
      </c>
      <c r="S132" s="78">
        <v>7.3565420000000001</v>
      </c>
      <c r="T132" s="78">
        <v>7.4147210000000001</v>
      </c>
      <c r="U132" s="78">
        <v>7.4662410000000001</v>
      </c>
      <c r="V132" s="78">
        <v>7.5126660000000003</v>
      </c>
      <c r="W132" s="78">
        <v>7.5539560000000003</v>
      </c>
      <c r="X132" s="78">
        <v>7.5908119999999997</v>
      </c>
      <c r="Y132" s="78">
        <v>7.6223200000000002</v>
      </c>
      <c r="Z132" s="78">
        <v>7.6494980000000004</v>
      </c>
      <c r="AA132" s="78">
        <v>7.6727249999999998</v>
      </c>
      <c r="AB132" s="78">
        <v>7.6927370000000002</v>
      </c>
      <c r="AC132" s="78">
        <v>7.7106500000000002</v>
      </c>
      <c r="AD132" s="78">
        <v>7.7267869999999998</v>
      </c>
      <c r="AE132" s="78">
        <v>7.7416020000000003</v>
      </c>
      <c r="AF132" s="78">
        <v>7.7558579999999999</v>
      </c>
      <c r="AG132" s="78">
        <v>7.7696180000000004</v>
      </c>
      <c r="AH132" s="63">
        <v>8.4089999999999998E-3</v>
      </c>
    </row>
    <row r="133" spans="1:34" ht="36.75">
      <c r="A133" s="58" t="s">
        <v>787</v>
      </c>
      <c r="B133" s="61" t="s">
        <v>788</v>
      </c>
      <c r="C133" s="79">
        <v>7.2381840000000004</v>
      </c>
      <c r="D133" s="79">
        <v>7.310632</v>
      </c>
      <c r="E133" s="79">
        <v>7.3899400000000002</v>
      </c>
      <c r="F133" s="79">
        <v>7.4766219999999999</v>
      </c>
      <c r="G133" s="79">
        <v>7.5748949999999997</v>
      </c>
      <c r="H133" s="79">
        <v>7.6872600000000002</v>
      </c>
      <c r="I133" s="79">
        <v>7.8117429999999999</v>
      </c>
      <c r="J133" s="79">
        <v>7.9480810000000002</v>
      </c>
      <c r="K133" s="79">
        <v>8.0881109999999996</v>
      </c>
      <c r="L133" s="79">
        <v>8.2363890000000008</v>
      </c>
      <c r="M133" s="79">
        <v>8.3898849999999996</v>
      </c>
      <c r="N133" s="79">
        <v>8.5456990000000008</v>
      </c>
      <c r="O133" s="79">
        <v>8.6975200000000008</v>
      </c>
      <c r="P133" s="79">
        <v>8.8389360000000003</v>
      </c>
      <c r="Q133" s="79">
        <v>8.9690689999999993</v>
      </c>
      <c r="R133" s="79">
        <v>9.0871870000000001</v>
      </c>
      <c r="S133" s="79">
        <v>9.1944239999999997</v>
      </c>
      <c r="T133" s="79">
        <v>9.2917500000000004</v>
      </c>
      <c r="U133" s="79">
        <v>9.3801159999999992</v>
      </c>
      <c r="V133" s="79">
        <v>9.4605920000000001</v>
      </c>
      <c r="W133" s="79">
        <v>9.5333319999999997</v>
      </c>
      <c r="X133" s="79">
        <v>9.6002930000000006</v>
      </c>
      <c r="Y133" s="79">
        <v>9.6593610000000005</v>
      </c>
      <c r="Z133" s="79">
        <v>9.7107559999999999</v>
      </c>
      <c r="AA133" s="79">
        <v>9.7559330000000006</v>
      </c>
      <c r="AB133" s="79">
        <v>9.7982420000000001</v>
      </c>
      <c r="AC133" s="79">
        <v>9.8399830000000001</v>
      </c>
      <c r="AD133" s="79">
        <v>9.8814740000000008</v>
      </c>
      <c r="AE133" s="79">
        <v>9.921932</v>
      </c>
      <c r="AF133" s="79">
        <v>9.9610439999999993</v>
      </c>
      <c r="AG133" s="79">
        <v>9.9996379999999991</v>
      </c>
      <c r="AH133" s="64">
        <v>1.0831E-2</v>
      </c>
    </row>
    <row r="134" spans="1:34">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c r="AH134" s="55"/>
    </row>
    <row r="135" spans="1:34" ht="24.75">
      <c r="A135" s="55"/>
      <c r="B135" s="61" t="s">
        <v>789</v>
      </c>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row>
    <row r="136" spans="1:34" ht="24.75">
      <c r="A136" s="55"/>
      <c r="B136" s="61" t="s">
        <v>673</v>
      </c>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row>
    <row r="137" spans="1:34">
      <c r="A137" s="58" t="s">
        <v>790</v>
      </c>
      <c r="B137" s="62" t="s">
        <v>220</v>
      </c>
      <c r="C137" s="66">
        <v>2.6647120000000002</v>
      </c>
      <c r="D137" s="66">
        <v>2.7813310000000002</v>
      </c>
      <c r="E137" s="66">
        <v>2.9059249999999999</v>
      </c>
      <c r="F137" s="66">
        <v>3.0302289999999998</v>
      </c>
      <c r="G137" s="66">
        <v>3.1557179999999998</v>
      </c>
      <c r="H137" s="66">
        <v>3.283839</v>
      </c>
      <c r="I137" s="66">
        <v>3.4095300000000002</v>
      </c>
      <c r="J137" s="66">
        <v>3.5296859999999999</v>
      </c>
      <c r="K137" s="66">
        <v>3.6474980000000001</v>
      </c>
      <c r="L137" s="66">
        <v>3.7622710000000001</v>
      </c>
      <c r="M137" s="66">
        <v>3.8742770000000002</v>
      </c>
      <c r="N137" s="66">
        <v>3.98271</v>
      </c>
      <c r="O137" s="66">
        <v>4.0887549999999999</v>
      </c>
      <c r="P137" s="66">
        <v>4.1834009999999999</v>
      </c>
      <c r="Q137" s="66">
        <v>4.2729819999999998</v>
      </c>
      <c r="R137" s="66">
        <v>4.3543000000000003</v>
      </c>
      <c r="S137" s="66">
        <v>4.430447</v>
      </c>
      <c r="T137" s="66">
        <v>4.5017069999999997</v>
      </c>
      <c r="U137" s="66">
        <v>4.5695050000000004</v>
      </c>
      <c r="V137" s="66">
        <v>4.6274689999999996</v>
      </c>
      <c r="W137" s="66">
        <v>4.6731030000000002</v>
      </c>
      <c r="X137" s="66">
        <v>4.7165350000000004</v>
      </c>
      <c r="Y137" s="66">
        <v>4.7552250000000003</v>
      </c>
      <c r="Z137" s="66">
        <v>4.8017190000000003</v>
      </c>
      <c r="AA137" s="66">
        <v>4.8535029999999999</v>
      </c>
      <c r="AB137" s="66">
        <v>4.8996240000000002</v>
      </c>
      <c r="AC137" s="66">
        <v>4.9376220000000002</v>
      </c>
      <c r="AD137" s="66">
        <v>4.9764369999999998</v>
      </c>
      <c r="AE137" s="66">
        <v>5.0137169999999998</v>
      </c>
      <c r="AF137" s="66">
        <v>5.0393530000000002</v>
      </c>
      <c r="AG137" s="66">
        <v>5.0573300000000003</v>
      </c>
      <c r="AH137" s="63">
        <v>2.1588E-2</v>
      </c>
    </row>
    <row r="138" spans="1:34" ht="24.75">
      <c r="A138" s="58" t="s">
        <v>791</v>
      </c>
      <c r="B138" s="62" t="s">
        <v>221</v>
      </c>
      <c r="C138" s="66">
        <v>1.081771</v>
      </c>
      <c r="D138" s="66">
        <v>1.097736</v>
      </c>
      <c r="E138" s="66">
        <v>1.11944</v>
      </c>
      <c r="F138" s="66">
        <v>1.1438809999999999</v>
      </c>
      <c r="G138" s="66">
        <v>1.1712480000000001</v>
      </c>
      <c r="H138" s="66">
        <v>1.2022489999999999</v>
      </c>
      <c r="I138" s="66">
        <v>1.235017</v>
      </c>
      <c r="J138" s="66">
        <v>1.2679389999999999</v>
      </c>
      <c r="K138" s="66">
        <v>1.3009120000000001</v>
      </c>
      <c r="L138" s="66">
        <v>1.332924</v>
      </c>
      <c r="M138" s="66">
        <v>1.365529</v>
      </c>
      <c r="N138" s="66">
        <v>1.3974960000000001</v>
      </c>
      <c r="O138" s="66">
        <v>1.4304790000000001</v>
      </c>
      <c r="P138" s="66">
        <v>1.4612799999999999</v>
      </c>
      <c r="Q138" s="66">
        <v>1.4914510000000001</v>
      </c>
      <c r="R138" s="66">
        <v>1.5197890000000001</v>
      </c>
      <c r="S138" s="66">
        <v>1.5489630000000001</v>
      </c>
      <c r="T138" s="66">
        <v>1.5790120000000001</v>
      </c>
      <c r="U138" s="66">
        <v>1.608698</v>
      </c>
      <c r="V138" s="66">
        <v>1.637302</v>
      </c>
      <c r="W138" s="66">
        <v>1.6653180000000001</v>
      </c>
      <c r="X138" s="66">
        <v>1.6966190000000001</v>
      </c>
      <c r="Y138" s="66">
        <v>1.726221</v>
      </c>
      <c r="Z138" s="66">
        <v>1.759242</v>
      </c>
      <c r="AA138" s="66">
        <v>1.7975019999999999</v>
      </c>
      <c r="AB138" s="66">
        <v>1.8378209999999999</v>
      </c>
      <c r="AC138" s="66">
        <v>1.878317</v>
      </c>
      <c r="AD138" s="66">
        <v>1.920677</v>
      </c>
      <c r="AE138" s="66">
        <v>1.962871</v>
      </c>
      <c r="AF138" s="66">
        <v>2.001169</v>
      </c>
      <c r="AG138" s="66">
        <v>2.0364659999999999</v>
      </c>
      <c r="AH138" s="63">
        <v>2.1311E-2</v>
      </c>
    </row>
    <row r="139" spans="1:34">
      <c r="A139" s="58" t="s">
        <v>792</v>
      </c>
      <c r="B139" s="62" t="s">
        <v>222</v>
      </c>
      <c r="C139" s="66">
        <v>5.9100000000000005E-4</v>
      </c>
      <c r="D139" s="66">
        <v>8.3699999999999996E-4</v>
      </c>
      <c r="E139" s="66">
        <v>1.111E-3</v>
      </c>
      <c r="F139" s="66">
        <v>1.4009999999999999E-3</v>
      </c>
      <c r="G139" s="66">
        <v>1.7099999999999999E-3</v>
      </c>
      <c r="H139" s="66">
        <v>2.0409999999999998E-3</v>
      </c>
      <c r="I139" s="66">
        <v>2.3860000000000001E-3</v>
      </c>
      <c r="J139" s="66">
        <v>2.7409999999999999E-3</v>
      </c>
      <c r="K139" s="66">
        <v>3.1120000000000002E-3</v>
      </c>
      <c r="L139" s="66">
        <v>3.5000000000000001E-3</v>
      </c>
      <c r="M139" s="66">
        <v>3.9039999999999999E-3</v>
      </c>
      <c r="N139" s="66">
        <v>4.3249999999999999E-3</v>
      </c>
      <c r="O139" s="66">
        <v>4.7629999999999999E-3</v>
      </c>
      <c r="P139" s="66">
        <v>5.2189999999999997E-3</v>
      </c>
      <c r="Q139" s="66">
        <v>5.6800000000000002E-3</v>
      </c>
      <c r="R139" s="66">
        <v>6.1510000000000002E-3</v>
      </c>
      <c r="S139" s="66">
        <v>6.6410000000000002E-3</v>
      </c>
      <c r="T139" s="66">
        <v>7.1529999999999996E-3</v>
      </c>
      <c r="U139" s="66">
        <v>7.6860000000000001E-3</v>
      </c>
      <c r="V139" s="66">
        <v>8.2369999999999995E-3</v>
      </c>
      <c r="W139" s="66">
        <v>8.8070000000000006E-3</v>
      </c>
      <c r="X139" s="66">
        <v>9.3980000000000001E-3</v>
      </c>
      <c r="Y139" s="66">
        <v>1.0012999999999999E-2</v>
      </c>
      <c r="Z139" s="66">
        <v>1.0645999999999999E-2</v>
      </c>
      <c r="AA139" s="66">
        <v>1.1301E-2</v>
      </c>
      <c r="AB139" s="66">
        <v>1.1984E-2</v>
      </c>
      <c r="AC139" s="66">
        <v>1.2692E-2</v>
      </c>
      <c r="AD139" s="66">
        <v>1.3424E-2</v>
      </c>
      <c r="AE139" s="66">
        <v>1.418E-2</v>
      </c>
      <c r="AF139" s="66">
        <v>1.4956000000000001E-2</v>
      </c>
      <c r="AG139" s="66">
        <v>1.5751000000000001E-2</v>
      </c>
      <c r="AH139" s="63">
        <v>0.11566899999999999</v>
      </c>
    </row>
    <row r="140" spans="1:34" ht="60.75">
      <c r="A140" s="58" t="s">
        <v>793</v>
      </c>
      <c r="B140" s="62" t="s">
        <v>223</v>
      </c>
      <c r="C140" s="66">
        <v>2.6600000000000001E-4</v>
      </c>
      <c r="D140" s="66">
        <v>3.86E-4</v>
      </c>
      <c r="E140" s="66">
        <v>5.13E-4</v>
      </c>
      <c r="F140" s="66">
        <v>6.4400000000000004E-4</v>
      </c>
      <c r="G140" s="66">
        <v>7.7800000000000005E-4</v>
      </c>
      <c r="H140" s="66">
        <v>9.1799999999999998E-4</v>
      </c>
      <c r="I140" s="66">
        <v>1.0579999999999999E-3</v>
      </c>
      <c r="J140" s="66">
        <v>1.1969999999999999E-3</v>
      </c>
      <c r="K140" s="66">
        <v>1.3389999999999999E-3</v>
      </c>
      <c r="L140" s="66">
        <v>1.482E-3</v>
      </c>
      <c r="M140" s="66">
        <v>1.627E-3</v>
      </c>
      <c r="N140" s="66">
        <v>1.7730000000000001E-3</v>
      </c>
      <c r="O140" s="66">
        <v>1.921E-3</v>
      </c>
      <c r="P140" s="66">
        <v>2.0709999999999999E-3</v>
      </c>
      <c r="Q140" s="66">
        <v>2.225E-3</v>
      </c>
      <c r="R140" s="66">
        <v>2.379E-3</v>
      </c>
      <c r="S140" s="66">
        <v>2.5349999999999999E-3</v>
      </c>
      <c r="T140" s="66">
        <v>2.6940000000000002E-3</v>
      </c>
      <c r="U140" s="66">
        <v>2.856E-3</v>
      </c>
      <c r="V140" s="66">
        <v>3.0230000000000001E-3</v>
      </c>
      <c r="W140" s="66">
        <v>3.1970000000000002E-3</v>
      </c>
      <c r="X140" s="66">
        <v>3.3790000000000001E-3</v>
      </c>
      <c r="Y140" s="66">
        <v>3.571E-3</v>
      </c>
      <c r="Z140" s="66">
        <v>3.7759999999999998E-3</v>
      </c>
      <c r="AA140" s="66">
        <v>3.9940000000000002E-3</v>
      </c>
      <c r="AB140" s="66">
        <v>4.2290000000000001E-3</v>
      </c>
      <c r="AC140" s="66">
        <v>4.483E-3</v>
      </c>
      <c r="AD140" s="66">
        <v>4.7569999999999999E-3</v>
      </c>
      <c r="AE140" s="66">
        <v>5.0530000000000002E-3</v>
      </c>
      <c r="AF140" s="66">
        <v>5.3699999999999998E-3</v>
      </c>
      <c r="AG140" s="66">
        <v>5.7109999999999999E-3</v>
      </c>
      <c r="AH140" s="63">
        <v>0.107573</v>
      </c>
    </row>
    <row r="141" spans="1:34" ht="24.75">
      <c r="A141" s="58" t="s">
        <v>794</v>
      </c>
      <c r="B141" s="62" t="s">
        <v>224</v>
      </c>
      <c r="C141" s="66">
        <v>0.24854799999999999</v>
      </c>
      <c r="D141" s="66">
        <v>0.27441399999999999</v>
      </c>
      <c r="E141" s="66">
        <v>0.302508</v>
      </c>
      <c r="F141" s="66">
        <v>0.33161400000000002</v>
      </c>
      <c r="G141" s="66">
        <v>0.36217500000000002</v>
      </c>
      <c r="H141" s="66">
        <v>0.394312</v>
      </c>
      <c r="I141" s="66">
        <v>0.42775200000000002</v>
      </c>
      <c r="J141" s="66">
        <v>0.46214300000000003</v>
      </c>
      <c r="K141" s="66">
        <v>0.49761899999999998</v>
      </c>
      <c r="L141" s="66">
        <v>0.53486699999999998</v>
      </c>
      <c r="M141" s="66">
        <v>0.57323000000000002</v>
      </c>
      <c r="N141" s="66">
        <v>0.61304999999999998</v>
      </c>
      <c r="O141" s="66">
        <v>0.65451700000000002</v>
      </c>
      <c r="P141" s="66">
        <v>0.69802699999999995</v>
      </c>
      <c r="Q141" s="66">
        <v>0.74363500000000005</v>
      </c>
      <c r="R141" s="66">
        <v>0.79067799999999999</v>
      </c>
      <c r="S141" s="66">
        <v>0.83898399999999995</v>
      </c>
      <c r="T141" s="66">
        <v>0.88877399999999995</v>
      </c>
      <c r="U141" s="66">
        <v>0.94026500000000002</v>
      </c>
      <c r="V141" s="66">
        <v>0.993286</v>
      </c>
      <c r="W141" s="66">
        <v>1.0478749999999999</v>
      </c>
      <c r="X141" s="66">
        <v>1.105129</v>
      </c>
      <c r="Y141" s="66">
        <v>1.165772</v>
      </c>
      <c r="Z141" s="66">
        <v>1.22801</v>
      </c>
      <c r="AA141" s="66">
        <v>1.291112</v>
      </c>
      <c r="AB141" s="66">
        <v>1.3541719999999999</v>
      </c>
      <c r="AC141" s="66">
        <v>1.417492</v>
      </c>
      <c r="AD141" s="66">
        <v>1.481565</v>
      </c>
      <c r="AE141" s="66">
        <v>1.54756</v>
      </c>
      <c r="AF141" s="66">
        <v>1.6120350000000001</v>
      </c>
      <c r="AG141" s="66">
        <v>1.6771149999999999</v>
      </c>
      <c r="AH141" s="63">
        <v>6.5709000000000004E-2</v>
      </c>
    </row>
    <row r="142" spans="1:34">
      <c r="A142" s="58" t="s">
        <v>795</v>
      </c>
      <c r="B142" s="62" t="s">
        <v>225</v>
      </c>
      <c r="C142" s="66">
        <v>3.28E-4</v>
      </c>
      <c r="D142" s="66">
        <v>6.1700000000000004E-4</v>
      </c>
      <c r="E142" s="66">
        <v>9.3499999999999996E-4</v>
      </c>
      <c r="F142" s="66">
        <v>1.2700000000000001E-3</v>
      </c>
      <c r="G142" s="66">
        <v>1.6280000000000001E-3</v>
      </c>
      <c r="H142" s="66">
        <v>2.0119999999999999E-3</v>
      </c>
      <c r="I142" s="66">
        <v>2.4109999999999999E-3</v>
      </c>
      <c r="J142" s="66">
        <v>2.823E-3</v>
      </c>
      <c r="K142" s="66">
        <v>3.2529999999999998E-3</v>
      </c>
      <c r="L142" s="66">
        <v>3.7030000000000001E-3</v>
      </c>
      <c r="M142" s="66">
        <v>4.1710000000000002E-3</v>
      </c>
      <c r="N142" s="66">
        <v>4.6600000000000001E-3</v>
      </c>
      <c r="O142" s="66">
        <v>5.1679999999999999E-3</v>
      </c>
      <c r="P142" s="66">
        <v>5.6969999999999998E-3</v>
      </c>
      <c r="Q142" s="66">
        <v>6.2480000000000001E-3</v>
      </c>
      <c r="R142" s="66">
        <v>6.8170000000000001E-3</v>
      </c>
      <c r="S142" s="66">
        <v>7.4029999999999999E-3</v>
      </c>
      <c r="T142" s="66">
        <v>8.0059999999999992E-3</v>
      </c>
      <c r="U142" s="66">
        <v>8.6309999999999998E-3</v>
      </c>
      <c r="V142" s="66">
        <v>9.2739999999999993E-3</v>
      </c>
      <c r="W142" s="66">
        <v>9.9360000000000004E-3</v>
      </c>
      <c r="X142" s="66">
        <v>1.0621999999999999E-2</v>
      </c>
      <c r="Y142" s="66">
        <v>1.1334E-2</v>
      </c>
      <c r="Z142" s="66">
        <v>1.2068000000000001E-2</v>
      </c>
      <c r="AA142" s="66">
        <v>1.2817E-2</v>
      </c>
      <c r="AB142" s="66">
        <v>1.3596E-2</v>
      </c>
      <c r="AC142" s="66">
        <v>1.4408000000000001E-2</v>
      </c>
      <c r="AD142" s="66">
        <v>1.5249E-2</v>
      </c>
      <c r="AE142" s="66">
        <v>1.6121E-2</v>
      </c>
      <c r="AF142" s="66">
        <v>1.7016E-2</v>
      </c>
      <c r="AG142" s="66">
        <v>1.7933999999999999E-2</v>
      </c>
      <c r="AH142" s="63">
        <v>0.14269699999999999</v>
      </c>
    </row>
    <row r="143" spans="1:34" ht="36.75">
      <c r="A143" s="58" t="s">
        <v>796</v>
      </c>
      <c r="B143" s="62" t="s">
        <v>226</v>
      </c>
      <c r="C143" s="66">
        <v>2.6899999999999998E-4</v>
      </c>
      <c r="D143" s="66">
        <v>5.7700000000000004E-4</v>
      </c>
      <c r="E143" s="66">
        <v>9.19E-4</v>
      </c>
      <c r="F143" s="66">
        <v>1.281E-3</v>
      </c>
      <c r="G143" s="66">
        <v>1.668E-3</v>
      </c>
      <c r="H143" s="66">
        <v>2.0820000000000001E-3</v>
      </c>
      <c r="I143" s="66">
        <v>2.5140000000000002E-3</v>
      </c>
      <c r="J143" s="66">
        <v>2.9580000000000001E-3</v>
      </c>
      <c r="K143" s="66">
        <v>3.4229999999999998E-3</v>
      </c>
      <c r="L143" s="66">
        <v>3.9090000000000001E-3</v>
      </c>
      <c r="M143" s="66">
        <v>4.4149999999999997E-3</v>
      </c>
      <c r="N143" s="66">
        <v>4.9430000000000003E-3</v>
      </c>
      <c r="O143" s="66">
        <v>5.4920000000000004E-3</v>
      </c>
      <c r="P143" s="66">
        <v>6.0639999999999999E-3</v>
      </c>
      <c r="Q143" s="66">
        <v>6.659E-3</v>
      </c>
      <c r="R143" s="66">
        <v>7.2750000000000002E-3</v>
      </c>
      <c r="S143" s="66">
        <v>7.9070000000000008E-3</v>
      </c>
      <c r="T143" s="66">
        <v>8.5590000000000006E-3</v>
      </c>
      <c r="U143" s="66">
        <v>9.2339999999999992E-3</v>
      </c>
      <c r="V143" s="66">
        <v>9.9279999999999993E-3</v>
      </c>
      <c r="W143" s="66">
        <v>1.0644000000000001E-2</v>
      </c>
      <c r="X143" s="66">
        <v>1.1384999999999999E-2</v>
      </c>
      <c r="Y143" s="66">
        <v>1.2154999999999999E-2</v>
      </c>
      <c r="Z143" s="66">
        <v>1.2947E-2</v>
      </c>
      <c r="AA143" s="66">
        <v>1.3764999999999999E-2</v>
      </c>
      <c r="AB143" s="66">
        <v>1.4618000000000001E-2</v>
      </c>
      <c r="AC143" s="66">
        <v>1.5502E-2</v>
      </c>
      <c r="AD143" s="66">
        <v>1.6414999999999999E-2</v>
      </c>
      <c r="AE143" s="66">
        <v>1.7358999999999999E-2</v>
      </c>
      <c r="AF143" s="66">
        <v>1.8327E-2</v>
      </c>
      <c r="AG143" s="66">
        <v>1.9318999999999999E-2</v>
      </c>
      <c r="AH143" s="63">
        <v>0.153169</v>
      </c>
    </row>
    <row r="144" spans="1:34" ht="36.75">
      <c r="A144" s="58" t="s">
        <v>797</v>
      </c>
      <c r="B144" s="62" t="s">
        <v>227</v>
      </c>
      <c r="C144" s="66">
        <v>2.7E-4</v>
      </c>
      <c r="D144" s="66">
        <v>5.8E-4</v>
      </c>
      <c r="E144" s="66">
        <v>9.2500000000000004E-4</v>
      </c>
      <c r="F144" s="66">
        <v>1.289E-3</v>
      </c>
      <c r="G144" s="66">
        <v>1.678E-3</v>
      </c>
      <c r="H144" s="66">
        <v>2.0950000000000001E-3</v>
      </c>
      <c r="I144" s="66">
        <v>2.5300000000000001E-3</v>
      </c>
      <c r="J144" s="66">
        <v>2.977E-3</v>
      </c>
      <c r="K144" s="66">
        <v>3.444E-3</v>
      </c>
      <c r="L144" s="66">
        <v>3.9329999999999999E-3</v>
      </c>
      <c r="M144" s="66">
        <v>4.4419999999999998E-3</v>
      </c>
      <c r="N144" s="66">
        <v>4.9740000000000001E-3</v>
      </c>
      <c r="O144" s="66">
        <v>5.5259999999999997E-3</v>
      </c>
      <c r="P144" s="66">
        <v>6.1009999999999997E-3</v>
      </c>
      <c r="Q144" s="66">
        <v>6.7010000000000004E-3</v>
      </c>
      <c r="R144" s="66">
        <v>7.3200000000000001E-3</v>
      </c>
      <c r="S144" s="66">
        <v>7.9559999999999995E-3</v>
      </c>
      <c r="T144" s="66">
        <v>8.6119999999999999E-3</v>
      </c>
      <c r="U144" s="66">
        <v>9.2910000000000006E-3</v>
      </c>
      <c r="V144" s="66">
        <v>9.9900000000000006E-3</v>
      </c>
      <c r="W144" s="66">
        <v>1.0709E-2</v>
      </c>
      <c r="X144" s="66">
        <v>1.1455E-2</v>
      </c>
      <c r="Y144" s="66">
        <v>1.223E-2</v>
      </c>
      <c r="Z144" s="66">
        <v>1.3027E-2</v>
      </c>
      <c r="AA144" s="66">
        <v>1.3849999999999999E-2</v>
      </c>
      <c r="AB144" s="66">
        <v>1.4708000000000001E-2</v>
      </c>
      <c r="AC144" s="66">
        <v>1.5598000000000001E-2</v>
      </c>
      <c r="AD144" s="66">
        <v>1.6517E-2</v>
      </c>
      <c r="AE144" s="66">
        <v>1.7465999999999999E-2</v>
      </c>
      <c r="AF144" s="66">
        <v>1.8440000000000002E-2</v>
      </c>
      <c r="AG144" s="66">
        <v>1.9439000000000001E-2</v>
      </c>
      <c r="AH144" s="63">
        <v>0.153169</v>
      </c>
    </row>
    <row r="145" spans="1:34">
      <c r="A145" s="58" t="s">
        <v>798</v>
      </c>
      <c r="B145" s="62" t="s">
        <v>228</v>
      </c>
      <c r="C145" s="66">
        <v>0</v>
      </c>
      <c r="D145" s="66">
        <v>0</v>
      </c>
      <c r="E145" s="66">
        <v>0</v>
      </c>
      <c r="F145" s="66">
        <v>9.9999999999999995E-7</v>
      </c>
      <c r="G145" s="66">
        <v>9.9999999999999995E-7</v>
      </c>
      <c r="H145" s="66">
        <v>9.9999999999999995E-7</v>
      </c>
      <c r="I145" s="66">
        <v>9.9999999999999995E-7</v>
      </c>
      <c r="J145" s="66">
        <v>9.9999999999999995E-7</v>
      </c>
      <c r="K145" s="66">
        <v>9.9999999999999995E-7</v>
      </c>
      <c r="L145" s="66">
        <v>1.9999999999999999E-6</v>
      </c>
      <c r="M145" s="66">
        <v>1.9999999999999999E-6</v>
      </c>
      <c r="N145" s="66">
        <v>1.9999999999999999E-6</v>
      </c>
      <c r="O145" s="66">
        <v>1.9999999999999999E-6</v>
      </c>
      <c r="P145" s="66">
        <v>1.9999999999999999E-6</v>
      </c>
      <c r="Q145" s="66">
        <v>1.9999999999999999E-6</v>
      </c>
      <c r="R145" s="66">
        <v>3.0000000000000001E-6</v>
      </c>
      <c r="S145" s="66">
        <v>3.0000000000000001E-6</v>
      </c>
      <c r="T145" s="66">
        <v>3.0000000000000001E-6</v>
      </c>
      <c r="U145" s="66">
        <v>3.0000000000000001E-6</v>
      </c>
      <c r="V145" s="66">
        <v>3.0000000000000001E-6</v>
      </c>
      <c r="W145" s="66">
        <v>3.0000000000000001E-6</v>
      </c>
      <c r="X145" s="66">
        <v>3.0000000000000001E-6</v>
      </c>
      <c r="Y145" s="66">
        <v>3.9999999999999998E-6</v>
      </c>
      <c r="Z145" s="66">
        <v>3.9999999999999998E-6</v>
      </c>
      <c r="AA145" s="66">
        <v>3.9999999999999998E-6</v>
      </c>
      <c r="AB145" s="66">
        <v>3.9999999999999998E-6</v>
      </c>
      <c r="AC145" s="66">
        <v>3.9999999999999998E-6</v>
      </c>
      <c r="AD145" s="66">
        <v>3.9999999999999998E-6</v>
      </c>
      <c r="AE145" s="66">
        <v>3.9999999999999998E-6</v>
      </c>
      <c r="AF145" s="66">
        <v>3.9999999999999998E-6</v>
      </c>
      <c r="AG145" s="66">
        <v>3.9999999999999998E-6</v>
      </c>
      <c r="AH145" s="63">
        <v>0.122838</v>
      </c>
    </row>
    <row r="146" spans="1:34" ht="36.75">
      <c r="A146" s="58" t="s">
        <v>799</v>
      </c>
      <c r="B146" s="62" t="s">
        <v>684</v>
      </c>
      <c r="C146" s="66">
        <v>3.996756</v>
      </c>
      <c r="D146" s="66">
        <v>4.1564769999999998</v>
      </c>
      <c r="E146" s="66">
        <v>4.3322760000000002</v>
      </c>
      <c r="F146" s="66">
        <v>4.511609</v>
      </c>
      <c r="G146" s="66">
        <v>4.6966049999999999</v>
      </c>
      <c r="H146" s="66">
        <v>4.8895479999999996</v>
      </c>
      <c r="I146" s="66">
        <v>5.0831989999999996</v>
      </c>
      <c r="J146" s="66">
        <v>5.2724640000000003</v>
      </c>
      <c r="K146" s="66">
        <v>5.4605980000000001</v>
      </c>
      <c r="L146" s="66">
        <v>5.6465889999999996</v>
      </c>
      <c r="M146" s="66">
        <v>5.8315960000000002</v>
      </c>
      <c r="N146" s="66">
        <v>6.0139290000000001</v>
      </c>
      <c r="O146" s="66">
        <v>6.1966229999999998</v>
      </c>
      <c r="P146" s="66">
        <v>6.3678610000000004</v>
      </c>
      <c r="Q146" s="66">
        <v>6.5355809999999996</v>
      </c>
      <c r="R146" s="66">
        <v>6.6947070000000002</v>
      </c>
      <c r="S146" s="66">
        <v>6.850835</v>
      </c>
      <c r="T146" s="66">
        <v>7.0045200000000003</v>
      </c>
      <c r="U146" s="66">
        <v>7.1561659999999998</v>
      </c>
      <c r="V146" s="66">
        <v>7.2985150000000001</v>
      </c>
      <c r="W146" s="66">
        <v>7.429589</v>
      </c>
      <c r="X146" s="66">
        <v>7.5645220000000002</v>
      </c>
      <c r="Y146" s="66">
        <v>7.6965199999999996</v>
      </c>
      <c r="Z146" s="66">
        <v>7.8414299999999999</v>
      </c>
      <c r="AA146" s="66">
        <v>7.9978439999999997</v>
      </c>
      <c r="AB146" s="66">
        <v>8.1507570000000005</v>
      </c>
      <c r="AC146" s="66">
        <v>8.2961089999999995</v>
      </c>
      <c r="AD146" s="66">
        <v>8.4450409999999998</v>
      </c>
      <c r="AE146" s="66">
        <v>8.5943240000000003</v>
      </c>
      <c r="AF146" s="66">
        <v>8.7266709999999996</v>
      </c>
      <c r="AG146" s="66">
        <v>8.8490739999999999</v>
      </c>
      <c r="AH146" s="63">
        <v>2.6848E-2</v>
      </c>
    </row>
    <row r="147" spans="1:34">
      <c r="A147" s="55"/>
      <c r="B147" s="61" t="s">
        <v>229</v>
      </c>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row>
    <row r="148" spans="1:34">
      <c r="A148" s="58" t="s">
        <v>800</v>
      </c>
      <c r="B148" s="62" t="s">
        <v>220</v>
      </c>
      <c r="C148" s="66">
        <v>2.1138249999999998</v>
      </c>
      <c r="D148" s="66">
        <v>2.1330469999999999</v>
      </c>
      <c r="E148" s="66">
        <v>2.1715369999999998</v>
      </c>
      <c r="F148" s="66">
        <v>2.2181639999999998</v>
      </c>
      <c r="G148" s="66">
        <v>2.2682690000000001</v>
      </c>
      <c r="H148" s="66">
        <v>2.3226420000000001</v>
      </c>
      <c r="I148" s="66">
        <v>2.379429</v>
      </c>
      <c r="J148" s="66">
        <v>2.4336340000000001</v>
      </c>
      <c r="K148" s="66">
        <v>2.486221</v>
      </c>
      <c r="L148" s="66">
        <v>2.5352030000000001</v>
      </c>
      <c r="M148" s="66">
        <v>2.5842990000000001</v>
      </c>
      <c r="N148" s="66">
        <v>2.634169</v>
      </c>
      <c r="O148" s="66">
        <v>2.6865730000000001</v>
      </c>
      <c r="P148" s="66">
        <v>2.7361960000000001</v>
      </c>
      <c r="Q148" s="66">
        <v>2.7849270000000002</v>
      </c>
      <c r="R148" s="66">
        <v>2.8353130000000002</v>
      </c>
      <c r="S148" s="66">
        <v>2.8876140000000001</v>
      </c>
      <c r="T148" s="66">
        <v>2.9410319999999999</v>
      </c>
      <c r="U148" s="66">
        <v>2.9961289999999998</v>
      </c>
      <c r="V148" s="66">
        <v>3.0529769999999998</v>
      </c>
      <c r="W148" s="66">
        <v>3.1105689999999999</v>
      </c>
      <c r="X148" s="66">
        <v>3.1682679999999999</v>
      </c>
      <c r="Y148" s="66">
        <v>3.2299449999999998</v>
      </c>
      <c r="Z148" s="66">
        <v>3.3011529999999998</v>
      </c>
      <c r="AA148" s="66">
        <v>3.3799410000000001</v>
      </c>
      <c r="AB148" s="66">
        <v>3.4608829999999999</v>
      </c>
      <c r="AC148" s="66">
        <v>3.5397620000000001</v>
      </c>
      <c r="AD148" s="66">
        <v>3.6185999999999998</v>
      </c>
      <c r="AE148" s="66">
        <v>3.6986050000000001</v>
      </c>
      <c r="AF148" s="66">
        <v>3.7791950000000001</v>
      </c>
      <c r="AG148" s="66">
        <v>3.8583720000000001</v>
      </c>
      <c r="AH148" s="63">
        <v>2.0261000000000001E-2</v>
      </c>
    </row>
    <row r="149" spans="1:34" ht="24.75">
      <c r="A149" s="58" t="s">
        <v>801</v>
      </c>
      <c r="B149" s="62" t="s">
        <v>221</v>
      </c>
      <c r="C149" s="66">
        <v>1.4032629999999999</v>
      </c>
      <c r="D149" s="66">
        <v>1.3900110000000001</v>
      </c>
      <c r="E149" s="66">
        <v>1.3896200000000001</v>
      </c>
      <c r="F149" s="66">
        <v>1.396034</v>
      </c>
      <c r="G149" s="66">
        <v>1.406234</v>
      </c>
      <c r="H149" s="66">
        <v>1.4206319999999999</v>
      </c>
      <c r="I149" s="66">
        <v>1.4379489999999999</v>
      </c>
      <c r="J149" s="66">
        <v>1.4557100000000001</v>
      </c>
      <c r="K149" s="66">
        <v>1.4728969999999999</v>
      </c>
      <c r="L149" s="66">
        <v>1.4892030000000001</v>
      </c>
      <c r="M149" s="66">
        <v>1.506483</v>
      </c>
      <c r="N149" s="66">
        <v>1.523571</v>
      </c>
      <c r="O149" s="66">
        <v>1.5432859999999999</v>
      </c>
      <c r="P149" s="66">
        <v>1.561517</v>
      </c>
      <c r="Q149" s="66">
        <v>1.5803959999999999</v>
      </c>
      <c r="R149" s="66">
        <v>1.602096</v>
      </c>
      <c r="S149" s="66">
        <v>1.62473</v>
      </c>
      <c r="T149" s="66">
        <v>1.6481749999999999</v>
      </c>
      <c r="U149" s="66">
        <v>1.6727000000000001</v>
      </c>
      <c r="V149" s="66">
        <v>1.7000820000000001</v>
      </c>
      <c r="W149" s="66">
        <v>1.7275450000000001</v>
      </c>
      <c r="X149" s="66">
        <v>1.756791</v>
      </c>
      <c r="Y149" s="66">
        <v>1.788551</v>
      </c>
      <c r="Z149" s="66">
        <v>1.824411</v>
      </c>
      <c r="AA149" s="66">
        <v>1.863046</v>
      </c>
      <c r="AB149" s="66">
        <v>1.9010819999999999</v>
      </c>
      <c r="AC149" s="66">
        <v>1.937392</v>
      </c>
      <c r="AD149" s="66">
        <v>1.9723919999999999</v>
      </c>
      <c r="AE149" s="66">
        <v>2.0069650000000001</v>
      </c>
      <c r="AF149" s="66">
        <v>2.0415049999999999</v>
      </c>
      <c r="AG149" s="66">
        <v>2.0738319999999999</v>
      </c>
      <c r="AH149" s="63">
        <v>1.3105E-2</v>
      </c>
    </row>
    <row r="150" spans="1:34">
      <c r="A150" s="58" t="s">
        <v>802</v>
      </c>
      <c r="B150" s="62" t="s">
        <v>222</v>
      </c>
      <c r="C150" s="66">
        <v>3.166E-3</v>
      </c>
      <c r="D150" s="66">
        <v>3.0279999999999999E-3</v>
      </c>
      <c r="E150" s="66">
        <v>2.9889999999999999E-3</v>
      </c>
      <c r="F150" s="66">
        <v>3.0119999999999999E-3</v>
      </c>
      <c r="G150" s="66">
        <v>3.078E-3</v>
      </c>
      <c r="H150" s="66">
        <v>3.1800000000000001E-3</v>
      </c>
      <c r="I150" s="66">
        <v>3.3119999999999998E-3</v>
      </c>
      <c r="J150" s="66">
        <v>3.4580000000000001E-3</v>
      </c>
      <c r="K150" s="66">
        <v>3.614E-3</v>
      </c>
      <c r="L150" s="66">
        <v>3.7669999999999999E-3</v>
      </c>
      <c r="M150" s="66">
        <v>3.9350000000000001E-3</v>
      </c>
      <c r="N150" s="66">
        <v>4.1130000000000003E-3</v>
      </c>
      <c r="O150" s="66">
        <v>4.3080000000000002E-3</v>
      </c>
      <c r="P150" s="66">
        <v>4.5259999999999996E-3</v>
      </c>
      <c r="Q150" s="66">
        <v>4.7470000000000004E-3</v>
      </c>
      <c r="R150" s="66">
        <v>4.9740000000000001E-3</v>
      </c>
      <c r="S150" s="66">
        <v>5.2259999999999997E-3</v>
      </c>
      <c r="T150" s="66">
        <v>5.4980000000000003E-3</v>
      </c>
      <c r="U150" s="66">
        <v>5.7930000000000004E-3</v>
      </c>
      <c r="V150" s="66">
        <v>6.1139999999999996E-3</v>
      </c>
      <c r="W150" s="66">
        <v>6.4580000000000002E-3</v>
      </c>
      <c r="X150" s="66">
        <v>6.8219999999999999E-3</v>
      </c>
      <c r="Y150" s="66">
        <v>7.2090000000000001E-3</v>
      </c>
      <c r="Z150" s="66">
        <v>7.6220000000000003E-3</v>
      </c>
      <c r="AA150" s="66">
        <v>8.0590000000000002E-3</v>
      </c>
      <c r="AB150" s="66">
        <v>8.5140000000000007E-3</v>
      </c>
      <c r="AC150" s="66">
        <v>8.9820000000000004E-3</v>
      </c>
      <c r="AD150" s="66">
        <v>9.4640000000000002E-3</v>
      </c>
      <c r="AE150" s="66">
        <v>9.9659999999999992E-3</v>
      </c>
      <c r="AF150" s="66">
        <v>1.0429000000000001E-2</v>
      </c>
      <c r="AG150" s="66">
        <v>1.0928999999999999E-2</v>
      </c>
      <c r="AH150" s="63">
        <v>4.2162999999999999E-2</v>
      </c>
    </row>
    <row r="151" spans="1:34" ht="60.75">
      <c r="A151" s="58" t="s">
        <v>803</v>
      </c>
      <c r="B151" s="62" t="s">
        <v>223</v>
      </c>
      <c r="C151" s="66">
        <v>2.8370000000000001E-3</v>
      </c>
      <c r="D151" s="66">
        <v>3.235E-3</v>
      </c>
      <c r="E151" s="66">
        <v>3.7079999999999999E-3</v>
      </c>
      <c r="F151" s="66">
        <v>4.2119999999999996E-3</v>
      </c>
      <c r="G151" s="66">
        <v>4.725E-3</v>
      </c>
      <c r="H151" s="66">
        <v>5.2469999999999999E-3</v>
      </c>
      <c r="I151" s="66">
        <v>5.7720000000000002E-3</v>
      </c>
      <c r="J151" s="66">
        <v>6.2849999999999998E-3</v>
      </c>
      <c r="K151" s="66">
        <v>6.7879999999999998E-3</v>
      </c>
      <c r="L151" s="66">
        <v>7.2820000000000003E-3</v>
      </c>
      <c r="M151" s="66">
        <v>7.7710000000000001E-3</v>
      </c>
      <c r="N151" s="66">
        <v>8.2640000000000005E-3</v>
      </c>
      <c r="O151" s="66">
        <v>8.7609999999999997E-3</v>
      </c>
      <c r="P151" s="66">
        <v>9.2569999999999996E-3</v>
      </c>
      <c r="Q151" s="66">
        <v>9.7560000000000008E-3</v>
      </c>
      <c r="R151" s="66">
        <v>1.0252000000000001E-2</v>
      </c>
      <c r="S151" s="66">
        <v>1.0737E-2</v>
      </c>
      <c r="T151" s="66">
        <v>1.1221999999999999E-2</v>
      </c>
      <c r="U151" s="66">
        <v>1.1712999999999999E-2</v>
      </c>
      <c r="V151" s="66">
        <v>1.2225E-2</v>
      </c>
      <c r="W151" s="66">
        <v>1.2756E-2</v>
      </c>
      <c r="X151" s="66">
        <v>1.3287E-2</v>
      </c>
      <c r="Y151" s="66">
        <v>1.3842E-2</v>
      </c>
      <c r="Z151" s="66">
        <v>1.4399E-2</v>
      </c>
      <c r="AA151" s="66">
        <v>1.4968E-2</v>
      </c>
      <c r="AB151" s="66">
        <v>1.5561999999999999E-2</v>
      </c>
      <c r="AC151" s="66">
        <v>1.6168999999999999E-2</v>
      </c>
      <c r="AD151" s="66">
        <v>1.6778999999999999E-2</v>
      </c>
      <c r="AE151" s="66">
        <v>1.7401E-2</v>
      </c>
      <c r="AF151" s="66">
        <v>1.8053E-2</v>
      </c>
      <c r="AG151" s="66">
        <v>1.8733E-2</v>
      </c>
      <c r="AH151" s="63">
        <v>6.4934000000000006E-2</v>
      </c>
    </row>
    <row r="152" spans="1:34" ht="24.75">
      <c r="A152" s="58" t="s">
        <v>804</v>
      </c>
      <c r="B152" s="62" t="s">
        <v>224</v>
      </c>
      <c r="C152" s="66">
        <v>3.2781999999999999E-2</v>
      </c>
      <c r="D152" s="66">
        <v>3.7178999999999997E-2</v>
      </c>
      <c r="E152" s="66">
        <v>4.2407E-2</v>
      </c>
      <c r="F152" s="66">
        <v>4.7974999999999997E-2</v>
      </c>
      <c r="G152" s="66">
        <v>5.3636000000000003E-2</v>
      </c>
      <c r="H152" s="66">
        <v>5.9417999999999999E-2</v>
      </c>
      <c r="I152" s="66">
        <v>6.5318000000000001E-2</v>
      </c>
      <c r="J152" s="66">
        <v>7.1155999999999997E-2</v>
      </c>
      <c r="K152" s="66">
        <v>7.6974000000000001E-2</v>
      </c>
      <c r="L152" s="66">
        <v>8.2794000000000006E-2</v>
      </c>
      <c r="M152" s="66">
        <v>8.8705999999999993E-2</v>
      </c>
      <c r="N152" s="66">
        <v>9.4871999999999998E-2</v>
      </c>
      <c r="O152" s="66">
        <v>0.101296</v>
      </c>
      <c r="P152" s="66">
        <v>0.107948</v>
      </c>
      <c r="Q152" s="66">
        <v>0.114882</v>
      </c>
      <c r="R152" s="66">
        <v>0.12206</v>
      </c>
      <c r="S152" s="66">
        <v>0.12943299999999999</v>
      </c>
      <c r="T152" s="66">
        <v>0.137019</v>
      </c>
      <c r="U152" s="66">
        <v>0.14496600000000001</v>
      </c>
      <c r="V152" s="66">
        <v>0.15341099999999999</v>
      </c>
      <c r="W152" s="66">
        <v>0.162331</v>
      </c>
      <c r="X152" s="66">
        <v>0.171678</v>
      </c>
      <c r="Y152" s="66">
        <v>0.18154999999999999</v>
      </c>
      <c r="Z152" s="66">
        <v>0.19203400000000001</v>
      </c>
      <c r="AA152" s="66">
        <v>0.203037</v>
      </c>
      <c r="AB152" s="66">
        <v>0.21443999999999999</v>
      </c>
      <c r="AC152" s="66">
        <v>0.22606499999999999</v>
      </c>
      <c r="AD152" s="66">
        <v>0.237952</v>
      </c>
      <c r="AE152" s="66">
        <v>0.25019200000000003</v>
      </c>
      <c r="AF152" s="66">
        <v>0.26305699999999999</v>
      </c>
      <c r="AG152" s="66">
        <v>0.276418</v>
      </c>
      <c r="AH152" s="63">
        <v>7.3653999999999997E-2</v>
      </c>
    </row>
    <row r="153" spans="1:34">
      <c r="A153" s="58" t="s">
        <v>805</v>
      </c>
      <c r="B153" s="62" t="s">
        <v>225</v>
      </c>
      <c r="C153" s="66">
        <v>2.7700000000000001E-4</v>
      </c>
      <c r="D153" s="66">
        <v>4.7600000000000002E-4</v>
      </c>
      <c r="E153" s="66">
        <v>7.1900000000000002E-4</v>
      </c>
      <c r="F153" s="66">
        <v>9.859999999999999E-4</v>
      </c>
      <c r="G153" s="66">
        <v>1.268E-3</v>
      </c>
      <c r="H153" s="66">
        <v>1.565E-3</v>
      </c>
      <c r="I153" s="66">
        <v>1.8760000000000001E-3</v>
      </c>
      <c r="J153" s="66">
        <v>2.1900000000000001E-3</v>
      </c>
      <c r="K153" s="66">
        <v>2.5110000000000002E-3</v>
      </c>
      <c r="L153" s="66">
        <v>2.8379999999999998E-3</v>
      </c>
      <c r="M153" s="66">
        <v>3.1740000000000002E-3</v>
      </c>
      <c r="N153" s="66">
        <v>3.5249999999999999E-3</v>
      </c>
      <c r="O153" s="66">
        <v>3.8920000000000001E-3</v>
      </c>
      <c r="P153" s="66">
        <v>4.2719999999999998E-3</v>
      </c>
      <c r="Q153" s="66">
        <v>4.6680000000000003E-3</v>
      </c>
      <c r="R153" s="66">
        <v>5.078E-3</v>
      </c>
      <c r="S153" s="66">
        <v>5.4980000000000003E-3</v>
      </c>
      <c r="T153" s="66">
        <v>5.9309999999999996E-3</v>
      </c>
      <c r="U153" s="66">
        <v>6.3819999999999997E-3</v>
      </c>
      <c r="V153" s="66">
        <v>6.8589999999999996E-3</v>
      </c>
      <c r="W153" s="66">
        <v>7.3600000000000002E-3</v>
      </c>
      <c r="X153" s="66">
        <v>7.8820000000000001E-3</v>
      </c>
      <c r="Y153" s="66">
        <v>8.4309999999999993E-3</v>
      </c>
      <c r="Z153" s="66">
        <v>9.0100000000000006E-3</v>
      </c>
      <c r="AA153" s="66">
        <v>9.6170000000000005E-3</v>
      </c>
      <c r="AB153" s="66">
        <v>1.0245000000000001E-2</v>
      </c>
      <c r="AC153" s="66">
        <v>1.0888E-2</v>
      </c>
      <c r="AD153" s="66">
        <v>1.1546000000000001E-2</v>
      </c>
      <c r="AE153" s="66">
        <v>1.2227999999999999E-2</v>
      </c>
      <c r="AF153" s="66">
        <v>1.2939000000000001E-2</v>
      </c>
      <c r="AG153" s="66">
        <v>1.3675E-2</v>
      </c>
      <c r="AH153" s="63">
        <v>0.138825</v>
      </c>
    </row>
    <row r="154" spans="1:34" ht="36.75">
      <c r="A154" s="58" t="s">
        <v>806</v>
      </c>
      <c r="B154" s="62" t="s">
        <v>226</v>
      </c>
      <c r="C154" s="66">
        <v>1.8599999999999999E-4</v>
      </c>
      <c r="D154" s="66">
        <v>4.0000000000000002E-4</v>
      </c>
      <c r="E154" s="66">
        <v>6.6200000000000005E-4</v>
      </c>
      <c r="F154" s="66">
        <v>9.5100000000000002E-4</v>
      </c>
      <c r="G154" s="66">
        <v>1.2570000000000001E-3</v>
      </c>
      <c r="H154" s="66">
        <v>1.5790000000000001E-3</v>
      </c>
      <c r="I154" s="66">
        <v>1.9170000000000001E-3</v>
      </c>
      <c r="J154" s="66">
        <v>2.2590000000000002E-3</v>
      </c>
      <c r="K154" s="66">
        <v>2.6069999999999999E-3</v>
      </c>
      <c r="L154" s="66">
        <v>2.9629999999999999E-3</v>
      </c>
      <c r="M154" s="66">
        <v>3.3289999999999999E-3</v>
      </c>
      <c r="N154" s="66">
        <v>3.7109999999999999E-3</v>
      </c>
      <c r="O154" s="66">
        <v>4.1099999999999999E-3</v>
      </c>
      <c r="P154" s="66">
        <v>4.5240000000000002E-3</v>
      </c>
      <c r="Q154" s="66">
        <v>4.9550000000000002E-3</v>
      </c>
      <c r="R154" s="66">
        <v>5.4010000000000004E-3</v>
      </c>
      <c r="S154" s="66">
        <v>5.8589999999999996E-3</v>
      </c>
      <c r="T154" s="66">
        <v>6.3290000000000004E-3</v>
      </c>
      <c r="U154" s="66">
        <v>6.8209999999999998E-3</v>
      </c>
      <c r="V154" s="66">
        <v>7.339E-3</v>
      </c>
      <c r="W154" s="66">
        <v>7.8840000000000004E-3</v>
      </c>
      <c r="X154" s="66">
        <v>8.4519999999999994E-3</v>
      </c>
      <c r="Y154" s="66">
        <v>9.0489999999999998E-3</v>
      </c>
      <c r="Z154" s="66">
        <v>9.6780000000000008E-3</v>
      </c>
      <c r="AA154" s="66">
        <v>1.0338E-2</v>
      </c>
      <c r="AB154" s="66">
        <v>1.102E-2</v>
      </c>
      <c r="AC154" s="66">
        <v>1.1717E-2</v>
      </c>
      <c r="AD154" s="66">
        <v>1.2430999999999999E-2</v>
      </c>
      <c r="AE154" s="66">
        <v>1.3171E-2</v>
      </c>
      <c r="AF154" s="66">
        <v>1.3944E-2</v>
      </c>
      <c r="AG154" s="66">
        <v>1.4742999999999999E-2</v>
      </c>
      <c r="AH154" s="63">
        <v>0.15686600000000001</v>
      </c>
    </row>
    <row r="155" spans="1:34" ht="36.75">
      <c r="A155" s="58" t="s">
        <v>807</v>
      </c>
      <c r="B155" s="62" t="s">
        <v>227</v>
      </c>
      <c r="C155" s="66">
        <v>1.73E-4</v>
      </c>
      <c r="D155" s="66">
        <v>3.7199999999999999E-4</v>
      </c>
      <c r="E155" s="66">
        <v>6.1600000000000001E-4</v>
      </c>
      <c r="F155" s="66">
        <v>8.8500000000000004E-4</v>
      </c>
      <c r="G155" s="66">
        <v>1.1689999999999999E-3</v>
      </c>
      <c r="H155" s="66">
        <v>1.469E-3</v>
      </c>
      <c r="I155" s="66">
        <v>1.7830000000000001E-3</v>
      </c>
      <c r="J155" s="66">
        <v>2.101E-3</v>
      </c>
      <c r="K155" s="66">
        <v>2.4260000000000002E-3</v>
      </c>
      <c r="L155" s="66">
        <v>2.7569999999999999E-3</v>
      </c>
      <c r="M155" s="66">
        <v>3.0969999999999999E-3</v>
      </c>
      <c r="N155" s="66">
        <v>3.4520000000000002E-3</v>
      </c>
      <c r="O155" s="66">
        <v>3.8240000000000001E-3</v>
      </c>
      <c r="P155" s="66">
        <v>4.2090000000000001E-3</v>
      </c>
      <c r="Q155" s="66">
        <v>4.6100000000000004E-3</v>
      </c>
      <c r="R155" s="66">
        <v>5.025E-3</v>
      </c>
      <c r="S155" s="66">
        <v>5.4510000000000001E-3</v>
      </c>
      <c r="T155" s="66">
        <v>5.8890000000000001E-3</v>
      </c>
      <c r="U155" s="66">
        <v>6.3460000000000001E-3</v>
      </c>
      <c r="V155" s="66">
        <v>6.8279999999999999E-3</v>
      </c>
      <c r="W155" s="66">
        <v>7.3350000000000004E-3</v>
      </c>
      <c r="X155" s="66">
        <v>7.8639999999999995E-3</v>
      </c>
      <c r="Y155" s="66">
        <v>8.4189999999999994E-3</v>
      </c>
      <c r="Z155" s="66">
        <v>9.0039999999999999E-3</v>
      </c>
      <c r="AA155" s="66">
        <v>9.6179999999999998E-3</v>
      </c>
      <c r="AB155" s="66">
        <v>1.0253E-2</v>
      </c>
      <c r="AC155" s="66">
        <v>1.0900999999999999E-2</v>
      </c>
      <c r="AD155" s="66">
        <v>1.1566E-2</v>
      </c>
      <c r="AE155" s="66">
        <v>1.2253999999999999E-2</v>
      </c>
      <c r="AF155" s="66">
        <v>1.2973E-2</v>
      </c>
      <c r="AG155" s="66">
        <v>1.3716000000000001E-2</v>
      </c>
      <c r="AH155" s="63">
        <v>0.15686600000000001</v>
      </c>
    </row>
    <row r="156" spans="1:34">
      <c r="A156" s="58" t="s">
        <v>808</v>
      </c>
      <c r="B156" s="62" t="s">
        <v>228</v>
      </c>
      <c r="C156" s="66">
        <v>2.8600000000000001E-4</v>
      </c>
      <c r="D156" s="66">
        <v>6.1399999999999996E-4</v>
      </c>
      <c r="E156" s="66">
        <v>1.016E-3</v>
      </c>
      <c r="F156" s="66">
        <v>1.4610000000000001E-3</v>
      </c>
      <c r="G156" s="66">
        <v>1.931E-3</v>
      </c>
      <c r="H156" s="66">
        <v>2.4260000000000002E-3</v>
      </c>
      <c r="I156" s="66">
        <v>2.944E-3</v>
      </c>
      <c r="J156" s="66">
        <v>3.47E-3</v>
      </c>
      <c r="K156" s="66">
        <v>4.006E-3</v>
      </c>
      <c r="L156" s="66">
        <v>4.5519999999999996E-3</v>
      </c>
      <c r="M156" s="66">
        <v>5.1130000000000004E-3</v>
      </c>
      <c r="N156" s="66">
        <v>5.7010000000000003E-3</v>
      </c>
      <c r="O156" s="66">
        <v>6.3140000000000002E-3</v>
      </c>
      <c r="P156" s="66">
        <v>6.9490000000000003E-3</v>
      </c>
      <c r="Q156" s="66">
        <v>7.6119999999999998E-3</v>
      </c>
      <c r="R156" s="66">
        <v>8.2970000000000006E-3</v>
      </c>
      <c r="S156" s="66">
        <v>9.0010000000000003E-3</v>
      </c>
      <c r="T156" s="66">
        <v>9.724E-3</v>
      </c>
      <c r="U156" s="66">
        <v>1.0477999999999999E-2</v>
      </c>
      <c r="V156" s="66">
        <v>1.1275E-2</v>
      </c>
      <c r="W156" s="66">
        <v>1.2112E-2</v>
      </c>
      <c r="X156" s="66">
        <v>1.2985E-2</v>
      </c>
      <c r="Y156" s="66">
        <v>1.3901999999999999E-2</v>
      </c>
      <c r="Z156" s="66">
        <v>1.4867999999999999E-2</v>
      </c>
      <c r="AA156" s="66">
        <v>1.5882E-2</v>
      </c>
      <c r="AB156" s="66">
        <v>1.6929E-2</v>
      </c>
      <c r="AC156" s="66">
        <v>1.8001E-2</v>
      </c>
      <c r="AD156" s="66">
        <v>1.9098E-2</v>
      </c>
      <c r="AE156" s="66">
        <v>2.0235E-2</v>
      </c>
      <c r="AF156" s="66">
        <v>2.1420999999999999E-2</v>
      </c>
      <c r="AG156" s="66">
        <v>2.2648999999999999E-2</v>
      </c>
      <c r="AH156" s="63">
        <v>0.15686600000000001</v>
      </c>
    </row>
    <row r="157" spans="1:34" ht="24.75">
      <c r="A157" s="58" t="s">
        <v>809</v>
      </c>
      <c r="B157" s="62" t="s">
        <v>695</v>
      </c>
      <c r="C157" s="66">
        <v>3.5567950000000002</v>
      </c>
      <c r="D157" s="66">
        <v>3.5683609999999999</v>
      </c>
      <c r="E157" s="66">
        <v>3.6132719999999998</v>
      </c>
      <c r="F157" s="66">
        <v>3.6736789999999999</v>
      </c>
      <c r="G157" s="66">
        <v>3.7415639999999999</v>
      </c>
      <c r="H157" s="66">
        <v>3.8181569999999998</v>
      </c>
      <c r="I157" s="66">
        <v>3.900299</v>
      </c>
      <c r="J157" s="66">
        <v>3.9802620000000002</v>
      </c>
      <c r="K157" s="66">
        <v>4.0580400000000001</v>
      </c>
      <c r="L157" s="66">
        <v>4.1313589999999998</v>
      </c>
      <c r="M157" s="66">
        <v>4.2059069999999998</v>
      </c>
      <c r="N157" s="66">
        <v>4.2813780000000001</v>
      </c>
      <c r="O157" s="66">
        <v>4.3623640000000004</v>
      </c>
      <c r="P157" s="66">
        <v>4.4394020000000003</v>
      </c>
      <c r="Q157" s="66">
        <v>4.5165559999999996</v>
      </c>
      <c r="R157" s="66">
        <v>4.5984990000000003</v>
      </c>
      <c r="S157" s="66">
        <v>4.6835459999999998</v>
      </c>
      <c r="T157" s="66">
        <v>4.7708199999999996</v>
      </c>
      <c r="U157" s="66">
        <v>4.8613239999999998</v>
      </c>
      <c r="V157" s="66">
        <v>4.9571079999999998</v>
      </c>
      <c r="W157" s="66">
        <v>5.0543490000000002</v>
      </c>
      <c r="X157" s="66">
        <v>5.1540249999999999</v>
      </c>
      <c r="Y157" s="66">
        <v>5.2608949999999997</v>
      </c>
      <c r="Z157" s="66">
        <v>5.3821779999999997</v>
      </c>
      <c r="AA157" s="66">
        <v>5.514507</v>
      </c>
      <c r="AB157" s="66">
        <v>5.6489279999999997</v>
      </c>
      <c r="AC157" s="66">
        <v>5.7798769999999999</v>
      </c>
      <c r="AD157" s="66">
        <v>5.9098249999999997</v>
      </c>
      <c r="AE157" s="66">
        <v>6.0410180000000002</v>
      </c>
      <c r="AF157" s="66">
        <v>6.1735150000000001</v>
      </c>
      <c r="AG157" s="66">
        <v>6.3030689999999998</v>
      </c>
      <c r="AH157" s="63">
        <v>1.9255999999999999E-2</v>
      </c>
    </row>
    <row r="158" spans="1:34">
      <c r="A158" s="55"/>
      <c r="B158" s="61" t="s">
        <v>696</v>
      </c>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row>
    <row r="159" spans="1:34">
      <c r="A159" s="58" t="s">
        <v>810</v>
      </c>
      <c r="B159" s="62" t="s">
        <v>220</v>
      </c>
      <c r="C159" s="66">
        <v>4.9273619999999996</v>
      </c>
      <c r="D159" s="66">
        <v>4.9696749999999996</v>
      </c>
      <c r="E159" s="66">
        <v>5.0486659999999999</v>
      </c>
      <c r="F159" s="66">
        <v>5.1388740000000004</v>
      </c>
      <c r="G159" s="66">
        <v>5.2286780000000004</v>
      </c>
      <c r="H159" s="66">
        <v>5.3212419999999998</v>
      </c>
      <c r="I159" s="66">
        <v>5.4139670000000004</v>
      </c>
      <c r="J159" s="66">
        <v>5.4964659999999999</v>
      </c>
      <c r="K159" s="66">
        <v>5.5685570000000002</v>
      </c>
      <c r="L159" s="66">
        <v>5.6279199999999996</v>
      </c>
      <c r="M159" s="66">
        <v>5.6817190000000002</v>
      </c>
      <c r="N159" s="66">
        <v>5.735436</v>
      </c>
      <c r="O159" s="66">
        <v>5.7862390000000001</v>
      </c>
      <c r="P159" s="66">
        <v>5.8301489999999996</v>
      </c>
      <c r="Q159" s="66">
        <v>5.8663569999999998</v>
      </c>
      <c r="R159" s="66">
        <v>5.901745</v>
      </c>
      <c r="S159" s="66">
        <v>5.9375210000000003</v>
      </c>
      <c r="T159" s="66">
        <v>5.9699600000000004</v>
      </c>
      <c r="U159" s="66">
        <v>6.0011840000000003</v>
      </c>
      <c r="V159" s="66">
        <v>6.0273719999999997</v>
      </c>
      <c r="W159" s="66">
        <v>6.0487679999999999</v>
      </c>
      <c r="X159" s="66">
        <v>6.0597180000000002</v>
      </c>
      <c r="Y159" s="66">
        <v>6.0800400000000003</v>
      </c>
      <c r="Z159" s="66">
        <v>6.1063159999999996</v>
      </c>
      <c r="AA159" s="66">
        <v>6.1378029999999999</v>
      </c>
      <c r="AB159" s="66">
        <v>6.16805</v>
      </c>
      <c r="AC159" s="66">
        <v>6.1885700000000003</v>
      </c>
      <c r="AD159" s="66">
        <v>6.2005569999999999</v>
      </c>
      <c r="AE159" s="66">
        <v>6.2073859999999996</v>
      </c>
      <c r="AF159" s="66">
        <v>6.2073270000000003</v>
      </c>
      <c r="AG159" s="66">
        <v>6.1978280000000003</v>
      </c>
      <c r="AH159" s="63">
        <v>7.6759999999999997E-3</v>
      </c>
    </row>
    <row r="160" spans="1:34" ht="24.75">
      <c r="A160" s="58" t="s">
        <v>811</v>
      </c>
      <c r="B160" s="62" t="s">
        <v>221</v>
      </c>
      <c r="C160" s="66">
        <v>4.7627999999999997E-2</v>
      </c>
      <c r="D160" s="66">
        <v>4.1701000000000002E-2</v>
      </c>
      <c r="E160" s="66">
        <v>3.6740000000000002E-2</v>
      </c>
      <c r="F160" s="66">
        <v>3.2582E-2</v>
      </c>
      <c r="G160" s="66">
        <v>2.8962999999999999E-2</v>
      </c>
      <c r="H160" s="66">
        <v>2.5845E-2</v>
      </c>
      <c r="I160" s="66">
        <v>2.3328000000000002E-2</v>
      </c>
      <c r="J160" s="66">
        <v>2.1302999999999999E-2</v>
      </c>
      <c r="K160" s="66">
        <v>1.9633999999999999E-2</v>
      </c>
      <c r="L160" s="66">
        <v>1.8190000000000001E-2</v>
      </c>
      <c r="M160" s="66">
        <v>1.7000000000000001E-2</v>
      </c>
      <c r="N160" s="66">
        <v>1.5949000000000001E-2</v>
      </c>
      <c r="O160" s="66">
        <v>1.5082E-2</v>
      </c>
      <c r="P160" s="66">
        <v>1.44E-2</v>
      </c>
      <c r="Q160" s="66">
        <v>1.3873E-2</v>
      </c>
      <c r="R160" s="66">
        <v>1.3505E-2</v>
      </c>
      <c r="S160" s="66">
        <v>1.3202999999999999E-2</v>
      </c>
      <c r="T160" s="66">
        <v>1.3018E-2</v>
      </c>
      <c r="U160" s="66">
        <v>1.2914E-2</v>
      </c>
      <c r="V160" s="66">
        <v>1.2832E-2</v>
      </c>
      <c r="W160" s="66">
        <v>1.2739E-2</v>
      </c>
      <c r="X160" s="66">
        <v>1.2699E-2</v>
      </c>
      <c r="Y160" s="66">
        <v>1.2626E-2</v>
      </c>
      <c r="Z160" s="66">
        <v>1.2566000000000001E-2</v>
      </c>
      <c r="AA160" s="66">
        <v>1.2585000000000001E-2</v>
      </c>
      <c r="AB160" s="66">
        <v>1.265E-2</v>
      </c>
      <c r="AC160" s="66">
        <v>1.2733E-2</v>
      </c>
      <c r="AD160" s="66">
        <v>1.2819000000000001E-2</v>
      </c>
      <c r="AE160" s="66">
        <v>1.2914999999999999E-2</v>
      </c>
      <c r="AF160" s="66">
        <v>1.3002E-2</v>
      </c>
      <c r="AG160" s="66">
        <v>1.3077999999999999E-2</v>
      </c>
      <c r="AH160" s="63">
        <v>-4.2167000000000003E-2</v>
      </c>
    </row>
    <row r="161" spans="1:34">
      <c r="A161" s="58" t="s">
        <v>812</v>
      </c>
      <c r="B161" s="62" t="s">
        <v>222</v>
      </c>
      <c r="C161" s="66">
        <v>3.7469999999999999E-3</v>
      </c>
      <c r="D161" s="66">
        <v>3.7699999999999999E-3</v>
      </c>
      <c r="E161" s="66">
        <v>3.8370000000000001E-3</v>
      </c>
      <c r="F161" s="66">
        <v>3.9170000000000003E-3</v>
      </c>
      <c r="G161" s="66">
        <v>4.006E-3</v>
      </c>
      <c r="H161" s="66">
        <v>4.1089999999999998E-3</v>
      </c>
      <c r="I161" s="66">
        <v>4.2379999999999996E-3</v>
      </c>
      <c r="J161" s="66">
        <v>4.3610000000000003E-3</v>
      </c>
      <c r="K161" s="66">
        <v>4.4720000000000003E-3</v>
      </c>
      <c r="L161" s="66">
        <v>4.5490000000000001E-3</v>
      </c>
      <c r="M161" s="66">
        <v>4.6299999999999996E-3</v>
      </c>
      <c r="N161" s="66">
        <v>4.712E-3</v>
      </c>
      <c r="O161" s="66">
        <v>4.7879999999999997E-3</v>
      </c>
      <c r="P161" s="66">
        <v>4.888E-3</v>
      </c>
      <c r="Q161" s="66">
        <v>5.0029999999999996E-3</v>
      </c>
      <c r="R161" s="66">
        <v>5.1240000000000001E-3</v>
      </c>
      <c r="S161" s="66">
        <v>5.2459999999999998E-3</v>
      </c>
      <c r="T161" s="66">
        <v>5.365E-3</v>
      </c>
      <c r="U161" s="66">
        <v>5.483E-3</v>
      </c>
      <c r="V161" s="66">
        <v>5.6010000000000001E-3</v>
      </c>
      <c r="W161" s="66">
        <v>5.7169999999999999E-3</v>
      </c>
      <c r="X161" s="66">
        <v>5.8300000000000001E-3</v>
      </c>
      <c r="Y161" s="66">
        <v>5.94E-3</v>
      </c>
      <c r="Z161" s="66">
        <v>6.0499999999999998E-3</v>
      </c>
      <c r="AA161" s="66">
        <v>6.1570000000000001E-3</v>
      </c>
      <c r="AB161" s="66">
        <v>6.2579999999999997E-3</v>
      </c>
      <c r="AC161" s="66">
        <v>6.3540000000000003E-3</v>
      </c>
      <c r="AD161" s="66">
        <v>6.4440000000000001E-3</v>
      </c>
      <c r="AE161" s="66">
        <v>6.5290000000000001E-3</v>
      </c>
      <c r="AF161" s="66">
        <v>6.6020000000000002E-3</v>
      </c>
      <c r="AG161" s="66">
        <v>6.6550000000000003E-3</v>
      </c>
      <c r="AH161" s="63">
        <v>1.9332999999999999E-2</v>
      </c>
    </row>
    <row r="162" spans="1:34" ht="60.75">
      <c r="A162" s="58" t="s">
        <v>813</v>
      </c>
      <c r="B162" s="62" t="s">
        <v>223</v>
      </c>
      <c r="C162" s="66">
        <v>4.4406000000000001E-2</v>
      </c>
      <c r="D162" s="66">
        <v>4.7683999999999997E-2</v>
      </c>
      <c r="E162" s="66">
        <v>5.1135E-2</v>
      </c>
      <c r="F162" s="66">
        <v>5.4357999999999997E-2</v>
      </c>
      <c r="G162" s="66">
        <v>5.7208000000000002E-2</v>
      </c>
      <c r="H162" s="66">
        <v>5.9767000000000001E-2</v>
      </c>
      <c r="I162" s="66">
        <v>6.2094999999999997E-2</v>
      </c>
      <c r="J162" s="66">
        <v>6.4154000000000003E-2</v>
      </c>
      <c r="K162" s="66">
        <v>6.6006999999999996E-2</v>
      </c>
      <c r="L162" s="66">
        <v>6.7766999999999994E-2</v>
      </c>
      <c r="M162" s="66">
        <v>6.9475999999999996E-2</v>
      </c>
      <c r="N162" s="66">
        <v>7.1196999999999996E-2</v>
      </c>
      <c r="O162" s="66">
        <v>7.2980000000000003E-2</v>
      </c>
      <c r="P162" s="66">
        <v>7.4861999999999998E-2</v>
      </c>
      <c r="Q162" s="66">
        <v>7.6922000000000004E-2</v>
      </c>
      <c r="R162" s="66">
        <v>7.9163999999999998E-2</v>
      </c>
      <c r="S162" s="66">
        <v>8.1599000000000005E-2</v>
      </c>
      <c r="T162" s="66">
        <v>8.4279000000000007E-2</v>
      </c>
      <c r="U162" s="66">
        <v>8.7274000000000004E-2</v>
      </c>
      <c r="V162" s="66">
        <v>9.0637999999999996E-2</v>
      </c>
      <c r="W162" s="66">
        <v>9.4397999999999996E-2</v>
      </c>
      <c r="X162" s="66">
        <v>9.8517999999999994E-2</v>
      </c>
      <c r="Y162" s="66">
        <v>0.10315299999999999</v>
      </c>
      <c r="Z162" s="66">
        <v>0.108345</v>
      </c>
      <c r="AA162" s="66">
        <v>0.11407</v>
      </c>
      <c r="AB162" s="66">
        <v>0.12025</v>
      </c>
      <c r="AC162" s="66">
        <v>0.126802</v>
      </c>
      <c r="AD162" s="66">
        <v>0.133826</v>
      </c>
      <c r="AE162" s="66">
        <v>0.141345</v>
      </c>
      <c r="AF162" s="66">
        <v>0.14955299999999999</v>
      </c>
      <c r="AG162" s="66">
        <v>0.158497</v>
      </c>
      <c r="AH162" s="63">
        <v>4.3324000000000001E-2</v>
      </c>
    </row>
    <row r="163" spans="1:34" ht="24.75">
      <c r="A163" s="58" t="s">
        <v>814</v>
      </c>
      <c r="B163" s="62" t="s">
        <v>224</v>
      </c>
      <c r="C163" s="66">
        <v>0</v>
      </c>
      <c r="D163" s="66">
        <v>0</v>
      </c>
      <c r="E163" s="66">
        <v>0</v>
      </c>
      <c r="F163" s="66">
        <v>0</v>
      </c>
      <c r="G163" s="66">
        <v>0</v>
      </c>
      <c r="H163" s="66">
        <v>0</v>
      </c>
      <c r="I163" s="66">
        <v>0</v>
      </c>
      <c r="J163" s="66">
        <v>0</v>
      </c>
      <c r="K163" s="66">
        <v>0</v>
      </c>
      <c r="L163" s="66">
        <v>0</v>
      </c>
      <c r="M163" s="66">
        <v>0</v>
      </c>
      <c r="N163" s="66">
        <v>0</v>
      </c>
      <c r="O163" s="66">
        <v>0</v>
      </c>
      <c r="P163" s="66">
        <v>0</v>
      </c>
      <c r="Q163" s="66">
        <v>0</v>
      </c>
      <c r="R163" s="66">
        <v>0</v>
      </c>
      <c r="S163" s="66">
        <v>0</v>
      </c>
      <c r="T163" s="66">
        <v>0</v>
      </c>
      <c r="U163" s="66">
        <v>0</v>
      </c>
      <c r="V163" s="66">
        <v>0</v>
      </c>
      <c r="W163" s="66">
        <v>0</v>
      </c>
      <c r="X163" s="66">
        <v>0</v>
      </c>
      <c r="Y163" s="66">
        <v>0</v>
      </c>
      <c r="Z163" s="66">
        <v>0</v>
      </c>
      <c r="AA163" s="66">
        <v>0</v>
      </c>
      <c r="AB163" s="66">
        <v>0</v>
      </c>
      <c r="AC163" s="66">
        <v>0</v>
      </c>
      <c r="AD163" s="66">
        <v>0</v>
      </c>
      <c r="AE163" s="66">
        <v>0</v>
      </c>
      <c r="AF163" s="66">
        <v>0</v>
      </c>
      <c r="AG163" s="66">
        <v>0</v>
      </c>
      <c r="AH163" s="63" t="s">
        <v>560</v>
      </c>
    </row>
    <row r="164" spans="1:34">
      <c r="A164" s="58" t="s">
        <v>815</v>
      </c>
      <c r="B164" s="62" t="s">
        <v>225</v>
      </c>
      <c r="C164" s="66">
        <v>1.13E-4</v>
      </c>
      <c r="D164" s="66">
        <v>2.3000000000000001E-4</v>
      </c>
      <c r="E164" s="66">
        <v>3.68E-4</v>
      </c>
      <c r="F164" s="66">
        <v>5.1800000000000001E-4</v>
      </c>
      <c r="G164" s="66">
        <v>6.7100000000000005E-4</v>
      </c>
      <c r="H164" s="66">
        <v>8.3000000000000001E-4</v>
      </c>
      <c r="I164" s="66">
        <v>9.9200000000000004E-4</v>
      </c>
      <c r="J164" s="66">
        <v>1.1529999999999999E-3</v>
      </c>
      <c r="K164" s="66">
        <v>1.312E-3</v>
      </c>
      <c r="L164" s="66">
        <v>1.4710000000000001E-3</v>
      </c>
      <c r="M164" s="66">
        <v>1.6299999999999999E-3</v>
      </c>
      <c r="N164" s="66">
        <v>1.792E-3</v>
      </c>
      <c r="O164" s="66">
        <v>1.957E-3</v>
      </c>
      <c r="P164" s="66">
        <v>2.1229999999999999E-3</v>
      </c>
      <c r="Q164" s="66">
        <v>2.2920000000000002E-3</v>
      </c>
      <c r="R164" s="66">
        <v>2.4610000000000001E-3</v>
      </c>
      <c r="S164" s="66">
        <v>2.63E-3</v>
      </c>
      <c r="T164" s="66">
        <v>2.7989999999999998E-3</v>
      </c>
      <c r="U164" s="66">
        <v>2.9689999999999999E-3</v>
      </c>
      <c r="V164" s="66">
        <v>3.1440000000000001E-3</v>
      </c>
      <c r="W164" s="66">
        <v>3.3219999999999999E-3</v>
      </c>
      <c r="X164" s="66">
        <v>3.5019999999999999E-3</v>
      </c>
      <c r="Y164" s="66">
        <v>3.686E-3</v>
      </c>
      <c r="Z164" s="66">
        <v>3.8730000000000001E-3</v>
      </c>
      <c r="AA164" s="66">
        <v>4.0629999999999998E-3</v>
      </c>
      <c r="AB164" s="66">
        <v>4.254E-3</v>
      </c>
      <c r="AC164" s="66">
        <v>4.4419999999999998E-3</v>
      </c>
      <c r="AD164" s="66">
        <v>4.627E-3</v>
      </c>
      <c r="AE164" s="66">
        <v>4.8129999999999996E-3</v>
      </c>
      <c r="AF164" s="66">
        <v>5.0010000000000002E-3</v>
      </c>
      <c r="AG164" s="66">
        <v>5.1879999999999999E-3</v>
      </c>
      <c r="AH164" s="63">
        <v>0.136044</v>
      </c>
    </row>
    <row r="165" spans="1:34" ht="36.75">
      <c r="A165" s="58" t="s">
        <v>816</v>
      </c>
      <c r="B165" s="62" t="s">
        <v>226</v>
      </c>
      <c r="C165" s="66">
        <v>2.3800000000000001E-4</v>
      </c>
      <c r="D165" s="66">
        <v>4.08E-4</v>
      </c>
      <c r="E165" s="66">
        <v>6.1399999999999996E-4</v>
      </c>
      <c r="F165" s="66">
        <v>8.3500000000000002E-4</v>
      </c>
      <c r="G165" s="66">
        <v>1.0629999999999999E-3</v>
      </c>
      <c r="H165" s="66">
        <v>1.2979999999999999E-3</v>
      </c>
      <c r="I165" s="66">
        <v>1.5380000000000001E-3</v>
      </c>
      <c r="J165" s="66">
        <v>1.7750000000000001E-3</v>
      </c>
      <c r="K165" s="66">
        <v>2.0110000000000002E-3</v>
      </c>
      <c r="L165" s="66">
        <v>2.2460000000000002E-3</v>
      </c>
      <c r="M165" s="66">
        <v>2.48E-3</v>
      </c>
      <c r="N165" s="66">
        <v>2.7200000000000002E-3</v>
      </c>
      <c r="O165" s="66">
        <v>2.9629999999999999E-3</v>
      </c>
      <c r="P165" s="66">
        <v>3.2079999999999999E-3</v>
      </c>
      <c r="Q165" s="66">
        <v>3.4559999999999999E-3</v>
      </c>
      <c r="R165" s="66">
        <v>3.705E-3</v>
      </c>
      <c r="S165" s="66">
        <v>3.954E-3</v>
      </c>
      <c r="T165" s="66">
        <v>4.202E-3</v>
      </c>
      <c r="U165" s="66">
        <v>4.4530000000000004E-3</v>
      </c>
      <c r="V165" s="66">
        <v>4.7099999999999998E-3</v>
      </c>
      <c r="W165" s="66">
        <v>4.973E-3</v>
      </c>
      <c r="X165" s="66">
        <v>5.2370000000000003E-3</v>
      </c>
      <c r="Y165" s="66">
        <v>5.5069999999999997E-3</v>
      </c>
      <c r="Z165" s="66">
        <v>5.7829999999999999E-3</v>
      </c>
      <c r="AA165" s="66">
        <v>6.0629999999999998E-3</v>
      </c>
      <c r="AB165" s="66">
        <v>6.3439999999999998E-3</v>
      </c>
      <c r="AC165" s="66">
        <v>6.6210000000000001E-3</v>
      </c>
      <c r="AD165" s="66">
        <v>6.894E-3</v>
      </c>
      <c r="AE165" s="66">
        <v>7.1679999999999999E-3</v>
      </c>
      <c r="AF165" s="66">
        <v>7.4440000000000001E-3</v>
      </c>
      <c r="AG165" s="66">
        <v>7.7200000000000003E-3</v>
      </c>
      <c r="AH165" s="63">
        <v>0.123047</v>
      </c>
    </row>
    <row r="166" spans="1:34" ht="36.75">
      <c r="A166" s="58" t="s">
        <v>817</v>
      </c>
      <c r="B166" s="62" t="s">
        <v>227</v>
      </c>
      <c r="C166" s="66">
        <v>2.63E-4</v>
      </c>
      <c r="D166" s="66">
        <v>4.4999999999999999E-4</v>
      </c>
      <c r="E166" s="66">
        <v>6.7599999999999995E-4</v>
      </c>
      <c r="F166" s="66">
        <v>9.19E-4</v>
      </c>
      <c r="G166" s="66">
        <v>1.17E-3</v>
      </c>
      <c r="H166" s="66">
        <v>1.428E-3</v>
      </c>
      <c r="I166" s="66">
        <v>1.691E-3</v>
      </c>
      <c r="J166" s="66">
        <v>1.952E-3</v>
      </c>
      <c r="K166" s="66">
        <v>2.2109999999999999E-3</v>
      </c>
      <c r="L166" s="66">
        <v>2.4680000000000001E-3</v>
      </c>
      <c r="M166" s="66">
        <v>2.7260000000000001E-3</v>
      </c>
      <c r="N166" s="66">
        <v>2.9889999999999999E-3</v>
      </c>
      <c r="O166" s="66">
        <v>3.2560000000000002E-3</v>
      </c>
      <c r="P166" s="66">
        <v>3.5249999999999999E-3</v>
      </c>
      <c r="Q166" s="66">
        <v>3.797E-3</v>
      </c>
      <c r="R166" s="66">
        <v>4.0720000000000001E-3</v>
      </c>
      <c r="S166" s="66">
        <v>4.3449999999999999E-3</v>
      </c>
      <c r="T166" s="66">
        <v>4.6169999999999996E-3</v>
      </c>
      <c r="U166" s="66">
        <v>4.8929999999999998E-3</v>
      </c>
      <c r="V166" s="66">
        <v>5.1749999999999999E-3</v>
      </c>
      <c r="W166" s="66">
        <v>5.463E-3</v>
      </c>
      <c r="X166" s="66">
        <v>5.7540000000000004E-3</v>
      </c>
      <c r="Y166" s="66">
        <v>6.0499999999999998E-3</v>
      </c>
      <c r="Z166" s="66">
        <v>6.3540000000000003E-3</v>
      </c>
      <c r="AA166" s="66">
        <v>6.6610000000000003E-3</v>
      </c>
      <c r="AB166" s="66">
        <v>6.9690000000000004E-3</v>
      </c>
      <c r="AC166" s="66">
        <v>7.273E-3</v>
      </c>
      <c r="AD166" s="66">
        <v>7.574E-3</v>
      </c>
      <c r="AE166" s="66">
        <v>7.8740000000000008E-3</v>
      </c>
      <c r="AF166" s="66">
        <v>8.1779999999999995E-3</v>
      </c>
      <c r="AG166" s="66">
        <v>8.4810000000000007E-3</v>
      </c>
      <c r="AH166" s="63">
        <v>0.122811</v>
      </c>
    </row>
    <row r="167" spans="1:34">
      <c r="A167" s="58" t="s">
        <v>818</v>
      </c>
      <c r="B167" s="62" t="s">
        <v>228</v>
      </c>
      <c r="C167" s="66">
        <v>2.9700000000000001E-4</v>
      </c>
      <c r="D167" s="66">
        <v>5.2899999999999996E-4</v>
      </c>
      <c r="E167" s="66">
        <v>8.0599999999999997E-4</v>
      </c>
      <c r="F167" s="66">
        <v>1.106E-3</v>
      </c>
      <c r="G167" s="66">
        <v>1.415E-3</v>
      </c>
      <c r="H167" s="66">
        <v>1.7329999999999999E-3</v>
      </c>
      <c r="I167" s="66">
        <v>2.0579999999999999E-3</v>
      </c>
      <c r="J167" s="66">
        <v>2.379E-3</v>
      </c>
      <c r="K167" s="66">
        <v>2.6979999999999999E-3</v>
      </c>
      <c r="L167" s="66">
        <v>3.016E-3</v>
      </c>
      <c r="M167" s="66">
        <v>3.3340000000000002E-3</v>
      </c>
      <c r="N167" s="66">
        <v>3.6579999999999998E-3</v>
      </c>
      <c r="O167" s="66">
        <v>3.9880000000000002E-3</v>
      </c>
      <c r="P167" s="66">
        <v>4.3200000000000001E-3</v>
      </c>
      <c r="Q167" s="66">
        <v>4.6560000000000004E-3</v>
      </c>
      <c r="R167" s="66">
        <v>4.9950000000000003E-3</v>
      </c>
      <c r="S167" s="66">
        <v>5.3319999999999999E-3</v>
      </c>
      <c r="T167" s="66">
        <v>5.6680000000000003E-3</v>
      </c>
      <c r="U167" s="66">
        <v>6.0080000000000003E-3</v>
      </c>
      <c r="V167" s="66">
        <v>6.3569999999999998E-3</v>
      </c>
      <c r="W167" s="66">
        <v>6.7130000000000002E-3</v>
      </c>
      <c r="X167" s="66">
        <v>7.0720000000000002E-3</v>
      </c>
      <c r="Y167" s="66">
        <v>7.4380000000000002E-3</v>
      </c>
      <c r="Z167" s="66">
        <v>7.8120000000000004E-3</v>
      </c>
      <c r="AA167" s="66">
        <v>8.1919999999999996E-3</v>
      </c>
      <c r="AB167" s="66">
        <v>8.5719999999999998E-3</v>
      </c>
      <c r="AC167" s="66">
        <v>8.9470000000000001E-3</v>
      </c>
      <c r="AD167" s="66">
        <v>9.3179999999999999E-3</v>
      </c>
      <c r="AE167" s="66">
        <v>9.6889999999999997E-3</v>
      </c>
      <c r="AF167" s="66">
        <v>1.0064E-2</v>
      </c>
      <c r="AG167" s="66">
        <v>1.0437999999999999E-2</v>
      </c>
      <c r="AH167" s="63">
        <v>0.12592999999999999</v>
      </c>
    </row>
    <row r="168" spans="1:34" ht="24.75">
      <c r="A168" s="58" t="s">
        <v>819</v>
      </c>
      <c r="B168" s="62" t="s">
        <v>707</v>
      </c>
      <c r="C168" s="66">
        <v>5.0240530000000003</v>
      </c>
      <c r="D168" s="66">
        <v>5.0644479999999996</v>
      </c>
      <c r="E168" s="66">
        <v>5.1428430000000001</v>
      </c>
      <c r="F168" s="66">
        <v>5.2331089999999998</v>
      </c>
      <c r="G168" s="66">
        <v>5.3231770000000003</v>
      </c>
      <c r="H168" s="66">
        <v>5.4162530000000002</v>
      </c>
      <c r="I168" s="66">
        <v>5.5099049999999998</v>
      </c>
      <c r="J168" s="66">
        <v>5.5935410000000001</v>
      </c>
      <c r="K168" s="66">
        <v>5.6669</v>
      </c>
      <c r="L168" s="66">
        <v>5.7276300000000004</v>
      </c>
      <c r="M168" s="66">
        <v>5.7829959999999998</v>
      </c>
      <c r="N168" s="66">
        <v>5.8384530000000003</v>
      </c>
      <c r="O168" s="66">
        <v>5.8912500000000003</v>
      </c>
      <c r="P168" s="66">
        <v>5.9374710000000004</v>
      </c>
      <c r="Q168" s="66">
        <v>5.9763570000000001</v>
      </c>
      <c r="R168" s="66">
        <v>6.0147690000000003</v>
      </c>
      <c r="S168" s="66">
        <v>6.0538340000000002</v>
      </c>
      <c r="T168" s="66">
        <v>6.0899049999999999</v>
      </c>
      <c r="U168" s="66">
        <v>6.1251790000000002</v>
      </c>
      <c r="V168" s="66">
        <v>6.1558279999999996</v>
      </c>
      <c r="W168" s="66">
        <v>6.1820890000000004</v>
      </c>
      <c r="X168" s="66">
        <v>6.1983319999999997</v>
      </c>
      <c r="Y168" s="66">
        <v>6.2244400000000004</v>
      </c>
      <c r="Z168" s="66">
        <v>6.2570949999999996</v>
      </c>
      <c r="AA168" s="66">
        <v>6.2955959999999997</v>
      </c>
      <c r="AB168" s="66">
        <v>6.3333449999999996</v>
      </c>
      <c r="AC168" s="66">
        <v>6.3617419999999996</v>
      </c>
      <c r="AD168" s="66">
        <v>6.3820560000000004</v>
      </c>
      <c r="AE168" s="66">
        <v>6.3977199999999996</v>
      </c>
      <c r="AF168" s="66">
        <v>6.4071699999999998</v>
      </c>
      <c r="AG168" s="66">
        <v>6.4078869999999997</v>
      </c>
      <c r="AH168" s="63">
        <v>8.1429999999999992E-3</v>
      </c>
    </row>
    <row r="169" spans="1:34" ht="24.75">
      <c r="A169" s="58" t="s">
        <v>820</v>
      </c>
      <c r="B169" s="61" t="s">
        <v>821</v>
      </c>
      <c r="C169" s="67">
        <v>12.577609000000001</v>
      </c>
      <c r="D169" s="67">
        <v>12.789288000000001</v>
      </c>
      <c r="E169" s="67">
        <v>13.08839</v>
      </c>
      <c r="F169" s="67">
        <v>13.418403</v>
      </c>
      <c r="G169" s="67">
        <v>13.761333</v>
      </c>
      <c r="H169" s="67">
        <v>14.123967</v>
      </c>
      <c r="I169" s="67">
        <v>14.493406</v>
      </c>
      <c r="J169" s="67">
        <v>14.846273</v>
      </c>
      <c r="K169" s="67">
        <v>15.185532</v>
      </c>
      <c r="L169" s="67">
        <v>15.505564</v>
      </c>
      <c r="M169" s="67">
        <v>15.820489999999999</v>
      </c>
      <c r="N169" s="67">
        <v>16.133759999999999</v>
      </c>
      <c r="O169" s="67">
        <v>16.450243</v>
      </c>
      <c r="P169" s="67">
        <v>16.744747</v>
      </c>
      <c r="Q169" s="67">
        <v>17.028471</v>
      </c>
      <c r="R169" s="67">
        <v>17.307976</v>
      </c>
      <c r="S169" s="67">
        <v>17.588208999999999</v>
      </c>
      <c r="T169" s="67">
        <v>17.865252000000002</v>
      </c>
      <c r="U169" s="67">
        <v>18.142658000000001</v>
      </c>
      <c r="V169" s="67">
        <v>18.411460999999999</v>
      </c>
      <c r="W169" s="67">
        <v>18.666048</v>
      </c>
      <c r="X169" s="67">
        <v>18.916893000000002</v>
      </c>
      <c r="Y169" s="67">
        <v>19.181844999999999</v>
      </c>
      <c r="Z169" s="67">
        <v>19.480699999999999</v>
      </c>
      <c r="AA169" s="67">
        <v>19.807946999999999</v>
      </c>
      <c r="AB169" s="67">
        <v>20.133018</v>
      </c>
      <c r="AC169" s="67">
        <v>20.437726999999999</v>
      </c>
      <c r="AD169" s="67">
        <v>20.736933000000001</v>
      </c>
      <c r="AE169" s="67">
        <v>21.033051</v>
      </c>
      <c r="AF169" s="67">
        <v>21.307359999999999</v>
      </c>
      <c r="AG169" s="67">
        <v>21.560019</v>
      </c>
      <c r="AH169" s="64">
        <v>1.8126E-2</v>
      </c>
    </row>
    <row r="171" spans="1:34" ht="36.75">
      <c r="A171" s="55"/>
      <c r="B171" s="61" t="s">
        <v>200</v>
      </c>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row>
    <row r="172" spans="1:34">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c r="AA172" s="55"/>
      <c r="AB172" s="55"/>
      <c r="AC172" s="55"/>
      <c r="AD172" s="55"/>
      <c r="AE172" s="55"/>
      <c r="AF172" s="55"/>
      <c r="AG172" s="55"/>
      <c r="AH172" s="55"/>
    </row>
    <row r="173" spans="1:34" ht="48.75">
      <c r="A173" s="55"/>
      <c r="B173" s="61" t="s">
        <v>753</v>
      </c>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row>
    <row r="174" spans="1:34" ht="24.75">
      <c r="A174" s="55"/>
      <c r="B174" s="61" t="s">
        <v>673</v>
      </c>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row>
    <row r="175" spans="1:34">
      <c r="A175" s="58" t="s">
        <v>822</v>
      </c>
      <c r="B175" s="62" t="s">
        <v>220</v>
      </c>
      <c r="C175" s="78">
        <v>16.018782000000002</v>
      </c>
      <c r="D175" s="78">
        <v>16.227394</v>
      </c>
      <c r="E175" s="78">
        <v>16.411498999999999</v>
      </c>
      <c r="F175" s="78">
        <v>16.653787999999999</v>
      </c>
      <c r="G175" s="78">
        <v>16.962364000000001</v>
      </c>
      <c r="H175" s="78">
        <v>17.310279999999999</v>
      </c>
      <c r="I175" s="78">
        <v>17.665562000000001</v>
      </c>
      <c r="J175" s="78">
        <v>17.930149</v>
      </c>
      <c r="K175" s="78">
        <v>18.022524000000001</v>
      </c>
      <c r="L175" s="78">
        <v>18.140340999999999</v>
      </c>
      <c r="M175" s="78">
        <v>18.210198999999999</v>
      </c>
      <c r="N175" s="78">
        <v>18.245816999999999</v>
      </c>
      <c r="O175" s="78">
        <v>18.253329999999998</v>
      </c>
      <c r="P175" s="78">
        <v>18.249317000000001</v>
      </c>
      <c r="Q175" s="78">
        <v>18.245953</v>
      </c>
      <c r="R175" s="78">
        <v>18.243086000000002</v>
      </c>
      <c r="S175" s="78">
        <v>18.240663999999999</v>
      </c>
      <c r="T175" s="78">
        <v>18.238605</v>
      </c>
      <c r="U175" s="78">
        <v>18.236886999999999</v>
      </c>
      <c r="V175" s="78">
        <v>18.235415</v>
      </c>
      <c r="W175" s="78">
        <v>18.234165000000001</v>
      </c>
      <c r="X175" s="78">
        <v>18.233108999999999</v>
      </c>
      <c r="Y175" s="78">
        <v>18.232244000000001</v>
      </c>
      <c r="Z175" s="78">
        <v>18.231531</v>
      </c>
      <c r="AA175" s="78">
        <v>18.230937999999998</v>
      </c>
      <c r="AB175" s="78">
        <v>18.230436000000001</v>
      </c>
      <c r="AC175" s="78">
        <v>18.230013</v>
      </c>
      <c r="AD175" s="78">
        <v>18.229689</v>
      </c>
      <c r="AE175" s="78">
        <v>18.227266</v>
      </c>
      <c r="AF175" s="78">
        <v>18.227561999999999</v>
      </c>
      <c r="AG175" s="78">
        <v>18.228168</v>
      </c>
      <c r="AH175" s="63">
        <v>4.3160000000000004E-3</v>
      </c>
    </row>
    <row r="176" spans="1:34" ht="24.75">
      <c r="A176" s="58" t="s">
        <v>823</v>
      </c>
      <c r="B176" s="62" t="s">
        <v>221</v>
      </c>
      <c r="C176" s="78">
        <v>11.372161</v>
      </c>
      <c r="D176" s="78">
        <v>11.608162999999999</v>
      </c>
      <c r="E176" s="78">
        <v>11.716412999999999</v>
      </c>
      <c r="F176" s="78">
        <v>11.894546</v>
      </c>
      <c r="G176" s="78">
        <v>12.118271</v>
      </c>
      <c r="H176" s="78">
        <v>12.374622</v>
      </c>
      <c r="I176" s="78">
        <v>12.642364000000001</v>
      </c>
      <c r="J176" s="78">
        <v>12.925800000000001</v>
      </c>
      <c r="K176" s="78">
        <v>12.996115</v>
      </c>
      <c r="L176" s="78">
        <v>13.186512</v>
      </c>
      <c r="M176" s="78">
        <v>13.361717000000001</v>
      </c>
      <c r="N176" s="78">
        <v>13.516208000000001</v>
      </c>
      <c r="O176" s="78">
        <v>13.597213999999999</v>
      </c>
      <c r="P176" s="78">
        <v>13.616676</v>
      </c>
      <c r="Q176" s="78">
        <v>13.639376</v>
      </c>
      <c r="R176" s="78">
        <v>13.669010999999999</v>
      </c>
      <c r="S176" s="78">
        <v>13.698966</v>
      </c>
      <c r="T176" s="78">
        <v>13.728073</v>
      </c>
      <c r="U176" s="78">
        <v>13.758075</v>
      </c>
      <c r="V176" s="78">
        <v>13.789474</v>
      </c>
      <c r="W176" s="78">
        <v>13.818527</v>
      </c>
      <c r="X176" s="78">
        <v>13.788951000000001</v>
      </c>
      <c r="Y176" s="78">
        <v>13.824795</v>
      </c>
      <c r="Z176" s="78">
        <v>13.860272999999999</v>
      </c>
      <c r="AA176" s="78">
        <v>13.904553999999999</v>
      </c>
      <c r="AB176" s="78">
        <v>13.967273</v>
      </c>
      <c r="AC176" s="78">
        <v>14.041276999999999</v>
      </c>
      <c r="AD176" s="78">
        <v>14.135870000000001</v>
      </c>
      <c r="AE176" s="78">
        <v>14.240841</v>
      </c>
      <c r="AF176" s="78">
        <v>14.354647</v>
      </c>
      <c r="AG176" s="78">
        <v>14.458164</v>
      </c>
      <c r="AH176" s="63">
        <v>8.0350000000000005E-3</v>
      </c>
    </row>
    <row r="177" spans="1:34">
      <c r="A177" s="58" t="s">
        <v>824</v>
      </c>
      <c r="B177" s="62" t="s">
        <v>222</v>
      </c>
      <c r="C177" s="78">
        <v>12.278423</v>
      </c>
      <c r="D177" s="78">
        <v>12.390484000000001</v>
      </c>
      <c r="E177" s="78">
        <v>12.450820999999999</v>
      </c>
      <c r="F177" s="78">
        <v>12.551641999999999</v>
      </c>
      <c r="G177" s="78">
        <v>12.689613</v>
      </c>
      <c r="H177" s="78">
        <v>12.866436</v>
      </c>
      <c r="I177" s="78">
        <v>13.086015</v>
      </c>
      <c r="J177" s="78">
        <v>13.334464000000001</v>
      </c>
      <c r="K177" s="78">
        <v>13.398194</v>
      </c>
      <c r="L177" s="78">
        <v>13.544095</v>
      </c>
      <c r="M177" s="78">
        <v>13.671277999999999</v>
      </c>
      <c r="N177" s="78">
        <v>13.761765</v>
      </c>
      <c r="O177" s="78">
        <v>13.811472</v>
      </c>
      <c r="P177" s="78">
        <v>13.829528</v>
      </c>
      <c r="Q177" s="78">
        <v>13.837384</v>
      </c>
      <c r="R177" s="78">
        <v>13.838450999999999</v>
      </c>
      <c r="S177" s="78">
        <v>13.839243</v>
      </c>
      <c r="T177" s="78">
        <v>13.835710000000001</v>
      </c>
      <c r="U177" s="78">
        <v>13.832872999999999</v>
      </c>
      <c r="V177" s="78">
        <v>13.830508</v>
      </c>
      <c r="W177" s="78">
        <v>13.828676</v>
      </c>
      <c r="X177" s="78">
        <v>13.82729</v>
      </c>
      <c r="Y177" s="78">
        <v>13.826283999999999</v>
      </c>
      <c r="Z177" s="78">
        <v>13.825673</v>
      </c>
      <c r="AA177" s="78">
        <v>13.8255</v>
      </c>
      <c r="AB177" s="78">
        <v>13.825533999999999</v>
      </c>
      <c r="AC177" s="78">
        <v>13.820675</v>
      </c>
      <c r="AD177" s="78">
        <v>13.794587999999999</v>
      </c>
      <c r="AE177" s="78">
        <v>13.802619</v>
      </c>
      <c r="AF177" s="78">
        <v>13.815009</v>
      </c>
      <c r="AG177" s="78">
        <v>13.833608</v>
      </c>
      <c r="AH177" s="63">
        <v>3.9830000000000004E-3</v>
      </c>
    </row>
    <row r="178" spans="1:34" ht="60.75">
      <c r="A178" s="58" t="s">
        <v>825</v>
      </c>
      <c r="B178" s="62" t="s">
        <v>223</v>
      </c>
      <c r="C178" s="78">
        <v>12.111692</v>
      </c>
      <c r="D178" s="78">
        <v>12.298147</v>
      </c>
      <c r="E178" s="78">
        <v>12.429470999999999</v>
      </c>
      <c r="F178" s="78">
        <v>12.611805</v>
      </c>
      <c r="G178" s="78">
        <v>12.839409</v>
      </c>
      <c r="H178" s="78">
        <v>13.117630999999999</v>
      </c>
      <c r="I178" s="78">
        <v>13.440863</v>
      </c>
      <c r="J178" s="78">
        <v>13.797917</v>
      </c>
      <c r="K178" s="78">
        <v>13.826043</v>
      </c>
      <c r="L178" s="78">
        <v>13.924735999999999</v>
      </c>
      <c r="M178" s="78">
        <v>14.015807000000001</v>
      </c>
      <c r="N178" s="78">
        <v>14.067591</v>
      </c>
      <c r="O178" s="78">
        <v>14.0844</v>
      </c>
      <c r="P178" s="78">
        <v>14.071206999999999</v>
      </c>
      <c r="Q178" s="78">
        <v>14.038795</v>
      </c>
      <c r="R178" s="78">
        <v>14.002079</v>
      </c>
      <c r="S178" s="78">
        <v>13.967003999999999</v>
      </c>
      <c r="T178" s="78">
        <v>13.932926</v>
      </c>
      <c r="U178" s="78">
        <v>13.900482999999999</v>
      </c>
      <c r="V178" s="78">
        <v>13.868378999999999</v>
      </c>
      <c r="W178" s="78">
        <v>13.83966</v>
      </c>
      <c r="X178" s="78">
        <v>13.814634</v>
      </c>
      <c r="Y178" s="78">
        <v>13.786243000000001</v>
      </c>
      <c r="Z178" s="78">
        <v>13.759869999999999</v>
      </c>
      <c r="AA178" s="78">
        <v>13.736584000000001</v>
      </c>
      <c r="AB178" s="78">
        <v>13.714369</v>
      </c>
      <c r="AC178" s="78">
        <v>13.692971</v>
      </c>
      <c r="AD178" s="78">
        <v>13.672589</v>
      </c>
      <c r="AE178" s="78">
        <v>13.653271</v>
      </c>
      <c r="AF178" s="78">
        <v>13.634584</v>
      </c>
      <c r="AG178" s="78">
        <v>13.616954</v>
      </c>
      <c r="AH178" s="63">
        <v>3.9119999999999997E-3</v>
      </c>
    </row>
    <row r="179" spans="1:34" ht="24.75">
      <c r="A179" s="58" t="s">
        <v>826</v>
      </c>
      <c r="B179" s="62" t="s">
        <v>224</v>
      </c>
      <c r="C179" s="78">
        <v>11.013406</v>
      </c>
      <c r="D179" s="78">
        <v>11.276014999999999</v>
      </c>
      <c r="E179" s="78">
        <v>11.444101</v>
      </c>
      <c r="F179" s="78">
        <v>11.654106000000001</v>
      </c>
      <c r="G179" s="78">
        <v>11.904172000000001</v>
      </c>
      <c r="H179" s="78">
        <v>12.179292999999999</v>
      </c>
      <c r="I179" s="78">
        <v>12.455469000000001</v>
      </c>
      <c r="J179" s="78">
        <v>12.762641</v>
      </c>
      <c r="K179" s="78">
        <v>12.857602999999999</v>
      </c>
      <c r="L179" s="78">
        <v>13.040239</v>
      </c>
      <c r="M179" s="78">
        <v>13.222006</v>
      </c>
      <c r="N179" s="78">
        <v>13.345882</v>
      </c>
      <c r="O179" s="78">
        <v>13.398828999999999</v>
      </c>
      <c r="P179" s="78">
        <v>13.389932</v>
      </c>
      <c r="Q179" s="78">
        <v>13.390180000000001</v>
      </c>
      <c r="R179" s="78">
        <v>13.385707999999999</v>
      </c>
      <c r="S179" s="78">
        <v>13.384715999999999</v>
      </c>
      <c r="T179" s="78">
        <v>13.385285</v>
      </c>
      <c r="U179" s="78">
        <v>13.38636</v>
      </c>
      <c r="V179" s="78">
        <v>13.388477999999999</v>
      </c>
      <c r="W179" s="78">
        <v>13.391391</v>
      </c>
      <c r="X179" s="78">
        <v>13.33972</v>
      </c>
      <c r="Y179" s="78">
        <v>13.357073</v>
      </c>
      <c r="Z179" s="78">
        <v>13.386817000000001</v>
      </c>
      <c r="AA179" s="78">
        <v>13.419119</v>
      </c>
      <c r="AB179" s="78">
        <v>13.458243</v>
      </c>
      <c r="AC179" s="78">
        <v>13.519278999999999</v>
      </c>
      <c r="AD179" s="78">
        <v>13.592381</v>
      </c>
      <c r="AE179" s="78">
        <v>13.68089</v>
      </c>
      <c r="AF179" s="78">
        <v>13.770393</v>
      </c>
      <c r="AG179" s="78">
        <v>13.861917</v>
      </c>
      <c r="AH179" s="63">
        <v>7.6969999999999998E-3</v>
      </c>
    </row>
    <row r="180" spans="1:34">
      <c r="A180" s="58" t="s">
        <v>827</v>
      </c>
      <c r="B180" s="62" t="s">
        <v>225</v>
      </c>
      <c r="C180" s="78">
        <v>26.943646999999999</v>
      </c>
      <c r="D180" s="78">
        <v>27.103387999999999</v>
      </c>
      <c r="E180" s="78">
        <v>27.217566999999999</v>
      </c>
      <c r="F180" s="78">
        <v>27.322797999999999</v>
      </c>
      <c r="G180" s="78">
        <v>27.467963999999998</v>
      </c>
      <c r="H180" s="78">
        <v>27.667482</v>
      </c>
      <c r="I180" s="78">
        <v>27.921341000000002</v>
      </c>
      <c r="J180" s="78">
        <v>28.224304</v>
      </c>
      <c r="K180" s="78">
        <v>28.407834999999999</v>
      </c>
      <c r="L180" s="78">
        <v>28.69586</v>
      </c>
      <c r="M180" s="78">
        <v>28.917421000000001</v>
      </c>
      <c r="N180" s="78">
        <v>29.042099</v>
      </c>
      <c r="O180" s="78">
        <v>29.086787999999999</v>
      </c>
      <c r="P180" s="78">
        <v>29.099751000000001</v>
      </c>
      <c r="Q180" s="78">
        <v>29.107948</v>
      </c>
      <c r="R180" s="78">
        <v>29.113253</v>
      </c>
      <c r="S180" s="78">
        <v>29.112164</v>
      </c>
      <c r="T180" s="78">
        <v>29.1112</v>
      </c>
      <c r="U180" s="78">
        <v>29.110558999999999</v>
      </c>
      <c r="V180" s="78">
        <v>29.110461999999998</v>
      </c>
      <c r="W180" s="78">
        <v>28.976416</v>
      </c>
      <c r="X180" s="78">
        <v>28.985966000000001</v>
      </c>
      <c r="Y180" s="78">
        <v>28.99822</v>
      </c>
      <c r="Z180" s="78">
        <v>29.011489999999998</v>
      </c>
      <c r="AA180" s="78">
        <v>29.030412999999999</v>
      </c>
      <c r="AB180" s="78">
        <v>29.052336</v>
      </c>
      <c r="AC180" s="78">
        <v>29.076435</v>
      </c>
      <c r="AD180" s="78">
        <v>29.101959000000001</v>
      </c>
      <c r="AE180" s="78">
        <v>29.127623</v>
      </c>
      <c r="AF180" s="78">
        <v>29.152338</v>
      </c>
      <c r="AG180" s="78">
        <v>29.174662000000001</v>
      </c>
      <c r="AH180" s="63">
        <v>2.6549999999999998E-3</v>
      </c>
    </row>
    <row r="181" spans="1:34" ht="36.75">
      <c r="A181" s="58" t="s">
        <v>828</v>
      </c>
      <c r="B181" s="62" t="s">
        <v>226</v>
      </c>
      <c r="C181" s="78">
        <v>22.632963</v>
      </c>
      <c r="D181" s="78">
        <v>22.957091999999999</v>
      </c>
      <c r="E181" s="78">
        <v>23.358597</v>
      </c>
      <c r="F181" s="78">
        <v>23.698526000000001</v>
      </c>
      <c r="G181" s="78">
        <v>24.187473000000001</v>
      </c>
      <c r="H181" s="78">
        <v>24.802168000000002</v>
      </c>
      <c r="I181" s="78">
        <v>25.531600999999998</v>
      </c>
      <c r="J181" s="78">
        <v>26.374994000000001</v>
      </c>
      <c r="K181" s="78">
        <v>26.771439000000001</v>
      </c>
      <c r="L181" s="78">
        <v>27.494781</v>
      </c>
      <c r="M181" s="78">
        <v>28.035391000000001</v>
      </c>
      <c r="N181" s="78">
        <v>28.435516</v>
      </c>
      <c r="O181" s="78">
        <v>28.548590000000001</v>
      </c>
      <c r="P181" s="78">
        <v>28.573391000000001</v>
      </c>
      <c r="Q181" s="78">
        <v>28.589378</v>
      </c>
      <c r="R181" s="78">
        <v>28.594681000000001</v>
      </c>
      <c r="S181" s="78">
        <v>28.592082999999999</v>
      </c>
      <c r="T181" s="78">
        <v>28.588228000000001</v>
      </c>
      <c r="U181" s="78">
        <v>28.584602</v>
      </c>
      <c r="V181" s="78">
        <v>28.581496999999999</v>
      </c>
      <c r="W181" s="78">
        <v>28.578883999999999</v>
      </c>
      <c r="X181" s="78">
        <v>28.576656</v>
      </c>
      <c r="Y181" s="78">
        <v>28.574788999999999</v>
      </c>
      <c r="Z181" s="78">
        <v>28.573225000000001</v>
      </c>
      <c r="AA181" s="78">
        <v>28.571902999999999</v>
      </c>
      <c r="AB181" s="78">
        <v>28.570744000000001</v>
      </c>
      <c r="AC181" s="78">
        <v>28.569724999999998</v>
      </c>
      <c r="AD181" s="78">
        <v>28.568874000000001</v>
      </c>
      <c r="AE181" s="78">
        <v>28.568156999999999</v>
      </c>
      <c r="AF181" s="78">
        <v>28.56756</v>
      </c>
      <c r="AG181" s="78">
        <v>28.567093</v>
      </c>
      <c r="AH181" s="63">
        <v>7.7920000000000003E-3</v>
      </c>
    </row>
    <row r="182" spans="1:34" ht="36.75">
      <c r="A182" s="58" t="s">
        <v>829</v>
      </c>
      <c r="B182" s="62" t="s">
        <v>227</v>
      </c>
      <c r="C182" s="78">
        <v>18.31916</v>
      </c>
      <c r="D182" s="78">
        <v>18.637445</v>
      </c>
      <c r="E182" s="78">
        <v>18.731166999999999</v>
      </c>
      <c r="F182" s="78">
        <v>18.853666</v>
      </c>
      <c r="G182" s="78">
        <v>19.011057000000001</v>
      </c>
      <c r="H182" s="78">
        <v>19.216137</v>
      </c>
      <c r="I182" s="78">
        <v>19.471630000000001</v>
      </c>
      <c r="J182" s="78">
        <v>19.784786</v>
      </c>
      <c r="K182" s="78">
        <v>19.897226</v>
      </c>
      <c r="L182" s="78">
        <v>20.108267000000001</v>
      </c>
      <c r="M182" s="78">
        <v>20.259747999999998</v>
      </c>
      <c r="N182" s="78">
        <v>20.293088999999998</v>
      </c>
      <c r="O182" s="78">
        <v>20.364847000000001</v>
      </c>
      <c r="P182" s="78">
        <v>20.413160000000001</v>
      </c>
      <c r="Q182" s="78">
        <v>20.447154999999999</v>
      </c>
      <c r="R182" s="78">
        <v>20.478881999999999</v>
      </c>
      <c r="S182" s="78">
        <v>20.513238999999999</v>
      </c>
      <c r="T182" s="78">
        <v>20.484553999999999</v>
      </c>
      <c r="U182" s="78">
        <v>20.520582000000001</v>
      </c>
      <c r="V182" s="78">
        <v>20.553749</v>
      </c>
      <c r="W182" s="78">
        <v>20.585771999999999</v>
      </c>
      <c r="X182" s="78">
        <v>20.615507000000001</v>
      </c>
      <c r="Y182" s="78">
        <v>20.632131999999999</v>
      </c>
      <c r="Z182" s="78">
        <v>20.650894000000001</v>
      </c>
      <c r="AA182" s="78">
        <v>20.671164999999998</v>
      </c>
      <c r="AB182" s="78">
        <v>20.691199999999998</v>
      </c>
      <c r="AC182" s="78">
        <v>20.710218000000001</v>
      </c>
      <c r="AD182" s="78">
        <v>20.727501</v>
      </c>
      <c r="AE182" s="78">
        <v>20.742836</v>
      </c>
      <c r="AF182" s="78">
        <v>20.749586000000001</v>
      </c>
      <c r="AG182" s="78">
        <v>20.763186000000001</v>
      </c>
      <c r="AH182" s="63">
        <v>4.1830000000000001E-3</v>
      </c>
    </row>
    <row r="183" spans="1:34">
      <c r="A183" s="58" t="s">
        <v>830</v>
      </c>
      <c r="B183" s="62" t="s">
        <v>228</v>
      </c>
      <c r="C183" s="78">
        <v>18.454547999999999</v>
      </c>
      <c r="D183" s="78">
        <v>16.244858000000001</v>
      </c>
      <c r="E183" s="78">
        <v>16.244858000000001</v>
      </c>
      <c r="F183" s="78">
        <v>16.244858000000001</v>
      </c>
      <c r="G183" s="78">
        <v>16.244858000000001</v>
      </c>
      <c r="H183" s="78">
        <v>16.244858000000001</v>
      </c>
      <c r="I183" s="78">
        <v>16.244858000000001</v>
      </c>
      <c r="J183" s="78">
        <v>16.244858000000001</v>
      </c>
      <c r="K183" s="78">
        <v>16.244858000000001</v>
      </c>
      <c r="L183" s="78">
        <v>16.244858000000001</v>
      </c>
      <c r="M183" s="78">
        <v>16.244858000000001</v>
      </c>
      <c r="N183" s="78">
        <v>16.244858000000001</v>
      </c>
      <c r="O183" s="78">
        <v>16.244858000000001</v>
      </c>
      <c r="P183" s="78">
        <v>16.244858000000001</v>
      </c>
      <c r="Q183" s="78">
        <v>16.244858000000001</v>
      </c>
      <c r="R183" s="78">
        <v>16.244858000000001</v>
      </c>
      <c r="S183" s="78">
        <v>16.244858000000001</v>
      </c>
      <c r="T183" s="78">
        <v>16.244858000000001</v>
      </c>
      <c r="U183" s="78">
        <v>16.244858000000001</v>
      </c>
      <c r="V183" s="78">
        <v>16.244858000000001</v>
      </c>
      <c r="W183" s="78">
        <v>16.244858000000001</v>
      </c>
      <c r="X183" s="78">
        <v>16.244858000000001</v>
      </c>
      <c r="Y183" s="78">
        <v>16.244858000000001</v>
      </c>
      <c r="Z183" s="78">
        <v>16.244858000000001</v>
      </c>
      <c r="AA183" s="78">
        <v>16.244858000000001</v>
      </c>
      <c r="AB183" s="78">
        <v>16.244858000000001</v>
      </c>
      <c r="AC183" s="78">
        <v>16.244858000000001</v>
      </c>
      <c r="AD183" s="78">
        <v>16.244858000000001</v>
      </c>
      <c r="AE183" s="78">
        <v>16.244858000000001</v>
      </c>
      <c r="AF183" s="78">
        <v>16.244858000000001</v>
      </c>
      <c r="AG183" s="78">
        <v>16.244858000000001</v>
      </c>
      <c r="AH183" s="63">
        <v>-4.2420000000000001E-3</v>
      </c>
    </row>
    <row r="184" spans="1:34" ht="36.75">
      <c r="A184" s="58" t="s">
        <v>831</v>
      </c>
      <c r="B184" s="62" t="s">
        <v>764</v>
      </c>
      <c r="C184" s="78">
        <v>15.236129</v>
      </c>
      <c r="D184" s="78">
        <v>15.438084</v>
      </c>
      <c r="E184" s="78">
        <v>15.588023</v>
      </c>
      <c r="F184" s="78">
        <v>15.800247000000001</v>
      </c>
      <c r="G184" s="78">
        <v>16.074567999999999</v>
      </c>
      <c r="H184" s="78">
        <v>16.386198</v>
      </c>
      <c r="I184" s="78">
        <v>16.708863999999998</v>
      </c>
      <c r="J184" s="78">
        <v>16.965294</v>
      </c>
      <c r="K184" s="78">
        <v>17.032696000000001</v>
      </c>
      <c r="L184" s="78">
        <v>17.152971000000001</v>
      </c>
      <c r="M184" s="78">
        <v>17.235724999999999</v>
      </c>
      <c r="N184" s="78">
        <v>17.283124999999998</v>
      </c>
      <c r="O184" s="78">
        <v>17.293873000000001</v>
      </c>
      <c r="P184" s="78">
        <v>17.279449</v>
      </c>
      <c r="Q184" s="78">
        <v>17.267593000000002</v>
      </c>
      <c r="R184" s="78">
        <v>17.256796000000001</v>
      </c>
      <c r="S184" s="78">
        <v>17.246607000000001</v>
      </c>
      <c r="T184" s="78">
        <v>17.236151</v>
      </c>
      <c r="U184" s="78">
        <v>17.225512999999999</v>
      </c>
      <c r="V184" s="78">
        <v>17.218391</v>
      </c>
      <c r="W184" s="78">
        <v>17.210675999999999</v>
      </c>
      <c r="X184" s="78">
        <v>17.186482999999999</v>
      </c>
      <c r="Y184" s="78">
        <v>17.184498000000001</v>
      </c>
      <c r="Z184" s="78">
        <v>17.179054000000001</v>
      </c>
      <c r="AA184" s="78">
        <v>17.178090999999998</v>
      </c>
      <c r="AB184" s="78">
        <v>17.182331000000001</v>
      </c>
      <c r="AC184" s="78">
        <v>17.190332000000001</v>
      </c>
      <c r="AD184" s="78">
        <v>17.205090999999999</v>
      </c>
      <c r="AE184" s="78">
        <v>17.222705999999999</v>
      </c>
      <c r="AF184" s="78">
        <v>17.244361999999999</v>
      </c>
      <c r="AG184" s="78">
        <v>17.262357999999999</v>
      </c>
      <c r="AH184" s="63">
        <v>4.1710000000000002E-3</v>
      </c>
    </row>
    <row r="185" spans="1:34">
      <c r="A185" s="55"/>
      <c r="B185" s="61" t="s">
        <v>229</v>
      </c>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row>
    <row r="186" spans="1:34">
      <c r="A186" s="58" t="s">
        <v>832</v>
      </c>
      <c r="B186" s="62" t="s">
        <v>220</v>
      </c>
      <c r="C186" s="78">
        <v>9.6559530000000002</v>
      </c>
      <c r="D186" s="78">
        <v>9.9479570000000006</v>
      </c>
      <c r="E186" s="78">
        <v>10.115456</v>
      </c>
      <c r="F186" s="78">
        <v>10.340456</v>
      </c>
      <c r="G186" s="78">
        <v>10.628728000000001</v>
      </c>
      <c r="H186" s="78">
        <v>10.960763999999999</v>
      </c>
      <c r="I186" s="78">
        <v>11.290639000000001</v>
      </c>
      <c r="J186" s="78">
        <v>11.650408000000001</v>
      </c>
      <c r="K186" s="78">
        <v>11.832385</v>
      </c>
      <c r="L186" s="78">
        <v>12.146115999999999</v>
      </c>
      <c r="M186" s="78">
        <v>12.432252999999999</v>
      </c>
      <c r="N186" s="78">
        <v>12.698682</v>
      </c>
      <c r="O186" s="78">
        <v>12.83761</v>
      </c>
      <c r="P186" s="78">
        <v>12.835402</v>
      </c>
      <c r="Q186" s="78">
        <v>12.833826</v>
      </c>
      <c r="R186" s="78">
        <v>12.832639</v>
      </c>
      <c r="S186" s="78">
        <v>12.831880999999999</v>
      </c>
      <c r="T186" s="78">
        <v>12.83112</v>
      </c>
      <c r="U186" s="78">
        <v>12.830503999999999</v>
      </c>
      <c r="V186" s="78">
        <v>12.829739999999999</v>
      </c>
      <c r="W186" s="78">
        <v>12.829205</v>
      </c>
      <c r="X186" s="78">
        <v>12.828856999999999</v>
      </c>
      <c r="Y186" s="78">
        <v>12.828688</v>
      </c>
      <c r="Z186" s="78">
        <v>12.828671</v>
      </c>
      <c r="AA186" s="78">
        <v>12.82878</v>
      </c>
      <c r="AB186" s="78">
        <v>12.828887999999999</v>
      </c>
      <c r="AC186" s="78">
        <v>12.828991</v>
      </c>
      <c r="AD186" s="78">
        <v>12.829186</v>
      </c>
      <c r="AE186" s="78">
        <v>12.829461999999999</v>
      </c>
      <c r="AF186" s="78">
        <v>12.829818</v>
      </c>
      <c r="AG186" s="78">
        <v>12.830237</v>
      </c>
      <c r="AH186" s="63">
        <v>9.5189999999999997E-3</v>
      </c>
    </row>
    <row r="187" spans="1:34" ht="24.75">
      <c r="A187" s="58" t="s">
        <v>833</v>
      </c>
      <c r="B187" s="62" t="s">
        <v>221</v>
      </c>
      <c r="C187" s="78">
        <v>7.0945929999999997</v>
      </c>
      <c r="D187" s="78">
        <v>7.3061579999999999</v>
      </c>
      <c r="E187" s="78">
        <v>7.4158920000000004</v>
      </c>
      <c r="F187" s="78">
        <v>7.557823</v>
      </c>
      <c r="G187" s="78">
        <v>7.730029</v>
      </c>
      <c r="H187" s="78">
        <v>7.9307439999999998</v>
      </c>
      <c r="I187" s="78">
        <v>8.1389879999999994</v>
      </c>
      <c r="J187" s="78">
        <v>8.3719239999999999</v>
      </c>
      <c r="K187" s="78">
        <v>8.4549400000000006</v>
      </c>
      <c r="L187" s="78">
        <v>8.6599690000000002</v>
      </c>
      <c r="M187" s="78">
        <v>8.8463419999999999</v>
      </c>
      <c r="N187" s="78">
        <v>9.0210779999999993</v>
      </c>
      <c r="O187" s="78">
        <v>9.1430349999999994</v>
      </c>
      <c r="P187" s="78">
        <v>9.1912479999999999</v>
      </c>
      <c r="Q187" s="78">
        <v>9.1926439999999996</v>
      </c>
      <c r="R187" s="78">
        <v>9.1905560000000008</v>
      </c>
      <c r="S187" s="78">
        <v>9.1884409999999992</v>
      </c>
      <c r="T187" s="78">
        <v>9.1866909999999997</v>
      </c>
      <c r="U187" s="78">
        <v>9.1850810000000003</v>
      </c>
      <c r="V187" s="78">
        <v>9.1838700000000006</v>
      </c>
      <c r="W187" s="78">
        <v>9.1826329999999992</v>
      </c>
      <c r="X187" s="78">
        <v>9.181362</v>
      </c>
      <c r="Y187" s="78">
        <v>9.1800490000000003</v>
      </c>
      <c r="Z187" s="78">
        <v>9.1786940000000001</v>
      </c>
      <c r="AA187" s="78">
        <v>9.177289</v>
      </c>
      <c r="AB187" s="78">
        <v>9.1759299999999993</v>
      </c>
      <c r="AC187" s="78">
        <v>9.1746040000000004</v>
      </c>
      <c r="AD187" s="78">
        <v>9.1732259999999997</v>
      </c>
      <c r="AE187" s="78">
        <v>9.1717879999999994</v>
      </c>
      <c r="AF187" s="78">
        <v>9.1702899999999996</v>
      </c>
      <c r="AG187" s="78">
        <v>9.1687309999999993</v>
      </c>
      <c r="AH187" s="63">
        <v>8.5850000000000006E-3</v>
      </c>
    </row>
    <row r="188" spans="1:34">
      <c r="A188" s="58" t="s">
        <v>834</v>
      </c>
      <c r="B188" s="62" t="s">
        <v>222</v>
      </c>
      <c r="C188" s="78">
        <v>6.9232909999999999</v>
      </c>
      <c r="D188" s="78">
        <v>7.125318</v>
      </c>
      <c r="E188" s="78">
        <v>7.2408609999999998</v>
      </c>
      <c r="F188" s="78">
        <v>7.4066640000000001</v>
      </c>
      <c r="G188" s="78">
        <v>7.6094720000000002</v>
      </c>
      <c r="H188" s="78">
        <v>7.8470589999999998</v>
      </c>
      <c r="I188" s="78">
        <v>8.0986229999999999</v>
      </c>
      <c r="J188" s="78">
        <v>8.3529630000000008</v>
      </c>
      <c r="K188" s="78">
        <v>8.4366869999999992</v>
      </c>
      <c r="L188" s="78">
        <v>8.6562780000000004</v>
      </c>
      <c r="M188" s="78">
        <v>8.8486250000000002</v>
      </c>
      <c r="N188" s="78">
        <v>9.0224969999999995</v>
      </c>
      <c r="O188" s="78">
        <v>9.1364380000000001</v>
      </c>
      <c r="P188" s="78">
        <v>9.1801049999999993</v>
      </c>
      <c r="Q188" s="78">
        <v>9.2182239999999993</v>
      </c>
      <c r="R188" s="78">
        <v>9.2489240000000006</v>
      </c>
      <c r="S188" s="78">
        <v>9.2744970000000002</v>
      </c>
      <c r="T188" s="78">
        <v>9.2760770000000008</v>
      </c>
      <c r="U188" s="78">
        <v>9.2762519999999995</v>
      </c>
      <c r="V188" s="78">
        <v>9.2765109999999993</v>
      </c>
      <c r="W188" s="78">
        <v>9.2768770000000007</v>
      </c>
      <c r="X188" s="78">
        <v>9.2773640000000004</v>
      </c>
      <c r="Y188" s="78">
        <v>9.2779790000000002</v>
      </c>
      <c r="Z188" s="78">
        <v>9.2787140000000008</v>
      </c>
      <c r="AA188" s="78">
        <v>9.2795249999999996</v>
      </c>
      <c r="AB188" s="78">
        <v>9.2803430000000002</v>
      </c>
      <c r="AC188" s="78">
        <v>9.28111</v>
      </c>
      <c r="AD188" s="78">
        <v>9.2817930000000004</v>
      </c>
      <c r="AE188" s="78">
        <v>9.2823709999999995</v>
      </c>
      <c r="AF188" s="78">
        <v>9.2828389999999992</v>
      </c>
      <c r="AG188" s="78">
        <v>9.2830720000000007</v>
      </c>
      <c r="AH188" s="63">
        <v>9.8250000000000004E-3</v>
      </c>
    </row>
    <row r="189" spans="1:34" ht="60.75">
      <c r="A189" s="58" t="s">
        <v>835</v>
      </c>
      <c r="B189" s="62" t="s">
        <v>223</v>
      </c>
      <c r="C189" s="78">
        <v>7.0355270000000001</v>
      </c>
      <c r="D189" s="78">
        <v>7.2667609999999998</v>
      </c>
      <c r="E189" s="78">
        <v>7.4078489999999997</v>
      </c>
      <c r="F189" s="78">
        <v>7.6021929999999998</v>
      </c>
      <c r="G189" s="78">
        <v>7.8396889999999999</v>
      </c>
      <c r="H189" s="78">
        <v>8.1168580000000006</v>
      </c>
      <c r="I189" s="78">
        <v>8.3977570000000004</v>
      </c>
      <c r="J189" s="78">
        <v>8.6740220000000008</v>
      </c>
      <c r="K189" s="78">
        <v>8.7724519999999995</v>
      </c>
      <c r="L189" s="78">
        <v>8.985887</v>
      </c>
      <c r="M189" s="78">
        <v>9.1794379999999993</v>
      </c>
      <c r="N189" s="78">
        <v>9.3606870000000004</v>
      </c>
      <c r="O189" s="78">
        <v>9.4760390000000001</v>
      </c>
      <c r="P189" s="78">
        <v>9.5055019999999999</v>
      </c>
      <c r="Q189" s="78">
        <v>9.5168619999999997</v>
      </c>
      <c r="R189" s="78">
        <v>9.5164259999999992</v>
      </c>
      <c r="S189" s="78">
        <v>9.5160370000000007</v>
      </c>
      <c r="T189" s="78">
        <v>9.5153400000000001</v>
      </c>
      <c r="U189" s="78">
        <v>9.5155419999999999</v>
      </c>
      <c r="V189" s="78">
        <v>9.5161099999999994</v>
      </c>
      <c r="W189" s="78">
        <v>9.5170169999999992</v>
      </c>
      <c r="X189" s="78">
        <v>9.5180950000000006</v>
      </c>
      <c r="Y189" s="78">
        <v>9.5194639999999993</v>
      </c>
      <c r="Z189" s="78">
        <v>9.5211129999999997</v>
      </c>
      <c r="AA189" s="78">
        <v>9.5230329999999999</v>
      </c>
      <c r="AB189" s="78">
        <v>9.5252149999999993</v>
      </c>
      <c r="AC189" s="78">
        <v>9.5276510000000005</v>
      </c>
      <c r="AD189" s="78">
        <v>9.5303369999999994</v>
      </c>
      <c r="AE189" s="78">
        <v>9.5337019999999999</v>
      </c>
      <c r="AF189" s="78">
        <v>9.5373319999999993</v>
      </c>
      <c r="AG189" s="78">
        <v>9.5409570000000006</v>
      </c>
      <c r="AH189" s="63">
        <v>1.0206E-2</v>
      </c>
    </row>
    <row r="190" spans="1:34" ht="24.75">
      <c r="A190" s="58" t="s">
        <v>836</v>
      </c>
      <c r="B190" s="62" t="s">
        <v>224</v>
      </c>
      <c r="C190" s="78">
        <v>7.0239770000000004</v>
      </c>
      <c r="D190" s="78">
        <v>7.2325910000000002</v>
      </c>
      <c r="E190" s="78">
        <v>7.3398760000000003</v>
      </c>
      <c r="F190" s="78">
        <v>7.4786960000000002</v>
      </c>
      <c r="G190" s="78">
        <v>7.6474989999999998</v>
      </c>
      <c r="H190" s="78">
        <v>7.8457160000000004</v>
      </c>
      <c r="I190" s="78">
        <v>8.0506630000000001</v>
      </c>
      <c r="J190" s="78">
        <v>8.2804590000000005</v>
      </c>
      <c r="K190" s="78">
        <v>8.3611559999999994</v>
      </c>
      <c r="L190" s="78">
        <v>8.5633230000000005</v>
      </c>
      <c r="M190" s="78">
        <v>8.7483450000000005</v>
      </c>
      <c r="N190" s="78">
        <v>8.9225999999999992</v>
      </c>
      <c r="O190" s="78">
        <v>9.0458230000000004</v>
      </c>
      <c r="P190" s="78">
        <v>9.0962099999999992</v>
      </c>
      <c r="Q190" s="78">
        <v>9.0999440000000007</v>
      </c>
      <c r="R190" s="78">
        <v>9.099812</v>
      </c>
      <c r="S190" s="78">
        <v>9.0997070000000004</v>
      </c>
      <c r="T190" s="78">
        <v>9.0996269999999999</v>
      </c>
      <c r="U190" s="78">
        <v>9.0995659999999994</v>
      </c>
      <c r="V190" s="78">
        <v>9.0995179999999998</v>
      </c>
      <c r="W190" s="78">
        <v>9.0994810000000008</v>
      </c>
      <c r="X190" s="78">
        <v>9.0994510000000002</v>
      </c>
      <c r="Y190" s="78">
        <v>9.0994279999999996</v>
      </c>
      <c r="Z190" s="78">
        <v>9.0994089999999996</v>
      </c>
      <c r="AA190" s="78">
        <v>9.0993940000000002</v>
      </c>
      <c r="AB190" s="78">
        <v>9.0993809999999993</v>
      </c>
      <c r="AC190" s="78">
        <v>9.0993700000000004</v>
      </c>
      <c r="AD190" s="78">
        <v>9.0993600000000008</v>
      </c>
      <c r="AE190" s="78">
        <v>9.0993530000000007</v>
      </c>
      <c r="AF190" s="78">
        <v>9.0993460000000006</v>
      </c>
      <c r="AG190" s="78">
        <v>9.0993390000000005</v>
      </c>
      <c r="AH190" s="63">
        <v>8.6660000000000001E-3</v>
      </c>
    </row>
    <row r="191" spans="1:34">
      <c r="A191" s="58" t="s">
        <v>837</v>
      </c>
      <c r="B191" s="62" t="s">
        <v>225</v>
      </c>
      <c r="C191" s="78">
        <v>16.770681</v>
      </c>
      <c r="D191" s="78">
        <v>17.319915999999999</v>
      </c>
      <c r="E191" s="78">
        <v>17.540993</v>
      </c>
      <c r="F191" s="78">
        <v>17.806149999999999</v>
      </c>
      <c r="G191" s="78">
        <v>18.131084000000001</v>
      </c>
      <c r="H191" s="78">
        <v>18.551514000000001</v>
      </c>
      <c r="I191" s="78">
        <v>19.060248999999999</v>
      </c>
      <c r="J191" s="78">
        <v>19.643166000000001</v>
      </c>
      <c r="K191" s="78">
        <v>19.867986999999999</v>
      </c>
      <c r="L191" s="78">
        <v>20.248224</v>
      </c>
      <c r="M191" s="78">
        <v>20.582408999999998</v>
      </c>
      <c r="N191" s="78">
        <v>20.864747999999999</v>
      </c>
      <c r="O191" s="78">
        <v>21.000195000000001</v>
      </c>
      <c r="P191" s="78">
        <v>20.973717000000001</v>
      </c>
      <c r="Q191" s="78">
        <v>20.941534000000001</v>
      </c>
      <c r="R191" s="78">
        <v>20.912962</v>
      </c>
      <c r="S191" s="78">
        <v>20.887339000000001</v>
      </c>
      <c r="T191" s="78">
        <v>20.863814999999999</v>
      </c>
      <c r="U191" s="78">
        <v>20.842234000000001</v>
      </c>
      <c r="V191" s="78">
        <v>20.822906</v>
      </c>
      <c r="W191" s="78">
        <v>20.805662000000002</v>
      </c>
      <c r="X191" s="78">
        <v>20.790474</v>
      </c>
      <c r="Y191" s="78">
        <v>20.776619</v>
      </c>
      <c r="Z191" s="78">
        <v>20.763914</v>
      </c>
      <c r="AA191" s="78">
        <v>20.752275000000001</v>
      </c>
      <c r="AB191" s="78">
        <v>20.740879</v>
      </c>
      <c r="AC191" s="78">
        <v>20.729534000000001</v>
      </c>
      <c r="AD191" s="78">
        <v>20.718444999999999</v>
      </c>
      <c r="AE191" s="78">
        <v>20.707846</v>
      </c>
      <c r="AF191" s="78">
        <v>20.698214</v>
      </c>
      <c r="AG191" s="78">
        <v>20.689696999999999</v>
      </c>
      <c r="AH191" s="63">
        <v>7.025E-3</v>
      </c>
    </row>
    <row r="192" spans="1:34" ht="36.75">
      <c r="A192" s="58" t="s">
        <v>838</v>
      </c>
      <c r="B192" s="62" t="s">
        <v>226</v>
      </c>
      <c r="C192" s="78">
        <v>14.109495000000001</v>
      </c>
      <c r="D192" s="78">
        <v>14.516603</v>
      </c>
      <c r="E192" s="78">
        <v>14.76421</v>
      </c>
      <c r="F192" s="78">
        <v>15.045161999999999</v>
      </c>
      <c r="G192" s="78">
        <v>15.445099000000001</v>
      </c>
      <c r="H192" s="78">
        <v>15.950824000000001</v>
      </c>
      <c r="I192" s="78">
        <v>16.359686</v>
      </c>
      <c r="J192" s="78">
        <v>16.765329000000001</v>
      </c>
      <c r="K192" s="78">
        <v>16.953211</v>
      </c>
      <c r="L192" s="78">
        <v>17.346174000000001</v>
      </c>
      <c r="M192" s="78">
        <v>17.701409999999999</v>
      </c>
      <c r="N192" s="78">
        <v>18.008778</v>
      </c>
      <c r="O192" s="78">
        <v>18.210446999999998</v>
      </c>
      <c r="P192" s="78">
        <v>18.269777000000001</v>
      </c>
      <c r="Q192" s="78">
        <v>18.291418</v>
      </c>
      <c r="R192" s="78">
        <v>18.304016000000001</v>
      </c>
      <c r="S192" s="78">
        <v>18.310219</v>
      </c>
      <c r="T192" s="78">
        <v>18.315263999999999</v>
      </c>
      <c r="U192" s="78">
        <v>18.318331000000001</v>
      </c>
      <c r="V192" s="78">
        <v>18.318197000000001</v>
      </c>
      <c r="W192" s="78">
        <v>18.318089000000001</v>
      </c>
      <c r="X192" s="78">
        <v>18.317996999999998</v>
      </c>
      <c r="Y192" s="78">
        <v>18.317920999999998</v>
      </c>
      <c r="Z192" s="78">
        <v>18.31786</v>
      </c>
      <c r="AA192" s="78">
        <v>18.317802</v>
      </c>
      <c r="AB192" s="78">
        <v>18.317758999999999</v>
      </c>
      <c r="AC192" s="78">
        <v>18.317719</v>
      </c>
      <c r="AD192" s="78">
        <v>18.317682000000001</v>
      </c>
      <c r="AE192" s="78">
        <v>18.317655999999999</v>
      </c>
      <c r="AF192" s="78">
        <v>18.317630999999999</v>
      </c>
      <c r="AG192" s="78">
        <v>18.317606000000001</v>
      </c>
      <c r="AH192" s="63">
        <v>8.7379999999999992E-3</v>
      </c>
    </row>
    <row r="193" spans="1:34" ht="36.75">
      <c r="A193" s="58" t="s">
        <v>839</v>
      </c>
      <c r="B193" s="62" t="s">
        <v>227</v>
      </c>
      <c r="C193" s="78">
        <v>10.271623999999999</v>
      </c>
      <c r="D193" s="78">
        <v>10.543060000000001</v>
      </c>
      <c r="E193" s="78">
        <v>10.662836</v>
      </c>
      <c r="F193" s="78">
        <v>10.909983</v>
      </c>
      <c r="G193" s="78">
        <v>11.152777</v>
      </c>
      <c r="H193" s="78">
        <v>11.450137</v>
      </c>
      <c r="I193" s="78">
        <v>11.772164</v>
      </c>
      <c r="J193" s="78">
        <v>12.146317</v>
      </c>
      <c r="K193" s="78">
        <v>12.299932</v>
      </c>
      <c r="L193" s="78">
        <v>12.599181</v>
      </c>
      <c r="M193" s="78">
        <v>12.862641</v>
      </c>
      <c r="N193" s="78">
        <v>13.081009999999999</v>
      </c>
      <c r="O193" s="78">
        <v>13.196801000000001</v>
      </c>
      <c r="P193" s="78">
        <v>13.206073999999999</v>
      </c>
      <c r="Q193" s="78">
        <v>13.205886</v>
      </c>
      <c r="R193" s="78">
        <v>13.1998</v>
      </c>
      <c r="S193" s="78">
        <v>13.192259</v>
      </c>
      <c r="T193" s="78">
        <v>13.186287</v>
      </c>
      <c r="U193" s="78">
        <v>13.182017</v>
      </c>
      <c r="V193" s="78">
        <v>13.179131999999999</v>
      </c>
      <c r="W193" s="78">
        <v>13.177747999999999</v>
      </c>
      <c r="X193" s="78">
        <v>13.136168</v>
      </c>
      <c r="Y193" s="78">
        <v>13.158022000000001</v>
      </c>
      <c r="Z193" s="78">
        <v>13.186559000000001</v>
      </c>
      <c r="AA193" s="78">
        <v>13.213891</v>
      </c>
      <c r="AB193" s="78">
        <v>13.269787000000001</v>
      </c>
      <c r="AC193" s="78">
        <v>13.337013000000001</v>
      </c>
      <c r="AD193" s="78">
        <v>13.415107000000001</v>
      </c>
      <c r="AE193" s="78">
        <v>13.50285</v>
      </c>
      <c r="AF193" s="78">
        <v>13.595819000000001</v>
      </c>
      <c r="AG193" s="78">
        <v>13.691106</v>
      </c>
      <c r="AH193" s="63">
        <v>9.6249999999999999E-3</v>
      </c>
    </row>
    <row r="194" spans="1:34">
      <c r="A194" s="58" t="s">
        <v>840</v>
      </c>
      <c r="B194" s="62" t="s">
        <v>228</v>
      </c>
      <c r="C194" s="78">
        <v>11.486763</v>
      </c>
      <c r="D194" s="78">
        <v>11.486763</v>
      </c>
      <c r="E194" s="78">
        <v>11.486765</v>
      </c>
      <c r="F194" s="78">
        <v>11.486765</v>
      </c>
      <c r="G194" s="78">
        <v>11.486764000000001</v>
      </c>
      <c r="H194" s="78">
        <v>11.486765999999999</v>
      </c>
      <c r="I194" s="78">
        <v>11.486765</v>
      </c>
      <c r="J194" s="78">
        <v>11.486763</v>
      </c>
      <c r="K194" s="78">
        <v>11.486765</v>
      </c>
      <c r="L194" s="78">
        <v>11.486765</v>
      </c>
      <c r="M194" s="78">
        <v>11.486765</v>
      </c>
      <c r="N194" s="78">
        <v>11.486765</v>
      </c>
      <c r="O194" s="78">
        <v>11.486765</v>
      </c>
      <c r="P194" s="78">
        <v>11.486765</v>
      </c>
      <c r="Q194" s="78">
        <v>11.486765</v>
      </c>
      <c r="R194" s="78">
        <v>11.486765</v>
      </c>
      <c r="S194" s="78">
        <v>11.486765</v>
      </c>
      <c r="T194" s="78">
        <v>11.486765</v>
      </c>
      <c r="U194" s="78">
        <v>11.486765</v>
      </c>
      <c r="V194" s="78">
        <v>11.486765</v>
      </c>
      <c r="W194" s="78">
        <v>11.486764000000001</v>
      </c>
      <c r="X194" s="78">
        <v>11.486765</v>
      </c>
      <c r="Y194" s="78">
        <v>11.486764000000001</v>
      </c>
      <c r="Z194" s="78">
        <v>11.486765</v>
      </c>
      <c r="AA194" s="78">
        <v>11.486765</v>
      </c>
      <c r="AB194" s="78">
        <v>11.486765</v>
      </c>
      <c r="AC194" s="78">
        <v>11.486765</v>
      </c>
      <c r="AD194" s="78">
        <v>11.486765</v>
      </c>
      <c r="AE194" s="78">
        <v>11.486765</v>
      </c>
      <c r="AF194" s="78">
        <v>11.486765</v>
      </c>
      <c r="AG194" s="78">
        <v>11.486765</v>
      </c>
      <c r="AH194" s="63">
        <v>0</v>
      </c>
    </row>
    <row r="195" spans="1:34" ht="24.75">
      <c r="A195" s="58" t="s">
        <v>841</v>
      </c>
      <c r="B195" s="62" t="s">
        <v>775</v>
      </c>
      <c r="C195" s="78">
        <v>8.8875980000000006</v>
      </c>
      <c r="D195" s="78">
        <v>9.1578900000000001</v>
      </c>
      <c r="E195" s="78">
        <v>9.3089300000000001</v>
      </c>
      <c r="F195" s="78">
        <v>9.5104310000000005</v>
      </c>
      <c r="G195" s="78">
        <v>9.7661390000000008</v>
      </c>
      <c r="H195" s="78">
        <v>10.057715999999999</v>
      </c>
      <c r="I195" s="78">
        <v>10.344886000000001</v>
      </c>
      <c r="J195" s="78">
        <v>10.661410999999999</v>
      </c>
      <c r="K195" s="78">
        <v>10.807873000000001</v>
      </c>
      <c r="L195" s="78">
        <v>11.086740000000001</v>
      </c>
      <c r="M195" s="78">
        <v>11.341175</v>
      </c>
      <c r="N195" s="78">
        <v>11.578566</v>
      </c>
      <c r="O195" s="78">
        <v>11.714205</v>
      </c>
      <c r="P195" s="78">
        <v>11.731210000000001</v>
      </c>
      <c r="Q195" s="78">
        <v>11.73082</v>
      </c>
      <c r="R195" s="78">
        <v>11.729127</v>
      </c>
      <c r="S195" s="78">
        <v>11.72883</v>
      </c>
      <c r="T195" s="78">
        <v>11.729104</v>
      </c>
      <c r="U195" s="78">
        <v>11.730907</v>
      </c>
      <c r="V195" s="78">
        <v>11.732756999999999</v>
      </c>
      <c r="W195" s="78">
        <v>11.734723000000001</v>
      </c>
      <c r="X195" s="78">
        <v>11.736783000000001</v>
      </c>
      <c r="Y195" s="78">
        <v>11.738937999999999</v>
      </c>
      <c r="Z195" s="78">
        <v>11.74118</v>
      </c>
      <c r="AA195" s="78">
        <v>11.743823000000001</v>
      </c>
      <c r="AB195" s="78">
        <v>11.746796</v>
      </c>
      <c r="AC195" s="78">
        <v>11.749825</v>
      </c>
      <c r="AD195" s="78">
        <v>11.752946</v>
      </c>
      <c r="AE195" s="78">
        <v>11.756157</v>
      </c>
      <c r="AF195" s="78">
        <v>11.759466</v>
      </c>
      <c r="AG195" s="78">
        <v>11.762872</v>
      </c>
      <c r="AH195" s="63">
        <v>9.3869999999999995E-3</v>
      </c>
    </row>
    <row r="196" spans="1:34">
      <c r="A196" s="55"/>
      <c r="B196" s="61" t="s">
        <v>696</v>
      </c>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row>
    <row r="197" spans="1:34">
      <c r="A197" s="58" t="s">
        <v>842</v>
      </c>
      <c r="B197" s="62" t="s">
        <v>220</v>
      </c>
      <c r="C197" s="78">
        <v>6.2664340000000003</v>
      </c>
      <c r="D197" s="78">
        <v>6.3500730000000001</v>
      </c>
      <c r="E197" s="78">
        <v>6.4489660000000004</v>
      </c>
      <c r="F197" s="78">
        <v>6.5716850000000004</v>
      </c>
      <c r="G197" s="78">
        <v>6.7239170000000001</v>
      </c>
      <c r="H197" s="78">
        <v>6.9000880000000002</v>
      </c>
      <c r="I197" s="78">
        <v>7.0906799999999999</v>
      </c>
      <c r="J197" s="78">
        <v>7.2876159999999999</v>
      </c>
      <c r="K197" s="78">
        <v>7.3896499999999996</v>
      </c>
      <c r="L197" s="78">
        <v>7.5379209999999999</v>
      </c>
      <c r="M197" s="78">
        <v>7.6645479999999999</v>
      </c>
      <c r="N197" s="78">
        <v>7.777031</v>
      </c>
      <c r="O197" s="78">
        <v>7.8441169999999998</v>
      </c>
      <c r="P197" s="78">
        <v>7.850676</v>
      </c>
      <c r="Q197" s="78">
        <v>7.8585719999999997</v>
      </c>
      <c r="R197" s="78">
        <v>7.8629410000000002</v>
      </c>
      <c r="S197" s="78">
        <v>7.8700359999999998</v>
      </c>
      <c r="T197" s="78">
        <v>7.8762080000000001</v>
      </c>
      <c r="U197" s="78">
        <v>7.8795019999999996</v>
      </c>
      <c r="V197" s="78">
        <v>7.8771820000000004</v>
      </c>
      <c r="W197" s="78">
        <v>7.880179</v>
      </c>
      <c r="X197" s="78">
        <v>7.8828480000000001</v>
      </c>
      <c r="Y197" s="78">
        <v>7.885154</v>
      </c>
      <c r="Z197" s="78">
        <v>7.8879890000000001</v>
      </c>
      <c r="AA197" s="78">
        <v>7.891038</v>
      </c>
      <c r="AB197" s="78">
        <v>7.8939969999999997</v>
      </c>
      <c r="AC197" s="78">
        <v>7.8968910000000001</v>
      </c>
      <c r="AD197" s="78">
        <v>7.8996079999999997</v>
      </c>
      <c r="AE197" s="78">
        <v>7.9019649999999997</v>
      </c>
      <c r="AF197" s="78">
        <v>7.9039630000000001</v>
      </c>
      <c r="AG197" s="78">
        <v>7.9055049999999998</v>
      </c>
      <c r="AH197" s="63">
        <v>7.7749999999999998E-3</v>
      </c>
    </row>
    <row r="198" spans="1:34" ht="24.75">
      <c r="A198" s="58" t="s">
        <v>843</v>
      </c>
      <c r="B198" s="62" t="s">
        <v>221</v>
      </c>
      <c r="C198" s="78">
        <v>6.0033459999999996</v>
      </c>
      <c r="D198" s="78">
        <v>6.1458620000000002</v>
      </c>
      <c r="E198" s="78">
        <v>6.2206429999999999</v>
      </c>
      <c r="F198" s="78">
        <v>6.3189500000000001</v>
      </c>
      <c r="G198" s="78">
        <v>6.4416279999999997</v>
      </c>
      <c r="H198" s="78">
        <v>6.5900809999999996</v>
      </c>
      <c r="I198" s="78">
        <v>6.7469150000000004</v>
      </c>
      <c r="J198" s="78">
        <v>6.9181800000000004</v>
      </c>
      <c r="K198" s="78">
        <v>6.993843</v>
      </c>
      <c r="L198" s="78">
        <v>7.1334720000000003</v>
      </c>
      <c r="M198" s="78">
        <v>7.2547730000000001</v>
      </c>
      <c r="N198" s="78">
        <v>7.3601599999999996</v>
      </c>
      <c r="O198" s="78">
        <v>7.4261540000000004</v>
      </c>
      <c r="P198" s="78">
        <v>7.4340900000000003</v>
      </c>
      <c r="Q198" s="78">
        <v>7.436966</v>
      </c>
      <c r="R198" s="78">
        <v>7.4374630000000002</v>
      </c>
      <c r="S198" s="78">
        <v>7.4371989999999997</v>
      </c>
      <c r="T198" s="78">
        <v>7.4021410000000003</v>
      </c>
      <c r="U198" s="78">
        <v>7.4056420000000003</v>
      </c>
      <c r="V198" s="78">
        <v>7.4101429999999997</v>
      </c>
      <c r="W198" s="78">
        <v>7.4158540000000004</v>
      </c>
      <c r="X198" s="78">
        <v>7.4228139999999998</v>
      </c>
      <c r="Y198" s="78">
        <v>7.4310749999999999</v>
      </c>
      <c r="Z198" s="78">
        <v>7.4403100000000002</v>
      </c>
      <c r="AA198" s="78">
        <v>7.4500799999999998</v>
      </c>
      <c r="AB198" s="78">
        <v>7.4597740000000003</v>
      </c>
      <c r="AC198" s="78">
        <v>7.469112</v>
      </c>
      <c r="AD198" s="78">
        <v>7.4776619999999996</v>
      </c>
      <c r="AE198" s="78">
        <v>7.4852930000000004</v>
      </c>
      <c r="AF198" s="78">
        <v>7.4915700000000003</v>
      </c>
      <c r="AG198" s="78">
        <v>7.496734</v>
      </c>
      <c r="AH198" s="63">
        <v>7.4320000000000002E-3</v>
      </c>
    </row>
    <row r="199" spans="1:34">
      <c r="A199" s="58" t="s">
        <v>844</v>
      </c>
      <c r="B199" s="62" t="s">
        <v>222</v>
      </c>
      <c r="C199" s="78">
        <v>6.2969470000000003</v>
      </c>
      <c r="D199" s="78">
        <v>6.455381</v>
      </c>
      <c r="E199" s="78">
        <v>6.5478560000000003</v>
      </c>
      <c r="F199" s="78">
        <v>6.6709690000000004</v>
      </c>
      <c r="G199" s="78">
        <v>6.8209210000000002</v>
      </c>
      <c r="H199" s="78">
        <v>6.9914750000000003</v>
      </c>
      <c r="I199" s="78">
        <v>7.147519</v>
      </c>
      <c r="J199" s="78">
        <v>7.3062519999999997</v>
      </c>
      <c r="K199" s="78">
        <v>7.3621359999999996</v>
      </c>
      <c r="L199" s="78">
        <v>7.494129</v>
      </c>
      <c r="M199" s="78">
        <v>7.6084160000000001</v>
      </c>
      <c r="N199" s="78">
        <v>7.7060329999999997</v>
      </c>
      <c r="O199" s="78">
        <v>7.7580530000000003</v>
      </c>
      <c r="P199" s="78">
        <v>7.7608199999999998</v>
      </c>
      <c r="Q199" s="78">
        <v>7.7615160000000003</v>
      </c>
      <c r="R199" s="78">
        <v>7.7549729999999997</v>
      </c>
      <c r="S199" s="78">
        <v>7.7439739999999997</v>
      </c>
      <c r="T199" s="78">
        <v>7.7242249999999997</v>
      </c>
      <c r="U199" s="78">
        <v>7.7046140000000003</v>
      </c>
      <c r="V199" s="78">
        <v>7.6848320000000001</v>
      </c>
      <c r="W199" s="78">
        <v>7.6654260000000001</v>
      </c>
      <c r="X199" s="78">
        <v>7.6496110000000002</v>
      </c>
      <c r="Y199" s="78">
        <v>7.6348770000000004</v>
      </c>
      <c r="Z199" s="78">
        <v>7.6221769999999998</v>
      </c>
      <c r="AA199" s="78">
        <v>7.6114389999999998</v>
      </c>
      <c r="AB199" s="78">
        <v>7.6015730000000001</v>
      </c>
      <c r="AC199" s="78">
        <v>7.5924670000000001</v>
      </c>
      <c r="AD199" s="78">
        <v>7.5871219999999999</v>
      </c>
      <c r="AE199" s="78">
        <v>7.5823850000000004</v>
      </c>
      <c r="AF199" s="78">
        <v>7.5761130000000003</v>
      </c>
      <c r="AG199" s="78">
        <v>7.5721939999999996</v>
      </c>
      <c r="AH199" s="63">
        <v>6.1659999999999996E-3</v>
      </c>
    </row>
    <row r="200" spans="1:34" ht="60.75">
      <c r="A200" s="58" t="s">
        <v>845</v>
      </c>
      <c r="B200" s="62" t="s">
        <v>223</v>
      </c>
      <c r="C200" s="78">
        <v>5.662852</v>
      </c>
      <c r="D200" s="78">
        <v>5.8213860000000004</v>
      </c>
      <c r="E200" s="78">
        <v>5.9459730000000004</v>
      </c>
      <c r="F200" s="78">
        <v>6.1002929999999997</v>
      </c>
      <c r="G200" s="78">
        <v>6.2822279999999999</v>
      </c>
      <c r="H200" s="78">
        <v>6.4812700000000003</v>
      </c>
      <c r="I200" s="78">
        <v>6.6898559999999998</v>
      </c>
      <c r="J200" s="78">
        <v>6.9031900000000004</v>
      </c>
      <c r="K200" s="78">
        <v>6.9906269999999999</v>
      </c>
      <c r="L200" s="78">
        <v>7.1402400000000004</v>
      </c>
      <c r="M200" s="78">
        <v>7.2585329999999999</v>
      </c>
      <c r="N200" s="78">
        <v>7.3634409999999999</v>
      </c>
      <c r="O200" s="78">
        <v>7.4277319999999998</v>
      </c>
      <c r="P200" s="78">
        <v>7.4418350000000002</v>
      </c>
      <c r="Q200" s="78">
        <v>7.4442760000000003</v>
      </c>
      <c r="R200" s="78">
        <v>7.4309430000000001</v>
      </c>
      <c r="S200" s="78">
        <v>7.4193790000000002</v>
      </c>
      <c r="T200" s="78">
        <v>7.4102779999999999</v>
      </c>
      <c r="U200" s="78">
        <v>7.4009790000000004</v>
      </c>
      <c r="V200" s="78">
        <v>7.3918249999999999</v>
      </c>
      <c r="W200" s="78">
        <v>7.3861939999999997</v>
      </c>
      <c r="X200" s="78">
        <v>7.3849130000000001</v>
      </c>
      <c r="Y200" s="78">
        <v>7.3877189999999997</v>
      </c>
      <c r="Z200" s="78">
        <v>7.3860279999999996</v>
      </c>
      <c r="AA200" s="78">
        <v>7.3860400000000004</v>
      </c>
      <c r="AB200" s="78">
        <v>7.3908509999999996</v>
      </c>
      <c r="AC200" s="78">
        <v>7.3957170000000003</v>
      </c>
      <c r="AD200" s="78">
        <v>7.3994669999999996</v>
      </c>
      <c r="AE200" s="78">
        <v>7.4033689999999996</v>
      </c>
      <c r="AF200" s="78">
        <v>7.4074920000000004</v>
      </c>
      <c r="AG200" s="78">
        <v>7.4117490000000004</v>
      </c>
      <c r="AH200" s="63">
        <v>9.0119999999999992E-3</v>
      </c>
    </row>
    <row r="201" spans="1:34" ht="24.75">
      <c r="A201" s="58" t="s">
        <v>846</v>
      </c>
      <c r="B201" s="62" t="s">
        <v>224</v>
      </c>
      <c r="C201" s="78">
        <v>0</v>
      </c>
      <c r="D201" s="78">
        <v>0</v>
      </c>
      <c r="E201" s="78">
        <v>0</v>
      </c>
      <c r="F201" s="78">
        <v>0</v>
      </c>
      <c r="G201" s="78">
        <v>0</v>
      </c>
      <c r="H201" s="78">
        <v>0</v>
      </c>
      <c r="I201" s="78">
        <v>0</v>
      </c>
      <c r="J201" s="78">
        <v>0</v>
      </c>
      <c r="K201" s="78">
        <v>0</v>
      </c>
      <c r="L201" s="78">
        <v>0</v>
      </c>
      <c r="M201" s="78">
        <v>0</v>
      </c>
      <c r="N201" s="78">
        <v>0</v>
      </c>
      <c r="O201" s="78">
        <v>0</v>
      </c>
      <c r="P201" s="78">
        <v>0</v>
      </c>
      <c r="Q201" s="78">
        <v>0</v>
      </c>
      <c r="R201" s="78">
        <v>0</v>
      </c>
      <c r="S201" s="78">
        <v>0</v>
      </c>
      <c r="T201" s="78">
        <v>0</v>
      </c>
      <c r="U201" s="78">
        <v>0</v>
      </c>
      <c r="V201" s="78">
        <v>0</v>
      </c>
      <c r="W201" s="78">
        <v>0</v>
      </c>
      <c r="X201" s="78">
        <v>0</v>
      </c>
      <c r="Y201" s="78">
        <v>0</v>
      </c>
      <c r="Z201" s="78">
        <v>0</v>
      </c>
      <c r="AA201" s="78">
        <v>0</v>
      </c>
      <c r="AB201" s="78">
        <v>0</v>
      </c>
      <c r="AC201" s="78">
        <v>0</v>
      </c>
      <c r="AD201" s="78">
        <v>0</v>
      </c>
      <c r="AE201" s="78">
        <v>0</v>
      </c>
      <c r="AF201" s="78">
        <v>0</v>
      </c>
      <c r="AG201" s="78">
        <v>0</v>
      </c>
      <c r="AH201" s="63" t="s">
        <v>560</v>
      </c>
    </row>
    <row r="202" spans="1:34">
      <c r="A202" s="58" t="s">
        <v>847</v>
      </c>
      <c r="B202" s="62" t="s">
        <v>225</v>
      </c>
      <c r="C202" s="78">
        <v>7.5361390000000004</v>
      </c>
      <c r="D202" s="78">
        <v>10.49126</v>
      </c>
      <c r="E202" s="78">
        <v>10.591227999999999</v>
      </c>
      <c r="F202" s="78">
        <v>10.722576</v>
      </c>
      <c r="G202" s="78">
        <v>10.883514</v>
      </c>
      <c r="H202" s="78">
        <v>11.084242</v>
      </c>
      <c r="I202" s="78">
        <v>11.326036999999999</v>
      </c>
      <c r="J202" s="78">
        <v>11.583989000000001</v>
      </c>
      <c r="K202" s="78">
        <v>11.695997</v>
      </c>
      <c r="L202" s="78">
        <v>11.894651</v>
      </c>
      <c r="M202" s="78">
        <v>12.083207</v>
      </c>
      <c r="N202" s="78">
        <v>12.255418000000001</v>
      </c>
      <c r="O202" s="78">
        <v>12.353395000000001</v>
      </c>
      <c r="P202" s="78">
        <v>12.364751999999999</v>
      </c>
      <c r="Q202" s="78">
        <v>12.372114</v>
      </c>
      <c r="R202" s="78">
        <v>12.372731</v>
      </c>
      <c r="S202" s="78">
        <v>12.372341</v>
      </c>
      <c r="T202" s="78">
        <v>12.371029999999999</v>
      </c>
      <c r="U202" s="78">
        <v>12.369259</v>
      </c>
      <c r="V202" s="78">
        <v>12.366438</v>
      </c>
      <c r="W202" s="78">
        <v>12.362772</v>
      </c>
      <c r="X202" s="78">
        <v>12.359324000000001</v>
      </c>
      <c r="Y202" s="78">
        <v>12.356184000000001</v>
      </c>
      <c r="Z202" s="78">
        <v>12.353287999999999</v>
      </c>
      <c r="AA202" s="78">
        <v>12.350557</v>
      </c>
      <c r="AB202" s="78">
        <v>12.347875999999999</v>
      </c>
      <c r="AC202" s="78">
        <v>12.345295</v>
      </c>
      <c r="AD202" s="78">
        <v>12.342862999999999</v>
      </c>
      <c r="AE202" s="78">
        <v>12.340621000000001</v>
      </c>
      <c r="AF202" s="78">
        <v>12.338616999999999</v>
      </c>
      <c r="AG202" s="78">
        <v>12.336846</v>
      </c>
      <c r="AH202" s="63">
        <v>1.6565E-2</v>
      </c>
    </row>
    <row r="203" spans="1:34" ht="36.75">
      <c r="A203" s="58" t="s">
        <v>848</v>
      </c>
      <c r="B203" s="62" t="s">
        <v>226</v>
      </c>
      <c r="C203" s="78">
        <v>7.8577649999999997</v>
      </c>
      <c r="D203" s="78">
        <v>8.6946469999999998</v>
      </c>
      <c r="E203" s="78">
        <v>8.8289760000000008</v>
      </c>
      <c r="F203" s="78">
        <v>9.0002940000000002</v>
      </c>
      <c r="G203" s="78">
        <v>9.2120350000000002</v>
      </c>
      <c r="H203" s="78">
        <v>9.4590859999999992</v>
      </c>
      <c r="I203" s="78">
        <v>9.6959649999999993</v>
      </c>
      <c r="J203" s="78">
        <v>9.9495590000000007</v>
      </c>
      <c r="K203" s="78">
        <v>10.061811000000001</v>
      </c>
      <c r="L203" s="78">
        <v>10.245884999999999</v>
      </c>
      <c r="M203" s="78">
        <v>10.3977</v>
      </c>
      <c r="N203" s="78">
        <v>10.534060999999999</v>
      </c>
      <c r="O203" s="78">
        <v>10.613023999999999</v>
      </c>
      <c r="P203" s="78">
        <v>10.614241</v>
      </c>
      <c r="Q203" s="78">
        <v>10.558177000000001</v>
      </c>
      <c r="R203" s="78">
        <v>10.563114000000001</v>
      </c>
      <c r="S203" s="78">
        <v>10.569948</v>
      </c>
      <c r="T203" s="78">
        <v>10.578673</v>
      </c>
      <c r="U203" s="78">
        <v>10.589021000000001</v>
      </c>
      <c r="V203" s="78">
        <v>10.600398999999999</v>
      </c>
      <c r="W203" s="78">
        <v>10.612151000000001</v>
      </c>
      <c r="X203" s="78">
        <v>10.623481999999999</v>
      </c>
      <c r="Y203" s="78">
        <v>10.634119999999999</v>
      </c>
      <c r="Z203" s="78">
        <v>10.643428999999999</v>
      </c>
      <c r="AA203" s="78">
        <v>10.650999000000001</v>
      </c>
      <c r="AB203" s="78">
        <v>10.656935000000001</v>
      </c>
      <c r="AC203" s="78">
        <v>10.661666</v>
      </c>
      <c r="AD203" s="78">
        <v>10.665647</v>
      </c>
      <c r="AE203" s="78">
        <v>10.665967</v>
      </c>
      <c r="AF203" s="78">
        <v>10.665621</v>
      </c>
      <c r="AG203" s="78">
        <v>10.665321</v>
      </c>
      <c r="AH203" s="63">
        <v>1.0234999999999999E-2</v>
      </c>
    </row>
    <row r="204" spans="1:34" ht="36.75">
      <c r="A204" s="58" t="s">
        <v>849</v>
      </c>
      <c r="B204" s="62" t="s">
        <v>227</v>
      </c>
      <c r="C204" s="78">
        <v>8.6752950000000002</v>
      </c>
      <c r="D204" s="78">
        <v>9.0080600000000004</v>
      </c>
      <c r="E204" s="78">
        <v>9.1108619999999991</v>
      </c>
      <c r="F204" s="78">
        <v>9.2412310000000009</v>
      </c>
      <c r="G204" s="78">
        <v>9.4035720000000005</v>
      </c>
      <c r="H204" s="78">
        <v>9.6022300000000005</v>
      </c>
      <c r="I204" s="78">
        <v>9.8140529999999995</v>
      </c>
      <c r="J204" s="78">
        <v>10.046810000000001</v>
      </c>
      <c r="K204" s="78">
        <v>10.122896000000001</v>
      </c>
      <c r="L204" s="78">
        <v>10.30757</v>
      </c>
      <c r="M204" s="78">
        <v>10.472948000000001</v>
      </c>
      <c r="N204" s="78">
        <v>10.615933999999999</v>
      </c>
      <c r="O204" s="78">
        <v>10.720953</v>
      </c>
      <c r="P204" s="78">
        <v>10.732138000000001</v>
      </c>
      <c r="Q204" s="78">
        <v>10.728588</v>
      </c>
      <c r="R204" s="78">
        <v>10.725644000000001</v>
      </c>
      <c r="S204" s="78">
        <v>10.723262</v>
      </c>
      <c r="T204" s="78">
        <v>10.721355000000001</v>
      </c>
      <c r="U204" s="78">
        <v>10.719934</v>
      </c>
      <c r="V204" s="78">
        <v>10.718921</v>
      </c>
      <c r="W204" s="78">
        <v>10.718316</v>
      </c>
      <c r="X204" s="78">
        <v>10.696899999999999</v>
      </c>
      <c r="Y204" s="78">
        <v>10.700927</v>
      </c>
      <c r="Z204" s="78">
        <v>10.706310999999999</v>
      </c>
      <c r="AA204" s="78">
        <v>10.713207000000001</v>
      </c>
      <c r="AB204" s="78">
        <v>10.721633000000001</v>
      </c>
      <c r="AC204" s="78">
        <v>10.731565</v>
      </c>
      <c r="AD204" s="78">
        <v>10.742775</v>
      </c>
      <c r="AE204" s="78">
        <v>10.753094000000001</v>
      </c>
      <c r="AF204" s="78">
        <v>10.769733</v>
      </c>
      <c r="AG204" s="78">
        <v>10.7872</v>
      </c>
      <c r="AH204" s="63">
        <v>7.2890000000000003E-3</v>
      </c>
    </row>
    <row r="205" spans="1:34">
      <c r="A205" s="58" t="s">
        <v>850</v>
      </c>
      <c r="B205" s="62" t="s">
        <v>228</v>
      </c>
      <c r="C205" s="78">
        <v>6.2527379999999999</v>
      </c>
      <c r="D205" s="78">
        <v>6.8571939999999998</v>
      </c>
      <c r="E205" s="78">
        <v>6.8571939999999998</v>
      </c>
      <c r="F205" s="78">
        <v>6.8571949999999999</v>
      </c>
      <c r="G205" s="78">
        <v>6.8571939999999998</v>
      </c>
      <c r="H205" s="78">
        <v>6.8571939999999998</v>
      </c>
      <c r="I205" s="78">
        <v>6.8571939999999998</v>
      </c>
      <c r="J205" s="78">
        <v>6.8571939999999998</v>
      </c>
      <c r="K205" s="78">
        <v>6.8571939999999998</v>
      </c>
      <c r="L205" s="78">
        <v>6.8571939999999998</v>
      </c>
      <c r="M205" s="78">
        <v>6.8571939999999998</v>
      </c>
      <c r="N205" s="78">
        <v>6.8571939999999998</v>
      </c>
      <c r="O205" s="78">
        <v>6.8571939999999998</v>
      </c>
      <c r="P205" s="78">
        <v>6.8571939999999998</v>
      </c>
      <c r="Q205" s="78">
        <v>6.8571939999999998</v>
      </c>
      <c r="R205" s="78">
        <v>6.8571939999999998</v>
      </c>
      <c r="S205" s="78">
        <v>6.8571939999999998</v>
      </c>
      <c r="T205" s="78">
        <v>6.8571939999999998</v>
      </c>
      <c r="U205" s="78">
        <v>6.8571939999999998</v>
      </c>
      <c r="V205" s="78">
        <v>6.8571939999999998</v>
      </c>
      <c r="W205" s="78">
        <v>6.8571939999999998</v>
      </c>
      <c r="X205" s="78">
        <v>6.8571939999999998</v>
      </c>
      <c r="Y205" s="78">
        <v>6.8571939999999998</v>
      </c>
      <c r="Z205" s="78">
        <v>6.8571939999999998</v>
      </c>
      <c r="AA205" s="78">
        <v>6.8571939999999998</v>
      </c>
      <c r="AB205" s="78">
        <v>6.8571939999999998</v>
      </c>
      <c r="AC205" s="78">
        <v>6.8571939999999998</v>
      </c>
      <c r="AD205" s="78">
        <v>6.8571939999999998</v>
      </c>
      <c r="AE205" s="78">
        <v>6.8571939999999998</v>
      </c>
      <c r="AF205" s="78">
        <v>6.8571939999999998</v>
      </c>
      <c r="AG205" s="78">
        <v>6.8571939999999998</v>
      </c>
      <c r="AH205" s="63">
        <v>3.081E-3</v>
      </c>
    </row>
    <row r="206" spans="1:34" ht="24.75">
      <c r="A206" s="58" t="s">
        <v>851</v>
      </c>
      <c r="B206" s="62" t="s">
        <v>786</v>
      </c>
      <c r="C206" s="78">
        <v>6.2572460000000003</v>
      </c>
      <c r="D206" s="78">
        <v>6.3427709999999999</v>
      </c>
      <c r="E206" s="78">
        <v>6.4425600000000003</v>
      </c>
      <c r="F206" s="78">
        <v>6.5661389999999997</v>
      </c>
      <c r="G206" s="78">
        <v>6.7190839999999996</v>
      </c>
      <c r="H206" s="78">
        <v>6.8957040000000003</v>
      </c>
      <c r="I206" s="78">
        <v>7.0865590000000003</v>
      </c>
      <c r="J206" s="78">
        <v>7.2836809999999996</v>
      </c>
      <c r="K206" s="78">
        <v>7.3855139999999997</v>
      </c>
      <c r="L206" s="78">
        <v>7.5336590000000001</v>
      </c>
      <c r="M206" s="78">
        <v>7.6600279999999996</v>
      </c>
      <c r="N206" s="78">
        <v>7.7722290000000003</v>
      </c>
      <c r="O206" s="78">
        <v>7.8390019999999998</v>
      </c>
      <c r="P206" s="78">
        <v>7.8453160000000004</v>
      </c>
      <c r="Q206" s="78">
        <v>7.852722</v>
      </c>
      <c r="R206" s="78">
        <v>7.8563599999999996</v>
      </c>
      <c r="S206" s="78">
        <v>7.8625889999999998</v>
      </c>
      <c r="T206" s="78">
        <v>7.8678049999999997</v>
      </c>
      <c r="U206" s="78">
        <v>7.8701460000000001</v>
      </c>
      <c r="V206" s="78">
        <v>7.8669529999999996</v>
      </c>
      <c r="W206" s="78">
        <v>7.8689109999999998</v>
      </c>
      <c r="X206" s="78">
        <v>7.8705850000000002</v>
      </c>
      <c r="Y206" s="78">
        <v>7.8718079999999997</v>
      </c>
      <c r="Z206" s="78">
        <v>7.8733089999999999</v>
      </c>
      <c r="AA206" s="78">
        <v>7.8750419999999997</v>
      </c>
      <c r="AB206" s="78">
        <v>7.8767300000000002</v>
      </c>
      <c r="AC206" s="78">
        <v>7.8782160000000001</v>
      </c>
      <c r="AD206" s="78">
        <v>7.8793490000000004</v>
      </c>
      <c r="AE206" s="78">
        <v>7.8799939999999999</v>
      </c>
      <c r="AF206" s="78">
        <v>7.8801449999999997</v>
      </c>
      <c r="AG206" s="78">
        <v>7.879702</v>
      </c>
      <c r="AH206" s="63">
        <v>7.7149999999999996E-3</v>
      </c>
    </row>
    <row r="207" spans="1:34" ht="36.75">
      <c r="A207" s="58" t="s">
        <v>852</v>
      </c>
      <c r="B207" s="61" t="s">
        <v>788</v>
      </c>
      <c r="C207" s="79">
        <v>7.6005839999999996</v>
      </c>
      <c r="D207" s="79">
        <v>7.7452839999999998</v>
      </c>
      <c r="E207" s="79">
        <v>7.8006510000000002</v>
      </c>
      <c r="F207" s="79">
        <v>7.9360160000000004</v>
      </c>
      <c r="G207" s="79">
        <v>8.1517169999999997</v>
      </c>
      <c r="H207" s="79">
        <v>8.3969509999999996</v>
      </c>
      <c r="I207" s="79">
        <v>8.6410879999999999</v>
      </c>
      <c r="J207" s="79">
        <v>8.9050220000000007</v>
      </c>
      <c r="K207" s="79">
        <v>9.0619700000000005</v>
      </c>
      <c r="L207" s="79">
        <v>9.2794019999999993</v>
      </c>
      <c r="M207" s="79">
        <v>9.4615530000000003</v>
      </c>
      <c r="N207" s="79">
        <v>9.6121390000000009</v>
      </c>
      <c r="O207" s="79">
        <v>9.7031500000000008</v>
      </c>
      <c r="P207" s="79">
        <v>9.7317730000000005</v>
      </c>
      <c r="Q207" s="79">
        <v>9.7552629999999994</v>
      </c>
      <c r="R207" s="79">
        <v>9.7731860000000008</v>
      </c>
      <c r="S207" s="79">
        <v>9.7962140000000009</v>
      </c>
      <c r="T207" s="79">
        <v>9.8208579999999994</v>
      </c>
      <c r="U207" s="79">
        <v>9.8327559999999998</v>
      </c>
      <c r="V207" s="79">
        <v>9.8270710000000001</v>
      </c>
      <c r="W207" s="79">
        <v>9.8309800000000003</v>
      </c>
      <c r="X207" s="79">
        <v>9.8453160000000004</v>
      </c>
      <c r="Y207" s="79">
        <v>9.8578279999999996</v>
      </c>
      <c r="Z207" s="79">
        <v>9.8598579999999991</v>
      </c>
      <c r="AA207" s="79">
        <v>9.87195</v>
      </c>
      <c r="AB207" s="79">
        <v>9.9024059999999992</v>
      </c>
      <c r="AC207" s="79">
        <v>9.9369650000000007</v>
      </c>
      <c r="AD207" s="79">
        <v>9.9694040000000008</v>
      </c>
      <c r="AE207" s="79">
        <v>9.9919729999999998</v>
      </c>
      <c r="AF207" s="79">
        <v>10.003772</v>
      </c>
      <c r="AG207" s="79">
        <v>10.021278000000001</v>
      </c>
      <c r="AH207" s="64">
        <v>9.2589999999999999E-3</v>
      </c>
    </row>
    <row r="209" spans="1:34" ht="36.75">
      <c r="A209" s="55"/>
      <c r="B209" s="61" t="s">
        <v>853</v>
      </c>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row>
    <row r="210" spans="1:34" ht="24.75">
      <c r="A210" s="55"/>
      <c r="B210" s="61" t="s">
        <v>673</v>
      </c>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row>
    <row r="211" spans="1:34">
      <c r="A211" s="58" t="s">
        <v>854</v>
      </c>
      <c r="B211" s="62" t="s">
        <v>220</v>
      </c>
      <c r="C211" s="78">
        <v>147.368988</v>
      </c>
      <c r="D211" s="78">
        <v>162.802368</v>
      </c>
      <c r="E211" s="78">
        <v>174.07515000000001</v>
      </c>
      <c r="F211" s="78">
        <v>177.627106</v>
      </c>
      <c r="G211" s="78">
        <v>182.72294600000001</v>
      </c>
      <c r="H211" s="78">
        <v>188.413681</v>
      </c>
      <c r="I211" s="78">
        <v>189.141693</v>
      </c>
      <c r="J211" s="78">
        <v>187.349121</v>
      </c>
      <c r="K211" s="78">
        <v>189.06535299999999</v>
      </c>
      <c r="L211" s="78">
        <v>190.367065</v>
      </c>
      <c r="M211" s="78">
        <v>191.57943700000001</v>
      </c>
      <c r="N211" s="78">
        <v>192.91215500000001</v>
      </c>
      <c r="O211" s="78">
        <v>193.20060699999999</v>
      </c>
      <c r="P211" s="78">
        <v>193.93777499999999</v>
      </c>
      <c r="Q211" s="78">
        <v>194.836884</v>
      </c>
      <c r="R211" s="78">
        <v>194.20547500000001</v>
      </c>
      <c r="S211" s="78">
        <v>192.75183100000001</v>
      </c>
      <c r="T211" s="78">
        <v>191.87698399999999</v>
      </c>
      <c r="U211" s="78">
        <v>191.45019500000001</v>
      </c>
      <c r="V211" s="78">
        <v>190.42652899999999</v>
      </c>
      <c r="W211" s="78">
        <v>189.306274</v>
      </c>
      <c r="X211" s="78">
        <v>188.84451300000001</v>
      </c>
      <c r="Y211" s="78">
        <v>188.62626599999999</v>
      </c>
      <c r="Z211" s="78">
        <v>187.369675</v>
      </c>
      <c r="AA211" s="78">
        <v>186.77568099999999</v>
      </c>
      <c r="AB211" s="78">
        <v>187.440506</v>
      </c>
      <c r="AC211" s="78">
        <v>187.23213200000001</v>
      </c>
      <c r="AD211" s="78">
        <v>186.65258800000001</v>
      </c>
      <c r="AE211" s="78">
        <v>185.858994</v>
      </c>
      <c r="AF211" s="78">
        <v>183.96121199999999</v>
      </c>
      <c r="AG211" s="78">
        <v>181.76341199999999</v>
      </c>
      <c r="AH211" s="63">
        <v>7.0169999999999998E-3</v>
      </c>
    </row>
    <row r="212" spans="1:34" ht="24.75">
      <c r="A212" s="58" t="s">
        <v>855</v>
      </c>
      <c r="B212" s="62" t="s">
        <v>221</v>
      </c>
      <c r="C212" s="78">
        <v>36.342590000000001</v>
      </c>
      <c r="D212" s="78">
        <v>41.146469000000003</v>
      </c>
      <c r="E212" s="78">
        <v>45.310924999999997</v>
      </c>
      <c r="F212" s="78">
        <v>47.515510999999996</v>
      </c>
      <c r="G212" s="78">
        <v>50.190441</v>
      </c>
      <c r="H212" s="78">
        <v>53.147022</v>
      </c>
      <c r="I212" s="78">
        <v>54.538677</v>
      </c>
      <c r="J212" s="78">
        <v>55.242255999999998</v>
      </c>
      <c r="K212" s="78">
        <v>57.242077000000002</v>
      </c>
      <c r="L212" s="78">
        <v>58.962254000000001</v>
      </c>
      <c r="M212" s="78">
        <v>60.503734999999999</v>
      </c>
      <c r="N212" s="78">
        <v>62.469085999999997</v>
      </c>
      <c r="O212" s="78">
        <v>63.871464000000003</v>
      </c>
      <c r="P212" s="78">
        <v>65.504493999999994</v>
      </c>
      <c r="Q212" s="78">
        <v>67.118965000000003</v>
      </c>
      <c r="R212" s="78">
        <v>68.337813999999995</v>
      </c>
      <c r="S212" s="78">
        <v>69.267539999999997</v>
      </c>
      <c r="T212" s="78">
        <v>70.446770000000001</v>
      </c>
      <c r="U212" s="78">
        <v>71.877646999999996</v>
      </c>
      <c r="V212" s="78">
        <v>72.832024000000004</v>
      </c>
      <c r="W212" s="78">
        <v>73.770531000000005</v>
      </c>
      <c r="X212" s="78">
        <v>74.953934000000004</v>
      </c>
      <c r="Y212" s="78">
        <v>75.928855999999996</v>
      </c>
      <c r="Z212" s="78">
        <v>76.837440000000001</v>
      </c>
      <c r="AA212" s="78">
        <v>77.857902999999993</v>
      </c>
      <c r="AB212" s="78">
        <v>79.466094999999996</v>
      </c>
      <c r="AC212" s="78">
        <v>80.709014999999994</v>
      </c>
      <c r="AD212" s="78">
        <v>81.758812000000006</v>
      </c>
      <c r="AE212" s="78">
        <v>82.623267999999996</v>
      </c>
      <c r="AF212" s="78">
        <v>83.076324</v>
      </c>
      <c r="AG212" s="78">
        <v>83.50676</v>
      </c>
      <c r="AH212" s="63">
        <v>2.8119000000000002E-2</v>
      </c>
    </row>
    <row r="213" spans="1:34">
      <c r="A213" s="58" t="s">
        <v>856</v>
      </c>
      <c r="B213" s="62" t="s">
        <v>222</v>
      </c>
      <c r="C213" s="78">
        <v>0.21667700000000001</v>
      </c>
      <c r="D213" s="78">
        <v>0.24854100000000001</v>
      </c>
      <c r="E213" s="78">
        <v>0.275864</v>
      </c>
      <c r="F213" s="78">
        <v>0.292155</v>
      </c>
      <c r="G213" s="78">
        <v>0.31211</v>
      </c>
      <c r="H213" s="78">
        <v>0.33423900000000001</v>
      </c>
      <c r="I213" s="78">
        <v>0.348937</v>
      </c>
      <c r="J213" s="78">
        <v>0.35965900000000001</v>
      </c>
      <c r="K213" s="78">
        <v>0.37730599999999997</v>
      </c>
      <c r="L213" s="78">
        <v>0.39572000000000002</v>
      </c>
      <c r="M213" s="78">
        <v>0.41363499999999997</v>
      </c>
      <c r="N213" s="78">
        <v>0.43360300000000002</v>
      </c>
      <c r="O213" s="78">
        <v>0.45232099999999997</v>
      </c>
      <c r="P213" s="78">
        <v>0.47347800000000001</v>
      </c>
      <c r="Q213" s="78">
        <v>0.495867</v>
      </c>
      <c r="R213" s="78">
        <v>0.514988</v>
      </c>
      <c r="S213" s="78">
        <v>0.53270300000000004</v>
      </c>
      <c r="T213" s="78">
        <v>0.55289900000000003</v>
      </c>
      <c r="U213" s="78">
        <v>0.57552700000000001</v>
      </c>
      <c r="V213" s="78">
        <v>0.59679300000000002</v>
      </c>
      <c r="W213" s="78">
        <v>0.61874499999999999</v>
      </c>
      <c r="X213" s="78">
        <v>0.64546599999999998</v>
      </c>
      <c r="Y213" s="78">
        <v>0.67484500000000003</v>
      </c>
      <c r="Z213" s="78">
        <v>0.69946699999999995</v>
      </c>
      <c r="AA213" s="78">
        <v>0.72768999999999995</v>
      </c>
      <c r="AB213" s="78">
        <v>0.76308200000000004</v>
      </c>
      <c r="AC213" s="78">
        <v>0.79593000000000003</v>
      </c>
      <c r="AD213" s="78">
        <v>0.82844099999999998</v>
      </c>
      <c r="AE213" s="78">
        <v>0.86158199999999996</v>
      </c>
      <c r="AF213" s="78">
        <v>0.89071</v>
      </c>
      <c r="AG213" s="78">
        <v>0.91969100000000004</v>
      </c>
      <c r="AH213" s="63">
        <v>4.9368000000000002E-2</v>
      </c>
    </row>
    <row r="214" spans="1:34" ht="60.75">
      <c r="A214" s="58" t="s">
        <v>857</v>
      </c>
      <c r="B214" s="62" t="s">
        <v>223</v>
      </c>
      <c r="C214" s="78">
        <v>0.10786</v>
      </c>
      <c r="D214" s="78">
        <v>0.11926200000000001</v>
      </c>
      <c r="E214" s="78">
        <v>0.12768699999999999</v>
      </c>
      <c r="F214" s="78">
        <v>0.130579</v>
      </c>
      <c r="G214" s="78">
        <v>0.13478399999999999</v>
      </c>
      <c r="H214" s="78">
        <v>0.13959099999999999</v>
      </c>
      <c r="I214" s="78">
        <v>0.14102600000000001</v>
      </c>
      <c r="J214" s="78">
        <v>0.14072999999999999</v>
      </c>
      <c r="K214" s="78">
        <v>0.14343</v>
      </c>
      <c r="L214" s="78">
        <v>0.14616499999999999</v>
      </c>
      <c r="M214" s="78">
        <v>0.14846400000000001</v>
      </c>
      <c r="N214" s="78">
        <v>0.15124399999999999</v>
      </c>
      <c r="O214" s="78">
        <v>0.15384200000000001</v>
      </c>
      <c r="P214" s="78">
        <v>0.15728500000000001</v>
      </c>
      <c r="Q214" s="78">
        <v>0.161659</v>
      </c>
      <c r="R214" s="78">
        <v>0.16492699999999999</v>
      </c>
      <c r="S214" s="78">
        <v>0.16775699999999999</v>
      </c>
      <c r="T214" s="78">
        <v>0.17225799999999999</v>
      </c>
      <c r="U214" s="78">
        <v>0.17765600000000001</v>
      </c>
      <c r="V214" s="78">
        <v>0.18436</v>
      </c>
      <c r="W214" s="78">
        <v>0.19287899999999999</v>
      </c>
      <c r="X214" s="78">
        <v>0.20383100000000001</v>
      </c>
      <c r="Y214" s="78">
        <v>0.21682399999999999</v>
      </c>
      <c r="Z214" s="78">
        <v>0.230906</v>
      </c>
      <c r="AA214" s="78">
        <v>0.24735299999999999</v>
      </c>
      <c r="AB214" s="78">
        <v>0.267675</v>
      </c>
      <c r="AC214" s="78">
        <v>0.288717</v>
      </c>
      <c r="AD214" s="78">
        <v>0.31137900000000002</v>
      </c>
      <c r="AE214" s="78">
        <v>0.33626499999999998</v>
      </c>
      <c r="AF214" s="78">
        <v>0.36164499999999999</v>
      </c>
      <c r="AG214" s="78">
        <v>0.389152</v>
      </c>
      <c r="AH214" s="63">
        <v>4.3699000000000002E-2</v>
      </c>
    </row>
    <row r="215" spans="1:34" ht="24.75">
      <c r="A215" s="58" t="s">
        <v>858</v>
      </c>
      <c r="B215" s="62" t="s">
        <v>224</v>
      </c>
      <c r="C215" s="78">
        <v>23.122268999999999</v>
      </c>
      <c r="D215" s="78">
        <v>26.360711999999999</v>
      </c>
      <c r="E215" s="78">
        <v>28.763829999999999</v>
      </c>
      <c r="F215" s="78">
        <v>29.969276000000001</v>
      </c>
      <c r="G215" s="78">
        <v>31.643744999999999</v>
      </c>
      <c r="H215" s="78">
        <v>33.45731</v>
      </c>
      <c r="I215" s="78">
        <v>35.021850999999998</v>
      </c>
      <c r="J215" s="78">
        <v>36.259681999999998</v>
      </c>
      <c r="K215" s="78">
        <v>37.654327000000002</v>
      </c>
      <c r="L215" s="78">
        <v>39.762732999999997</v>
      </c>
      <c r="M215" s="78">
        <v>41.239894999999997</v>
      </c>
      <c r="N215" s="78">
        <v>43.0867</v>
      </c>
      <c r="O215" s="78">
        <v>45.150627</v>
      </c>
      <c r="P215" s="78">
        <v>47.637146000000001</v>
      </c>
      <c r="Q215" s="78">
        <v>50.208210000000001</v>
      </c>
      <c r="R215" s="78">
        <v>52.144374999999997</v>
      </c>
      <c r="S215" s="78">
        <v>53.938052999999996</v>
      </c>
      <c r="T215" s="78">
        <v>55.982985999999997</v>
      </c>
      <c r="U215" s="78">
        <v>58.274158</v>
      </c>
      <c r="V215" s="78">
        <v>60.427391</v>
      </c>
      <c r="W215" s="78">
        <v>62.650126999999998</v>
      </c>
      <c r="X215" s="78">
        <v>66.002319</v>
      </c>
      <c r="Y215" s="78">
        <v>70.113006999999996</v>
      </c>
      <c r="Z215" s="78">
        <v>72.461074999999994</v>
      </c>
      <c r="AA215" s="78">
        <v>75.304764000000006</v>
      </c>
      <c r="AB215" s="78">
        <v>79.063370000000006</v>
      </c>
      <c r="AC215" s="78">
        <v>82.286186000000001</v>
      </c>
      <c r="AD215" s="78">
        <v>85.372437000000005</v>
      </c>
      <c r="AE215" s="78">
        <v>88.599350000000001</v>
      </c>
      <c r="AF215" s="78">
        <v>91.219909999999999</v>
      </c>
      <c r="AG215" s="78">
        <v>93.718826000000007</v>
      </c>
      <c r="AH215" s="63">
        <v>4.7754999999999999E-2</v>
      </c>
    </row>
    <row r="216" spans="1:34">
      <c r="A216" s="58" t="s">
        <v>859</v>
      </c>
      <c r="B216" s="62" t="s">
        <v>225</v>
      </c>
      <c r="C216" s="78">
        <v>0.254658</v>
      </c>
      <c r="D216" s="78">
        <v>0.289767</v>
      </c>
      <c r="E216" s="78">
        <v>0.31790400000000002</v>
      </c>
      <c r="F216" s="78">
        <v>0.33604899999999999</v>
      </c>
      <c r="G216" s="78">
        <v>0.35900199999999999</v>
      </c>
      <c r="H216" s="78">
        <v>0.38445499999999999</v>
      </c>
      <c r="I216" s="78">
        <v>0.40136100000000002</v>
      </c>
      <c r="J216" s="78">
        <v>0.41369400000000001</v>
      </c>
      <c r="K216" s="78">
        <v>0.43399199999999999</v>
      </c>
      <c r="L216" s="78">
        <v>0.45517200000000002</v>
      </c>
      <c r="M216" s="78">
        <v>0.47577999999999998</v>
      </c>
      <c r="N216" s="78">
        <v>0.498747</v>
      </c>
      <c r="O216" s="78">
        <v>0.52027800000000002</v>
      </c>
      <c r="P216" s="78">
        <v>0.54461300000000001</v>
      </c>
      <c r="Q216" s="78">
        <v>0.57036500000000001</v>
      </c>
      <c r="R216" s="78">
        <v>0.59236</v>
      </c>
      <c r="S216" s="78">
        <v>0.61273599999999995</v>
      </c>
      <c r="T216" s="78">
        <v>0.63596699999999995</v>
      </c>
      <c r="U216" s="78">
        <v>0.66199399999999997</v>
      </c>
      <c r="V216" s="78">
        <v>0.68645500000000004</v>
      </c>
      <c r="W216" s="78">
        <v>0.71170599999999995</v>
      </c>
      <c r="X216" s="78">
        <v>0.74243999999999999</v>
      </c>
      <c r="Y216" s="78">
        <v>0.77623399999999998</v>
      </c>
      <c r="Z216" s="78">
        <v>0.80455500000000002</v>
      </c>
      <c r="AA216" s="78">
        <v>0.83701800000000004</v>
      </c>
      <c r="AB216" s="78">
        <v>0.87772700000000003</v>
      </c>
      <c r="AC216" s="78">
        <v>0.91551099999999996</v>
      </c>
      <c r="AD216" s="78">
        <v>0.95290600000000003</v>
      </c>
      <c r="AE216" s="78">
        <v>0.99102500000000004</v>
      </c>
      <c r="AF216" s="78">
        <v>1.0245299999999999</v>
      </c>
      <c r="AG216" s="78">
        <v>1.0578650000000001</v>
      </c>
      <c r="AH216" s="63">
        <v>4.8613999999999997E-2</v>
      </c>
    </row>
    <row r="217" spans="1:34" ht="36.75">
      <c r="A217" s="58" t="s">
        <v>860</v>
      </c>
      <c r="B217" s="62" t="s">
        <v>226</v>
      </c>
      <c r="C217" s="78">
        <v>0.26865499999999998</v>
      </c>
      <c r="D217" s="78">
        <v>0.30816300000000002</v>
      </c>
      <c r="E217" s="78">
        <v>0.34204000000000001</v>
      </c>
      <c r="F217" s="78">
        <v>0.36223899999999998</v>
      </c>
      <c r="G217" s="78">
        <v>0.38698100000000002</v>
      </c>
      <c r="H217" s="78">
        <v>0.41441800000000001</v>
      </c>
      <c r="I217" s="78">
        <v>0.432641</v>
      </c>
      <c r="J217" s="78">
        <v>0.445936</v>
      </c>
      <c r="K217" s="78">
        <v>0.46781600000000001</v>
      </c>
      <c r="L217" s="78">
        <v>0.490647</v>
      </c>
      <c r="M217" s="78">
        <v>0.51285999999999998</v>
      </c>
      <c r="N217" s="78">
        <v>0.53761700000000001</v>
      </c>
      <c r="O217" s="78">
        <v>0.56082699999999996</v>
      </c>
      <c r="P217" s="78">
        <v>0.58705799999999997</v>
      </c>
      <c r="Q217" s="78">
        <v>0.61481799999999998</v>
      </c>
      <c r="R217" s="78">
        <v>0.63852699999999996</v>
      </c>
      <c r="S217" s="78">
        <v>0.66049100000000005</v>
      </c>
      <c r="T217" s="78">
        <v>0.68553200000000003</v>
      </c>
      <c r="U217" s="78">
        <v>0.713588</v>
      </c>
      <c r="V217" s="78">
        <v>0.73995500000000003</v>
      </c>
      <c r="W217" s="78">
        <v>0.76717299999999999</v>
      </c>
      <c r="X217" s="78">
        <v>0.80030299999999999</v>
      </c>
      <c r="Y217" s="78">
        <v>0.836731</v>
      </c>
      <c r="Z217" s="78">
        <v>0.867259</v>
      </c>
      <c r="AA217" s="78">
        <v>0.90225200000000005</v>
      </c>
      <c r="AB217" s="78">
        <v>0.94613400000000003</v>
      </c>
      <c r="AC217" s="78">
        <v>0.98686200000000002</v>
      </c>
      <c r="AD217" s="78">
        <v>1.027172</v>
      </c>
      <c r="AE217" s="78">
        <v>1.068262</v>
      </c>
      <c r="AF217" s="78">
        <v>1.104379</v>
      </c>
      <c r="AG217" s="78">
        <v>1.1403110000000001</v>
      </c>
      <c r="AH217" s="63">
        <v>4.9368000000000002E-2</v>
      </c>
    </row>
    <row r="218" spans="1:34" ht="36.75">
      <c r="A218" s="58" t="s">
        <v>861</v>
      </c>
      <c r="B218" s="62" t="s">
        <v>227</v>
      </c>
      <c r="C218" s="78">
        <v>0.27031699999999997</v>
      </c>
      <c r="D218" s="78">
        <v>0.31006899999999998</v>
      </c>
      <c r="E218" s="78">
        <v>0.34415600000000002</v>
      </c>
      <c r="F218" s="78">
        <v>0.364481</v>
      </c>
      <c r="G218" s="78">
        <v>0.38937500000000003</v>
      </c>
      <c r="H218" s="78">
        <v>0.41698299999999999</v>
      </c>
      <c r="I218" s="78">
        <v>0.43531900000000001</v>
      </c>
      <c r="J218" s="78">
        <v>0.44869500000000001</v>
      </c>
      <c r="K218" s="78">
        <v>0.47071099999999999</v>
      </c>
      <c r="L218" s="78">
        <v>0.49368299999999998</v>
      </c>
      <c r="M218" s="78">
        <v>0.51603399999999999</v>
      </c>
      <c r="N218" s="78">
        <v>0.54094399999999998</v>
      </c>
      <c r="O218" s="78">
        <v>0.56429700000000005</v>
      </c>
      <c r="P218" s="78">
        <v>0.59069099999999997</v>
      </c>
      <c r="Q218" s="78">
        <v>0.61862200000000001</v>
      </c>
      <c r="R218" s="78">
        <v>0.64247799999999999</v>
      </c>
      <c r="S218" s="78">
        <v>0.664578</v>
      </c>
      <c r="T218" s="78">
        <v>0.689774</v>
      </c>
      <c r="U218" s="78">
        <v>0.71800399999999998</v>
      </c>
      <c r="V218" s="78">
        <v>0.74453400000000003</v>
      </c>
      <c r="W218" s="78">
        <v>0.77192099999999997</v>
      </c>
      <c r="X218" s="78">
        <v>0.80525599999999997</v>
      </c>
      <c r="Y218" s="78">
        <v>0.84190799999999999</v>
      </c>
      <c r="Z218" s="78">
        <v>0.87262600000000001</v>
      </c>
      <c r="AA218" s="78">
        <v>0.90783499999999995</v>
      </c>
      <c r="AB218" s="78">
        <v>0.95198799999999995</v>
      </c>
      <c r="AC218" s="78">
        <v>0.99296899999999999</v>
      </c>
      <c r="AD218" s="78">
        <v>1.033528</v>
      </c>
      <c r="AE218" s="78">
        <v>1.074873</v>
      </c>
      <c r="AF218" s="78">
        <v>1.1112120000000001</v>
      </c>
      <c r="AG218" s="78">
        <v>1.1473679999999999</v>
      </c>
      <c r="AH218" s="63">
        <v>4.9368000000000002E-2</v>
      </c>
    </row>
    <row r="219" spans="1:34">
      <c r="A219" s="58" t="s">
        <v>862</v>
      </c>
      <c r="B219" s="62" t="s">
        <v>228</v>
      </c>
      <c r="C219" s="78">
        <v>1.3200000000000001E-4</v>
      </c>
      <c r="D219" s="78">
        <v>1.47E-4</v>
      </c>
      <c r="E219" s="78">
        <v>1.5699999999999999E-4</v>
      </c>
      <c r="F219" s="78">
        <v>1.6100000000000001E-4</v>
      </c>
      <c r="G219" s="78">
        <v>1.6699999999999999E-4</v>
      </c>
      <c r="H219" s="78">
        <v>1.7200000000000001E-4</v>
      </c>
      <c r="I219" s="78">
        <v>1.73E-4</v>
      </c>
      <c r="J219" s="78">
        <v>1.7200000000000001E-4</v>
      </c>
      <c r="K219" s="78">
        <v>1.74E-4</v>
      </c>
      <c r="L219" s="78">
        <v>1.75E-4</v>
      </c>
      <c r="M219" s="78">
        <v>1.74E-4</v>
      </c>
      <c r="N219" s="78">
        <v>1.74E-4</v>
      </c>
      <c r="O219" s="78">
        <v>1.73E-4</v>
      </c>
      <c r="P219" s="78">
        <v>1.7100000000000001E-4</v>
      </c>
      <c r="Q219" s="78">
        <v>1.6799999999999999E-4</v>
      </c>
      <c r="R219" s="78">
        <v>1.65E-4</v>
      </c>
      <c r="S219" s="78">
        <v>1.6000000000000001E-4</v>
      </c>
      <c r="T219" s="78">
        <v>1.5699999999999999E-4</v>
      </c>
      <c r="U219" s="78">
        <v>1.54E-4</v>
      </c>
      <c r="V219" s="78">
        <v>1.4999999999999999E-4</v>
      </c>
      <c r="W219" s="78">
        <v>1.47E-4</v>
      </c>
      <c r="X219" s="78">
        <v>1.44E-4</v>
      </c>
      <c r="Y219" s="78">
        <v>1.4200000000000001E-4</v>
      </c>
      <c r="Z219" s="78">
        <v>1.3799999999999999E-4</v>
      </c>
      <c r="AA219" s="78">
        <v>1.36E-4</v>
      </c>
      <c r="AB219" s="78">
        <v>1.34E-4</v>
      </c>
      <c r="AC219" s="78">
        <v>1.3100000000000001E-4</v>
      </c>
      <c r="AD219" s="78">
        <v>1.2899999999999999E-4</v>
      </c>
      <c r="AE219" s="78">
        <v>1.26E-4</v>
      </c>
      <c r="AF219" s="78">
        <v>1.2300000000000001E-4</v>
      </c>
      <c r="AG219" s="78">
        <v>1.1900000000000001E-4</v>
      </c>
      <c r="AH219" s="63">
        <v>-3.297E-3</v>
      </c>
    </row>
    <row r="220" spans="1:34" ht="36.75">
      <c r="A220" s="58" t="s">
        <v>863</v>
      </c>
      <c r="B220" s="62" t="s">
        <v>684</v>
      </c>
      <c r="C220" s="78">
        <v>207.952133</v>
      </c>
      <c r="D220" s="78">
        <v>231.58547999999999</v>
      </c>
      <c r="E220" s="78">
        <v>249.557739</v>
      </c>
      <c r="F220" s="78">
        <v>256.597534</v>
      </c>
      <c r="G220" s="78">
        <v>266.13955700000002</v>
      </c>
      <c r="H220" s="78">
        <v>276.707855</v>
      </c>
      <c r="I220" s="78">
        <v>280.46170000000001</v>
      </c>
      <c r="J220" s="78">
        <v>280.659943</v>
      </c>
      <c r="K220" s="78">
        <v>285.855164</v>
      </c>
      <c r="L220" s="78">
        <v>291.07360799999998</v>
      </c>
      <c r="M220" s="78">
        <v>295.38998400000003</v>
      </c>
      <c r="N220" s="78">
        <v>300.63031000000001</v>
      </c>
      <c r="O220" s="78">
        <v>304.47448700000001</v>
      </c>
      <c r="P220" s="78">
        <v>309.43277</v>
      </c>
      <c r="Q220" s="78">
        <v>314.62558000000001</v>
      </c>
      <c r="R220" s="78">
        <v>317.24111900000003</v>
      </c>
      <c r="S220" s="78">
        <v>318.59582499999999</v>
      </c>
      <c r="T220" s="78">
        <v>321.04324300000002</v>
      </c>
      <c r="U220" s="78">
        <v>324.44885299999999</v>
      </c>
      <c r="V220" s="78">
        <v>326.63818400000002</v>
      </c>
      <c r="W220" s="78">
        <v>328.78951999999998</v>
      </c>
      <c r="X220" s="78">
        <v>332.99816900000002</v>
      </c>
      <c r="Y220" s="78">
        <v>338.01483200000001</v>
      </c>
      <c r="Z220" s="78">
        <v>340.14318800000001</v>
      </c>
      <c r="AA220" s="78">
        <v>343.56066900000002</v>
      </c>
      <c r="AB220" s="78">
        <v>349.77664199999998</v>
      </c>
      <c r="AC220" s="78">
        <v>354.20748900000001</v>
      </c>
      <c r="AD220" s="78">
        <v>357.937408</v>
      </c>
      <c r="AE220" s="78">
        <v>361.41372699999999</v>
      </c>
      <c r="AF220" s="78">
        <v>362.75003099999998</v>
      </c>
      <c r="AG220" s="78">
        <v>363.64352400000001</v>
      </c>
      <c r="AH220" s="63">
        <v>1.8803E-2</v>
      </c>
    </row>
    <row r="221" spans="1:34">
      <c r="A221" s="55"/>
      <c r="B221" s="61" t="s">
        <v>229</v>
      </c>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row>
    <row r="222" spans="1:34">
      <c r="A222" s="58" t="s">
        <v>864</v>
      </c>
      <c r="B222" s="62" t="s">
        <v>220</v>
      </c>
      <c r="C222" s="78">
        <v>91.141250999999997</v>
      </c>
      <c r="D222" s="78">
        <v>101.47912599999999</v>
      </c>
      <c r="E222" s="78">
        <v>121.148369</v>
      </c>
      <c r="F222" s="78">
        <v>130.21719400000001</v>
      </c>
      <c r="G222" s="78">
        <v>133.876465</v>
      </c>
      <c r="H222" s="78">
        <v>137.701843</v>
      </c>
      <c r="I222" s="78">
        <v>139.998749</v>
      </c>
      <c r="J222" s="78">
        <v>138.52465799999999</v>
      </c>
      <c r="K222" s="78">
        <v>138.07440199999999</v>
      </c>
      <c r="L222" s="78">
        <v>137.99697900000001</v>
      </c>
      <c r="M222" s="78">
        <v>139.20053100000001</v>
      </c>
      <c r="N222" s="78">
        <v>142.82887299999999</v>
      </c>
      <c r="O222" s="78">
        <v>146.32704200000001</v>
      </c>
      <c r="P222" s="78">
        <v>149.088257</v>
      </c>
      <c r="Q222" s="78">
        <v>152.60591099999999</v>
      </c>
      <c r="R222" s="78">
        <v>155.26059000000001</v>
      </c>
      <c r="S222" s="78">
        <v>156.985107</v>
      </c>
      <c r="T222" s="78">
        <v>158.89828499999999</v>
      </c>
      <c r="U222" s="78">
        <v>163.10382100000001</v>
      </c>
      <c r="V222" s="78">
        <v>169.07716400000001</v>
      </c>
      <c r="W222" s="78">
        <v>174.32878099999999</v>
      </c>
      <c r="X222" s="78">
        <v>178.524902</v>
      </c>
      <c r="Y222" s="78">
        <v>183.793015</v>
      </c>
      <c r="Z222" s="78">
        <v>189.84715299999999</v>
      </c>
      <c r="AA222" s="78">
        <v>194.93975800000001</v>
      </c>
      <c r="AB222" s="78">
        <v>197.96644599999999</v>
      </c>
      <c r="AC222" s="78">
        <v>199.23713699999999</v>
      </c>
      <c r="AD222" s="78">
        <v>200.65789799999999</v>
      </c>
      <c r="AE222" s="78">
        <v>203.97018399999999</v>
      </c>
      <c r="AF222" s="78">
        <v>208.399506</v>
      </c>
      <c r="AG222" s="78">
        <v>211.27252200000001</v>
      </c>
      <c r="AH222" s="63">
        <v>2.8420999999999998E-2</v>
      </c>
    </row>
    <row r="223" spans="1:34" ht="24.75">
      <c r="A223" s="58" t="s">
        <v>865</v>
      </c>
      <c r="B223" s="62" t="s">
        <v>221</v>
      </c>
      <c r="C223" s="78">
        <v>46.457253000000001</v>
      </c>
      <c r="D223" s="78">
        <v>51.485835999999999</v>
      </c>
      <c r="E223" s="78">
        <v>61.276516000000001</v>
      </c>
      <c r="F223" s="78">
        <v>65.534469999999999</v>
      </c>
      <c r="G223" s="78">
        <v>66.833984000000001</v>
      </c>
      <c r="H223" s="78">
        <v>68.566749999999999</v>
      </c>
      <c r="I223" s="78">
        <v>70.160965000000004</v>
      </c>
      <c r="J223" s="78">
        <v>69.735748000000001</v>
      </c>
      <c r="K223" s="78">
        <v>69.663810999999995</v>
      </c>
      <c r="L223" s="78">
        <v>69.640349999999998</v>
      </c>
      <c r="M223" s="78">
        <v>70.224556000000007</v>
      </c>
      <c r="N223" s="78">
        <v>72.028366000000005</v>
      </c>
      <c r="O223" s="78">
        <v>73.784653000000006</v>
      </c>
      <c r="P223" s="78">
        <v>75.185547</v>
      </c>
      <c r="Q223" s="78">
        <v>76.947372000000001</v>
      </c>
      <c r="R223" s="78">
        <v>78.290595999999994</v>
      </c>
      <c r="S223" s="78">
        <v>79.044655000000006</v>
      </c>
      <c r="T223" s="78">
        <v>79.838638000000003</v>
      </c>
      <c r="U223" s="78">
        <v>81.628242</v>
      </c>
      <c r="V223" s="78">
        <v>84.283630000000002</v>
      </c>
      <c r="W223" s="78">
        <v>86.558021999999994</v>
      </c>
      <c r="X223" s="78">
        <v>88.290779000000001</v>
      </c>
      <c r="Y223" s="78">
        <v>90.535149000000004</v>
      </c>
      <c r="Z223" s="78">
        <v>93.143332999999998</v>
      </c>
      <c r="AA223" s="78">
        <v>95.214377999999996</v>
      </c>
      <c r="AB223" s="78">
        <v>96.217811999999995</v>
      </c>
      <c r="AC223" s="78">
        <v>96.351157999999998</v>
      </c>
      <c r="AD223" s="78">
        <v>96.542411999999999</v>
      </c>
      <c r="AE223" s="78">
        <v>97.623305999999999</v>
      </c>
      <c r="AF223" s="78">
        <v>99.209830999999994</v>
      </c>
      <c r="AG223" s="78">
        <v>100.025696</v>
      </c>
      <c r="AH223" s="63">
        <v>2.5892999999999999E-2</v>
      </c>
    </row>
    <row r="224" spans="1:34">
      <c r="A224" s="58" t="s">
        <v>866</v>
      </c>
      <c r="B224" s="62" t="s">
        <v>222</v>
      </c>
      <c r="C224" s="78">
        <v>0.13500999999999999</v>
      </c>
      <c r="D224" s="78">
        <v>0.154615</v>
      </c>
      <c r="E224" s="78">
        <v>0.18996499999999999</v>
      </c>
      <c r="F224" s="78">
        <v>0.21001300000000001</v>
      </c>
      <c r="G224" s="78">
        <v>0.22186600000000001</v>
      </c>
      <c r="H224" s="78">
        <v>0.23494899999999999</v>
      </c>
      <c r="I224" s="78">
        <v>0.24673400000000001</v>
      </c>
      <c r="J224" s="78">
        <v>0.25202400000000003</v>
      </c>
      <c r="K224" s="78">
        <v>0.25913999999999998</v>
      </c>
      <c r="L224" s="78">
        <v>0.26702500000000001</v>
      </c>
      <c r="M224" s="78">
        <v>0.27770299999999998</v>
      </c>
      <c r="N224" s="78">
        <v>0.29383100000000001</v>
      </c>
      <c r="O224" s="78">
        <v>0.31045899999999998</v>
      </c>
      <c r="P224" s="78">
        <v>0.326266</v>
      </c>
      <c r="Q224" s="78">
        <v>0.34445199999999998</v>
      </c>
      <c r="R224" s="78">
        <v>0.36149100000000001</v>
      </c>
      <c r="S224" s="78">
        <v>0.376855</v>
      </c>
      <c r="T224" s="78">
        <v>0.39322600000000002</v>
      </c>
      <c r="U224" s="78">
        <v>0.41586400000000001</v>
      </c>
      <c r="V224" s="78">
        <v>0.44418099999999999</v>
      </c>
      <c r="W224" s="78">
        <v>0.47190900000000002</v>
      </c>
      <c r="X224" s="78">
        <v>0.49799900000000002</v>
      </c>
      <c r="Y224" s="78">
        <v>0.52835200000000004</v>
      </c>
      <c r="Z224" s="78">
        <v>0.56245500000000004</v>
      </c>
      <c r="AA224" s="78">
        <v>0.595163</v>
      </c>
      <c r="AB224" s="78">
        <v>0.62279600000000002</v>
      </c>
      <c r="AC224" s="78">
        <v>0.64589600000000003</v>
      </c>
      <c r="AD224" s="78">
        <v>0.67035599999999995</v>
      </c>
      <c r="AE224" s="78">
        <v>0.70225000000000004</v>
      </c>
      <c r="AF224" s="78">
        <v>0.73946199999999995</v>
      </c>
      <c r="AG224" s="78">
        <v>0.77263400000000004</v>
      </c>
      <c r="AH224" s="63">
        <v>5.9873000000000003E-2</v>
      </c>
    </row>
    <row r="225" spans="1:34" ht="60.75">
      <c r="A225" s="58" t="s">
        <v>867</v>
      </c>
      <c r="B225" s="62" t="s">
        <v>223</v>
      </c>
      <c r="C225" s="78">
        <v>0.39564199999999999</v>
      </c>
      <c r="D225" s="78">
        <v>0.43459199999999998</v>
      </c>
      <c r="E225" s="78">
        <v>0.51491799999999999</v>
      </c>
      <c r="F225" s="78">
        <v>0.54985200000000001</v>
      </c>
      <c r="G225" s="78">
        <v>0.56396500000000005</v>
      </c>
      <c r="H225" s="78">
        <v>0.57982800000000001</v>
      </c>
      <c r="I225" s="78">
        <v>0.59117600000000003</v>
      </c>
      <c r="J225" s="78">
        <v>0.58626299999999998</v>
      </c>
      <c r="K225" s="78">
        <v>0.586036</v>
      </c>
      <c r="L225" s="78">
        <v>0.58713300000000002</v>
      </c>
      <c r="M225" s="78">
        <v>0.593777</v>
      </c>
      <c r="N225" s="78">
        <v>0.61103499999999999</v>
      </c>
      <c r="O225" s="78">
        <v>0.62801899999999999</v>
      </c>
      <c r="P225" s="78">
        <v>0.64212899999999995</v>
      </c>
      <c r="Q225" s="78">
        <v>0.66034800000000005</v>
      </c>
      <c r="R225" s="78">
        <v>0.67467699999999997</v>
      </c>
      <c r="S225" s="78">
        <v>0.68627499999999997</v>
      </c>
      <c r="T225" s="78">
        <v>0.69967400000000002</v>
      </c>
      <c r="U225" s="78">
        <v>0.72341999999999995</v>
      </c>
      <c r="V225" s="78">
        <v>0.75589799999999996</v>
      </c>
      <c r="W225" s="78">
        <v>0.78750900000000001</v>
      </c>
      <c r="X225" s="78">
        <v>0.81564700000000001</v>
      </c>
      <c r="Y225" s="78">
        <v>0.85013399999999995</v>
      </c>
      <c r="Z225" s="78">
        <v>0.88999099999999998</v>
      </c>
      <c r="AA225" s="78">
        <v>0.92713400000000001</v>
      </c>
      <c r="AB225" s="78">
        <v>0.95624799999999999</v>
      </c>
      <c r="AC225" s="78">
        <v>0.97869799999999996</v>
      </c>
      <c r="AD225" s="78">
        <v>1.004502</v>
      </c>
      <c r="AE225" s="78">
        <v>1.0421469999999999</v>
      </c>
      <c r="AF225" s="78">
        <v>1.0879570000000001</v>
      </c>
      <c r="AG225" s="78">
        <v>1.128603</v>
      </c>
      <c r="AH225" s="63">
        <v>3.5557999999999999E-2</v>
      </c>
    </row>
    <row r="226" spans="1:34" ht="24.75">
      <c r="A226" s="58" t="s">
        <v>868</v>
      </c>
      <c r="B226" s="62" t="s">
        <v>224</v>
      </c>
      <c r="C226" s="78">
        <v>4.1077180000000002</v>
      </c>
      <c r="D226" s="78">
        <v>4.5675889999999999</v>
      </c>
      <c r="E226" s="78">
        <v>5.4537969999999998</v>
      </c>
      <c r="F226" s="78">
        <v>5.8647619999999998</v>
      </c>
      <c r="G226" s="78">
        <v>6.0354799999999997</v>
      </c>
      <c r="H226" s="78">
        <v>6.244383</v>
      </c>
      <c r="I226" s="78">
        <v>6.461411</v>
      </c>
      <c r="J226" s="78">
        <v>6.508699</v>
      </c>
      <c r="K226" s="78">
        <v>6.6094059999999999</v>
      </c>
      <c r="L226" s="78">
        <v>6.7430159999999999</v>
      </c>
      <c r="M226" s="78">
        <v>6.9766550000000001</v>
      </c>
      <c r="N226" s="78">
        <v>7.3818330000000003</v>
      </c>
      <c r="O226" s="78">
        <v>7.7995720000000004</v>
      </c>
      <c r="P226" s="78">
        <v>8.1966780000000004</v>
      </c>
      <c r="Q226" s="78">
        <v>8.6535530000000005</v>
      </c>
      <c r="R226" s="78">
        <v>9.0816210000000002</v>
      </c>
      <c r="S226" s="78">
        <v>9.4676229999999997</v>
      </c>
      <c r="T226" s="78">
        <v>9.8789090000000002</v>
      </c>
      <c r="U226" s="78">
        <v>10.447625</v>
      </c>
      <c r="V226" s="78">
        <v>11.159022999999999</v>
      </c>
      <c r="W226" s="78">
        <v>11.855636000000001</v>
      </c>
      <c r="X226" s="78">
        <v>12.511077</v>
      </c>
      <c r="Y226" s="78">
        <v>13.273641</v>
      </c>
      <c r="Z226" s="78">
        <v>14.130402</v>
      </c>
      <c r="AA226" s="78">
        <v>14.952090999999999</v>
      </c>
      <c r="AB226" s="78">
        <v>15.646305</v>
      </c>
      <c r="AC226" s="78">
        <v>16.226645999999999</v>
      </c>
      <c r="AD226" s="78">
        <v>16.841154</v>
      </c>
      <c r="AE226" s="78">
        <v>17.642417999999999</v>
      </c>
      <c r="AF226" s="78">
        <v>18.577278</v>
      </c>
      <c r="AG226" s="78">
        <v>19.41066</v>
      </c>
      <c r="AH226" s="63">
        <v>5.3128000000000002E-2</v>
      </c>
    </row>
    <row r="227" spans="1:34">
      <c r="A227" s="58" t="s">
        <v>869</v>
      </c>
      <c r="B227" s="62" t="s">
        <v>225</v>
      </c>
      <c r="C227" s="78">
        <v>0.17596200000000001</v>
      </c>
      <c r="D227" s="78">
        <v>0.19956599999999999</v>
      </c>
      <c r="E227" s="78">
        <v>0.24293799999999999</v>
      </c>
      <c r="F227" s="78">
        <v>0.26812399999999997</v>
      </c>
      <c r="G227" s="78">
        <v>0.28325699999999998</v>
      </c>
      <c r="H227" s="78">
        <v>0.29996099999999998</v>
      </c>
      <c r="I227" s="78">
        <v>0.31500600000000001</v>
      </c>
      <c r="J227" s="78">
        <v>0.32175999999999999</v>
      </c>
      <c r="K227" s="78">
        <v>0.33084599999999997</v>
      </c>
      <c r="L227" s="78">
        <v>0.34091199999999999</v>
      </c>
      <c r="M227" s="78">
        <v>0.354545</v>
      </c>
      <c r="N227" s="78">
        <v>0.37513600000000002</v>
      </c>
      <c r="O227" s="78">
        <v>0.39636500000000002</v>
      </c>
      <c r="P227" s="78">
        <v>0.416545</v>
      </c>
      <c r="Q227" s="78">
        <v>0.43976300000000001</v>
      </c>
      <c r="R227" s="78">
        <v>0.46151700000000001</v>
      </c>
      <c r="S227" s="78">
        <v>0.48113299999999998</v>
      </c>
      <c r="T227" s="78">
        <v>0.50203399999999998</v>
      </c>
      <c r="U227" s="78">
        <v>0.53093599999999996</v>
      </c>
      <c r="V227" s="78">
        <v>0.56708800000000004</v>
      </c>
      <c r="W227" s="78">
        <v>0.60248900000000005</v>
      </c>
      <c r="X227" s="78">
        <v>0.63579799999999997</v>
      </c>
      <c r="Y227" s="78">
        <v>0.67454999999999998</v>
      </c>
      <c r="Z227" s="78">
        <v>0.71809000000000001</v>
      </c>
      <c r="AA227" s="78">
        <v>0.75984700000000005</v>
      </c>
      <c r="AB227" s="78">
        <v>0.795126</v>
      </c>
      <c r="AC227" s="78">
        <v>0.82461799999999996</v>
      </c>
      <c r="AD227" s="78">
        <v>0.85584700000000002</v>
      </c>
      <c r="AE227" s="78">
        <v>0.89656599999999997</v>
      </c>
      <c r="AF227" s="78">
        <v>0.944075</v>
      </c>
      <c r="AG227" s="78">
        <v>0.98642600000000003</v>
      </c>
      <c r="AH227" s="63">
        <v>5.9144000000000002E-2</v>
      </c>
    </row>
    <row r="228" spans="1:34" ht="36.75">
      <c r="A228" s="58" t="s">
        <v>870</v>
      </c>
      <c r="B228" s="62" t="s">
        <v>226</v>
      </c>
      <c r="C228" s="78">
        <v>0.18624199999999999</v>
      </c>
      <c r="D228" s="78">
        <v>0.213287</v>
      </c>
      <c r="E228" s="78">
        <v>0.26205099999999998</v>
      </c>
      <c r="F228" s="78">
        <v>0.28970600000000002</v>
      </c>
      <c r="G228" s="78">
        <v>0.30605700000000002</v>
      </c>
      <c r="H228" s="78">
        <v>0.32410600000000001</v>
      </c>
      <c r="I228" s="78">
        <v>0.340362</v>
      </c>
      <c r="J228" s="78">
        <v>0.347659</v>
      </c>
      <c r="K228" s="78">
        <v>0.35747600000000002</v>
      </c>
      <c r="L228" s="78">
        <v>0.36835299999999999</v>
      </c>
      <c r="M228" s="78">
        <v>0.38308300000000001</v>
      </c>
      <c r="N228" s="78">
        <v>0.405331</v>
      </c>
      <c r="O228" s="78">
        <v>0.42826900000000001</v>
      </c>
      <c r="P228" s="78">
        <v>0.45007399999999997</v>
      </c>
      <c r="Q228" s="78">
        <v>0.475161</v>
      </c>
      <c r="R228" s="78">
        <v>0.498666</v>
      </c>
      <c r="S228" s="78">
        <v>0.51986100000000002</v>
      </c>
      <c r="T228" s="78">
        <v>0.54244400000000004</v>
      </c>
      <c r="U228" s="78">
        <v>0.57367199999999996</v>
      </c>
      <c r="V228" s="78">
        <v>0.612734</v>
      </c>
      <c r="W228" s="78">
        <v>0.65098500000000004</v>
      </c>
      <c r="X228" s="78">
        <v>0.686975</v>
      </c>
      <c r="Y228" s="78">
        <v>0.72884700000000002</v>
      </c>
      <c r="Z228" s="78">
        <v>0.775891</v>
      </c>
      <c r="AA228" s="78">
        <v>0.82100899999999999</v>
      </c>
      <c r="AB228" s="78">
        <v>0.859128</v>
      </c>
      <c r="AC228" s="78">
        <v>0.89099399999999995</v>
      </c>
      <c r="AD228" s="78">
        <v>0.92473700000000003</v>
      </c>
      <c r="AE228" s="78">
        <v>0.96873299999999996</v>
      </c>
      <c r="AF228" s="78">
        <v>1.0200659999999999</v>
      </c>
      <c r="AG228" s="78">
        <v>1.0658270000000001</v>
      </c>
      <c r="AH228" s="63">
        <v>5.9873000000000003E-2</v>
      </c>
    </row>
    <row r="229" spans="1:34" ht="36.75">
      <c r="A229" s="58" t="s">
        <v>871</v>
      </c>
      <c r="B229" s="62" t="s">
        <v>227</v>
      </c>
      <c r="C229" s="78">
        <v>0.17327500000000001</v>
      </c>
      <c r="D229" s="78">
        <v>0.198437</v>
      </c>
      <c r="E229" s="78">
        <v>0.24380599999999999</v>
      </c>
      <c r="F229" s="78">
        <v>0.269536</v>
      </c>
      <c r="G229" s="78">
        <v>0.284748</v>
      </c>
      <c r="H229" s="78">
        <v>0.30153999999999997</v>
      </c>
      <c r="I229" s="78">
        <v>0.316664</v>
      </c>
      <c r="J229" s="78">
        <v>0.32345400000000002</v>
      </c>
      <c r="K229" s="78">
        <v>0.33258700000000002</v>
      </c>
      <c r="L229" s="78">
        <v>0.34270600000000001</v>
      </c>
      <c r="M229" s="78">
        <v>0.35641099999999998</v>
      </c>
      <c r="N229" s="78">
        <v>0.37711099999999997</v>
      </c>
      <c r="O229" s="78">
        <v>0.398451</v>
      </c>
      <c r="P229" s="78">
        <v>0.418738</v>
      </c>
      <c r="Q229" s="78">
        <v>0.44207800000000003</v>
      </c>
      <c r="R229" s="78">
        <v>0.46394600000000003</v>
      </c>
      <c r="S229" s="78">
        <v>0.48366599999999998</v>
      </c>
      <c r="T229" s="78">
        <v>0.50467700000000004</v>
      </c>
      <c r="U229" s="78">
        <v>0.53373099999999996</v>
      </c>
      <c r="V229" s="78">
        <v>0.57007300000000005</v>
      </c>
      <c r="W229" s="78">
        <v>0.605661</v>
      </c>
      <c r="X229" s="78">
        <v>0.63914499999999996</v>
      </c>
      <c r="Y229" s="78">
        <v>0.67810099999999995</v>
      </c>
      <c r="Z229" s="78">
        <v>0.72187000000000001</v>
      </c>
      <c r="AA229" s="78">
        <v>0.76384700000000005</v>
      </c>
      <c r="AB229" s="78">
        <v>0.79931200000000002</v>
      </c>
      <c r="AC229" s="78">
        <v>0.828959</v>
      </c>
      <c r="AD229" s="78">
        <v>0.86035200000000001</v>
      </c>
      <c r="AE229" s="78">
        <v>0.90128600000000003</v>
      </c>
      <c r="AF229" s="78">
        <v>0.949044</v>
      </c>
      <c r="AG229" s="78">
        <v>0.99161900000000003</v>
      </c>
      <c r="AH229" s="63">
        <v>5.9873000000000003E-2</v>
      </c>
    </row>
    <row r="230" spans="1:34">
      <c r="A230" s="58" t="s">
        <v>872</v>
      </c>
      <c r="B230" s="62" t="s">
        <v>228</v>
      </c>
      <c r="C230" s="78">
        <v>0.28611700000000001</v>
      </c>
      <c r="D230" s="78">
        <v>0.32766499999999998</v>
      </c>
      <c r="E230" s="78">
        <v>0.40257999999999999</v>
      </c>
      <c r="F230" s="78">
        <v>0.44506499999999999</v>
      </c>
      <c r="G230" s="78">
        <v>0.47018300000000002</v>
      </c>
      <c r="H230" s="78">
        <v>0.49791099999999999</v>
      </c>
      <c r="I230" s="78">
        <v>0.52288500000000004</v>
      </c>
      <c r="J230" s="78">
        <v>0.53409600000000002</v>
      </c>
      <c r="K230" s="78">
        <v>0.54917700000000003</v>
      </c>
      <c r="L230" s="78">
        <v>0.565886</v>
      </c>
      <c r="M230" s="78">
        <v>0.58851600000000004</v>
      </c>
      <c r="N230" s="78">
        <v>0.622695</v>
      </c>
      <c r="O230" s="78">
        <v>0.65793400000000002</v>
      </c>
      <c r="P230" s="78">
        <v>0.69143100000000002</v>
      </c>
      <c r="Q230" s="78">
        <v>0.72997100000000004</v>
      </c>
      <c r="R230" s="78">
        <v>0.76608100000000001</v>
      </c>
      <c r="S230" s="78">
        <v>0.79864199999999996</v>
      </c>
      <c r="T230" s="78">
        <v>0.83333599999999997</v>
      </c>
      <c r="U230" s="78">
        <v>0.88131000000000004</v>
      </c>
      <c r="V230" s="78">
        <v>0.94132000000000005</v>
      </c>
      <c r="W230" s="78">
        <v>1.0000830000000001</v>
      </c>
      <c r="X230" s="78">
        <v>1.0553729999999999</v>
      </c>
      <c r="Y230" s="78">
        <v>1.119699</v>
      </c>
      <c r="Z230" s="78">
        <v>1.1919709999999999</v>
      </c>
      <c r="AA230" s="78">
        <v>1.261285</v>
      </c>
      <c r="AB230" s="78">
        <v>1.3198449999999999</v>
      </c>
      <c r="AC230" s="78">
        <v>1.3688</v>
      </c>
      <c r="AD230" s="78">
        <v>1.4206369999999999</v>
      </c>
      <c r="AE230" s="78">
        <v>1.4882280000000001</v>
      </c>
      <c r="AF230" s="78">
        <v>1.567088</v>
      </c>
      <c r="AG230" s="78">
        <v>1.6373880000000001</v>
      </c>
      <c r="AH230" s="63">
        <v>5.9873000000000003E-2</v>
      </c>
    </row>
    <row r="231" spans="1:34" ht="24.75">
      <c r="A231" s="58" t="s">
        <v>873</v>
      </c>
      <c r="B231" s="62" t="s">
        <v>695</v>
      </c>
      <c r="C231" s="78">
        <v>143.05847199999999</v>
      </c>
      <c r="D231" s="78">
        <v>159.060745</v>
      </c>
      <c r="E231" s="78">
        <v>189.73493999999999</v>
      </c>
      <c r="F231" s="78">
        <v>203.648697</v>
      </c>
      <c r="G231" s="78">
        <v>208.875992</v>
      </c>
      <c r="H231" s="78">
        <v>214.751251</v>
      </c>
      <c r="I231" s="78">
        <v>218.95394899999999</v>
      </c>
      <c r="J231" s="78">
        <v>217.13433800000001</v>
      </c>
      <c r="K231" s="78">
        <v>216.762878</v>
      </c>
      <c r="L231" s="78">
        <v>216.85235599999999</v>
      </c>
      <c r="M231" s="78">
        <v>218.95578</v>
      </c>
      <c r="N231" s="78">
        <v>224.924194</v>
      </c>
      <c r="O231" s="78">
        <v>230.73074299999999</v>
      </c>
      <c r="P231" s="78">
        <v>235.415649</v>
      </c>
      <c r="Q231" s="78">
        <v>241.298599</v>
      </c>
      <c r="R231" s="78">
        <v>245.85919200000001</v>
      </c>
      <c r="S231" s="78">
        <v>248.84382600000001</v>
      </c>
      <c r="T231" s="78">
        <v>252.09132399999999</v>
      </c>
      <c r="U231" s="78">
        <v>258.83865400000002</v>
      </c>
      <c r="V231" s="78">
        <v>268.41113300000001</v>
      </c>
      <c r="W231" s="78">
        <v>276.86108400000001</v>
      </c>
      <c r="X231" s="78">
        <v>283.65768400000002</v>
      </c>
      <c r="Y231" s="78">
        <v>292.18151899999998</v>
      </c>
      <c r="Z231" s="78">
        <v>301.98113999999998</v>
      </c>
      <c r="AA231" s="78">
        <v>310.23449699999998</v>
      </c>
      <c r="AB231" s="78">
        <v>315.18301400000001</v>
      </c>
      <c r="AC231" s="78">
        <v>317.352936</v>
      </c>
      <c r="AD231" s="78">
        <v>319.77786300000002</v>
      </c>
      <c r="AE231" s="78">
        <v>325.23507699999999</v>
      </c>
      <c r="AF231" s="78">
        <v>332.49429300000003</v>
      </c>
      <c r="AG231" s="78">
        <v>337.29135100000002</v>
      </c>
      <c r="AH231" s="63">
        <v>2.9002E-2</v>
      </c>
    </row>
    <row r="232" spans="1:34">
      <c r="A232" s="55"/>
      <c r="B232" s="61" t="s">
        <v>696</v>
      </c>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row>
    <row r="233" spans="1:34">
      <c r="A233" s="58" t="s">
        <v>874</v>
      </c>
      <c r="B233" s="62" t="s">
        <v>220</v>
      </c>
      <c r="C233" s="78">
        <v>210.45216400000001</v>
      </c>
      <c r="D233" s="78">
        <v>228.92834500000001</v>
      </c>
      <c r="E233" s="78">
        <v>267.15469400000001</v>
      </c>
      <c r="F233" s="78">
        <v>280.51458700000001</v>
      </c>
      <c r="G233" s="78">
        <v>281.445312</v>
      </c>
      <c r="H233" s="78">
        <v>282.995789</v>
      </c>
      <c r="I233" s="78">
        <v>282.11544800000001</v>
      </c>
      <c r="J233" s="78">
        <v>273.51730300000003</v>
      </c>
      <c r="K233" s="78">
        <v>266.922211</v>
      </c>
      <c r="L233" s="78">
        <v>260.94793700000002</v>
      </c>
      <c r="M233" s="78">
        <v>257.47033699999997</v>
      </c>
      <c r="N233" s="78">
        <v>258.45727499999998</v>
      </c>
      <c r="O233" s="78">
        <v>259.04089399999998</v>
      </c>
      <c r="P233" s="78">
        <v>258.18685900000003</v>
      </c>
      <c r="Q233" s="78">
        <v>258.46051</v>
      </c>
      <c r="R233" s="78">
        <v>257.175476</v>
      </c>
      <c r="S233" s="78">
        <v>254.15823399999999</v>
      </c>
      <c r="T233" s="78">
        <v>251.357529</v>
      </c>
      <c r="U233" s="78">
        <v>251.94456500000001</v>
      </c>
      <c r="V233" s="78">
        <v>255.051346</v>
      </c>
      <c r="W233" s="78">
        <v>256.78295900000001</v>
      </c>
      <c r="X233" s="78">
        <v>256.77856400000002</v>
      </c>
      <c r="Y233" s="78">
        <v>258.01531999999997</v>
      </c>
      <c r="Z233" s="78">
        <v>260.07913200000002</v>
      </c>
      <c r="AA233" s="78">
        <v>260.60379</v>
      </c>
      <c r="AB233" s="78">
        <v>258.16720600000002</v>
      </c>
      <c r="AC233" s="78">
        <v>253.37570199999999</v>
      </c>
      <c r="AD233" s="78">
        <v>248.77282700000001</v>
      </c>
      <c r="AE233" s="78">
        <v>246.44276400000001</v>
      </c>
      <c r="AF233" s="78">
        <v>245.29046600000001</v>
      </c>
      <c r="AG233" s="78">
        <v>242.14681999999999</v>
      </c>
      <c r="AH233" s="63">
        <v>4.6870000000000002E-3</v>
      </c>
    </row>
    <row r="234" spans="1:34" ht="24.75">
      <c r="A234" s="58" t="s">
        <v>875</v>
      </c>
      <c r="B234" s="62" t="s">
        <v>221</v>
      </c>
      <c r="C234" s="78">
        <v>0.425543</v>
      </c>
      <c r="D234" s="78">
        <v>0.46227699999999999</v>
      </c>
      <c r="E234" s="78">
        <v>0.53881500000000004</v>
      </c>
      <c r="F234" s="78">
        <v>0.56515700000000002</v>
      </c>
      <c r="G234" s="78">
        <v>0.56651300000000004</v>
      </c>
      <c r="H234" s="78">
        <v>0.56928000000000001</v>
      </c>
      <c r="I234" s="78">
        <v>0.56734300000000004</v>
      </c>
      <c r="J234" s="78">
        <v>0.54998899999999995</v>
      </c>
      <c r="K234" s="78">
        <v>0.53674900000000003</v>
      </c>
      <c r="L234" s="78">
        <v>0.52497099999999997</v>
      </c>
      <c r="M234" s="78">
        <v>0.51824499999999996</v>
      </c>
      <c r="N234" s="78">
        <v>0.52052600000000004</v>
      </c>
      <c r="O234" s="78">
        <v>0.52210400000000001</v>
      </c>
      <c r="P234" s="78">
        <v>0.52089099999999999</v>
      </c>
      <c r="Q234" s="78">
        <v>0.52208100000000002</v>
      </c>
      <c r="R234" s="78">
        <v>0.52017800000000003</v>
      </c>
      <c r="S234" s="78">
        <v>0.51485099999999995</v>
      </c>
      <c r="T234" s="78">
        <v>0.51004300000000002</v>
      </c>
      <c r="U234" s="78">
        <v>0.51212400000000002</v>
      </c>
      <c r="V234" s="78">
        <v>0.51932999999999996</v>
      </c>
      <c r="W234" s="78">
        <v>0.523841</v>
      </c>
      <c r="X234" s="78">
        <v>0.52483500000000005</v>
      </c>
      <c r="Y234" s="78">
        <v>0.528644</v>
      </c>
      <c r="Z234" s="78">
        <v>0.53427400000000003</v>
      </c>
      <c r="AA234" s="78">
        <v>0.53670499999999999</v>
      </c>
      <c r="AB234" s="78">
        <v>0.53315699999999999</v>
      </c>
      <c r="AC234" s="78">
        <v>0.52488599999999996</v>
      </c>
      <c r="AD234" s="78">
        <v>0.51710800000000001</v>
      </c>
      <c r="AE234" s="78">
        <v>0.51418399999999997</v>
      </c>
      <c r="AF234" s="78">
        <v>0.51388800000000001</v>
      </c>
      <c r="AG234" s="78">
        <v>0.50959600000000005</v>
      </c>
      <c r="AH234" s="63">
        <v>6.0270000000000002E-3</v>
      </c>
    </row>
    <row r="235" spans="1:34">
      <c r="A235" s="58" t="s">
        <v>876</v>
      </c>
      <c r="B235" s="62" t="s">
        <v>222</v>
      </c>
      <c r="C235" s="78">
        <v>0.24471699999999999</v>
      </c>
      <c r="D235" s="78">
        <v>0.26111299999999998</v>
      </c>
      <c r="E235" s="78">
        <v>0.29911300000000002</v>
      </c>
      <c r="F235" s="78">
        <v>0.308535</v>
      </c>
      <c r="G235" s="78">
        <v>0.30434499999999998</v>
      </c>
      <c r="H235" s="78">
        <v>0.30115700000000001</v>
      </c>
      <c r="I235" s="78">
        <v>0.29574800000000001</v>
      </c>
      <c r="J235" s="78">
        <v>0.28271299999999999</v>
      </c>
      <c r="K235" s="78">
        <v>0.27226600000000001</v>
      </c>
      <c r="L235" s="78">
        <v>0.26310699999999998</v>
      </c>
      <c r="M235" s="78">
        <v>0.25689200000000001</v>
      </c>
      <c r="N235" s="78">
        <v>0.25563799999999998</v>
      </c>
      <c r="O235" s="78">
        <v>0.25425399999999998</v>
      </c>
      <c r="P235" s="78">
        <v>0.25215799999999999</v>
      </c>
      <c r="Q235" s="78">
        <v>0.25145400000000001</v>
      </c>
      <c r="R235" s="78">
        <v>0.24948899999999999</v>
      </c>
      <c r="S235" s="78">
        <v>0.24670700000000001</v>
      </c>
      <c r="T235" s="78">
        <v>0.244398</v>
      </c>
      <c r="U235" s="78">
        <v>0.245923</v>
      </c>
      <c r="V235" s="78">
        <v>0.25048199999999998</v>
      </c>
      <c r="W235" s="78">
        <v>0.25415900000000002</v>
      </c>
      <c r="X235" s="78">
        <v>0.25637199999999999</v>
      </c>
      <c r="Y235" s="78">
        <v>0.26052700000000001</v>
      </c>
      <c r="Z235" s="78">
        <v>0.26613399999999998</v>
      </c>
      <c r="AA235" s="78">
        <v>0.270428</v>
      </c>
      <c r="AB235" s="78">
        <v>0.27194200000000002</v>
      </c>
      <c r="AC235" s="78">
        <v>0.272204</v>
      </c>
      <c r="AD235" s="78">
        <v>0.27282200000000001</v>
      </c>
      <c r="AE235" s="78">
        <v>0.27549000000000001</v>
      </c>
      <c r="AF235" s="78">
        <v>0.28041899999999997</v>
      </c>
      <c r="AG235" s="78">
        <v>0.28249600000000002</v>
      </c>
      <c r="AH235" s="63">
        <v>4.797E-3</v>
      </c>
    </row>
    <row r="236" spans="1:34" ht="60.75">
      <c r="A236" s="58" t="s">
        <v>877</v>
      </c>
      <c r="B236" s="62" t="s">
        <v>223</v>
      </c>
      <c r="C236" s="78">
        <v>3.6203379999999998</v>
      </c>
      <c r="D236" s="78">
        <v>3.608228</v>
      </c>
      <c r="E236" s="78">
        <v>3.864598</v>
      </c>
      <c r="F236" s="78">
        <v>3.7332589999999999</v>
      </c>
      <c r="G236" s="78">
        <v>3.4617979999999999</v>
      </c>
      <c r="H236" s="78">
        <v>3.2793580000000002</v>
      </c>
      <c r="I236" s="78">
        <v>3.1606269999999999</v>
      </c>
      <c r="J236" s="78">
        <v>3.0076149999999999</v>
      </c>
      <c r="K236" s="78">
        <v>2.9199030000000001</v>
      </c>
      <c r="L236" s="78">
        <v>2.946914</v>
      </c>
      <c r="M236" s="78">
        <v>3.0163160000000002</v>
      </c>
      <c r="N236" s="78">
        <v>3.1472180000000001</v>
      </c>
      <c r="O236" s="78">
        <v>3.3263739999999999</v>
      </c>
      <c r="P236" s="78">
        <v>3.539434</v>
      </c>
      <c r="Q236" s="78">
        <v>3.8310339999999998</v>
      </c>
      <c r="R236" s="78">
        <v>4.1257840000000003</v>
      </c>
      <c r="S236" s="78">
        <v>4.4319199999999999</v>
      </c>
      <c r="T236" s="78">
        <v>4.7812409999999996</v>
      </c>
      <c r="U236" s="78">
        <v>5.2011070000000004</v>
      </c>
      <c r="V236" s="78">
        <v>5.6723480000000004</v>
      </c>
      <c r="W236" s="78">
        <v>6.1632389999999999</v>
      </c>
      <c r="X236" s="78">
        <v>6.6223460000000003</v>
      </c>
      <c r="Y236" s="78">
        <v>7.25169</v>
      </c>
      <c r="Z236" s="78">
        <v>7.9644279999999998</v>
      </c>
      <c r="AA236" s="78">
        <v>8.6092420000000001</v>
      </c>
      <c r="AB236" s="78">
        <v>9.2147670000000002</v>
      </c>
      <c r="AC236" s="78">
        <v>9.8047170000000001</v>
      </c>
      <c r="AD236" s="78">
        <v>10.453522</v>
      </c>
      <c r="AE236" s="78">
        <v>11.262706</v>
      </c>
      <c r="AF236" s="78">
        <v>12.209595</v>
      </c>
      <c r="AG236" s="78">
        <v>13.14472</v>
      </c>
      <c r="AH236" s="63">
        <v>4.3919E-2</v>
      </c>
    </row>
    <row r="237" spans="1:34" ht="24.75">
      <c r="A237" s="58" t="s">
        <v>878</v>
      </c>
      <c r="B237" s="62" t="s">
        <v>224</v>
      </c>
      <c r="C237" s="78">
        <v>0</v>
      </c>
      <c r="D237" s="78">
        <v>0</v>
      </c>
      <c r="E237" s="78">
        <v>0</v>
      </c>
      <c r="F237" s="78">
        <v>0</v>
      </c>
      <c r="G237" s="78">
        <v>0</v>
      </c>
      <c r="H237" s="78">
        <v>0</v>
      </c>
      <c r="I237" s="78">
        <v>0</v>
      </c>
      <c r="J237" s="78">
        <v>0</v>
      </c>
      <c r="K237" s="78">
        <v>0</v>
      </c>
      <c r="L237" s="78">
        <v>0</v>
      </c>
      <c r="M237" s="78">
        <v>0</v>
      </c>
      <c r="N237" s="78">
        <v>0</v>
      </c>
      <c r="O237" s="78">
        <v>0</v>
      </c>
      <c r="P237" s="78">
        <v>0</v>
      </c>
      <c r="Q237" s="78">
        <v>0</v>
      </c>
      <c r="R237" s="78">
        <v>0</v>
      </c>
      <c r="S237" s="78">
        <v>0</v>
      </c>
      <c r="T237" s="78">
        <v>0</v>
      </c>
      <c r="U237" s="78">
        <v>0</v>
      </c>
      <c r="V237" s="78">
        <v>0</v>
      </c>
      <c r="W237" s="78">
        <v>0</v>
      </c>
      <c r="X237" s="78">
        <v>0</v>
      </c>
      <c r="Y237" s="78">
        <v>0</v>
      </c>
      <c r="Z237" s="78">
        <v>0</v>
      </c>
      <c r="AA237" s="78">
        <v>0</v>
      </c>
      <c r="AB237" s="78">
        <v>0</v>
      </c>
      <c r="AC237" s="78">
        <v>0</v>
      </c>
      <c r="AD237" s="78">
        <v>0</v>
      </c>
      <c r="AE237" s="78">
        <v>0</v>
      </c>
      <c r="AF237" s="78">
        <v>0</v>
      </c>
      <c r="AG237" s="78">
        <v>0</v>
      </c>
      <c r="AH237" s="63" t="s">
        <v>560</v>
      </c>
    </row>
    <row r="238" spans="1:34">
      <c r="A238" s="58" t="s">
        <v>879</v>
      </c>
      <c r="B238" s="62" t="s">
        <v>225</v>
      </c>
      <c r="C238" s="78">
        <v>0.105022</v>
      </c>
      <c r="D238" s="78">
        <v>0.116588</v>
      </c>
      <c r="E238" s="78">
        <v>0.138574</v>
      </c>
      <c r="F238" s="78">
        <v>0.14943899999999999</v>
      </c>
      <c r="G238" s="78">
        <v>0.15429200000000001</v>
      </c>
      <c r="H238" s="78">
        <v>0.15969700000000001</v>
      </c>
      <c r="I238" s="78">
        <v>0.16392799999999999</v>
      </c>
      <c r="J238" s="78">
        <v>0.16368099999999999</v>
      </c>
      <c r="K238" s="78">
        <v>0.16453300000000001</v>
      </c>
      <c r="L238" s="78">
        <v>0.16575000000000001</v>
      </c>
      <c r="M238" s="78">
        <v>0.16853599999999999</v>
      </c>
      <c r="N238" s="78">
        <v>0.17435600000000001</v>
      </c>
      <c r="O238" s="78">
        <v>0.18013100000000001</v>
      </c>
      <c r="P238" s="78">
        <v>0.18510399999999999</v>
      </c>
      <c r="Q238" s="78">
        <v>0.19109200000000001</v>
      </c>
      <c r="R238" s="78">
        <v>0.196107</v>
      </c>
      <c r="S238" s="78">
        <v>0.19992199999999999</v>
      </c>
      <c r="T238" s="78">
        <v>0.20399700000000001</v>
      </c>
      <c r="U238" s="78">
        <v>0.21097399999999999</v>
      </c>
      <c r="V238" s="78">
        <v>0.220361</v>
      </c>
      <c r="W238" s="78">
        <v>0.22894300000000001</v>
      </c>
      <c r="X238" s="78">
        <v>0.236259</v>
      </c>
      <c r="Y238" s="78">
        <v>0.245113</v>
      </c>
      <c r="Z238" s="78">
        <v>0.25515500000000002</v>
      </c>
      <c r="AA238" s="78">
        <v>0.26400600000000002</v>
      </c>
      <c r="AB238" s="78">
        <v>0.27012799999999998</v>
      </c>
      <c r="AC238" s="78">
        <v>0.27391500000000002</v>
      </c>
      <c r="AD238" s="78">
        <v>0.27795199999999998</v>
      </c>
      <c r="AE238" s="78">
        <v>0.28467199999999998</v>
      </c>
      <c r="AF238" s="78">
        <v>0.293043</v>
      </c>
      <c r="AG238" s="78">
        <v>0.29931400000000002</v>
      </c>
      <c r="AH238" s="63">
        <v>3.5527000000000003E-2</v>
      </c>
    </row>
    <row r="239" spans="1:34" ht="36.75">
      <c r="A239" s="58" t="s">
        <v>880</v>
      </c>
      <c r="B239" s="62" t="s">
        <v>226</v>
      </c>
      <c r="C239" s="78">
        <v>0.15276899999999999</v>
      </c>
      <c r="D239" s="78">
        <v>0.170935</v>
      </c>
      <c r="E239" s="78">
        <v>0.20521400000000001</v>
      </c>
      <c r="F239" s="78">
        <v>0.22170400000000001</v>
      </c>
      <c r="G239" s="78">
        <v>0.228903</v>
      </c>
      <c r="H239" s="78">
        <v>0.23692199999999999</v>
      </c>
      <c r="I239" s="78">
        <v>0.243199</v>
      </c>
      <c r="J239" s="78">
        <v>0.24283299999999999</v>
      </c>
      <c r="K239" s="78">
        <v>0.24409600000000001</v>
      </c>
      <c r="L239" s="78">
        <v>0.24590200000000001</v>
      </c>
      <c r="M239" s="78">
        <v>0.25003399999999998</v>
      </c>
      <c r="N239" s="78">
        <v>0.25866899999999998</v>
      </c>
      <c r="O239" s="78">
        <v>0.26723599999999997</v>
      </c>
      <c r="P239" s="78">
        <v>0.27461400000000002</v>
      </c>
      <c r="Q239" s="78">
        <v>0.283499</v>
      </c>
      <c r="R239" s="78">
        <v>0.290939</v>
      </c>
      <c r="S239" s="78">
        <v>0.296599</v>
      </c>
      <c r="T239" s="78">
        <v>0.30264400000000002</v>
      </c>
      <c r="U239" s="78">
        <v>0.31299500000000002</v>
      </c>
      <c r="V239" s="78">
        <v>0.32692100000000002</v>
      </c>
      <c r="W239" s="78">
        <v>0.33965400000000001</v>
      </c>
      <c r="X239" s="78">
        <v>0.35050700000000001</v>
      </c>
      <c r="Y239" s="78">
        <v>0.36364200000000002</v>
      </c>
      <c r="Z239" s="78">
        <v>0.37853999999999999</v>
      </c>
      <c r="AA239" s="78">
        <v>0.39167099999999999</v>
      </c>
      <c r="AB239" s="78">
        <v>0.400754</v>
      </c>
      <c r="AC239" s="78">
        <v>0.40637299999999998</v>
      </c>
      <c r="AD239" s="78">
        <v>0.41236099999999998</v>
      </c>
      <c r="AE239" s="78">
        <v>0.42232999999999998</v>
      </c>
      <c r="AF239" s="78">
        <v>0.43475000000000003</v>
      </c>
      <c r="AG239" s="78">
        <v>0.44405299999999998</v>
      </c>
      <c r="AH239" s="63">
        <v>3.6207000000000003E-2</v>
      </c>
    </row>
    <row r="240" spans="1:34" ht="36.75">
      <c r="A240" s="58" t="s">
        <v>881</v>
      </c>
      <c r="B240" s="62" t="s">
        <v>227</v>
      </c>
      <c r="C240" s="78">
        <v>0.16781299999999999</v>
      </c>
      <c r="D240" s="78">
        <v>0.18776699999999999</v>
      </c>
      <c r="E240" s="78">
        <v>0.22542100000000001</v>
      </c>
      <c r="F240" s="78">
        <v>0.243535</v>
      </c>
      <c r="G240" s="78">
        <v>0.25144300000000003</v>
      </c>
      <c r="H240" s="78">
        <v>0.26025199999999998</v>
      </c>
      <c r="I240" s="78">
        <v>0.26714700000000002</v>
      </c>
      <c r="J240" s="78">
        <v>0.26674500000000001</v>
      </c>
      <c r="K240" s="78">
        <v>0.26813300000000001</v>
      </c>
      <c r="L240" s="78">
        <v>0.270117</v>
      </c>
      <c r="M240" s="78">
        <v>0.27465600000000001</v>
      </c>
      <c r="N240" s="78">
        <v>0.28414</v>
      </c>
      <c r="O240" s="78">
        <v>0.29355199999999998</v>
      </c>
      <c r="P240" s="78">
        <v>0.30165599999999998</v>
      </c>
      <c r="Q240" s="78">
        <v>0.311415</v>
      </c>
      <c r="R240" s="78">
        <v>0.31958799999999998</v>
      </c>
      <c r="S240" s="78">
        <v>0.32580500000000001</v>
      </c>
      <c r="T240" s="78">
        <v>0.33244499999999999</v>
      </c>
      <c r="U240" s="78">
        <v>0.34381600000000001</v>
      </c>
      <c r="V240" s="78">
        <v>0.35911300000000002</v>
      </c>
      <c r="W240" s="78">
        <v>0.37309999999999999</v>
      </c>
      <c r="X240" s="78">
        <v>0.385021</v>
      </c>
      <c r="Y240" s="78">
        <v>0.399451</v>
      </c>
      <c r="Z240" s="78">
        <v>0.41581600000000002</v>
      </c>
      <c r="AA240" s="78">
        <v>0.43023899999999998</v>
      </c>
      <c r="AB240" s="78">
        <v>0.44021700000000002</v>
      </c>
      <c r="AC240" s="78">
        <v>0.44638899999999998</v>
      </c>
      <c r="AD240" s="78">
        <v>0.45296700000000001</v>
      </c>
      <c r="AE240" s="78">
        <v>0.463918</v>
      </c>
      <c r="AF240" s="78">
        <v>0.47756100000000001</v>
      </c>
      <c r="AG240" s="78">
        <v>0.48777900000000002</v>
      </c>
      <c r="AH240" s="63">
        <v>3.6207000000000003E-2</v>
      </c>
    </row>
    <row r="241" spans="1:34">
      <c r="A241" s="58" t="s">
        <v>882</v>
      </c>
      <c r="B241" s="62" t="s">
        <v>228</v>
      </c>
      <c r="C241" s="78">
        <v>0.206702</v>
      </c>
      <c r="D241" s="78">
        <v>0.23128099999999999</v>
      </c>
      <c r="E241" s="78">
        <v>0.27766099999999999</v>
      </c>
      <c r="F241" s="78">
        <v>0.29997200000000002</v>
      </c>
      <c r="G241" s="78">
        <v>0.30971300000000002</v>
      </c>
      <c r="H241" s="78">
        <v>0.32056200000000001</v>
      </c>
      <c r="I241" s="78">
        <v>0.32905600000000002</v>
      </c>
      <c r="J241" s="78">
        <v>0.32856000000000002</v>
      </c>
      <c r="K241" s="78">
        <v>0.33027000000000001</v>
      </c>
      <c r="L241" s="78">
        <v>0.33271400000000001</v>
      </c>
      <c r="M241" s="78">
        <v>0.33830500000000002</v>
      </c>
      <c r="N241" s="78">
        <v>0.34998699999999999</v>
      </c>
      <c r="O241" s="78">
        <v>0.36157899999999998</v>
      </c>
      <c r="P241" s="78">
        <v>0.371562</v>
      </c>
      <c r="Q241" s="78">
        <v>0.38358300000000001</v>
      </c>
      <c r="R241" s="78">
        <v>0.39365</v>
      </c>
      <c r="S241" s="78">
        <v>0.40130700000000002</v>
      </c>
      <c r="T241" s="78">
        <v>0.40948600000000002</v>
      </c>
      <c r="U241" s="78">
        <v>0.42349199999999998</v>
      </c>
      <c r="V241" s="78">
        <v>0.442334</v>
      </c>
      <c r="W241" s="78">
        <v>0.45956200000000003</v>
      </c>
      <c r="X241" s="78">
        <v>0.47424699999999997</v>
      </c>
      <c r="Y241" s="78">
        <v>0.49202000000000001</v>
      </c>
      <c r="Z241" s="78">
        <v>0.51217699999999999</v>
      </c>
      <c r="AA241" s="78">
        <v>0.52994300000000005</v>
      </c>
      <c r="AB241" s="78">
        <v>0.54223299999999997</v>
      </c>
      <c r="AC241" s="78">
        <v>0.54983499999999996</v>
      </c>
      <c r="AD241" s="78">
        <v>0.55793800000000005</v>
      </c>
      <c r="AE241" s="78">
        <v>0.57142700000000002</v>
      </c>
      <c r="AF241" s="78">
        <v>0.58823099999999995</v>
      </c>
      <c r="AG241" s="78">
        <v>0.60081700000000005</v>
      </c>
      <c r="AH241" s="63">
        <v>3.6207000000000003E-2</v>
      </c>
    </row>
    <row r="242" spans="1:34" ht="24.75">
      <c r="A242" s="58" t="s">
        <v>883</v>
      </c>
      <c r="B242" s="62" t="s">
        <v>707</v>
      </c>
      <c r="C242" s="78">
        <v>215.375046</v>
      </c>
      <c r="D242" s="78">
        <v>233.966522</v>
      </c>
      <c r="E242" s="78">
        <v>272.704071</v>
      </c>
      <c r="F242" s="78">
        <v>286.03616299999999</v>
      </c>
      <c r="G242" s="78">
        <v>286.722351</v>
      </c>
      <c r="H242" s="78">
        <v>288.12298600000003</v>
      </c>
      <c r="I242" s="78">
        <v>287.142517</v>
      </c>
      <c r="J242" s="78">
        <v>278.35940599999998</v>
      </c>
      <c r="K242" s="78">
        <v>271.65817299999998</v>
      </c>
      <c r="L242" s="78">
        <v>265.69741800000003</v>
      </c>
      <c r="M242" s="78">
        <v>262.29333500000001</v>
      </c>
      <c r="N242" s="78">
        <v>263.44784499999997</v>
      </c>
      <c r="O242" s="78">
        <v>264.24609400000003</v>
      </c>
      <c r="P242" s="78">
        <v>263.63226300000002</v>
      </c>
      <c r="Q242" s="78">
        <v>264.23468000000003</v>
      </c>
      <c r="R242" s="78">
        <v>263.27117900000002</v>
      </c>
      <c r="S242" s="78">
        <v>260.57534800000002</v>
      </c>
      <c r="T242" s="78">
        <v>258.14175399999999</v>
      </c>
      <c r="U242" s="78">
        <v>259.19494600000002</v>
      </c>
      <c r="V242" s="78">
        <v>262.84222399999999</v>
      </c>
      <c r="W242" s="78">
        <v>265.12545799999998</v>
      </c>
      <c r="X242" s="78">
        <v>265.628174</v>
      </c>
      <c r="Y242" s="78">
        <v>267.55639600000001</v>
      </c>
      <c r="Z242" s="78">
        <v>270.40570100000002</v>
      </c>
      <c r="AA242" s="78">
        <v>271.63604700000002</v>
      </c>
      <c r="AB242" s="78">
        <v>269.84042399999998</v>
      </c>
      <c r="AC242" s="78">
        <v>265.65405299999998</v>
      </c>
      <c r="AD242" s="78">
        <v>261.71752900000001</v>
      </c>
      <c r="AE242" s="78">
        <v>260.23745700000001</v>
      </c>
      <c r="AF242" s="78">
        <v>260.08798200000001</v>
      </c>
      <c r="AG242" s="78">
        <v>257.91558800000001</v>
      </c>
      <c r="AH242" s="63">
        <v>6.0270000000000002E-3</v>
      </c>
    </row>
    <row r="243" spans="1:34" ht="24.75">
      <c r="A243" s="58" t="s">
        <v>884</v>
      </c>
      <c r="B243" s="61" t="s">
        <v>885</v>
      </c>
      <c r="C243" s="79">
        <v>566.38574200000005</v>
      </c>
      <c r="D243" s="79">
        <v>624.61273200000005</v>
      </c>
      <c r="E243" s="79">
        <v>711.99694799999997</v>
      </c>
      <c r="F243" s="79">
        <v>746.28247099999999</v>
      </c>
      <c r="G243" s="79">
        <v>761.73773200000005</v>
      </c>
      <c r="H243" s="79">
        <v>779.58233600000005</v>
      </c>
      <c r="I243" s="79">
        <v>786.55816700000003</v>
      </c>
      <c r="J243" s="79">
        <v>776.15386999999998</v>
      </c>
      <c r="K243" s="79">
        <v>774.27600099999995</v>
      </c>
      <c r="L243" s="79">
        <v>773.62329099999999</v>
      </c>
      <c r="M243" s="79">
        <v>776.63897699999995</v>
      </c>
      <c r="N243" s="79">
        <v>789.00238000000002</v>
      </c>
      <c r="O243" s="79">
        <v>799.45141599999999</v>
      </c>
      <c r="P243" s="79">
        <v>808.48083499999996</v>
      </c>
      <c r="Q243" s="79">
        <v>820.158997</v>
      </c>
      <c r="R243" s="79">
        <v>826.37145999999996</v>
      </c>
      <c r="S243" s="79">
        <v>828.01513699999998</v>
      </c>
      <c r="T243" s="79">
        <v>831.27624500000002</v>
      </c>
      <c r="U243" s="79">
        <v>842.482483</v>
      </c>
      <c r="V243" s="79">
        <v>857.89141800000004</v>
      </c>
      <c r="W243" s="79">
        <v>870.77600099999995</v>
      </c>
      <c r="X243" s="79">
        <v>882.28405799999996</v>
      </c>
      <c r="Y243" s="79">
        <v>897.75262499999997</v>
      </c>
      <c r="Z243" s="79">
        <v>912.52996800000005</v>
      </c>
      <c r="AA243" s="79">
        <v>925.43127400000003</v>
      </c>
      <c r="AB243" s="79">
        <v>934.80017099999998</v>
      </c>
      <c r="AC243" s="79">
        <v>937.21423300000004</v>
      </c>
      <c r="AD243" s="79">
        <v>939.43280000000004</v>
      </c>
      <c r="AE243" s="79">
        <v>946.88635299999999</v>
      </c>
      <c r="AF243" s="79">
        <v>955.33233600000005</v>
      </c>
      <c r="AG243" s="79">
        <v>958.85064699999998</v>
      </c>
      <c r="AH243" s="64">
        <v>1.7704000000000001E-2</v>
      </c>
    </row>
    <row r="247" spans="1:34">
      <c r="A247" s="55"/>
      <c r="B247" s="61" t="s">
        <v>201</v>
      </c>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c r="AH247" s="55"/>
    </row>
    <row r="248" spans="1:34" ht="36.75">
      <c r="A248" s="58" t="s">
        <v>886</v>
      </c>
      <c r="B248" s="62" t="s">
        <v>887</v>
      </c>
      <c r="C248" s="76">
        <v>1521.9704589999999</v>
      </c>
      <c r="D248" s="76">
        <v>1618.2993160000001</v>
      </c>
      <c r="E248" s="76">
        <v>1653.9343260000001</v>
      </c>
      <c r="F248" s="76">
        <v>1638.952393</v>
      </c>
      <c r="G248" s="76">
        <v>1638.3515620000001</v>
      </c>
      <c r="H248" s="76">
        <v>1611.4123540000001</v>
      </c>
      <c r="I248" s="76">
        <v>1629.1599120000001</v>
      </c>
      <c r="J248" s="76">
        <v>1624.662476</v>
      </c>
      <c r="K248" s="76">
        <v>1642.2048339999999</v>
      </c>
      <c r="L248" s="76">
        <v>1664.909668</v>
      </c>
      <c r="M248" s="76">
        <v>1680.0539550000001</v>
      </c>
      <c r="N248" s="76">
        <v>1687.346436</v>
      </c>
      <c r="O248" s="76">
        <v>1696.865967</v>
      </c>
      <c r="P248" s="76">
        <v>1710.897095</v>
      </c>
      <c r="Q248" s="76">
        <v>1725.098389</v>
      </c>
      <c r="R248" s="76">
        <v>1731.5200199999999</v>
      </c>
      <c r="S248" s="76">
        <v>1733.1766359999999</v>
      </c>
      <c r="T248" s="76">
        <v>1733.2185059999999</v>
      </c>
      <c r="U248" s="76">
        <v>1727.7104489999999</v>
      </c>
      <c r="V248" s="76">
        <v>1732.0479740000001</v>
      </c>
      <c r="W248" s="76">
        <v>1735.4719239999999</v>
      </c>
      <c r="X248" s="76">
        <v>1747.6795649999999</v>
      </c>
      <c r="Y248" s="76">
        <v>1765.7388920000001</v>
      </c>
      <c r="Z248" s="76">
        <v>1780.219116</v>
      </c>
      <c r="AA248" s="76">
        <v>1793.768433</v>
      </c>
      <c r="AB248" s="76">
        <v>1797.2144780000001</v>
      </c>
      <c r="AC248" s="76">
        <v>1807.4219969999999</v>
      </c>
      <c r="AD248" s="76">
        <v>1820.364746</v>
      </c>
      <c r="AE248" s="76">
        <v>1837.451172</v>
      </c>
      <c r="AF248" s="76">
        <v>1853.3664550000001</v>
      </c>
      <c r="AG248" s="76">
        <v>1873.035034</v>
      </c>
      <c r="AH248" s="63">
        <v>6.9430000000000004E-3</v>
      </c>
    </row>
    <row r="249" spans="1:34" ht="72.75">
      <c r="A249" s="58" t="s">
        <v>888</v>
      </c>
      <c r="B249" s="62" t="s">
        <v>889</v>
      </c>
      <c r="C249" s="78">
        <v>3.4893709999999998</v>
      </c>
      <c r="D249" s="78">
        <v>3.512003</v>
      </c>
      <c r="E249" s="78">
        <v>3.5347819999999999</v>
      </c>
      <c r="F249" s="78">
        <v>3.5577100000000002</v>
      </c>
      <c r="G249" s="78">
        <v>3.5807850000000001</v>
      </c>
      <c r="H249" s="78">
        <v>3.6040100000000002</v>
      </c>
      <c r="I249" s="78">
        <v>3.627386</v>
      </c>
      <c r="J249" s="78">
        <v>3.6509140000000002</v>
      </c>
      <c r="K249" s="78">
        <v>3.6745939999999999</v>
      </c>
      <c r="L249" s="78">
        <v>3.6984279999999998</v>
      </c>
      <c r="M249" s="78">
        <v>3.7224159999999999</v>
      </c>
      <c r="N249" s="78">
        <v>3.7465600000000001</v>
      </c>
      <c r="O249" s="78">
        <v>3.7708599999999999</v>
      </c>
      <c r="P249" s="78">
        <v>3.795318</v>
      </c>
      <c r="Q249" s="78">
        <v>3.8199350000000001</v>
      </c>
      <c r="R249" s="78">
        <v>3.8447119999999999</v>
      </c>
      <c r="S249" s="78">
        <v>3.8696489999999999</v>
      </c>
      <c r="T249" s="78">
        <v>3.8947479999999999</v>
      </c>
      <c r="U249" s="78">
        <v>3.9200089999999999</v>
      </c>
      <c r="V249" s="78">
        <v>3.9454349999999998</v>
      </c>
      <c r="W249" s="78">
        <v>3.971025</v>
      </c>
      <c r="X249" s="78">
        <v>3.9967820000000001</v>
      </c>
      <c r="Y249" s="78">
        <v>4.0227050000000002</v>
      </c>
      <c r="Z249" s="78">
        <v>4.0487970000000004</v>
      </c>
      <c r="AA249" s="78">
        <v>4.0750580000000003</v>
      </c>
      <c r="AB249" s="78">
        <v>4.1014889999999999</v>
      </c>
      <c r="AC249" s="78">
        <v>4.1280910000000004</v>
      </c>
      <c r="AD249" s="78">
        <v>4.1548660000000002</v>
      </c>
      <c r="AE249" s="78">
        <v>4.1818150000000003</v>
      </c>
      <c r="AF249" s="78">
        <v>4.208939</v>
      </c>
      <c r="AG249" s="78">
        <v>4.2362380000000002</v>
      </c>
      <c r="AH249" s="63">
        <v>6.4859999999999996E-3</v>
      </c>
    </row>
    <row r="250" spans="1:34" ht="48.75">
      <c r="A250" s="55"/>
      <c r="B250" s="61" t="s">
        <v>890</v>
      </c>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c r="AB250" s="55"/>
      <c r="AC250" s="55"/>
      <c r="AD250" s="55"/>
      <c r="AE250" s="55"/>
      <c r="AF250" s="55"/>
      <c r="AG250" s="55"/>
      <c r="AH250" s="55"/>
    </row>
    <row r="251" spans="1:34" ht="36.75">
      <c r="A251" s="58" t="s">
        <v>891</v>
      </c>
      <c r="B251" s="62" t="s">
        <v>231</v>
      </c>
      <c r="C251" s="78">
        <v>435.70648199999999</v>
      </c>
      <c r="D251" s="78">
        <v>460.29779100000002</v>
      </c>
      <c r="E251" s="78">
        <v>466.40164199999998</v>
      </c>
      <c r="F251" s="78">
        <v>457.72403000000003</v>
      </c>
      <c r="G251" s="78">
        <v>452.66156000000001</v>
      </c>
      <c r="H251" s="78">
        <v>439.98245200000002</v>
      </c>
      <c r="I251" s="78">
        <v>438.05603000000002</v>
      </c>
      <c r="J251" s="78">
        <v>428.68279999999999</v>
      </c>
      <c r="K251" s="78">
        <v>423.71279900000002</v>
      </c>
      <c r="L251" s="78">
        <v>418.56726099999997</v>
      </c>
      <c r="M251" s="78">
        <v>410.09213299999999</v>
      </c>
      <c r="N251" s="78">
        <v>399.88165300000003</v>
      </c>
      <c r="O251" s="78">
        <v>390.417328</v>
      </c>
      <c r="P251" s="78">
        <v>382.15991200000002</v>
      </c>
      <c r="Q251" s="78">
        <v>374.07626299999998</v>
      </c>
      <c r="R251" s="78">
        <v>364.48870799999997</v>
      </c>
      <c r="S251" s="78">
        <v>354.168274</v>
      </c>
      <c r="T251" s="78">
        <v>343.819458</v>
      </c>
      <c r="U251" s="78">
        <v>332.70431500000001</v>
      </c>
      <c r="V251" s="78">
        <v>323.78573599999999</v>
      </c>
      <c r="W251" s="78">
        <v>314.93850700000002</v>
      </c>
      <c r="X251" s="78">
        <v>307.87914999999998</v>
      </c>
      <c r="Y251" s="78">
        <v>301.96404999999999</v>
      </c>
      <c r="Z251" s="78">
        <v>295.53744499999999</v>
      </c>
      <c r="AA251" s="78">
        <v>289.07849099999999</v>
      </c>
      <c r="AB251" s="78">
        <v>281.16394000000003</v>
      </c>
      <c r="AC251" s="78">
        <v>274.49197400000003</v>
      </c>
      <c r="AD251" s="78">
        <v>268.37295499999999</v>
      </c>
      <c r="AE251" s="78">
        <v>262.97015399999998</v>
      </c>
      <c r="AF251" s="78">
        <v>257.49115</v>
      </c>
      <c r="AG251" s="78">
        <v>252.61389199999999</v>
      </c>
      <c r="AH251" s="63">
        <v>-1.8006000000000001E-2</v>
      </c>
    </row>
    <row r="252" spans="1:34" ht="24.75">
      <c r="A252" s="58" t="s">
        <v>892</v>
      </c>
      <c r="B252" s="62" t="s">
        <v>232</v>
      </c>
      <c r="C252" s="78">
        <v>0</v>
      </c>
      <c r="D252" s="78">
        <v>0</v>
      </c>
      <c r="E252" s="78">
        <v>0</v>
      </c>
      <c r="F252" s="78">
        <v>0</v>
      </c>
      <c r="G252" s="78">
        <v>0</v>
      </c>
      <c r="H252" s="78">
        <v>0</v>
      </c>
      <c r="I252" s="78">
        <v>0</v>
      </c>
      <c r="J252" s="78">
        <v>0</v>
      </c>
      <c r="K252" s="78">
        <v>0</v>
      </c>
      <c r="L252" s="78">
        <v>0</v>
      </c>
      <c r="M252" s="78">
        <v>0</v>
      </c>
      <c r="N252" s="78">
        <v>0</v>
      </c>
      <c r="O252" s="78">
        <v>0</v>
      </c>
      <c r="P252" s="78">
        <v>0</v>
      </c>
      <c r="Q252" s="78">
        <v>0</v>
      </c>
      <c r="R252" s="78">
        <v>0</v>
      </c>
      <c r="S252" s="78">
        <v>0</v>
      </c>
      <c r="T252" s="78">
        <v>0</v>
      </c>
      <c r="U252" s="78">
        <v>0</v>
      </c>
      <c r="V252" s="78">
        <v>0</v>
      </c>
      <c r="W252" s="78">
        <v>0</v>
      </c>
      <c r="X252" s="78">
        <v>0</v>
      </c>
      <c r="Y252" s="78">
        <v>0</v>
      </c>
      <c r="Z252" s="78">
        <v>0</v>
      </c>
      <c r="AA252" s="78">
        <v>0</v>
      </c>
      <c r="AB252" s="78">
        <v>0</v>
      </c>
      <c r="AC252" s="78">
        <v>0</v>
      </c>
      <c r="AD252" s="78">
        <v>0</v>
      </c>
      <c r="AE252" s="78">
        <v>0</v>
      </c>
      <c r="AF252" s="78">
        <v>0</v>
      </c>
      <c r="AG252" s="78">
        <v>0</v>
      </c>
      <c r="AH252" s="63" t="s">
        <v>560</v>
      </c>
    </row>
    <row r="253" spans="1:34" ht="48.75">
      <c r="A253" s="58" t="s">
        <v>893</v>
      </c>
      <c r="B253" s="62" t="s">
        <v>233</v>
      </c>
      <c r="C253" s="78">
        <v>0</v>
      </c>
      <c r="D253" s="78">
        <v>0</v>
      </c>
      <c r="E253" s="78">
        <v>0</v>
      </c>
      <c r="F253" s="78">
        <v>0</v>
      </c>
      <c r="G253" s="78">
        <v>0</v>
      </c>
      <c r="H253" s="78">
        <v>0</v>
      </c>
      <c r="I253" s="78">
        <v>0</v>
      </c>
      <c r="J253" s="78">
        <v>0</v>
      </c>
      <c r="K253" s="78">
        <v>0</v>
      </c>
      <c r="L253" s="78">
        <v>0</v>
      </c>
      <c r="M253" s="78">
        <v>0</v>
      </c>
      <c r="N253" s="78">
        <v>0</v>
      </c>
      <c r="O253" s="78">
        <v>0</v>
      </c>
      <c r="P253" s="78">
        <v>0</v>
      </c>
      <c r="Q253" s="78">
        <v>0</v>
      </c>
      <c r="R253" s="78">
        <v>0</v>
      </c>
      <c r="S253" s="78">
        <v>0</v>
      </c>
      <c r="T253" s="78">
        <v>0</v>
      </c>
      <c r="U253" s="78">
        <v>0</v>
      </c>
      <c r="V253" s="78">
        <v>0</v>
      </c>
      <c r="W253" s="78">
        <v>0</v>
      </c>
      <c r="X253" s="78">
        <v>0</v>
      </c>
      <c r="Y253" s="78">
        <v>0</v>
      </c>
      <c r="Z253" s="78">
        <v>0</v>
      </c>
      <c r="AA253" s="78">
        <v>0</v>
      </c>
      <c r="AB253" s="78">
        <v>0</v>
      </c>
      <c r="AC253" s="78">
        <v>0</v>
      </c>
      <c r="AD253" s="78">
        <v>0</v>
      </c>
      <c r="AE253" s="78">
        <v>0</v>
      </c>
      <c r="AF253" s="78">
        <v>0</v>
      </c>
      <c r="AG253" s="78">
        <v>0</v>
      </c>
      <c r="AH253" s="63" t="s">
        <v>560</v>
      </c>
    </row>
    <row r="254" spans="1:34" ht="36.75">
      <c r="A254" s="58" t="s">
        <v>894</v>
      </c>
      <c r="B254" s="62" t="s">
        <v>234</v>
      </c>
      <c r="C254" s="78">
        <v>0.46678199999999997</v>
      </c>
      <c r="D254" s="78">
        <v>0.49312800000000001</v>
      </c>
      <c r="E254" s="78">
        <v>1.501144</v>
      </c>
      <c r="F254" s="78">
        <v>2.952229</v>
      </c>
      <c r="G254" s="78">
        <v>4.878171</v>
      </c>
      <c r="H254" s="78">
        <v>7.1340009999999996</v>
      </c>
      <c r="I254" s="78">
        <v>11.071759</v>
      </c>
      <c r="J254" s="78">
        <v>16.318766</v>
      </c>
      <c r="K254" s="78">
        <v>23.194997999999998</v>
      </c>
      <c r="L254" s="78">
        <v>31.599654999999998</v>
      </c>
      <c r="M254" s="78">
        <v>41.242145999999998</v>
      </c>
      <c r="N254" s="78">
        <v>50.490566000000001</v>
      </c>
      <c r="O254" s="78">
        <v>59.577061</v>
      </c>
      <c r="P254" s="78">
        <v>68.631576999999993</v>
      </c>
      <c r="Q254" s="78">
        <v>77.527923999999999</v>
      </c>
      <c r="R254" s="78">
        <v>85.875427000000002</v>
      </c>
      <c r="S254" s="78">
        <v>93.721626000000001</v>
      </c>
      <c r="T254" s="78">
        <v>101.194855</v>
      </c>
      <c r="U254" s="78">
        <v>108.037102</v>
      </c>
      <c r="V254" s="78">
        <v>115.214798</v>
      </c>
      <c r="W254" s="78">
        <v>122.095253</v>
      </c>
      <c r="X254" s="78">
        <v>129.39257799999999</v>
      </c>
      <c r="Y254" s="78">
        <v>136.979095</v>
      </c>
      <c r="Z254" s="78">
        <v>144.15344200000001</v>
      </c>
      <c r="AA254" s="78">
        <v>151.10386700000001</v>
      </c>
      <c r="AB254" s="78">
        <v>157.021942</v>
      </c>
      <c r="AC254" s="78">
        <v>163.34285</v>
      </c>
      <c r="AD254" s="78">
        <v>169.755371</v>
      </c>
      <c r="AE254" s="78">
        <v>176.420624</v>
      </c>
      <c r="AF254" s="78">
        <v>182.84939600000001</v>
      </c>
      <c r="AG254" s="78">
        <v>189.53192100000001</v>
      </c>
      <c r="AH254" s="63">
        <v>0.221665</v>
      </c>
    </row>
    <row r="255" spans="1:34">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c r="AA255" s="55"/>
      <c r="AB255" s="55"/>
      <c r="AC255" s="55"/>
      <c r="AD255" s="55"/>
      <c r="AE255" s="55"/>
      <c r="AF255" s="55"/>
      <c r="AG255" s="55"/>
      <c r="AH255" s="55"/>
    </row>
    <row r="256" spans="1:34" ht="24.75">
      <c r="A256" s="55"/>
      <c r="B256" s="61" t="s">
        <v>202</v>
      </c>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c r="AE256" s="55"/>
      <c r="AF256" s="55"/>
      <c r="AG256" s="55"/>
      <c r="AH256" s="55"/>
    </row>
    <row r="257" spans="1:34" ht="36.75">
      <c r="A257" s="58" t="s">
        <v>895</v>
      </c>
      <c r="B257" s="62" t="s">
        <v>896</v>
      </c>
      <c r="C257" s="76">
        <v>347.68133499999999</v>
      </c>
      <c r="D257" s="76">
        <v>358.75436400000001</v>
      </c>
      <c r="E257" s="76">
        <v>356.58099399999998</v>
      </c>
      <c r="F257" s="76">
        <v>351.44842499999999</v>
      </c>
      <c r="G257" s="76">
        <v>345.33050500000002</v>
      </c>
      <c r="H257" s="76">
        <v>339.26663200000002</v>
      </c>
      <c r="I257" s="76">
        <v>330.77096599999999</v>
      </c>
      <c r="J257" s="76">
        <v>321.98907500000001</v>
      </c>
      <c r="K257" s="76">
        <v>313.560699</v>
      </c>
      <c r="L257" s="76">
        <v>305.13720699999999</v>
      </c>
      <c r="M257" s="76">
        <v>296.79244999999997</v>
      </c>
      <c r="N257" s="76">
        <v>293.140198</v>
      </c>
      <c r="O257" s="76">
        <v>289.27224699999999</v>
      </c>
      <c r="P257" s="76">
        <v>285.857483</v>
      </c>
      <c r="Q257" s="76">
        <v>282.64532500000001</v>
      </c>
      <c r="R257" s="76">
        <v>278.84634399999999</v>
      </c>
      <c r="S257" s="76">
        <v>274.79904199999999</v>
      </c>
      <c r="T257" s="76">
        <v>270.87039199999998</v>
      </c>
      <c r="U257" s="76">
        <v>266.85159299999998</v>
      </c>
      <c r="V257" s="76">
        <v>262.97421300000002</v>
      </c>
      <c r="W257" s="76">
        <v>258.63861100000003</v>
      </c>
      <c r="X257" s="76">
        <v>257.41476399999999</v>
      </c>
      <c r="Y257" s="76">
        <v>256.757812</v>
      </c>
      <c r="Z257" s="76">
        <v>256.26825000000002</v>
      </c>
      <c r="AA257" s="76">
        <v>255.40484599999999</v>
      </c>
      <c r="AB257" s="76">
        <v>254.38140899999999</v>
      </c>
      <c r="AC257" s="76">
        <v>253.43038899999999</v>
      </c>
      <c r="AD257" s="76">
        <v>252.34704600000001</v>
      </c>
      <c r="AE257" s="76">
        <v>251.26715100000001</v>
      </c>
      <c r="AF257" s="76">
        <v>250.57226600000001</v>
      </c>
      <c r="AG257" s="76">
        <v>249.989349</v>
      </c>
      <c r="AH257" s="63">
        <v>-1.0935E-2</v>
      </c>
    </row>
    <row r="258" spans="1:34">
      <c r="A258" s="58" t="s">
        <v>897</v>
      </c>
      <c r="B258" s="260" t="s">
        <v>889</v>
      </c>
      <c r="C258" s="263">
        <v>4.8419600000000003</v>
      </c>
      <c r="D258" s="263">
        <v>4.8707260000000003</v>
      </c>
      <c r="E258" s="263">
        <v>4.8996630000000003</v>
      </c>
      <c r="F258" s="263">
        <v>4.9287720000000004</v>
      </c>
      <c r="G258" s="263">
        <v>4.9580539999999997</v>
      </c>
      <c r="H258" s="263">
        <v>4.9875090000000002</v>
      </c>
      <c r="I258" s="263">
        <v>5.0171400000000004</v>
      </c>
      <c r="J258" s="263">
        <v>5.0469470000000003</v>
      </c>
      <c r="K258" s="263">
        <v>5.0769310000000001</v>
      </c>
      <c r="L258" s="263">
        <v>5.1070919999999997</v>
      </c>
      <c r="M258" s="263">
        <v>5.1374339999999998</v>
      </c>
      <c r="N258" s="263">
        <v>5.1679550000000001</v>
      </c>
      <c r="O258" s="263">
        <v>5.198658</v>
      </c>
      <c r="P258" s="263">
        <v>5.2295429999999996</v>
      </c>
      <c r="Q258" s="263">
        <v>5.2606109999999999</v>
      </c>
      <c r="R258" s="263">
        <v>5.2918640000000003</v>
      </c>
      <c r="S258" s="263">
        <v>5.3233030000000001</v>
      </c>
      <c r="T258" s="263">
        <v>5.3549290000000003</v>
      </c>
      <c r="U258" s="263">
        <v>5.3867419999999999</v>
      </c>
      <c r="V258" s="263">
        <v>5.4187450000000004</v>
      </c>
      <c r="W258" s="263">
        <v>5.4509379999999998</v>
      </c>
      <c r="X258" s="263">
        <v>5.4833220000000003</v>
      </c>
      <c r="Y258" s="263">
        <v>5.515898</v>
      </c>
      <c r="Z258" s="263">
        <v>5.548667</v>
      </c>
      <c r="AA258" s="263">
        <v>5.5816319999999999</v>
      </c>
      <c r="AB258" s="263">
        <v>5.6147919999999996</v>
      </c>
      <c r="AC258" s="263">
        <v>5.6481500000000002</v>
      </c>
      <c r="AD258" s="263">
        <v>5.681705</v>
      </c>
      <c r="AE258" s="263">
        <v>5.7154600000000002</v>
      </c>
      <c r="AF258" s="263">
        <v>5.7494160000000001</v>
      </c>
      <c r="AG258" s="263">
        <v>5.7835729999999996</v>
      </c>
      <c r="AH258" s="262">
        <v>5.9410000000000001E-3</v>
      </c>
    </row>
    <row r="259" spans="1:34" ht="48.75">
      <c r="A259" s="55"/>
      <c r="B259" s="61" t="s">
        <v>890</v>
      </c>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row>
    <row r="260" spans="1:34" ht="36.75">
      <c r="A260" s="58" t="s">
        <v>898</v>
      </c>
      <c r="B260" s="62" t="s">
        <v>231</v>
      </c>
      <c r="C260" s="78">
        <v>75.191635000000005</v>
      </c>
      <c r="D260" s="78">
        <v>76.830337999999998</v>
      </c>
      <c r="E260" s="78">
        <v>75.963584999999995</v>
      </c>
      <c r="F260" s="78">
        <v>74.477089000000007</v>
      </c>
      <c r="G260" s="78">
        <v>72.785315999999995</v>
      </c>
      <c r="H260" s="78">
        <v>71.135955999999993</v>
      </c>
      <c r="I260" s="78">
        <v>68.999527</v>
      </c>
      <c r="J260" s="78">
        <v>66.803604000000007</v>
      </c>
      <c r="K260" s="78">
        <v>64.704528999999994</v>
      </c>
      <c r="L260" s="78">
        <v>62.621749999999999</v>
      </c>
      <c r="M260" s="78">
        <v>60.591614</v>
      </c>
      <c r="N260" s="78">
        <v>59.529060000000001</v>
      </c>
      <c r="O260" s="78">
        <v>58.427264999999998</v>
      </c>
      <c r="P260" s="78">
        <v>57.422339999999998</v>
      </c>
      <c r="Q260" s="78">
        <v>56.463402000000002</v>
      </c>
      <c r="R260" s="78">
        <v>55.412841999999998</v>
      </c>
      <c r="S260" s="78">
        <v>54.311965999999998</v>
      </c>
      <c r="T260" s="78">
        <v>53.245148</v>
      </c>
      <c r="U260" s="78">
        <v>52.177387000000003</v>
      </c>
      <c r="V260" s="78">
        <v>51.142059000000003</v>
      </c>
      <c r="W260" s="78">
        <v>50.001434000000003</v>
      </c>
      <c r="X260" s="78">
        <v>49.423682999999997</v>
      </c>
      <c r="Y260" s="78">
        <v>48.959933999999997</v>
      </c>
      <c r="Z260" s="78">
        <v>48.524563000000001</v>
      </c>
      <c r="AA260" s="78">
        <v>48.017178000000001</v>
      </c>
      <c r="AB260" s="78">
        <v>47.477885999999998</v>
      </c>
      <c r="AC260" s="78">
        <v>46.954338</v>
      </c>
      <c r="AD260" s="78">
        <v>46.403809000000003</v>
      </c>
      <c r="AE260" s="78">
        <v>45.85519</v>
      </c>
      <c r="AF260" s="78">
        <v>45.376648000000003</v>
      </c>
      <c r="AG260" s="78">
        <v>44.909294000000003</v>
      </c>
      <c r="AH260" s="63">
        <v>-1.7033E-2</v>
      </c>
    </row>
    <row r="261" spans="1:34" ht="24.75">
      <c r="A261" s="58" t="s">
        <v>899</v>
      </c>
      <c r="B261" s="62" t="s">
        <v>232</v>
      </c>
      <c r="C261" s="78">
        <v>1.7463169999999999</v>
      </c>
      <c r="D261" s="78">
        <v>1.7150719999999999</v>
      </c>
      <c r="E261" s="78">
        <v>1.6200699999999999</v>
      </c>
      <c r="F261" s="78">
        <v>1.5166759999999999</v>
      </c>
      <c r="G261" s="78">
        <v>1.415584</v>
      </c>
      <c r="H261" s="78">
        <v>1.319234</v>
      </c>
      <c r="I261" s="78">
        <v>1.223967</v>
      </c>
      <c r="J261" s="78">
        <v>1.1286320000000001</v>
      </c>
      <c r="K261" s="78">
        <v>1.0392790000000001</v>
      </c>
      <c r="L261" s="78">
        <v>0.95413099999999995</v>
      </c>
      <c r="M261" s="78">
        <v>0.86992400000000003</v>
      </c>
      <c r="N261" s="78">
        <v>0.79992600000000003</v>
      </c>
      <c r="O261" s="78">
        <v>0.73279399999999995</v>
      </c>
      <c r="P261" s="78">
        <v>0.66728200000000004</v>
      </c>
      <c r="Q261" s="78">
        <v>0.605711</v>
      </c>
      <c r="R261" s="78">
        <v>0.54631099999999999</v>
      </c>
      <c r="S261" s="78">
        <v>0.49504100000000001</v>
      </c>
      <c r="T261" s="78">
        <v>0.44164399999999998</v>
      </c>
      <c r="U261" s="78">
        <v>0.38354300000000002</v>
      </c>
      <c r="V261" s="78">
        <v>0.32389600000000002</v>
      </c>
      <c r="W261" s="78">
        <v>0.27121800000000001</v>
      </c>
      <c r="X261" s="78">
        <v>0.26833899999999999</v>
      </c>
      <c r="Y261" s="78">
        <v>0.266069</v>
      </c>
      <c r="Z261" s="78">
        <v>0.26399099999999998</v>
      </c>
      <c r="AA261" s="78">
        <v>0.26154899999999998</v>
      </c>
      <c r="AB261" s="78">
        <v>0.25896599999999997</v>
      </c>
      <c r="AC261" s="78">
        <v>0.25647900000000001</v>
      </c>
      <c r="AD261" s="78">
        <v>0.25387900000000002</v>
      </c>
      <c r="AE261" s="78">
        <v>0.251303</v>
      </c>
      <c r="AF261" s="78">
        <v>0.249136</v>
      </c>
      <c r="AG261" s="78">
        <v>0.24709900000000001</v>
      </c>
      <c r="AH261" s="63">
        <v>-6.3103999999999993E-2</v>
      </c>
    </row>
    <row r="262" spans="1:34" ht="48.75">
      <c r="A262" s="58" t="s">
        <v>900</v>
      </c>
      <c r="B262" s="62" t="s">
        <v>233</v>
      </c>
      <c r="C262" s="78">
        <v>0</v>
      </c>
      <c r="D262" s="78">
        <v>0</v>
      </c>
      <c r="E262" s="78">
        <v>0</v>
      </c>
      <c r="F262" s="78">
        <v>0</v>
      </c>
      <c r="G262" s="78">
        <v>0</v>
      </c>
      <c r="H262" s="78">
        <v>0</v>
      </c>
      <c r="I262" s="78">
        <v>0</v>
      </c>
      <c r="J262" s="78">
        <v>0</v>
      </c>
      <c r="K262" s="78">
        <v>0</v>
      </c>
      <c r="L262" s="78">
        <v>0</v>
      </c>
      <c r="M262" s="78">
        <v>0</v>
      </c>
      <c r="N262" s="78">
        <v>0</v>
      </c>
      <c r="O262" s="78">
        <v>0</v>
      </c>
      <c r="P262" s="78">
        <v>0</v>
      </c>
      <c r="Q262" s="78">
        <v>0</v>
      </c>
      <c r="R262" s="78">
        <v>0</v>
      </c>
      <c r="S262" s="78">
        <v>0</v>
      </c>
      <c r="T262" s="78">
        <v>0</v>
      </c>
      <c r="U262" s="78">
        <v>0</v>
      </c>
      <c r="V262" s="78">
        <v>0</v>
      </c>
      <c r="W262" s="78">
        <v>0</v>
      </c>
      <c r="X262" s="78">
        <v>0</v>
      </c>
      <c r="Y262" s="78">
        <v>0</v>
      </c>
      <c r="Z262" s="78">
        <v>0</v>
      </c>
      <c r="AA262" s="78">
        <v>0</v>
      </c>
      <c r="AB262" s="78">
        <v>0</v>
      </c>
      <c r="AC262" s="78">
        <v>0</v>
      </c>
      <c r="AD262" s="78">
        <v>0</v>
      </c>
      <c r="AE262" s="78">
        <v>0</v>
      </c>
      <c r="AF262" s="78">
        <v>0</v>
      </c>
      <c r="AG262" s="78">
        <v>0</v>
      </c>
      <c r="AH262" s="63" t="s">
        <v>560</v>
      </c>
    </row>
    <row r="263" spans="1:34" ht="36.75">
      <c r="A263" s="58" t="s">
        <v>901</v>
      </c>
      <c r="B263" s="62" t="s">
        <v>234</v>
      </c>
      <c r="C263" s="78">
        <v>0.40545300000000001</v>
      </c>
      <c r="D263" s="78">
        <v>0.46397300000000002</v>
      </c>
      <c r="E263" s="78">
        <v>0.50639500000000004</v>
      </c>
      <c r="F263" s="78">
        <v>0.542292</v>
      </c>
      <c r="G263" s="78">
        <v>0.57270900000000002</v>
      </c>
      <c r="H263" s="78">
        <v>0.60082199999999997</v>
      </c>
      <c r="I263" s="78">
        <v>0.61820299999999995</v>
      </c>
      <c r="J263" s="78">
        <v>0.63470300000000002</v>
      </c>
      <c r="K263" s="78">
        <v>0.64931399999999995</v>
      </c>
      <c r="L263" s="78">
        <v>0.66163099999999997</v>
      </c>
      <c r="M263" s="78">
        <v>0.67430299999999999</v>
      </c>
      <c r="N263" s="78">
        <v>0.69768399999999997</v>
      </c>
      <c r="O263" s="78">
        <v>0.71844699999999995</v>
      </c>
      <c r="P263" s="78">
        <v>0.74022100000000002</v>
      </c>
      <c r="Q263" s="78">
        <v>0.76041300000000001</v>
      </c>
      <c r="R263" s="78">
        <v>0.77722199999999997</v>
      </c>
      <c r="S263" s="78">
        <v>0.78785700000000003</v>
      </c>
      <c r="T263" s="78">
        <v>0.80058399999999996</v>
      </c>
      <c r="U263" s="78">
        <v>0.81632099999999996</v>
      </c>
      <c r="V263" s="78">
        <v>0.83378399999999997</v>
      </c>
      <c r="W263" s="78">
        <v>0.87147799999999997</v>
      </c>
      <c r="X263" s="78">
        <v>0.92150500000000002</v>
      </c>
      <c r="Y263" s="78">
        <v>0.97662599999999999</v>
      </c>
      <c r="Z263" s="78">
        <v>1.035649</v>
      </c>
      <c r="AA263" s="78">
        <v>1.0966119999999999</v>
      </c>
      <c r="AB263" s="78">
        <v>1.160372</v>
      </c>
      <c r="AC263" s="78">
        <v>1.2282280000000001</v>
      </c>
      <c r="AD263" s="78">
        <v>1.2992889999999999</v>
      </c>
      <c r="AE263" s="78">
        <v>1.374498</v>
      </c>
      <c r="AF263" s="78">
        <v>1.4562980000000001</v>
      </c>
      <c r="AG263" s="78">
        <v>1.543404</v>
      </c>
      <c r="AH263" s="63">
        <v>4.5566000000000002E-2</v>
      </c>
    </row>
    <row r="265" spans="1:34" ht="24.75">
      <c r="A265" s="55"/>
      <c r="B265" s="61" t="s">
        <v>203</v>
      </c>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row>
    <row r="266" spans="1:34" ht="60.75">
      <c r="A266" s="58" t="s">
        <v>902</v>
      </c>
      <c r="B266" s="62" t="s">
        <v>903</v>
      </c>
      <c r="C266" s="76">
        <v>4133.4975590000004</v>
      </c>
      <c r="D266" s="76">
        <v>4477.0742190000001</v>
      </c>
      <c r="E266" s="76">
        <v>4837.4462890000004</v>
      </c>
      <c r="F266" s="76">
        <v>5089.591797</v>
      </c>
      <c r="G266" s="76">
        <v>5314.5087890000004</v>
      </c>
      <c r="H266" s="76">
        <v>5555.390625</v>
      </c>
      <c r="I266" s="76">
        <v>5783.1533200000003</v>
      </c>
      <c r="J266" s="76">
        <v>5992.9233400000003</v>
      </c>
      <c r="K266" s="76">
        <v>6209.3129879999997</v>
      </c>
      <c r="L266" s="76">
        <v>6433.6704099999997</v>
      </c>
      <c r="M266" s="76">
        <v>6667.7333980000003</v>
      </c>
      <c r="N266" s="76">
        <v>6913.8398440000001</v>
      </c>
      <c r="O266" s="76">
        <v>7157.8134769999997</v>
      </c>
      <c r="P266" s="76">
        <v>7399.4892579999996</v>
      </c>
      <c r="Q266" s="76">
        <v>7677.8383789999998</v>
      </c>
      <c r="R266" s="76">
        <v>7957.8598629999997</v>
      </c>
      <c r="S266" s="76">
        <v>8214.7568360000005</v>
      </c>
      <c r="T266" s="76">
        <v>8460.5546880000002</v>
      </c>
      <c r="U266" s="76">
        <v>8719.2949219999991</v>
      </c>
      <c r="V266" s="76">
        <v>8998.3369139999995</v>
      </c>
      <c r="W266" s="76">
        <v>9271.4189449999994</v>
      </c>
      <c r="X266" s="76">
        <v>9557.0644530000009</v>
      </c>
      <c r="Y266" s="76">
        <v>9873.8203119999998</v>
      </c>
      <c r="Z266" s="76">
        <v>10199.714844</v>
      </c>
      <c r="AA266" s="76">
        <v>10532.344727</v>
      </c>
      <c r="AB266" s="76">
        <v>10877.851562</v>
      </c>
      <c r="AC266" s="76">
        <v>11230.224609000001</v>
      </c>
      <c r="AD266" s="76">
        <v>11593.236328000001</v>
      </c>
      <c r="AE266" s="76">
        <v>11975.169921999999</v>
      </c>
      <c r="AF266" s="76">
        <v>12370.507812</v>
      </c>
      <c r="AG266" s="76">
        <v>12751.876953000001</v>
      </c>
      <c r="AH266" s="63">
        <v>3.8266000000000001E-2</v>
      </c>
    </row>
    <row r="267" spans="1:34" ht="48.75">
      <c r="A267" s="58" t="s">
        <v>904</v>
      </c>
      <c r="B267" s="62" t="s">
        <v>905</v>
      </c>
      <c r="C267" s="76">
        <v>1553.1899410000001</v>
      </c>
      <c r="D267" s="76">
        <v>1716.2991939999999</v>
      </c>
      <c r="E267" s="76">
        <v>1902.4377440000001</v>
      </c>
      <c r="F267" s="76">
        <v>2064.3706050000001</v>
      </c>
      <c r="G267" s="76">
        <v>2198.0695799999999</v>
      </c>
      <c r="H267" s="76">
        <v>2318.2570799999999</v>
      </c>
      <c r="I267" s="76">
        <v>2412.000732</v>
      </c>
      <c r="J267" s="76">
        <v>2486.6777339999999</v>
      </c>
      <c r="K267" s="76">
        <v>2554.6513669999999</v>
      </c>
      <c r="L267" s="76">
        <v>2615.405029</v>
      </c>
      <c r="M267" s="76">
        <v>2674.6145019999999</v>
      </c>
      <c r="N267" s="76">
        <v>2738.8400879999999</v>
      </c>
      <c r="O267" s="76">
        <v>2809.7897950000001</v>
      </c>
      <c r="P267" s="76">
        <v>2886.4724120000001</v>
      </c>
      <c r="Q267" s="76">
        <v>2975.4736330000001</v>
      </c>
      <c r="R267" s="76">
        <v>3065.1567380000001</v>
      </c>
      <c r="S267" s="76">
        <v>3155.7373050000001</v>
      </c>
      <c r="T267" s="76">
        <v>3249.368164</v>
      </c>
      <c r="U267" s="76">
        <v>3340.3881839999999</v>
      </c>
      <c r="V267" s="76">
        <v>3442.7927249999998</v>
      </c>
      <c r="W267" s="76">
        <v>3547.3051759999998</v>
      </c>
      <c r="X267" s="76">
        <v>3655.5358890000002</v>
      </c>
      <c r="Y267" s="76">
        <v>3776.6054690000001</v>
      </c>
      <c r="Z267" s="76">
        <v>3905.5424800000001</v>
      </c>
      <c r="AA267" s="76">
        <v>4045.2441410000001</v>
      </c>
      <c r="AB267" s="76">
        <v>4183.5249020000001</v>
      </c>
      <c r="AC267" s="76">
        <v>4331.4458009999998</v>
      </c>
      <c r="AD267" s="76">
        <v>4483.8090819999998</v>
      </c>
      <c r="AE267" s="76">
        <v>4638.4472660000001</v>
      </c>
      <c r="AF267" s="76">
        <v>4795.1157229999999</v>
      </c>
      <c r="AG267" s="76">
        <v>4940.8979490000002</v>
      </c>
      <c r="AH267" s="63">
        <v>3.9328000000000002E-2</v>
      </c>
    </row>
    <row r="268" spans="1:34" ht="48.75">
      <c r="A268" s="58" t="s">
        <v>906</v>
      </c>
      <c r="B268" s="62" t="s">
        <v>907</v>
      </c>
      <c r="C268" s="76">
        <v>2580.3076169999999</v>
      </c>
      <c r="D268" s="76">
        <v>2760.7749020000001</v>
      </c>
      <c r="E268" s="76">
        <v>2935.008789</v>
      </c>
      <c r="F268" s="76">
        <v>3025.2214359999998</v>
      </c>
      <c r="G268" s="76">
        <v>3116.4389649999998</v>
      </c>
      <c r="H268" s="76">
        <v>3237.133789</v>
      </c>
      <c r="I268" s="76">
        <v>3371.1528320000002</v>
      </c>
      <c r="J268" s="76">
        <v>3506.2456050000001</v>
      </c>
      <c r="K268" s="76">
        <v>3654.6616210000002</v>
      </c>
      <c r="L268" s="76">
        <v>3818.2653810000002</v>
      </c>
      <c r="M268" s="76">
        <v>3993.1188959999999</v>
      </c>
      <c r="N268" s="76">
        <v>4175</v>
      </c>
      <c r="O268" s="76">
        <v>4348.0234380000002</v>
      </c>
      <c r="P268" s="76">
        <v>4513.0170900000003</v>
      </c>
      <c r="Q268" s="76">
        <v>4702.3647460000002</v>
      </c>
      <c r="R268" s="76">
        <v>4892.703125</v>
      </c>
      <c r="S268" s="76">
        <v>5059.0195309999999</v>
      </c>
      <c r="T268" s="76">
        <v>5211.1865230000003</v>
      </c>
      <c r="U268" s="76">
        <v>5378.9072269999997</v>
      </c>
      <c r="V268" s="76">
        <v>5555.5444340000004</v>
      </c>
      <c r="W268" s="76">
        <v>5724.1137699999999</v>
      </c>
      <c r="X268" s="76">
        <v>5901.5288090000004</v>
      </c>
      <c r="Y268" s="76">
        <v>6097.2153319999998</v>
      </c>
      <c r="Z268" s="76">
        <v>6294.1723629999997</v>
      </c>
      <c r="AA268" s="76">
        <v>6487.1005859999996</v>
      </c>
      <c r="AB268" s="76">
        <v>6694.3271480000003</v>
      </c>
      <c r="AC268" s="76">
        <v>6898.7788090000004</v>
      </c>
      <c r="AD268" s="76">
        <v>7109.4267579999996</v>
      </c>
      <c r="AE268" s="76">
        <v>7336.7226559999999</v>
      </c>
      <c r="AF268" s="76">
        <v>7575.3916019999997</v>
      </c>
      <c r="AG268" s="76">
        <v>7810.9794920000004</v>
      </c>
      <c r="AH268" s="63">
        <v>3.7610999999999999E-2</v>
      </c>
    </row>
    <row r="269" spans="1:34" ht="48.75">
      <c r="A269" s="55"/>
      <c r="B269" s="61" t="s">
        <v>890</v>
      </c>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row>
    <row r="270" spans="1:34" ht="36.75">
      <c r="A270" s="58" t="s">
        <v>908</v>
      </c>
      <c r="B270" s="62" t="s">
        <v>231</v>
      </c>
      <c r="C270" s="78">
        <v>425.03616299999999</v>
      </c>
      <c r="D270" s="78">
        <v>369.43725599999999</v>
      </c>
      <c r="E270" s="78">
        <v>254.37545800000001</v>
      </c>
      <c r="F270" s="78">
        <v>253.75943000000001</v>
      </c>
      <c r="G270" s="78">
        <v>258.991669</v>
      </c>
      <c r="H270" s="78">
        <v>301.180725</v>
      </c>
      <c r="I270" s="78">
        <v>298.91192599999999</v>
      </c>
      <c r="J270" s="78">
        <v>314.05200200000002</v>
      </c>
      <c r="K270" s="78">
        <v>314.47595200000001</v>
      </c>
      <c r="L270" s="78">
        <v>316.77172899999999</v>
      </c>
      <c r="M270" s="78">
        <v>297.69558699999999</v>
      </c>
      <c r="N270" s="78">
        <v>315.51928700000002</v>
      </c>
      <c r="O270" s="78">
        <v>315.09667999999999</v>
      </c>
      <c r="P270" s="78">
        <v>316.390625</v>
      </c>
      <c r="Q270" s="78">
        <v>317.075714</v>
      </c>
      <c r="R270" s="78">
        <v>317.70257600000002</v>
      </c>
      <c r="S270" s="78">
        <v>318.64804099999998</v>
      </c>
      <c r="T270" s="78">
        <v>316.17089800000002</v>
      </c>
      <c r="U270" s="78">
        <v>316.74298099999999</v>
      </c>
      <c r="V270" s="78">
        <v>316.71460000000002</v>
      </c>
      <c r="W270" s="78">
        <v>319.240387</v>
      </c>
      <c r="X270" s="78">
        <v>308.55438199999998</v>
      </c>
      <c r="Y270" s="78">
        <v>318.139343</v>
      </c>
      <c r="Z270" s="78">
        <v>315.70648199999999</v>
      </c>
      <c r="AA270" s="78">
        <v>321.895081</v>
      </c>
      <c r="AB270" s="78">
        <v>316.55447400000003</v>
      </c>
      <c r="AC270" s="78">
        <v>319.10607900000002</v>
      </c>
      <c r="AD270" s="78">
        <v>320.95196499999997</v>
      </c>
      <c r="AE270" s="78">
        <v>322.80993699999999</v>
      </c>
      <c r="AF270" s="78">
        <v>323.48590100000001</v>
      </c>
      <c r="AG270" s="78">
        <v>325.54269399999998</v>
      </c>
      <c r="AH270" s="63">
        <v>-8.8500000000000002E-3</v>
      </c>
    </row>
    <row r="271" spans="1:34" ht="24.75">
      <c r="A271" s="58" t="s">
        <v>909</v>
      </c>
      <c r="B271" s="62" t="s">
        <v>232</v>
      </c>
      <c r="C271" s="78">
        <v>413.53491200000002</v>
      </c>
      <c r="D271" s="78">
        <v>475.12240600000001</v>
      </c>
      <c r="E271" s="78">
        <v>700.88031000000001</v>
      </c>
      <c r="F271" s="78">
        <v>694.17456100000004</v>
      </c>
      <c r="G271" s="78">
        <v>677.93042000000003</v>
      </c>
      <c r="H271" s="78">
        <v>590.71655299999998</v>
      </c>
      <c r="I271" s="78">
        <v>590.575378</v>
      </c>
      <c r="J271" s="78">
        <v>558.66497800000002</v>
      </c>
      <c r="K271" s="78">
        <v>552.52374299999997</v>
      </c>
      <c r="L271" s="78">
        <v>546.58129899999994</v>
      </c>
      <c r="M271" s="78">
        <v>590.391479</v>
      </c>
      <c r="N271" s="78">
        <v>550.49078399999996</v>
      </c>
      <c r="O271" s="78">
        <v>547.76745600000004</v>
      </c>
      <c r="P271" s="78">
        <v>544.09869400000002</v>
      </c>
      <c r="Q271" s="78">
        <v>540.77477999999996</v>
      </c>
      <c r="R271" s="78">
        <v>537.06390399999998</v>
      </c>
      <c r="S271" s="78">
        <v>534.17974900000002</v>
      </c>
      <c r="T271" s="78">
        <v>537.20105000000001</v>
      </c>
      <c r="U271" s="78">
        <v>529.85144000000003</v>
      </c>
      <c r="V271" s="78">
        <v>529.46978799999999</v>
      </c>
      <c r="W271" s="78">
        <v>505.45944200000002</v>
      </c>
      <c r="X271" s="78">
        <v>521.83898899999997</v>
      </c>
      <c r="Y271" s="78">
        <v>493.79272500000002</v>
      </c>
      <c r="Z271" s="78">
        <v>492.544128</v>
      </c>
      <c r="AA271" s="78">
        <v>475.308899</v>
      </c>
      <c r="AB271" s="78">
        <v>485.84277300000002</v>
      </c>
      <c r="AC271" s="78">
        <v>471.23742700000003</v>
      </c>
      <c r="AD271" s="78">
        <v>462.64566000000002</v>
      </c>
      <c r="AE271" s="78">
        <v>459.951843</v>
      </c>
      <c r="AF271" s="78">
        <v>458.70242300000001</v>
      </c>
      <c r="AG271" s="78">
        <v>455.05166600000001</v>
      </c>
      <c r="AH271" s="63">
        <v>3.1939999999999998E-3</v>
      </c>
    </row>
    <row r="272" spans="1:34" ht="48.75">
      <c r="A272" s="58" t="s">
        <v>910</v>
      </c>
      <c r="B272" s="62" t="s">
        <v>233</v>
      </c>
      <c r="C272" s="78">
        <v>0</v>
      </c>
      <c r="D272" s="78">
        <v>0</v>
      </c>
      <c r="E272" s="78">
        <v>0</v>
      </c>
      <c r="F272" s="78">
        <v>0</v>
      </c>
      <c r="G272" s="78">
        <v>0</v>
      </c>
      <c r="H272" s="78">
        <v>0</v>
      </c>
      <c r="I272" s="78">
        <v>0</v>
      </c>
      <c r="J272" s="78">
        <v>0</v>
      </c>
      <c r="K272" s="78">
        <v>0</v>
      </c>
      <c r="L272" s="78">
        <v>0</v>
      </c>
      <c r="M272" s="78">
        <v>0</v>
      </c>
      <c r="N272" s="78">
        <v>0</v>
      </c>
      <c r="O272" s="78">
        <v>0</v>
      </c>
      <c r="P272" s="78">
        <v>0</v>
      </c>
      <c r="Q272" s="78">
        <v>0</v>
      </c>
      <c r="R272" s="78">
        <v>0</v>
      </c>
      <c r="S272" s="78">
        <v>0</v>
      </c>
      <c r="T272" s="78">
        <v>0</v>
      </c>
      <c r="U272" s="78">
        <v>0</v>
      </c>
      <c r="V272" s="78">
        <v>0</v>
      </c>
      <c r="W272" s="78">
        <v>0</v>
      </c>
      <c r="X272" s="78">
        <v>0</v>
      </c>
      <c r="Y272" s="78">
        <v>0</v>
      </c>
      <c r="Z272" s="78">
        <v>0</v>
      </c>
      <c r="AA272" s="78">
        <v>0</v>
      </c>
      <c r="AB272" s="78">
        <v>0</v>
      </c>
      <c r="AC272" s="78">
        <v>0</v>
      </c>
      <c r="AD272" s="78">
        <v>0</v>
      </c>
      <c r="AE272" s="78">
        <v>0</v>
      </c>
      <c r="AF272" s="78">
        <v>0</v>
      </c>
      <c r="AG272" s="78">
        <v>0</v>
      </c>
      <c r="AH272" s="63" t="s">
        <v>560</v>
      </c>
    </row>
    <row r="273" spans="1:34" ht="36.75">
      <c r="A273" s="58" t="s">
        <v>911</v>
      </c>
      <c r="B273" s="62" t="s">
        <v>234</v>
      </c>
      <c r="C273" s="78">
        <v>17.315902999999999</v>
      </c>
      <c r="D273" s="78">
        <v>37.141094000000002</v>
      </c>
      <c r="E273" s="78">
        <v>17.387518</v>
      </c>
      <c r="F273" s="78">
        <v>22.945851999999999</v>
      </c>
      <c r="G273" s="78">
        <v>28.270143999999998</v>
      </c>
      <c r="H273" s="78">
        <v>39.458579999999998</v>
      </c>
      <c r="I273" s="78">
        <v>42.507064999999997</v>
      </c>
      <c r="J273" s="78">
        <v>47.210135999999999</v>
      </c>
      <c r="K273" s="78">
        <v>51.072678000000003</v>
      </c>
      <c r="L273" s="78">
        <v>52.950294</v>
      </c>
      <c r="M273" s="78">
        <v>46.208137999999998</v>
      </c>
      <c r="N273" s="78">
        <v>53.054831999999998</v>
      </c>
      <c r="O273" s="78">
        <v>55.696357999999996</v>
      </c>
      <c r="P273" s="78">
        <v>57.171782999999998</v>
      </c>
      <c r="Q273" s="78">
        <v>59.116829000000003</v>
      </c>
      <c r="R273" s="78">
        <v>61.336731</v>
      </c>
      <c r="S273" s="78">
        <v>62.667499999999997</v>
      </c>
      <c r="T273" s="78">
        <v>63.824818</v>
      </c>
      <c r="U273" s="78">
        <v>68.198845000000006</v>
      </c>
      <c r="V273" s="78">
        <v>68.992378000000002</v>
      </c>
      <c r="W273" s="78">
        <v>81.457679999999996</v>
      </c>
      <c r="X273" s="78">
        <v>82.786072000000004</v>
      </c>
      <c r="Y273" s="78">
        <v>90.674385000000001</v>
      </c>
      <c r="Z273" s="78">
        <v>94.418182000000002</v>
      </c>
      <c r="AA273" s="78">
        <v>99.166649000000007</v>
      </c>
      <c r="AB273" s="78">
        <v>98.704177999999999</v>
      </c>
      <c r="AC273" s="78">
        <v>105.498909</v>
      </c>
      <c r="AD273" s="78">
        <v>109.36906399999999</v>
      </c>
      <c r="AE273" s="78">
        <v>109.682732</v>
      </c>
      <c r="AF273" s="78">
        <v>110.310089</v>
      </c>
      <c r="AG273" s="78">
        <v>110.969025</v>
      </c>
      <c r="AH273" s="63">
        <v>6.3878000000000004E-2</v>
      </c>
    </row>
    <row r="274" spans="1:34" ht="15.75" thickBot="1">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5"/>
      <c r="AG274" s="55"/>
      <c r="AH274" s="55"/>
    </row>
    <row r="275" spans="1:34">
      <c r="A275" s="55"/>
      <c r="B275" s="243" t="s">
        <v>912</v>
      </c>
      <c r="C275" s="244"/>
      <c r="D275" s="244"/>
      <c r="E275" s="244"/>
      <c r="F275" s="244"/>
      <c r="G275" s="244"/>
      <c r="H275" s="244"/>
      <c r="I275" s="244"/>
      <c r="J275" s="244"/>
      <c r="K275" s="244"/>
      <c r="L275" s="244"/>
      <c r="M275" s="244"/>
      <c r="N275" s="244"/>
      <c r="O275" s="244"/>
      <c r="P275" s="244"/>
      <c r="Q275" s="244"/>
      <c r="R275" s="244"/>
      <c r="S275" s="244"/>
      <c r="T275" s="244"/>
      <c r="U275" s="244"/>
      <c r="V275" s="244"/>
      <c r="W275" s="244"/>
      <c r="X275" s="244"/>
      <c r="Y275" s="244"/>
      <c r="Z275" s="244"/>
      <c r="AA275" s="244"/>
      <c r="AB275" s="244"/>
      <c r="AC275" s="244"/>
      <c r="AD275" s="244"/>
      <c r="AE275" s="244"/>
      <c r="AF275" s="244"/>
      <c r="AG275" s="244"/>
      <c r="AH275" s="71"/>
    </row>
    <row r="276" spans="1:34">
      <c r="A276" s="55"/>
      <c r="B276" s="65" t="s">
        <v>913</v>
      </c>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row>
    <row r="277" spans="1:34">
      <c r="A277" s="55"/>
      <c r="B277" s="65" t="s">
        <v>546</v>
      </c>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row>
    <row r="278" spans="1:34">
      <c r="A278" s="55"/>
      <c r="B278" s="65" t="s">
        <v>638</v>
      </c>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row>
    <row r="279" spans="1:34">
      <c r="A279" s="55"/>
      <c r="B279" s="65" t="s">
        <v>914</v>
      </c>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row>
    <row r="280" spans="1:34">
      <c r="A280" s="55"/>
      <c r="B280" s="65" t="s">
        <v>915</v>
      </c>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c r="AE280" s="55"/>
      <c r="AF280" s="55"/>
      <c r="AG280" s="55"/>
      <c r="AH280" s="55"/>
    </row>
    <row r="281" spans="1:34">
      <c r="A281" s="55"/>
      <c r="B281" s="65" t="s">
        <v>916</v>
      </c>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c r="AE281" s="55"/>
      <c r="AF281" s="55"/>
      <c r="AG281" s="55"/>
      <c r="AH281" s="55"/>
    </row>
    <row r="282" spans="1:34">
      <c r="A282" s="55"/>
      <c r="B282" s="65" t="s">
        <v>917</v>
      </c>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5"/>
      <c r="AB282" s="55"/>
      <c r="AC282" s="55"/>
      <c r="AD282" s="55"/>
      <c r="AE282" s="55"/>
      <c r="AF282" s="55"/>
      <c r="AG282" s="55"/>
      <c r="AH282" s="55"/>
    </row>
    <row r="283" spans="1:34">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c r="AB283" s="55"/>
      <c r="AC283" s="55"/>
      <c r="AD283" s="55"/>
      <c r="AE283" s="55"/>
      <c r="AF283" s="55"/>
      <c r="AG283" s="55"/>
      <c r="AH283" s="55"/>
    </row>
    <row r="284" spans="1:34">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5"/>
      <c r="AB284" s="55"/>
      <c r="AC284" s="55"/>
      <c r="AD284" s="55"/>
      <c r="AE284" s="55"/>
      <c r="AF284" s="55"/>
      <c r="AG284" s="55"/>
      <c r="AH284" s="55"/>
    </row>
    <row r="285" spans="1:34">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c r="AE285" s="55"/>
      <c r="AF285" s="55"/>
      <c r="AG285" s="55"/>
      <c r="AH285" s="55"/>
    </row>
    <row r="286" spans="1:34">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5"/>
      <c r="AB286" s="55"/>
      <c r="AC286" s="55"/>
      <c r="AD286" s="55"/>
      <c r="AE286" s="55"/>
      <c r="AF286" s="55"/>
      <c r="AG286" s="55"/>
      <c r="AH286" s="55"/>
    </row>
    <row r="287" spans="1:34">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c r="AE287" s="55"/>
      <c r="AF287" s="55"/>
      <c r="AG287" s="55"/>
      <c r="AH287" s="55"/>
    </row>
    <row r="288" spans="1:34">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5"/>
      <c r="AB288" s="55"/>
      <c r="AC288" s="55"/>
      <c r="AD288" s="55"/>
      <c r="AE288" s="55"/>
      <c r="AF288" s="55"/>
      <c r="AG288" s="55"/>
      <c r="AH288" s="55"/>
    </row>
    <row r="339" spans="2:34">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c r="AH339" s="55"/>
    </row>
    <row r="340" spans="2:34">
      <c r="B340" s="242"/>
      <c r="C340" s="242"/>
      <c r="D340" s="242"/>
      <c r="E340" s="242"/>
      <c r="F340" s="242"/>
      <c r="G340" s="242"/>
      <c r="H340" s="242"/>
      <c r="I340" s="242"/>
      <c r="J340" s="242"/>
      <c r="K340" s="242"/>
      <c r="L340" s="242"/>
      <c r="M340" s="242"/>
      <c r="N340" s="242"/>
      <c r="O340" s="242"/>
      <c r="P340" s="242"/>
      <c r="Q340" s="242"/>
      <c r="R340" s="242"/>
      <c r="S340" s="242"/>
      <c r="T340" s="242"/>
      <c r="U340" s="242"/>
      <c r="V340" s="242"/>
      <c r="W340" s="242"/>
      <c r="X340" s="242"/>
      <c r="Y340" s="242"/>
      <c r="Z340" s="242"/>
      <c r="AA340" s="242"/>
      <c r="AB340" s="242"/>
      <c r="AC340" s="242"/>
      <c r="AD340" s="242"/>
      <c r="AE340" s="242"/>
      <c r="AF340" s="242"/>
      <c r="AG340" s="242"/>
      <c r="AH340" s="242"/>
    </row>
    <row r="451" spans="2:34">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c r="AH451" s="55"/>
    </row>
    <row r="452" spans="2:34">
      <c r="B452" s="242"/>
      <c r="C452" s="242"/>
      <c r="D452" s="242"/>
      <c r="E452" s="242"/>
      <c r="F452" s="242"/>
      <c r="G452" s="242"/>
      <c r="H452" s="242"/>
      <c r="I452" s="242"/>
      <c r="J452" s="242"/>
      <c r="K452" s="242"/>
      <c r="L452" s="242"/>
      <c r="M452" s="242"/>
      <c r="N452" s="242"/>
      <c r="O452" s="242"/>
      <c r="P452" s="242"/>
      <c r="Q452" s="242"/>
      <c r="R452" s="242"/>
      <c r="S452" s="242"/>
      <c r="T452" s="242"/>
      <c r="U452" s="242"/>
      <c r="V452" s="242"/>
      <c r="W452" s="242"/>
      <c r="X452" s="242"/>
      <c r="Y452" s="242"/>
      <c r="Z452" s="242"/>
      <c r="AA452" s="242"/>
      <c r="AB452" s="242"/>
      <c r="AC452" s="242"/>
      <c r="AD452" s="242"/>
      <c r="AE452" s="242"/>
      <c r="AF452" s="242"/>
      <c r="AG452" s="242"/>
      <c r="AH452" s="242"/>
    </row>
    <row r="556" spans="2:34">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c r="AH556" s="55"/>
    </row>
    <row r="557" spans="2:34">
      <c r="B557" s="242"/>
      <c r="C557" s="242"/>
      <c r="D557" s="242"/>
      <c r="E557" s="242"/>
      <c r="F557" s="242"/>
      <c r="G557" s="242"/>
      <c r="H557" s="242"/>
      <c r="I557" s="242"/>
      <c r="J557" s="242"/>
      <c r="K557" s="242"/>
      <c r="L557" s="242"/>
      <c r="M557" s="242"/>
      <c r="N557" s="242"/>
      <c r="O557" s="242"/>
      <c r="P557" s="242"/>
      <c r="Q557" s="242"/>
      <c r="R557" s="242"/>
      <c r="S557" s="242"/>
      <c r="T557" s="242"/>
      <c r="U557" s="242"/>
      <c r="V557" s="242"/>
      <c r="W557" s="242"/>
      <c r="X557" s="242"/>
      <c r="Y557" s="242"/>
      <c r="Z557" s="242"/>
      <c r="AA557" s="242"/>
      <c r="AB557" s="242"/>
      <c r="AC557" s="242"/>
      <c r="AD557" s="242"/>
      <c r="AE557" s="242"/>
      <c r="AF557" s="242"/>
      <c r="AG557" s="242"/>
      <c r="AH557" s="242"/>
    </row>
    <row r="637" spans="2:34">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c r="AH637" s="55"/>
    </row>
    <row r="638" spans="2:34">
      <c r="B638" s="242"/>
      <c r="C638" s="242"/>
      <c r="D638" s="242"/>
      <c r="E638" s="242"/>
      <c r="F638" s="242"/>
      <c r="G638" s="242"/>
      <c r="H638" s="242"/>
      <c r="I638" s="242"/>
      <c r="J638" s="242"/>
      <c r="K638" s="242"/>
      <c r="L638" s="242"/>
      <c r="M638" s="242"/>
      <c r="N638" s="242"/>
      <c r="O638" s="242"/>
      <c r="P638" s="242"/>
      <c r="Q638" s="242"/>
      <c r="R638" s="242"/>
      <c r="S638" s="242"/>
      <c r="T638" s="242"/>
      <c r="U638" s="242"/>
      <c r="V638" s="242"/>
      <c r="W638" s="242"/>
      <c r="X638" s="242"/>
      <c r="Y638" s="242"/>
      <c r="Z638" s="242"/>
      <c r="AA638" s="242"/>
      <c r="AB638" s="242"/>
      <c r="AC638" s="242"/>
      <c r="AD638" s="242"/>
      <c r="AE638" s="242"/>
      <c r="AF638" s="242"/>
      <c r="AG638" s="242"/>
      <c r="AH638" s="242"/>
    </row>
    <row r="709" spans="2:34">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c r="AH709" s="55"/>
    </row>
    <row r="710" spans="2:34">
      <c r="B710" s="242"/>
      <c r="C710" s="242"/>
      <c r="D710" s="242"/>
      <c r="E710" s="242"/>
      <c r="F710" s="242"/>
      <c r="G710" s="242"/>
      <c r="H710" s="242"/>
      <c r="I710" s="242"/>
      <c r="J710" s="242"/>
      <c r="K710" s="242"/>
      <c r="L710" s="242"/>
      <c r="M710" s="242"/>
      <c r="N710" s="242"/>
      <c r="O710" s="242"/>
      <c r="P710" s="242"/>
      <c r="Q710" s="242"/>
      <c r="R710" s="242"/>
      <c r="S710" s="242"/>
      <c r="T710" s="242"/>
      <c r="U710" s="242"/>
      <c r="V710" s="242"/>
      <c r="W710" s="242"/>
      <c r="X710" s="242"/>
      <c r="Y710" s="242"/>
      <c r="Z710" s="242"/>
      <c r="AA710" s="242"/>
      <c r="AB710" s="242"/>
      <c r="AC710" s="242"/>
      <c r="AD710" s="242"/>
      <c r="AE710" s="242"/>
      <c r="AF710" s="242"/>
      <c r="AG710" s="242"/>
      <c r="AH710" s="242"/>
    </row>
    <row r="885" spans="2:34">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c r="AH885" s="55"/>
    </row>
    <row r="886" spans="2:34">
      <c r="B886" s="242"/>
      <c r="C886" s="242"/>
      <c r="D886" s="242"/>
      <c r="E886" s="242"/>
      <c r="F886" s="242"/>
      <c r="G886" s="242"/>
      <c r="H886" s="242"/>
      <c r="I886" s="242"/>
      <c r="J886" s="242"/>
      <c r="K886" s="242"/>
      <c r="L886" s="242"/>
      <c r="M886" s="242"/>
      <c r="N886" s="242"/>
      <c r="O886" s="242"/>
      <c r="P886" s="242"/>
      <c r="Q886" s="242"/>
      <c r="R886" s="242"/>
      <c r="S886" s="242"/>
      <c r="T886" s="242"/>
      <c r="U886" s="242"/>
      <c r="V886" s="242"/>
      <c r="W886" s="242"/>
      <c r="X886" s="242"/>
      <c r="Y886" s="242"/>
      <c r="Z886" s="242"/>
      <c r="AA886" s="242"/>
      <c r="AB886" s="242"/>
      <c r="AC886" s="242"/>
      <c r="AD886" s="242"/>
      <c r="AE886" s="242"/>
      <c r="AF886" s="242"/>
      <c r="AG886" s="242"/>
      <c r="AH886" s="242"/>
    </row>
    <row r="968" spans="2:34">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c r="AH968" s="55"/>
    </row>
    <row r="969" spans="2:34">
      <c r="B969" s="242"/>
      <c r="C969" s="242"/>
      <c r="D969" s="242"/>
      <c r="E969" s="242"/>
      <c r="F969" s="242"/>
      <c r="G969" s="242"/>
      <c r="H969" s="242"/>
      <c r="I969" s="242"/>
      <c r="J969" s="242"/>
      <c r="K969" s="242"/>
      <c r="L969" s="242"/>
      <c r="M969" s="242"/>
      <c r="N969" s="242"/>
      <c r="O969" s="242"/>
      <c r="P969" s="242"/>
      <c r="Q969" s="242"/>
      <c r="R969" s="242"/>
      <c r="S969" s="242"/>
      <c r="T969" s="242"/>
      <c r="U969" s="242"/>
      <c r="V969" s="242"/>
      <c r="W969" s="242"/>
      <c r="X969" s="242"/>
      <c r="Y969" s="242"/>
      <c r="Z969" s="242"/>
      <c r="AA969" s="242"/>
      <c r="AB969" s="242"/>
      <c r="AC969" s="242"/>
      <c r="AD969" s="242"/>
      <c r="AE969" s="242"/>
      <c r="AF969" s="242"/>
      <c r="AG969" s="242"/>
      <c r="AH969" s="242"/>
    </row>
    <row r="1070" spans="2:34">
      <c r="B1070" s="55"/>
      <c r="C1070" s="55"/>
      <c r="D1070" s="55"/>
      <c r="E1070" s="55"/>
      <c r="F1070" s="55"/>
      <c r="G1070" s="55"/>
      <c r="H1070" s="55"/>
      <c r="I1070" s="55"/>
      <c r="J1070" s="55"/>
      <c r="K1070" s="55"/>
      <c r="L1070" s="55"/>
      <c r="M1070" s="55"/>
      <c r="N1070" s="55"/>
      <c r="O1070" s="55"/>
      <c r="P1070" s="55"/>
      <c r="Q1070" s="55"/>
      <c r="R1070" s="55"/>
      <c r="S1070" s="55"/>
      <c r="T1070" s="55"/>
      <c r="U1070" s="55"/>
      <c r="V1070" s="55"/>
      <c r="W1070" s="55"/>
      <c r="X1070" s="55"/>
      <c r="Y1070" s="55"/>
      <c r="Z1070" s="55"/>
      <c r="AA1070" s="55"/>
      <c r="AB1070" s="55"/>
      <c r="AC1070" s="55"/>
      <c r="AD1070" s="55"/>
      <c r="AE1070" s="55"/>
      <c r="AF1070" s="55"/>
      <c r="AG1070" s="55"/>
      <c r="AH1070" s="55"/>
    </row>
    <row r="1071" spans="2:34">
      <c r="B1071" s="242"/>
      <c r="C1071" s="242"/>
      <c r="D1071" s="242"/>
      <c r="E1071" s="242"/>
      <c r="F1071" s="242"/>
      <c r="G1071" s="242"/>
      <c r="H1071" s="242"/>
      <c r="I1071" s="242"/>
      <c r="J1071" s="242"/>
      <c r="K1071" s="242"/>
      <c r="L1071" s="242"/>
      <c r="M1071" s="242"/>
      <c r="N1071" s="242"/>
      <c r="O1071" s="242"/>
      <c r="P1071" s="242"/>
      <c r="Q1071" s="242"/>
      <c r="R1071" s="242"/>
      <c r="S1071" s="242"/>
      <c r="T1071" s="242"/>
      <c r="U1071" s="242"/>
      <c r="V1071" s="242"/>
      <c r="W1071" s="242"/>
      <c r="X1071" s="242"/>
      <c r="Y1071" s="242"/>
      <c r="Z1071" s="242"/>
      <c r="AA1071" s="242"/>
      <c r="AB1071" s="242"/>
      <c r="AC1071" s="242"/>
      <c r="AD1071" s="242"/>
      <c r="AE1071" s="242"/>
      <c r="AF1071" s="242"/>
      <c r="AG1071" s="242"/>
      <c r="AH1071" s="242"/>
    </row>
    <row r="1169" spans="2:34">
      <c r="B1169" s="242"/>
      <c r="C1169" s="242"/>
      <c r="D1169" s="242"/>
      <c r="E1169" s="242"/>
      <c r="F1169" s="242"/>
      <c r="G1169" s="242"/>
      <c r="H1169" s="242"/>
      <c r="I1169" s="242"/>
      <c r="J1169" s="242"/>
      <c r="K1169" s="242"/>
      <c r="L1169" s="242"/>
      <c r="M1169" s="242"/>
      <c r="N1169" s="242"/>
      <c r="O1169" s="242"/>
      <c r="P1169" s="242"/>
      <c r="Q1169" s="242"/>
      <c r="R1169" s="242"/>
      <c r="S1169" s="242"/>
      <c r="T1169" s="242"/>
      <c r="U1169" s="242"/>
      <c r="V1169" s="242"/>
      <c r="W1169" s="242"/>
      <c r="X1169" s="242"/>
      <c r="Y1169" s="242"/>
      <c r="Z1169" s="242"/>
      <c r="AA1169" s="242"/>
      <c r="AB1169" s="242"/>
      <c r="AC1169" s="242"/>
      <c r="AD1169" s="242"/>
      <c r="AE1169" s="242"/>
      <c r="AF1169" s="242"/>
      <c r="AG1169" s="242"/>
      <c r="AH1169" s="242"/>
    </row>
    <row r="1268" spans="2:34">
      <c r="B1268" s="55"/>
      <c r="C1268" s="55"/>
      <c r="D1268" s="55"/>
      <c r="E1268" s="55"/>
      <c r="F1268" s="55"/>
      <c r="G1268" s="55"/>
      <c r="H1268" s="55"/>
      <c r="I1268" s="55"/>
      <c r="J1268" s="55"/>
      <c r="K1268" s="55"/>
      <c r="L1268" s="55"/>
      <c r="M1268" s="55"/>
      <c r="N1268" s="55"/>
      <c r="O1268" s="55"/>
      <c r="P1268" s="55"/>
      <c r="Q1268" s="55"/>
      <c r="R1268" s="55"/>
      <c r="S1268" s="55"/>
      <c r="T1268" s="55"/>
      <c r="U1268" s="55"/>
      <c r="V1268" s="55"/>
      <c r="W1268" s="55"/>
      <c r="X1268" s="55"/>
      <c r="Y1268" s="55"/>
      <c r="Z1268" s="55"/>
      <c r="AA1268" s="55"/>
      <c r="AB1268" s="55"/>
      <c r="AC1268" s="55"/>
      <c r="AD1268" s="55"/>
      <c r="AE1268" s="55"/>
      <c r="AF1268" s="55"/>
      <c r="AG1268" s="55"/>
      <c r="AH1268" s="55"/>
    </row>
    <row r="1269" spans="2:34">
      <c r="B1269" s="242"/>
      <c r="C1269" s="242"/>
      <c r="D1269" s="242"/>
      <c r="E1269" s="242"/>
      <c r="F1269" s="242"/>
      <c r="G1269" s="242"/>
      <c r="H1269" s="242"/>
      <c r="I1269" s="242"/>
      <c r="J1269" s="242"/>
      <c r="K1269" s="242"/>
      <c r="L1269" s="242"/>
      <c r="M1269" s="242"/>
      <c r="N1269" s="242"/>
      <c r="O1269" s="242"/>
      <c r="P1269" s="242"/>
      <c r="Q1269" s="242"/>
      <c r="R1269" s="242"/>
      <c r="S1269" s="242"/>
      <c r="T1269" s="242"/>
      <c r="U1269" s="242"/>
      <c r="V1269" s="242"/>
      <c r="W1269" s="242"/>
      <c r="X1269" s="242"/>
      <c r="Y1269" s="242"/>
      <c r="Z1269" s="242"/>
      <c r="AA1269" s="242"/>
      <c r="AB1269" s="242"/>
      <c r="AC1269" s="242"/>
      <c r="AD1269" s="242"/>
      <c r="AE1269" s="242"/>
      <c r="AF1269" s="242"/>
      <c r="AG1269" s="242"/>
      <c r="AH1269" s="242"/>
    </row>
    <row r="1494" spans="2:34">
      <c r="B1494" s="55"/>
      <c r="C1494" s="55"/>
      <c r="D1494" s="55"/>
      <c r="E1494" s="55"/>
      <c r="F1494" s="55"/>
      <c r="G1494" s="55"/>
      <c r="H1494" s="55"/>
      <c r="I1494" s="55"/>
      <c r="J1494" s="55"/>
      <c r="K1494" s="55"/>
      <c r="L1494" s="55"/>
      <c r="M1494" s="55"/>
      <c r="N1494" s="55"/>
      <c r="O1494" s="55"/>
      <c r="P1494" s="55"/>
      <c r="Q1494" s="55"/>
      <c r="R1494" s="55"/>
      <c r="S1494" s="55"/>
      <c r="T1494" s="55"/>
      <c r="U1494" s="55"/>
      <c r="V1494" s="55"/>
      <c r="W1494" s="55"/>
      <c r="X1494" s="55"/>
      <c r="Y1494" s="55"/>
      <c r="Z1494" s="55"/>
      <c r="AA1494" s="55"/>
      <c r="AB1494" s="55"/>
      <c r="AC1494" s="55"/>
      <c r="AD1494" s="55"/>
      <c r="AE1494" s="55"/>
      <c r="AF1494" s="55"/>
      <c r="AG1494" s="55"/>
      <c r="AH1494" s="55"/>
    </row>
    <row r="1495" spans="2:34">
      <c r="B1495" s="242"/>
      <c r="C1495" s="242"/>
      <c r="D1495" s="242"/>
      <c r="E1495" s="242"/>
      <c r="F1495" s="242"/>
      <c r="G1495" s="242"/>
      <c r="H1495" s="242"/>
      <c r="I1495" s="242"/>
      <c r="J1495" s="242"/>
      <c r="K1495" s="242"/>
      <c r="L1495" s="242"/>
      <c r="M1495" s="242"/>
      <c r="N1495" s="242"/>
      <c r="O1495" s="242"/>
      <c r="P1495" s="242"/>
      <c r="Q1495" s="242"/>
      <c r="R1495" s="242"/>
      <c r="S1495" s="242"/>
      <c r="T1495" s="242"/>
      <c r="U1495" s="242"/>
      <c r="V1495" s="242"/>
      <c r="W1495" s="242"/>
      <c r="X1495" s="242"/>
      <c r="Y1495" s="242"/>
      <c r="Z1495" s="242"/>
      <c r="AA1495" s="242"/>
      <c r="AB1495" s="242"/>
      <c r="AC1495" s="242"/>
      <c r="AD1495" s="242"/>
      <c r="AE1495" s="242"/>
      <c r="AF1495" s="242"/>
      <c r="AG1495" s="242"/>
      <c r="AH1495" s="242"/>
    </row>
    <row r="1713" spans="2:34">
      <c r="B1713" s="242"/>
      <c r="C1713" s="242"/>
      <c r="D1713" s="242"/>
      <c r="E1713" s="242"/>
      <c r="F1713" s="242"/>
      <c r="G1713" s="242"/>
      <c r="H1713" s="242"/>
      <c r="I1713" s="242"/>
      <c r="J1713" s="242"/>
      <c r="K1713" s="242"/>
      <c r="L1713" s="242"/>
      <c r="M1713" s="242"/>
      <c r="N1713" s="242"/>
      <c r="O1713" s="242"/>
      <c r="P1713" s="242"/>
      <c r="Q1713" s="242"/>
      <c r="R1713" s="242"/>
      <c r="S1713" s="242"/>
      <c r="T1713" s="242"/>
      <c r="U1713" s="242"/>
      <c r="V1713" s="242"/>
      <c r="W1713" s="242"/>
      <c r="X1713" s="242"/>
      <c r="Y1713" s="242"/>
      <c r="Z1713" s="242"/>
      <c r="AA1713" s="242"/>
      <c r="AB1713" s="242"/>
      <c r="AC1713" s="242"/>
      <c r="AD1713" s="242"/>
      <c r="AE1713" s="242"/>
      <c r="AF1713" s="242"/>
      <c r="AG1713" s="242"/>
      <c r="AH1713" s="242"/>
    </row>
    <row r="1728" spans="2:34">
      <c r="B1728" s="55"/>
      <c r="C1728" s="55"/>
      <c r="D1728" s="55"/>
      <c r="E1728" s="55"/>
      <c r="F1728" s="55"/>
      <c r="G1728" s="55"/>
      <c r="H1728" s="55"/>
      <c r="I1728" s="55"/>
      <c r="J1728" s="55"/>
      <c r="K1728" s="55"/>
      <c r="L1728" s="55"/>
      <c r="M1728" s="55"/>
      <c r="N1728" s="55"/>
      <c r="O1728" s="55"/>
      <c r="P1728" s="55"/>
      <c r="Q1728" s="55"/>
      <c r="R1728" s="55"/>
      <c r="S1728" s="55"/>
      <c r="T1728" s="55"/>
      <c r="U1728" s="55"/>
      <c r="V1728" s="55"/>
      <c r="W1728" s="55"/>
      <c r="X1728" s="55"/>
      <c r="Y1728" s="55"/>
      <c r="Z1728" s="55"/>
      <c r="AA1728" s="55"/>
      <c r="AB1728" s="55"/>
      <c r="AC1728" s="55"/>
      <c r="AD1728" s="55"/>
      <c r="AE1728" s="55"/>
      <c r="AF1728" s="55"/>
      <c r="AG1728" s="55"/>
      <c r="AH1728" s="55"/>
    </row>
    <row r="1989" spans="2:34">
      <c r="B1989" s="55"/>
      <c r="C1989" s="55"/>
      <c r="D1989" s="55"/>
      <c r="E1989" s="55"/>
      <c r="F1989" s="55"/>
      <c r="G1989" s="55"/>
      <c r="H1989" s="55"/>
      <c r="I1989" s="55"/>
      <c r="J1989" s="55"/>
      <c r="K1989" s="55"/>
      <c r="L1989" s="55"/>
      <c r="M1989" s="55"/>
      <c r="N1989" s="55"/>
      <c r="O1989" s="55"/>
      <c r="P1989" s="55"/>
      <c r="Q1989" s="55"/>
      <c r="R1989" s="55"/>
      <c r="S1989" s="55"/>
      <c r="T1989" s="55"/>
      <c r="U1989" s="55"/>
      <c r="V1989" s="55"/>
      <c r="W1989" s="55"/>
      <c r="X1989" s="55"/>
      <c r="Y1989" s="55"/>
      <c r="Z1989" s="55"/>
      <c r="AA1989" s="55"/>
      <c r="AB1989" s="55"/>
      <c r="AC1989" s="55"/>
      <c r="AD1989" s="55"/>
      <c r="AE1989" s="55"/>
      <c r="AF1989" s="55"/>
      <c r="AG1989" s="55"/>
      <c r="AH1989" s="55"/>
    </row>
    <row r="1990" spans="2:34">
      <c r="B1990" s="242"/>
      <c r="C1990" s="242"/>
      <c r="D1990" s="242"/>
      <c r="E1990" s="242"/>
      <c r="F1990" s="242"/>
      <c r="G1990" s="242"/>
      <c r="H1990" s="242"/>
      <c r="I1990" s="242"/>
      <c r="J1990" s="242"/>
      <c r="K1990" s="242"/>
      <c r="L1990" s="242"/>
      <c r="M1990" s="242"/>
      <c r="N1990" s="242"/>
      <c r="O1990" s="242"/>
      <c r="P1990" s="242"/>
      <c r="Q1990" s="242"/>
      <c r="R1990" s="242"/>
      <c r="S1990" s="242"/>
      <c r="T1990" s="242"/>
      <c r="U1990" s="242"/>
      <c r="V1990" s="242"/>
      <c r="W1990" s="242"/>
      <c r="X1990" s="242"/>
      <c r="Y1990" s="242"/>
      <c r="Z1990" s="242"/>
      <c r="AA1990" s="242"/>
      <c r="AB1990" s="242"/>
      <c r="AC1990" s="242"/>
      <c r="AD1990" s="242"/>
      <c r="AE1990" s="242"/>
      <c r="AF1990" s="242"/>
      <c r="AG1990" s="242"/>
      <c r="AH1990" s="242"/>
    </row>
    <row r="2324" spans="2:34">
      <c r="B2324" s="55"/>
      <c r="C2324" s="55"/>
      <c r="D2324" s="55"/>
      <c r="E2324" s="55"/>
      <c r="F2324" s="55"/>
      <c r="G2324" s="55"/>
      <c r="H2324" s="55"/>
      <c r="I2324" s="55"/>
      <c r="J2324" s="55"/>
      <c r="K2324" s="55"/>
      <c r="L2324" s="55"/>
      <c r="M2324" s="55"/>
      <c r="N2324" s="55"/>
      <c r="O2324" s="55"/>
      <c r="P2324" s="55"/>
      <c r="Q2324" s="55"/>
      <c r="R2324" s="55"/>
      <c r="S2324" s="55"/>
      <c r="T2324" s="55"/>
      <c r="U2324" s="55"/>
      <c r="V2324" s="55"/>
      <c r="W2324" s="55"/>
      <c r="X2324" s="55"/>
      <c r="Y2324" s="55"/>
      <c r="Z2324" s="55"/>
      <c r="AA2324" s="55"/>
      <c r="AB2324" s="55"/>
      <c r="AC2324" s="55"/>
      <c r="AD2324" s="55"/>
      <c r="AE2324" s="55"/>
      <c r="AF2324" s="55"/>
      <c r="AG2324" s="55"/>
      <c r="AH2324" s="55"/>
    </row>
    <row r="2325" spans="2:34">
      <c r="B2325" s="242"/>
      <c r="C2325" s="242"/>
      <c r="D2325" s="242"/>
      <c r="E2325" s="242"/>
      <c r="F2325" s="242"/>
      <c r="G2325" s="242"/>
      <c r="H2325" s="242"/>
      <c r="I2325" s="242"/>
      <c r="J2325" s="242"/>
      <c r="K2325" s="242"/>
      <c r="L2325" s="242"/>
      <c r="M2325" s="242"/>
      <c r="N2325" s="242"/>
      <c r="O2325" s="242"/>
      <c r="P2325" s="242"/>
      <c r="Q2325" s="242"/>
      <c r="R2325" s="242"/>
      <c r="S2325" s="242"/>
      <c r="T2325" s="242"/>
      <c r="U2325" s="242"/>
      <c r="V2325" s="242"/>
      <c r="W2325" s="242"/>
      <c r="X2325" s="242"/>
      <c r="Y2325" s="242"/>
      <c r="Z2325" s="242"/>
      <c r="AA2325" s="242"/>
      <c r="AB2325" s="242"/>
      <c r="AC2325" s="242"/>
      <c r="AD2325" s="242"/>
      <c r="AE2325" s="242"/>
      <c r="AF2325" s="242"/>
      <c r="AG2325" s="242"/>
      <c r="AH2325" s="242"/>
    </row>
    <row r="2644" spans="2:34">
      <c r="B2644" s="55"/>
      <c r="C2644" s="55"/>
      <c r="D2644" s="55"/>
      <c r="E2644" s="55"/>
      <c r="F2644" s="55"/>
      <c r="G2644" s="55"/>
      <c r="H2644" s="55"/>
      <c r="I2644" s="55"/>
      <c r="J2644" s="55"/>
      <c r="K2644" s="55"/>
      <c r="L2644" s="55"/>
      <c r="M2644" s="55"/>
      <c r="N2644" s="55"/>
      <c r="O2644" s="55"/>
      <c r="P2644" s="55"/>
      <c r="Q2644" s="55"/>
      <c r="R2644" s="55"/>
      <c r="S2644" s="55"/>
      <c r="T2644" s="55"/>
      <c r="U2644" s="55"/>
      <c r="V2644" s="55"/>
      <c r="W2644" s="55"/>
      <c r="X2644" s="55"/>
      <c r="Y2644" s="55"/>
      <c r="Z2644" s="55"/>
      <c r="AA2644" s="55"/>
      <c r="AB2644" s="55"/>
      <c r="AC2644" s="55"/>
      <c r="AD2644" s="55"/>
      <c r="AE2644" s="55"/>
      <c r="AF2644" s="55"/>
      <c r="AG2644" s="55"/>
      <c r="AH2644" s="55"/>
    </row>
    <row r="2645" spans="2:34">
      <c r="B2645" s="242"/>
      <c r="C2645" s="242"/>
      <c r="D2645" s="242"/>
      <c r="E2645" s="242"/>
      <c r="F2645" s="242"/>
      <c r="G2645" s="242"/>
      <c r="H2645" s="242"/>
      <c r="I2645" s="242"/>
      <c r="J2645" s="242"/>
      <c r="K2645" s="242"/>
      <c r="L2645" s="242"/>
      <c r="M2645" s="242"/>
      <c r="N2645" s="242"/>
      <c r="O2645" s="242"/>
      <c r="P2645" s="242"/>
      <c r="Q2645" s="242"/>
      <c r="R2645" s="242"/>
      <c r="S2645" s="242"/>
      <c r="T2645" s="242"/>
      <c r="U2645" s="242"/>
      <c r="V2645" s="242"/>
      <c r="W2645" s="242"/>
      <c r="X2645" s="242"/>
      <c r="Y2645" s="242"/>
      <c r="Z2645" s="242"/>
      <c r="AA2645" s="242"/>
      <c r="AB2645" s="242"/>
      <c r="AC2645" s="242"/>
      <c r="AD2645" s="242"/>
      <c r="AE2645" s="242"/>
      <c r="AF2645" s="242"/>
      <c r="AG2645" s="242"/>
      <c r="AH2645" s="242"/>
    </row>
    <row r="2970" spans="2:34">
      <c r="B2970" s="55"/>
      <c r="C2970" s="55"/>
      <c r="D2970" s="55"/>
      <c r="E2970" s="55"/>
      <c r="F2970" s="55"/>
      <c r="G2970" s="55"/>
      <c r="H2970" s="55"/>
      <c r="I2970" s="55"/>
      <c r="J2970" s="55"/>
      <c r="K2970" s="55"/>
      <c r="L2970" s="55"/>
      <c r="M2970" s="55"/>
      <c r="N2970" s="55"/>
      <c r="O2970" s="55"/>
      <c r="P2970" s="55"/>
      <c r="Q2970" s="55"/>
      <c r="R2970" s="55"/>
      <c r="S2970" s="55"/>
      <c r="T2970" s="55"/>
      <c r="U2970" s="55"/>
      <c r="V2970" s="55"/>
      <c r="W2970" s="55"/>
      <c r="X2970" s="55"/>
      <c r="Y2970" s="55"/>
      <c r="Z2970" s="55"/>
      <c r="AA2970" s="55"/>
      <c r="AB2970" s="55"/>
      <c r="AC2970" s="55"/>
      <c r="AD2970" s="55"/>
      <c r="AE2970" s="55"/>
      <c r="AF2970" s="55"/>
      <c r="AG2970" s="55"/>
      <c r="AH2970" s="55"/>
    </row>
    <row r="2971" spans="2:34">
      <c r="B2971" s="242"/>
      <c r="C2971" s="242"/>
      <c r="D2971" s="242"/>
      <c r="E2971" s="242"/>
      <c r="F2971" s="242"/>
      <c r="G2971" s="242"/>
      <c r="H2971" s="242"/>
      <c r="I2971" s="242"/>
      <c r="J2971" s="242"/>
      <c r="K2971" s="242"/>
      <c r="L2971" s="242"/>
      <c r="M2971" s="242"/>
      <c r="N2971" s="242"/>
      <c r="O2971" s="242"/>
      <c r="P2971" s="242"/>
      <c r="Q2971" s="242"/>
      <c r="R2971" s="242"/>
      <c r="S2971" s="242"/>
      <c r="T2971" s="242"/>
      <c r="U2971" s="242"/>
      <c r="V2971" s="242"/>
      <c r="W2971" s="242"/>
      <c r="X2971" s="242"/>
      <c r="Y2971" s="242"/>
      <c r="Z2971" s="242"/>
      <c r="AA2971" s="242"/>
      <c r="AB2971" s="242"/>
      <c r="AC2971" s="242"/>
      <c r="AD2971" s="242"/>
      <c r="AE2971" s="242"/>
      <c r="AF2971" s="242"/>
      <c r="AG2971" s="242"/>
      <c r="AH2971" s="242"/>
    </row>
    <row r="3292" spans="2:34">
      <c r="B3292" s="55"/>
      <c r="C3292" s="55"/>
      <c r="D3292" s="55"/>
      <c r="E3292" s="55"/>
      <c r="F3292" s="55"/>
      <c r="G3292" s="55"/>
      <c r="H3292" s="55"/>
      <c r="I3292" s="55"/>
      <c r="J3292" s="55"/>
      <c r="K3292" s="55"/>
      <c r="L3292" s="55"/>
      <c r="M3292" s="55"/>
      <c r="N3292" s="55"/>
      <c r="O3292" s="55"/>
      <c r="P3292" s="55"/>
      <c r="Q3292" s="55"/>
      <c r="R3292" s="55"/>
      <c r="S3292" s="55"/>
      <c r="T3292" s="55"/>
      <c r="U3292" s="55"/>
      <c r="V3292" s="55"/>
      <c r="W3292" s="55"/>
      <c r="X3292" s="55"/>
      <c r="Y3292" s="55"/>
      <c r="Z3292" s="55"/>
      <c r="AA3292" s="55"/>
      <c r="AB3292" s="55"/>
      <c r="AC3292" s="55"/>
      <c r="AD3292" s="55"/>
      <c r="AE3292" s="55"/>
      <c r="AF3292" s="55"/>
      <c r="AG3292" s="55"/>
      <c r="AH3292" s="55"/>
    </row>
    <row r="3293" spans="2:34">
      <c r="B3293" s="242"/>
      <c r="C3293" s="242"/>
      <c r="D3293" s="242"/>
      <c r="E3293" s="242"/>
      <c r="F3293" s="242"/>
      <c r="G3293" s="242"/>
      <c r="H3293" s="242"/>
      <c r="I3293" s="242"/>
      <c r="J3293" s="242"/>
      <c r="K3293" s="242"/>
      <c r="L3293" s="242"/>
      <c r="M3293" s="242"/>
      <c r="N3293" s="242"/>
      <c r="O3293" s="242"/>
      <c r="P3293" s="242"/>
      <c r="Q3293" s="242"/>
      <c r="R3293" s="242"/>
      <c r="S3293" s="242"/>
      <c r="T3293" s="242"/>
      <c r="U3293" s="242"/>
      <c r="V3293" s="242"/>
      <c r="W3293" s="242"/>
      <c r="X3293" s="242"/>
      <c r="Y3293" s="242"/>
      <c r="Z3293" s="242"/>
      <c r="AA3293" s="242"/>
      <c r="AB3293" s="242"/>
      <c r="AC3293" s="242"/>
      <c r="AD3293" s="242"/>
      <c r="AE3293" s="242"/>
      <c r="AF3293" s="242"/>
      <c r="AG3293" s="242"/>
      <c r="AH3293" s="242"/>
    </row>
    <row r="3401" spans="2:34">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c r="AG3401" s="55"/>
      <c r="AH3401" s="55"/>
    </row>
    <row r="3402" spans="2:34">
      <c r="B3402" s="242"/>
      <c r="C3402" s="242"/>
      <c r="D3402" s="242"/>
      <c r="E3402" s="242"/>
      <c r="F3402" s="242"/>
      <c r="G3402" s="242"/>
      <c r="H3402" s="242"/>
      <c r="I3402" s="242"/>
      <c r="J3402" s="242"/>
      <c r="K3402" s="242"/>
      <c r="L3402" s="242"/>
      <c r="M3402" s="242"/>
      <c r="N3402" s="242"/>
      <c r="O3402" s="242"/>
      <c r="P3402" s="242"/>
      <c r="Q3402" s="242"/>
      <c r="R3402" s="242"/>
      <c r="S3402" s="242"/>
      <c r="T3402" s="242"/>
      <c r="U3402" s="242"/>
      <c r="V3402" s="242"/>
      <c r="W3402" s="242"/>
      <c r="X3402" s="242"/>
      <c r="Y3402" s="242"/>
      <c r="Z3402" s="242"/>
      <c r="AA3402" s="242"/>
      <c r="AB3402" s="242"/>
      <c r="AC3402" s="242"/>
      <c r="AD3402" s="242"/>
      <c r="AE3402" s="242"/>
      <c r="AF3402" s="242"/>
      <c r="AG3402" s="242"/>
      <c r="AH3402" s="242"/>
    </row>
    <row r="3526" spans="2:34">
      <c r="B3526" s="55"/>
      <c r="C3526" s="55"/>
      <c r="D3526" s="55"/>
      <c r="E3526" s="55"/>
      <c r="F3526" s="55"/>
      <c r="G3526" s="55"/>
      <c r="H3526" s="55"/>
      <c r="I3526" s="55"/>
      <c r="J3526" s="55"/>
      <c r="K3526" s="55"/>
      <c r="L3526" s="55"/>
      <c r="M3526" s="55"/>
      <c r="N3526" s="55"/>
      <c r="O3526" s="55"/>
      <c r="P3526" s="55"/>
      <c r="Q3526" s="55"/>
      <c r="R3526" s="55"/>
      <c r="S3526" s="55"/>
      <c r="T3526" s="55"/>
      <c r="U3526" s="55"/>
      <c r="V3526" s="55"/>
      <c r="W3526" s="55"/>
      <c r="X3526" s="55"/>
      <c r="Y3526" s="55"/>
      <c r="Z3526" s="55"/>
      <c r="AA3526" s="55"/>
      <c r="AB3526" s="55"/>
      <c r="AC3526" s="55"/>
      <c r="AD3526" s="55"/>
      <c r="AE3526" s="55"/>
      <c r="AF3526" s="55"/>
      <c r="AG3526" s="55"/>
      <c r="AH3526" s="55"/>
    </row>
    <row r="3527" spans="2:34">
      <c r="B3527" s="242"/>
      <c r="C3527" s="242"/>
      <c r="D3527" s="242"/>
      <c r="E3527" s="242"/>
      <c r="F3527" s="242"/>
      <c r="G3527" s="242"/>
      <c r="H3527" s="242"/>
      <c r="I3527" s="242"/>
      <c r="J3527" s="242"/>
      <c r="K3527" s="242"/>
      <c r="L3527" s="242"/>
      <c r="M3527" s="242"/>
      <c r="N3527" s="242"/>
      <c r="O3527" s="242"/>
      <c r="P3527" s="242"/>
      <c r="Q3527" s="242"/>
      <c r="R3527" s="242"/>
      <c r="S3527" s="242"/>
      <c r="T3527" s="242"/>
      <c r="U3527" s="242"/>
      <c r="V3527" s="242"/>
      <c r="W3527" s="242"/>
      <c r="X3527" s="242"/>
      <c r="Y3527" s="242"/>
      <c r="Z3527" s="242"/>
      <c r="AA3527" s="242"/>
      <c r="AB3527" s="242"/>
      <c r="AC3527" s="242"/>
      <c r="AD3527" s="242"/>
      <c r="AE3527" s="242"/>
      <c r="AF3527" s="242"/>
      <c r="AG3527" s="242"/>
      <c r="AH3527" s="242"/>
    </row>
    <row r="3651" spans="2:34">
      <c r="B3651" s="55"/>
      <c r="C3651" s="55"/>
      <c r="D3651" s="55"/>
      <c r="E3651" s="55"/>
      <c r="F3651" s="55"/>
      <c r="G3651" s="55"/>
      <c r="H3651" s="55"/>
      <c r="I3651" s="55"/>
      <c r="J3651" s="55"/>
      <c r="K3651" s="55"/>
      <c r="L3651" s="55"/>
      <c r="M3651" s="55"/>
      <c r="N3651" s="55"/>
      <c r="O3651" s="55"/>
      <c r="P3651" s="55"/>
      <c r="Q3651" s="55"/>
      <c r="R3651" s="55"/>
      <c r="S3651" s="55"/>
      <c r="T3651" s="55"/>
      <c r="U3651" s="55"/>
      <c r="V3651" s="55"/>
      <c r="W3651" s="55"/>
      <c r="X3651" s="55"/>
      <c r="Y3651" s="55"/>
      <c r="Z3651" s="55"/>
      <c r="AA3651" s="55"/>
      <c r="AB3651" s="55"/>
      <c r="AC3651" s="55"/>
      <c r="AD3651" s="55"/>
      <c r="AE3651" s="55"/>
      <c r="AF3651" s="55"/>
      <c r="AG3651" s="55"/>
      <c r="AH3651" s="55"/>
    </row>
    <row r="3652" spans="2:34">
      <c r="B3652" s="242"/>
      <c r="C3652" s="242"/>
      <c r="D3652" s="242"/>
      <c r="E3652" s="242"/>
      <c r="F3652" s="242"/>
      <c r="G3652" s="242"/>
      <c r="H3652" s="242"/>
      <c r="I3652" s="242"/>
      <c r="J3652" s="242"/>
      <c r="K3652" s="242"/>
      <c r="L3652" s="242"/>
      <c r="M3652" s="242"/>
      <c r="N3652" s="242"/>
      <c r="O3652" s="242"/>
      <c r="P3652" s="242"/>
      <c r="Q3652" s="242"/>
      <c r="R3652" s="242"/>
      <c r="S3652" s="242"/>
      <c r="T3652" s="242"/>
      <c r="U3652" s="242"/>
      <c r="V3652" s="242"/>
      <c r="W3652" s="242"/>
      <c r="X3652" s="242"/>
      <c r="Y3652" s="242"/>
      <c r="Z3652" s="242"/>
      <c r="AA3652" s="242"/>
      <c r="AB3652" s="242"/>
      <c r="AC3652" s="242"/>
      <c r="AD3652" s="242"/>
      <c r="AE3652" s="242"/>
      <c r="AF3652" s="242"/>
      <c r="AG3652" s="242"/>
      <c r="AH3652" s="242"/>
    </row>
    <row r="3777" spans="2:34">
      <c r="B3777" s="242"/>
      <c r="C3777" s="242"/>
      <c r="D3777" s="242"/>
      <c r="E3777" s="242"/>
      <c r="F3777" s="242"/>
      <c r="G3777" s="242"/>
      <c r="H3777" s="242"/>
      <c r="I3777" s="242"/>
      <c r="J3777" s="242"/>
      <c r="K3777" s="242"/>
      <c r="L3777" s="242"/>
      <c r="M3777" s="242"/>
      <c r="N3777" s="242"/>
      <c r="O3777" s="242"/>
      <c r="P3777" s="242"/>
      <c r="Q3777" s="242"/>
      <c r="R3777" s="242"/>
      <c r="S3777" s="242"/>
      <c r="T3777" s="242"/>
      <c r="U3777" s="242"/>
      <c r="V3777" s="242"/>
      <c r="W3777" s="242"/>
      <c r="X3777" s="242"/>
      <c r="Y3777" s="242"/>
      <c r="Z3777" s="242"/>
      <c r="AA3777" s="242"/>
      <c r="AB3777" s="242"/>
      <c r="AC3777" s="242"/>
      <c r="AD3777" s="242"/>
      <c r="AE3777" s="242"/>
      <c r="AF3777" s="242"/>
      <c r="AG3777" s="242"/>
      <c r="AH3777" s="242"/>
    </row>
    <row r="3901" spans="2:34">
      <c r="B3901" s="55"/>
      <c r="C3901" s="55"/>
      <c r="D3901" s="55"/>
      <c r="E3901" s="55"/>
      <c r="F3901" s="55"/>
      <c r="G3901" s="55"/>
      <c r="H3901" s="55"/>
      <c r="I3901" s="55"/>
      <c r="J3901" s="55"/>
      <c r="K3901" s="55"/>
      <c r="L3901" s="55"/>
      <c r="M3901" s="55"/>
      <c r="N3901" s="55"/>
      <c r="O3901" s="55"/>
      <c r="P3901" s="55"/>
      <c r="Q3901" s="55"/>
      <c r="R3901" s="55"/>
      <c r="S3901" s="55"/>
      <c r="T3901" s="55"/>
      <c r="U3901" s="55"/>
      <c r="V3901" s="55"/>
      <c r="W3901" s="55"/>
      <c r="X3901" s="55"/>
      <c r="Y3901" s="55"/>
      <c r="Z3901" s="55"/>
      <c r="AA3901" s="55"/>
      <c r="AB3901" s="55"/>
      <c r="AC3901" s="55"/>
      <c r="AD3901" s="55"/>
      <c r="AE3901" s="55"/>
      <c r="AF3901" s="55"/>
      <c r="AG3901" s="55"/>
      <c r="AH3901" s="55"/>
    </row>
    <row r="3902" spans="2:34">
      <c r="B3902" s="242"/>
      <c r="C3902" s="242"/>
      <c r="D3902" s="242"/>
      <c r="E3902" s="242"/>
      <c r="F3902" s="242"/>
      <c r="G3902" s="242"/>
      <c r="H3902" s="242"/>
      <c r="I3902" s="242"/>
      <c r="J3902" s="242"/>
      <c r="K3902" s="242"/>
      <c r="L3902" s="242"/>
      <c r="M3902" s="242"/>
      <c r="N3902" s="242"/>
      <c r="O3902" s="242"/>
      <c r="P3902" s="242"/>
      <c r="Q3902" s="242"/>
      <c r="R3902" s="242"/>
      <c r="S3902" s="242"/>
      <c r="T3902" s="242"/>
      <c r="U3902" s="242"/>
      <c r="V3902" s="242"/>
      <c r="W3902" s="242"/>
      <c r="X3902" s="242"/>
      <c r="Y3902" s="242"/>
      <c r="Z3902" s="242"/>
      <c r="AA3902" s="242"/>
      <c r="AB3902" s="242"/>
      <c r="AC3902" s="242"/>
      <c r="AD3902" s="242"/>
      <c r="AE3902" s="242"/>
      <c r="AF3902" s="242"/>
      <c r="AG3902" s="242"/>
      <c r="AH3902" s="242"/>
    </row>
    <row r="4026" spans="2:34">
      <c r="B4026" s="55"/>
      <c r="C4026" s="55"/>
      <c r="D4026" s="55"/>
      <c r="E4026" s="55"/>
      <c r="F4026" s="55"/>
      <c r="G4026" s="55"/>
      <c r="H4026" s="55"/>
      <c r="I4026" s="55"/>
      <c r="J4026" s="55"/>
      <c r="K4026" s="55"/>
      <c r="L4026" s="55"/>
      <c r="M4026" s="55"/>
      <c r="N4026" s="55"/>
      <c r="O4026" s="55"/>
      <c r="P4026" s="55"/>
      <c r="Q4026" s="55"/>
      <c r="R4026" s="55"/>
      <c r="S4026" s="55"/>
      <c r="T4026" s="55"/>
      <c r="U4026" s="55"/>
      <c r="V4026" s="55"/>
      <c r="W4026" s="55"/>
      <c r="X4026" s="55"/>
      <c r="Y4026" s="55"/>
      <c r="Z4026" s="55"/>
      <c r="AA4026" s="55"/>
      <c r="AB4026" s="55"/>
      <c r="AC4026" s="55"/>
      <c r="AD4026" s="55"/>
      <c r="AE4026" s="55"/>
      <c r="AF4026" s="55"/>
      <c r="AG4026" s="55"/>
      <c r="AH4026" s="55"/>
    </row>
    <row r="4027" spans="2:34">
      <c r="B4027" s="242"/>
      <c r="C4027" s="242"/>
      <c r="D4027" s="242"/>
      <c r="E4027" s="242"/>
      <c r="F4027" s="242"/>
      <c r="G4027" s="242"/>
      <c r="H4027" s="242"/>
      <c r="I4027" s="242"/>
      <c r="J4027" s="242"/>
      <c r="K4027" s="242"/>
      <c r="L4027" s="242"/>
      <c r="M4027" s="242"/>
      <c r="N4027" s="242"/>
      <c r="O4027" s="242"/>
      <c r="P4027" s="242"/>
      <c r="Q4027" s="242"/>
      <c r="R4027" s="242"/>
      <c r="S4027" s="242"/>
      <c r="T4027" s="242"/>
      <c r="U4027" s="242"/>
      <c r="V4027" s="242"/>
      <c r="W4027" s="242"/>
      <c r="X4027" s="242"/>
      <c r="Y4027" s="242"/>
      <c r="Z4027" s="242"/>
      <c r="AA4027" s="242"/>
      <c r="AB4027" s="242"/>
      <c r="AC4027" s="242"/>
      <c r="AD4027" s="242"/>
      <c r="AE4027" s="242"/>
      <c r="AF4027" s="242"/>
      <c r="AG4027" s="242"/>
      <c r="AH4027" s="242"/>
    </row>
    <row r="4151" spans="2:34">
      <c r="B4151" s="55"/>
      <c r="C4151" s="55"/>
      <c r="D4151" s="55"/>
      <c r="E4151" s="55"/>
      <c r="F4151" s="55"/>
      <c r="G4151" s="55"/>
      <c r="H4151" s="55"/>
      <c r="I4151" s="55"/>
      <c r="J4151" s="55"/>
      <c r="K4151" s="55"/>
      <c r="L4151" s="55"/>
      <c r="M4151" s="55"/>
      <c r="N4151" s="55"/>
      <c r="O4151" s="55"/>
      <c r="P4151" s="55"/>
      <c r="Q4151" s="55"/>
      <c r="R4151" s="55"/>
      <c r="S4151" s="55"/>
      <c r="T4151" s="55"/>
      <c r="U4151" s="55"/>
      <c r="V4151" s="55"/>
      <c r="W4151" s="55"/>
      <c r="X4151" s="55"/>
      <c r="Y4151" s="55"/>
      <c r="Z4151" s="55"/>
      <c r="AA4151" s="55"/>
      <c r="AB4151" s="55"/>
      <c r="AC4151" s="55"/>
      <c r="AD4151" s="55"/>
      <c r="AE4151" s="55"/>
      <c r="AF4151" s="55"/>
      <c r="AG4151" s="55"/>
      <c r="AH4151" s="55"/>
    </row>
    <row r="4152" spans="2:34">
      <c r="B4152" s="242"/>
      <c r="C4152" s="242"/>
      <c r="D4152" s="242"/>
      <c r="E4152" s="242"/>
      <c r="F4152" s="242"/>
      <c r="G4152" s="242"/>
      <c r="H4152" s="242"/>
      <c r="I4152" s="242"/>
      <c r="J4152" s="242"/>
      <c r="K4152" s="242"/>
      <c r="L4152" s="242"/>
      <c r="M4152" s="242"/>
      <c r="N4152" s="242"/>
      <c r="O4152" s="242"/>
      <c r="P4152" s="242"/>
      <c r="Q4152" s="242"/>
      <c r="R4152" s="242"/>
      <c r="S4152" s="242"/>
      <c r="T4152" s="242"/>
      <c r="U4152" s="242"/>
      <c r="V4152" s="242"/>
      <c r="W4152" s="242"/>
      <c r="X4152" s="242"/>
      <c r="Y4152" s="242"/>
      <c r="Z4152" s="242"/>
      <c r="AA4152" s="242"/>
      <c r="AB4152" s="242"/>
      <c r="AC4152" s="242"/>
      <c r="AD4152" s="242"/>
      <c r="AE4152" s="242"/>
      <c r="AF4152" s="242"/>
      <c r="AG4152" s="242"/>
      <c r="AH4152" s="242"/>
    </row>
    <row r="4276" spans="2:34">
      <c r="B4276" s="55"/>
      <c r="C4276" s="55"/>
      <c r="D4276" s="55"/>
      <c r="E4276" s="55"/>
      <c r="F4276" s="55"/>
      <c r="G4276" s="55"/>
      <c r="H4276" s="55"/>
      <c r="I4276" s="55"/>
      <c r="J4276" s="55"/>
      <c r="K4276" s="55"/>
      <c r="L4276" s="55"/>
      <c r="M4276" s="55"/>
      <c r="N4276" s="55"/>
      <c r="O4276" s="55"/>
      <c r="P4276" s="55"/>
      <c r="Q4276" s="55"/>
      <c r="R4276" s="55"/>
      <c r="S4276" s="55"/>
      <c r="T4276" s="55"/>
      <c r="U4276" s="55"/>
      <c r="V4276" s="55"/>
      <c r="W4276" s="55"/>
      <c r="X4276" s="55"/>
      <c r="Y4276" s="55"/>
      <c r="Z4276" s="55"/>
      <c r="AA4276" s="55"/>
      <c r="AB4276" s="55"/>
      <c r="AC4276" s="55"/>
      <c r="AD4276" s="55"/>
      <c r="AE4276" s="55"/>
      <c r="AF4276" s="55"/>
      <c r="AG4276" s="55"/>
      <c r="AH4276" s="55"/>
    </row>
    <row r="4277" spans="2:34">
      <c r="B4277" s="242"/>
      <c r="C4277" s="242"/>
      <c r="D4277" s="242"/>
      <c r="E4277" s="242"/>
      <c r="F4277" s="242"/>
      <c r="G4277" s="242"/>
      <c r="H4277" s="242"/>
      <c r="I4277" s="242"/>
      <c r="J4277" s="242"/>
      <c r="K4277" s="242"/>
      <c r="L4277" s="242"/>
      <c r="M4277" s="242"/>
      <c r="N4277" s="242"/>
      <c r="O4277" s="242"/>
      <c r="P4277" s="242"/>
      <c r="Q4277" s="242"/>
      <c r="R4277" s="242"/>
      <c r="S4277" s="242"/>
      <c r="T4277" s="242"/>
      <c r="U4277" s="242"/>
      <c r="V4277" s="242"/>
      <c r="W4277" s="242"/>
      <c r="X4277" s="242"/>
      <c r="Y4277" s="242"/>
      <c r="Z4277" s="242"/>
      <c r="AA4277" s="242"/>
      <c r="AB4277" s="242"/>
      <c r="AC4277" s="242"/>
      <c r="AD4277" s="242"/>
      <c r="AE4277" s="242"/>
      <c r="AF4277" s="242"/>
      <c r="AG4277" s="242"/>
      <c r="AH4277" s="242"/>
    </row>
    <row r="4401" spans="2:34">
      <c r="B4401" s="55"/>
      <c r="C4401" s="55"/>
      <c r="D4401" s="55"/>
      <c r="E4401" s="55"/>
      <c r="F4401" s="55"/>
      <c r="G4401" s="55"/>
      <c r="H4401" s="55"/>
      <c r="I4401" s="55"/>
      <c r="J4401" s="55"/>
      <c r="K4401" s="55"/>
      <c r="L4401" s="55"/>
      <c r="M4401" s="55"/>
      <c r="N4401" s="55"/>
      <c r="O4401" s="55"/>
      <c r="P4401" s="55"/>
      <c r="Q4401" s="55"/>
      <c r="R4401" s="55"/>
      <c r="S4401" s="55"/>
      <c r="T4401" s="55"/>
      <c r="U4401" s="55"/>
      <c r="V4401" s="55"/>
      <c r="W4401" s="55"/>
      <c r="X4401" s="55"/>
      <c r="Y4401" s="55"/>
      <c r="Z4401" s="55"/>
      <c r="AA4401" s="55"/>
      <c r="AB4401" s="55"/>
      <c r="AC4401" s="55"/>
      <c r="AD4401" s="55"/>
      <c r="AE4401" s="55"/>
      <c r="AF4401" s="55"/>
      <c r="AG4401" s="55"/>
      <c r="AH4401" s="55"/>
    </row>
    <row r="4402" spans="2:34">
      <c r="B4402" s="242"/>
      <c r="C4402" s="242"/>
      <c r="D4402" s="242"/>
      <c r="E4402" s="242"/>
      <c r="F4402" s="242"/>
      <c r="G4402" s="242"/>
      <c r="H4402" s="242"/>
      <c r="I4402" s="242"/>
      <c r="J4402" s="242"/>
      <c r="K4402" s="242"/>
      <c r="L4402" s="242"/>
      <c r="M4402" s="242"/>
      <c r="N4402" s="242"/>
      <c r="O4402" s="242"/>
      <c r="P4402" s="242"/>
      <c r="Q4402" s="242"/>
      <c r="R4402" s="242"/>
      <c r="S4402" s="242"/>
      <c r="T4402" s="242"/>
      <c r="U4402" s="242"/>
      <c r="V4402" s="242"/>
      <c r="W4402" s="242"/>
      <c r="X4402" s="242"/>
      <c r="Y4402" s="242"/>
      <c r="Z4402" s="242"/>
      <c r="AA4402" s="242"/>
      <c r="AB4402" s="242"/>
      <c r="AC4402" s="242"/>
      <c r="AD4402" s="242"/>
      <c r="AE4402" s="242"/>
      <c r="AF4402" s="242"/>
      <c r="AG4402" s="242"/>
      <c r="AH4402" s="242"/>
    </row>
  </sheetData>
  <mergeCells count="29">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1169:AH1169"/>
    <mergeCell ref="B1269:AH1269"/>
    <mergeCell ref="B1495:AH1495"/>
    <mergeCell ref="B1713:AH1713"/>
    <mergeCell ref="B1990:AH1990"/>
    <mergeCell ref="B2325:AH2325"/>
    <mergeCell ref="B2645:AH2645"/>
    <mergeCell ref="B638:AH638"/>
    <mergeCell ref="B116:AH116"/>
    <mergeCell ref="B258:AH258"/>
    <mergeCell ref="B340:AH340"/>
    <mergeCell ref="B452:AH452"/>
    <mergeCell ref="B557:AH557"/>
    <mergeCell ref="B275:AG275"/>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
  <sheetViews>
    <sheetView workbookViewId="0"/>
  </sheetViews>
  <sheetFormatPr defaultRowHeight="15"/>
  <cols>
    <col min="1" max="1" width="33.85546875" customWidth="1"/>
  </cols>
  <sheetData>
    <row r="1" spans="1:3">
      <c r="A1" s="1"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83"/>
  <sheetViews>
    <sheetView zoomScaleNormal="100" workbookViewId="0">
      <pane xSplit="1" ySplit="2" topLeftCell="O3" activePane="bottomRight" state="frozen"/>
      <selection pane="topRight" activeCell="B1" sqref="B1"/>
      <selection pane="bottomLeft" activeCell="A3" sqref="A3"/>
      <selection pane="bottomRight" activeCell="AM28" sqref="AM28"/>
    </sheetView>
  </sheetViews>
  <sheetFormatPr defaultColWidth="9.140625" defaultRowHeight="12.75"/>
  <cols>
    <col min="1" max="1" width="37.7109375" style="32" customWidth="1"/>
    <col min="2" max="26" width="8.7109375" style="32" customWidth="1"/>
    <col min="27" max="33" width="8.7109375" style="24" customWidth="1"/>
    <col min="34" max="38" width="9.140625" style="24"/>
    <col min="39" max="39" width="11.7109375" style="24" bestFit="1" customWidth="1"/>
    <col min="40" max="16384" width="9.140625" style="24"/>
  </cols>
  <sheetData>
    <row r="1" spans="1:40" s="22" customFormat="1" ht="16.5" customHeight="1" thickBot="1">
      <c r="A1" s="276" t="s">
        <v>167</v>
      </c>
      <c r="B1" s="276"/>
      <c r="C1" s="276"/>
      <c r="D1" s="276"/>
      <c r="E1" s="276"/>
      <c r="F1" s="276"/>
      <c r="G1" s="276"/>
      <c r="H1" s="276"/>
      <c r="I1" s="276"/>
      <c r="J1" s="276"/>
      <c r="K1" s="276"/>
      <c r="L1" s="276"/>
      <c r="M1" s="276"/>
      <c r="N1" s="276"/>
      <c r="O1" s="276"/>
      <c r="P1" s="276"/>
      <c r="Q1" s="276"/>
      <c r="R1" s="276"/>
      <c r="S1" s="276"/>
      <c r="T1" s="276"/>
      <c r="U1" s="276"/>
      <c r="V1" s="276"/>
      <c r="W1" s="276"/>
      <c r="X1" s="276"/>
      <c r="Y1" s="276"/>
      <c r="Z1" s="276"/>
      <c r="AA1" s="276"/>
      <c r="AB1" s="276"/>
      <c r="AC1" s="276"/>
      <c r="AD1" s="276"/>
      <c r="AE1" s="276"/>
      <c r="AF1" s="276"/>
      <c r="AG1" s="276"/>
    </row>
    <row r="2" spans="1:40" s="23" customFormat="1" ht="16.5" customHeight="1">
      <c r="A2" s="33"/>
      <c r="B2" s="34">
        <v>1960</v>
      </c>
      <c r="C2" s="34">
        <v>1965</v>
      </c>
      <c r="D2" s="34">
        <v>1970</v>
      </c>
      <c r="E2" s="34">
        <v>1975</v>
      </c>
      <c r="F2" s="34">
        <v>1980</v>
      </c>
      <c r="G2" s="34">
        <v>1985</v>
      </c>
      <c r="H2" s="34">
        <v>1990</v>
      </c>
      <c r="I2" s="34">
        <v>1991</v>
      </c>
      <c r="J2" s="34">
        <v>1992</v>
      </c>
      <c r="K2" s="34">
        <v>1993</v>
      </c>
      <c r="L2" s="34">
        <v>1994</v>
      </c>
      <c r="M2" s="34">
        <v>1995</v>
      </c>
      <c r="N2" s="34">
        <v>1996</v>
      </c>
      <c r="O2" s="34">
        <v>1997</v>
      </c>
      <c r="P2" s="34">
        <v>1998</v>
      </c>
      <c r="Q2" s="34">
        <v>1999</v>
      </c>
      <c r="R2" s="34">
        <v>2000</v>
      </c>
      <c r="S2" s="34">
        <v>2001</v>
      </c>
      <c r="T2" s="33">
        <v>2002</v>
      </c>
      <c r="U2" s="33">
        <v>2003</v>
      </c>
      <c r="V2" s="35">
        <v>2004</v>
      </c>
      <c r="W2" s="33">
        <v>2005</v>
      </c>
      <c r="X2" s="33">
        <v>2006</v>
      </c>
      <c r="Y2" s="33">
        <v>2007</v>
      </c>
      <c r="Z2" s="33">
        <v>2008</v>
      </c>
      <c r="AA2" s="33">
        <v>2009</v>
      </c>
      <c r="AB2" s="33">
        <v>2010</v>
      </c>
      <c r="AC2" s="34">
        <v>2011</v>
      </c>
      <c r="AD2" s="34">
        <v>2012</v>
      </c>
      <c r="AE2" s="33">
        <v>2013</v>
      </c>
      <c r="AF2" s="34">
        <v>2014</v>
      </c>
      <c r="AG2" s="34">
        <v>2015</v>
      </c>
      <c r="AH2" s="34">
        <v>2016</v>
      </c>
      <c r="AI2" s="34">
        <v>2017</v>
      </c>
      <c r="AJ2" s="34">
        <v>2018</v>
      </c>
      <c r="AK2" s="34">
        <v>2019</v>
      </c>
      <c r="AL2" s="34">
        <v>2020</v>
      </c>
      <c r="AM2" s="34">
        <v>2021</v>
      </c>
      <c r="AN2" s="34">
        <v>2022</v>
      </c>
    </row>
    <row r="3" spans="1:40" ht="16.5" customHeight="1">
      <c r="A3" s="36" t="s">
        <v>168</v>
      </c>
      <c r="B3" s="37"/>
      <c r="C3" s="37"/>
      <c r="D3" s="37"/>
      <c r="E3" s="38"/>
      <c r="F3" s="38"/>
      <c r="G3" s="39"/>
      <c r="H3" s="39"/>
      <c r="I3" s="39"/>
      <c r="J3" s="39"/>
      <c r="K3" s="39"/>
      <c r="L3" s="39"/>
      <c r="M3" s="39"/>
      <c r="N3" s="39"/>
      <c r="O3" s="39"/>
      <c r="P3" s="39"/>
      <c r="Q3" s="39"/>
      <c r="R3" s="39"/>
      <c r="S3" s="37"/>
      <c r="T3" s="39"/>
      <c r="U3" s="39"/>
      <c r="V3" s="39"/>
      <c r="W3" s="39"/>
      <c r="X3" s="39"/>
      <c r="Y3" s="39"/>
      <c r="Z3" s="39"/>
      <c r="AA3" s="37"/>
      <c r="AB3" s="37"/>
      <c r="AC3" s="37"/>
      <c r="AD3" s="37"/>
      <c r="AE3" s="40"/>
      <c r="AF3" s="40"/>
      <c r="AG3" s="40"/>
      <c r="AH3" s="40"/>
      <c r="AI3" s="40"/>
      <c r="AJ3" s="40"/>
      <c r="AK3" s="40"/>
      <c r="AL3" s="40"/>
      <c r="AM3" s="40"/>
      <c r="AN3" s="40"/>
    </row>
    <row r="4" spans="1:40" ht="16.5" customHeight="1">
      <c r="A4" s="41" t="s">
        <v>241</v>
      </c>
      <c r="B4" s="42">
        <v>31099</v>
      </c>
      <c r="C4" s="42">
        <v>53226</v>
      </c>
      <c r="D4" s="42">
        <v>108442</v>
      </c>
      <c r="E4" s="42">
        <v>119591.474</v>
      </c>
      <c r="F4" s="42">
        <v>190765.929</v>
      </c>
      <c r="G4" s="42">
        <v>275863.54700000002</v>
      </c>
      <c r="H4" s="42">
        <v>337215.22553599998</v>
      </c>
      <c r="I4" s="42">
        <v>329787.96750099998</v>
      </c>
      <c r="J4" s="42">
        <v>345019.61278099997</v>
      </c>
      <c r="K4" s="42">
        <v>351096.458323</v>
      </c>
      <c r="L4" s="42">
        <v>376873.402328</v>
      </c>
      <c r="M4" s="42">
        <v>391593.82941200002</v>
      </c>
      <c r="N4" s="42">
        <v>419281.55251800001</v>
      </c>
      <c r="O4" s="42">
        <v>439262.67014</v>
      </c>
      <c r="P4" s="42">
        <v>449103.79910300003</v>
      </c>
      <c r="Q4" s="42">
        <v>473081.98319599999</v>
      </c>
      <c r="R4" s="42">
        <v>500431.77514500002</v>
      </c>
      <c r="S4" s="42">
        <v>473591.64681000001</v>
      </c>
      <c r="T4" s="42">
        <v>472190.76637199998</v>
      </c>
      <c r="U4" s="42">
        <v>497648.14399399998</v>
      </c>
      <c r="V4" s="42">
        <v>547931.15319800004</v>
      </c>
      <c r="W4" s="42">
        <v>572868.82004599995</v>
      </c>
      <c r="X4" s="42">
        <v>576823.04937200004</v>
      </c>
      <c r="Y4" s="42">
        <v>594614.09036200005</v>
      </c>
      <c r="Z4" s="42">
        <v>570089.94696500001</v>
      </c>
      <c r="AA4" s="42">
        <v>540693.68270899996</v>
      </c>
      <c r="AB4" s="42">
        <v>554710.522322</v>
      </c>
      <c r="AC4" s="42">
        <v>565613.64535799995</v>
      </c>
      <c r="AD4" s="42">
        <v>570438.230553</v>
      </c>
      <c r="AE4" s="42">
        <v>579461.44977599999</v>
      </c>
      <c r="AF4" s="42">
        <v>597005.00355200004</v>
      </c>
      <c r="AG4" s="42">
        <v>632154.82412700006</v>
      </c>
      <c r="AH4" s="42">
        <v>661477.92748199997</v>
      </c>
      <c r="AI4" s="42">
        <v>685472.464806</v>
      </c>
      <c r="AJ4" s="42">
        <v>722415.33364099998</v>
      </c>
      <c r="AK4" s="42">
        <v>754449.99504800001</v>
      </c>
      <c r="AL4" s="42">
        <v>304493.67882299999</v>
      </c>
      <c r="AM4" s="42">
        <v>573403.80981300003</v>
      </c>
      <c r="AN4" s="42">
        <v>708837.67463999998</v>
      </c>
    </row>
    <row r="5" spans="1:40" ht="16.5" customHeight="1">
      <c r="A5" s="41" t="s">
        <v>242</v>
      </c>
      <c r="B5" s="42">
        <v>2300</v>
      </c>
      <c r="C5" s="42" t="s">
        <v>170</v>
      </c>
      <c r="D5" s="42">
        <v>9100</v>
      </c>
      <c r="E5" s="42" t="s">
        <v>170</v>
      </c>
      <c r="F5" s="42">
        <v>14700</v>
      </c>
      <c r="G5" s="42" t="s">
        <v>170</v>
      </c>
      <c r="H5" s="42">
        <v>13000</v>
      </c>
      <c r="I5" s="42" t="s">
        <v>170</v>
      </c>
      <c r="J5" s="42" t="s">
        <v>170</v>
      </c>
      <c r="K5" s="42" t="s">
        <v>170</v>
      </c>
      <c r="L5" s="42" t="s">
        <v>170</v>
      </c>
      <c r="M5" s="42">
        <v>10800</v>
      </c>
      <c r="N5" s="42">
        <v>12000</v>
      </c>
      <c r="O5" s="42">
        <v>12500</v>
      </c>
      <c r="P5" s="42">
        <v>13100</v>
      </c>
      <c r="Q5" s="42">
        <v>14100</v>
      </c>
      <c r="R5" s="42">
        <v>15200</v>
      </c>
      <c r="S5" s="42">
        <v>15900</v>
      </c>
      <c r="T5" s="42" t="s">
        <v>170</v>
      </c>
      <c r="U5" s="42" t="s">
        <v>170</v>
      </c>
      <c r="V5" s="42" t="s">
        <v>170</v>
      </c>
      <c r="W5" s="42" t="s">
        <v>170</v>
      </c>
      <c r="X5" s="42" t="s">
        <v>170</v>
      </c>
      <c r="Y5" s="42" t="s">
        <v>170</v>
      </c>
      <c r="Z5" s="42" t="s">
        <v>170</v>
      </c>
      <c r="AA5" s="42" t="s">
        <v>170</v>
      </c>
      <c r="AB5" s="42" t="s">
        <v>170</v>
      </c>
      <c r="AC5" s="42" t="s">
        <v>170</v>
      </c>
      <c r="AD5" s="42" t="s">
        <v>170</v>
      </c>
      <c r="AE5" s="42" t="s">
        <v>170</v>
      </c>
      <c r="AF5" s="42" t="s">
        <v>170</v>
      </c>
      <c r="AG5" s="42" t="s">
        <v>170</v>
      </c>
      <c r="AH5" s="42" t="s">
        <v>170</v>
      </c>
      <c r="AI5" s="42" t="s">
        <v>170</v>
      </c>
      <c r="AJ5" s="42" t="s">
        <v>170</v>
      </c>
      <c r="AK5" s="42" t="s">
        <v>170</v>
      </c>
      <c r="AL5" s="42" t="s">
        <v>170</v>
      </c>
      <c r="AM5" s="42" t="s">
        <v>170</v>
      </c>
      <c r="AN5" s="42" t="s">
        <v>170</v>
      </c>
    </row>
    <row r="6" spans="1:40" ht="16.5" customHeight="1">
      <c r="A6" s="43" t="s">
        <v>169</v>
      </c>
      <c r="B6" s="39">
        <v>1272078.3999999999</v>
      </c>
      <c r="C6" s="39">
        <v>1555237.28</v>
      </c>
      <c r="D6" s="39">
        <v>2042002.2799999998</v>
      </c>
      <c r="E6" s="39">
        <v>2404954.4</v>
      </c>
      <c r="F6" s="39">
        <v>2653510.21</v>
      </c>
      <c r="G6" s="39">
        <v>2991120.8</v>
      </c>
      <c r="H6" s="39">
        <v>3539602.56</v>
      </c>
      <c r="I6" s="39">
        <v>3578582.4400000004</v>
      </c>
      <c r="J6" s="39">
        <v>3676688.44</v>
      </c>
      <c r="K6" s="39">
        <v>3747067.87</v>
      </c>
      <c r="L6" s="39">
        <v>3939875</v>
      </c>
      <c r="M6" s="39">
        <v>3848458</v>
      </c>
      <c r="N6" s="39">
        <v>3951008.7272999999</v>
      </c>
      <c r="O6" s="39">
        <v>4071136.5328719998</v>
      </c>
      <c r="P6" s="39">
        <v>4182066.2400156059</v>
      </c>
      <c r="Q6" s="39">
        <v>4285299.4390774053</v>
      </c>
      <c r="R6" s="39">
        <v>4370488.7148582162</v>
      </c>
      <c r="S6" s="39">
        <v>4623397.8260386921</v>
      </c>
      <c r="T6" s="39">
        <v>4646520.9849062953</v>
      </c>
      <c r="U6" s="39">
        <v>4701825.0032426612</v>
      </c>
      <c r="V6" s="39">
        <v>4824654.4447763506</v>
      </c>
      <c r="W6" s="39">
        <v>4867608.4897589097</v>
      </c>
      <c r="X6" s="39">
        <v>4908058.8374757655</v>
      </c>
      <c r="Y6" s="39">
        <v>4959766.7012</v>
      </c>
      <c r="Z6" s="39">
        <v>4900171</v>
      </c>
      <c r="AA6" s="39">
        <v>5000591.895902345</v>
      </c>
      <c r="AB6" s="39">
        <v>5009805.5620214241</v>
      </c>
      <c r="AC6" s="39">
        <v>4997049.3066988336</v>
      </c>
      <c r="AD6" s="39">
        <v>5046332.4132198002</v>
      </c>
      <c r="AE6" s="39">
        <v>5083123.4649372874</v>
      </c>
      <c r="AF6" s="39">
        <v>5158160.8548277542</v>
      </c>
      <c r="AG6" s="39">
        <v>5282710.2500658771</v>
      </c>
      <c r="AH6" s="39">
        <v>5411827.6229987517</v>
      </c>
      <c r="AI6" s="39">
        <v>5482189.7570441701</v>
      </c>
      <c r="AJ6" s="39">
        <v>5545845.3035232006</v>
      </c>
      <c r="AK6" s="39">
        <v>5579125.9722718718</v>
      </c>
      <c r="AL6" s="39">
        <v>4934929.062720011</v>
      </c>
      <c r="AM6" s="44">
        <v>5335751.8060417445</v>
      </c>
      <c r="AN6" s="39" t="s">
        <v>171</v>
      </c>
    </row>
    <row r="7" spans="1:40" ht="16.5" customHeight="1">
      <c r="A7" s="45" t="s">
        <v>243</v>
      </c>
      <c r="B7" s="42">
        <v>1144673.3999999999</v>
      </c>
      <c r="C7" s="42">
        <v>1394803.28</v>
      </c>
      <c r="D7" s="42">
        <v>1750897</v>
      </c>
      <c r="E7" s="42">
        <v>1954165.5</v>
      </c>
      <c r="F7" s="42">
        <v>2011988.76</v>
      </c>
      <c r="G7" s="42">
        <v>2094620.64</v>
      </c>
      <c r="H7" s="42">
        <v>2281390.92</v>
      </c>
      <c r="I7" s="42">
        <v>2200259.7000000002</v>
      </c>
      <c r="J7" s="42">
        <v>2208226.09</v>
      </c>
      <c r="K7" s="42">
        <v>2213281.4900000002</v>
      </c>
      <c r="L7" s="42">
        <v>2756223</v>
      </c>
      <c r="M7" s="42">
        <v>2286887</v>
      </c>
      <c r="N7" s="42">
        <v>2337068</v>
      </c>
      <c r="O7" s="42">
        <v>2389065</v>
      </c>
      <c r="P7" s="42">
        <v>2463828.420042248</v>
      </c>
      <c r="Q7" s="42">
        <v>2495140.3026243281</v>
      </c>
      <c r="R7" s="42">
        <v>2544457.3524414399</v>
      </c>
      <c r="S7" s="42">
        <v>2556481.2400000002</v>
      </c>
      <c r="T7" s="42">
        <v>2620388.92</v>
      </c>
      <c r="U7" s="42">
        <v>2641885.0920744999</v>
      </c>
      <c r="V7" s="42">
        <v>2685826.6531088967</v>
      </c>
      <c r="W7" s="42">
        <v>2699304.6428176584</v>
      </c>
      <c r="X7" s="42">
        <v>2671044.2305259043</v>
      </c>
      <c r="Y7" s="42">
        <v>3324977</v>
      </c>
      <c r="Z7" s="42">
        <v>3199116</v>
      </c>
      <c r="AA7" s="42">
        <v>3413874.6951679634</v>
      </c>
      <c r="AB7" s="42">
        <v>3429995.6410861243</v>
      </c>
      <c r="AC7" s="42">
        <v>3464405.2296386864</v>
      </c>
      <c r="AD7" s="42">
        <v>3490438.2857423411</v>
      </c>
      <c r="AE7" s="42">
        <v>3507723.0973114655</v>
      </c>
      <c r="AF7" s="42">
        <v>3502000.6903627221</v>
      </c>
      <c r="AG7" s="42">
        <v>3628378.8815517384</v>
      </c>
      <c r="AH7" s="42">
        <v>3699794.4380078609</v>
      </c>
      <c r="AI7" s="42">
        <v>3709919.1961312541</v>
      </c>
      <c r="AJ7" s="42">
        <v>3729610.234329388</v>
      </c>
      <c r="AK7" s="42">
        <v>3765896.0121443863</v>
      </c>
      <c r="AL7" s="42">
        <v>3225113.8011595304</v>
      </c>
      <c r="AM7" s="46">
        <v>3471173.7607224053</v>
      </c>
      <c r="AN7" s="42" t="s">
        <v>171</v>
      </c>
    </row>
    <row r="8" spans="1:40" ht="16.5" customHeight="1">
      <c r="A8" s="45" t="s">
        <v>244</v>
      </c>
      <c r="B8" s="42" t="s">
        <v>171</v>
      </c>
      <c r="C8" s="42" t="s">
        <v>171</v>
      </c>
      <c r="D8" s="42">
        <v>3276.9</v>
      </c>
      <c r="E8" s="42">
        <v>6191.9</v>
      </c>
      <c r="F8" s="42">
        <v>12256.8</v>
      </c>
      <c r="G8" s="42">
        <v>11811.8</v>
      </c>
      <c r="H8" s="42">
        <v>12424.1</v>
      </c>
      <c r="I8" s="42">
        <v>11656.06</v>
      </c>
      <c r="J8" s="42">
        <v>11946.25</v>
      </c>
      <c r="K8" s="42">
        <v>12184.38</v>
      </c>
      <c r="L8" s="42">
        <v>11264</v>
      </c>
      <c r="M8" s="42">
        <v>10777</v>
      </c>
      <c r="N8" s="42">
        <v>10912</v>
      </c>
      <c r="O8" s="42">
        <v>11089</v>
      </c>
      <c r="P8" s="42">
        <v>11311.197996230532</v>
      </c>
      <c r="Q8" s="42">
        <v>11642.295010415633</v>
      </c>
      <c r="R8" s="42">
        <v>11515.796151175477</v>
      </c>
      <c r="S8" s="42">
        <v>11759.58</v>
      </c>
      <c r="T8" s="42">
        <v>12131.04</v>
      </c>
      <c r="U8" s="42">
        <v>12162.999800241942</v>
      </c>
      <c r="V8" s="42">
        <v>12855.361903711795</v>
      </c>
      <c r="W8" s="42">
        <v>13276.957048550581</v>
      </c>
      <c r="X8" s="42">
        <v>15302.837710775921</v>
      </c>
      <c r="Y8" s="42">
        <v>27173</v>
      </c>
      <c r="Z8" s="42">
        <v>26430</v>
      </c>
      <c r="AA8" s="42">
        <v>24162.284984465721</v>
      </c>
      <c r="AB8" s="42">
        <v>21482.715623236356</v>
      </c>
      <c r="AC8" s="42">
        <v>21516.752486125952</v>
      </c>
      <c r="AD8" s="42">
        <v>24815.916143547372</v>
      </c>
      <c r="AE8" s="42">
        <v>23633.293571165999</v>
      </c>
      <c r="AF8" s="42">
        <v>23173.173385423503</v>
      </c>
      <c r="AG8" s="42">
        <v>22751.532128664399</v>
      </c>
      <c r="AH8" s="42">
        <v>23725.111955421387</v>
      </c>
      <c r="AI8" s="42">
        <v>23381.622003386132</v>
      </c>
      <c r="AJ8" s="42">
        <v>23296.76856786057</v>
      </c>
      <c r="AK8" s="42">
        <v>22846.373475193806</v>
      </c>
      <c r="AL8" s="42">
        <v>21617.631727385826</v>
      </c>
      <c r="AM8" s="46">
        <v>23658.519407819236</v>
      </c>
      <c r="AN8" s="42" t="s">
        <v>171</v>
      </c>
    </row>
    <row r="9" spans="1:40" ht="16.5" customHeight="1">
      <c r="A9" s="45" t="s">
        <v>245</v>
      </c>
      <c r="B9" s="42" t="s">
        <v>171</v>
      </c>
      <c r="C9" s="42" t="s">
        <v>171</v>
      </c>
      <c r="D9" s="42">
        <v>225613.38</v>
      </c>
      <c r="E9" s="42">
        <v>363267</v>
      </c>
      <c r="F9" s="42">
        <v>520773.65</v>
      </c>
      <c r="G9" s="42">
        <v>688091.36</v>
      </c>
      <c r="H9" s="42">
        <v>999753.54</v>
      </c>
      <c r="I9" s="42">
        <v>1116957.68</v>
      </c>
      <c r="J9" s="42">
        <v>1201667.1000000001</v>
      </c>
      <c r="K9" s="42">
        <v>1252860</v>
      </c>
      <c r="L9" s="42">
        <v>885897</v>
      </c>
      <c r="M9" s="42">
        <v>1256146</v>
      </c>
      <c r="N9" s="42">
        <v>1298299</v>
      </c>
      <c r="O9" s="42">
        <v>1352675</v>
      </c>
      <c r="P9" s="42">
        <v>1380557.2397938734</v>
      </c>
      <c r="Q9" s="42">
        <v>1432782.3794077854</v>
      </c>
      <c r="R9" s="42">
        <v>1467663.7991499156</v>
      </c>
      <c r="S9" s="42">
        <v>1678852.5595885422</v>
      </c>
      <c r="T9" s="42">
        <v>1674791.8930520001</v>
      </c>
      <c r="U9" s="42">
        <v>1706102.912463947</v>
      </c>
      <c r="V9" s="42">
        <v>1780771.1384466074</v>
      </c>
      <c r="W9" s="42">
        <v>1804848.0064037023</v>
      </c>
      <c r="X9" s="42">
        <v>1876689.847532914</v>
      </c>
      <c r="Y9" s="42">
        <v>1017007</v>
      </c>
      <c r="Z9" s="42">
        <v>1049667</v>
      </c>
      <c r="AA9" s="42">
        <v>991383.33848368167</v>
      </c>
      <c r="AB9" s="42">
        <v>1001455.7277059199</v>
      </c>
      <c r="AC9" s="42">
        <v>972382.44726826402</v>
      </c>
      <c r="AD9" s="42">
        <v>970669.41516661318</v>
      </c>
      <c r="AE9" s="42">
        <v>977476.62107445241</v>
      </c>
      <c r="AF9" s="42">
        <v>1037129.0861966583</v>
      </c>
      <c r="AG9" s="42">
        <v>1028773.6840018815</v>
      </c>
      <c r="AH9" s="42">
        <v>1075233.5052042801</v>
      </c>
      <c r="AI9" s="42">
        <v>1106303.4454204475</v>
      </c>
      <c r="AJ9" s="42">
        <v>1119644.0825954296</v>
      </c>
      <c r="AK9" s="42">
        <v>1128488.8887035879</v>
      </c>
      <c r="AL9" s="42">
        <v>1085129.151521432</v>
      </c>
      <c r="AM9" s="46">
        <v>1168195.84879263</v>
      </c>
      <c r="AN9" s="42" t="s">
        <v>171</v>
      </c>
    </row>
    <row r="10" spans="1:40" ht="16.5" customHeight="1">
      <c r="A10" s="41" t="s">
        <v>246</v>
      </c>
      <c r="B10" s="42">
        <v>98551</v>
      </c>
      <c r="C10" s="42">
        <v>128769</v>
      </c>
      <c r="D10" s="42">
        <v>27081</v>
      </c>
      <c r="E10" s="42">
        <v>34606</v>
      </c>
      <c r="F10" s="42">
        <v>39813</v>
      </c>
      <c r="G10" s="42">
        <v>45441</v>
      </c>
      <c r="H10" s="42">
        <v>51901</v>
      </c>
      <c r="I10" s="42">
        <v>52898</v>
      </c>
      <c r="J10" s="42">
        <v>53874</v>
      </c>
      <c r="K10" s="42">
        <v>56772</v>
      </c>
      <c r="L10" s="42">
        <v>61284</v>
      </c>
      <c r="M10" s="42">
        <v>62705</v>
      </c>
      <c r="N10" s="42">
        <v>64072</v>
      </c>
      <c r="O10" s="42">
        <v>66893</v>
      </c>
      <c r="P10" s="42">
        <v>68021</v>
      </c>
      <c r="Q10" s="42">
        <v>70311</v>
      </c>
      <c r="R10" s="42">
        <v>70500</v>
      </c>
      <c r="S10" s="42">
        <v>85488.639999999999</v>
      </c>
      <c r="T10" s="42">
        <v>75866</v>
      </c>
      <c r="U10" s="42">
        <v>77756.625026012029</v>
      </c>
      <c r="V10" s="42">
        <v>78441.001270563196</v>
      </c>
      <c r="W10" s="42">
        <v>78495.659525951312</v>
      </c>
      <c r="X10" s="42">
        <v>80344.221164056842</v>
      </c>
      <c r="Y10" s="42">
        <v>119979</v>
      </c>
      <c r="Z10" s="42">
        <v>126855</v>
      </c>
      <c r="AA10" s="42">
        <v>120206.75691287633</v>
      </c>
      <c r="AB10" s="42">
        <v>110738.2452064016</v>
      </c>
      <c r="AC10" s="42">
        <v>103803.03027298137</v>
      </c>
      <c r="AD10" s="42">
        <v>105605.2225970268</v>
      </c>
      <c r="AE10" s="42">
        <v>106581.57890487878</v>
      </c>
      <c r="AF10" s="42">
        <v>109301.40619692924</v>
      </c>
      <c r="AG10" s="42">
        <v>109597.31844960712</v>
      </c>
      <c r="AH10" s="42">
        <v>113337.94163267993</v>
      </c>
      <c r="AI10" s="42">
        <v>116102.39910916959</v>
      </c>
      <c r="AJ10" s="42">
        <v>120698.99421461202</v>
      </c>
      <c r="AK10" s="42">
        <v>124745.70718075465</v>
      </c>
      <c r="AL10" s="42">
        <v>117832.17393367999</v>
      </c>
      <c r="AM10" s="46">
        <v>131637.174901808</v>
      </c>
      <c r="AN10" s="42" t="s">
        <v>171</v>
      </c>
    </row>
    <row r="11" spans="1:40" ht="16.5" customHeight="1">
      <c r="A11" s="41" t="s">
        <v>172</v>
      </c>
      <c r="B11" s="42">
        <v>28854</v>
      </c>
      <c r="C11" s="42">
        <v>31665</v>
      </c>
      <c r="D11" s="42">
        <v>35134</v>
      </c>
      <c r="E11" s="42">
        <v>46724</v>
      </c>
      <c r="F11" s="42">
        <v>68678</v>
      </c>
      <c r="G11" s="42">
        <v>78063</v>
      </c>
      <c r="H11" s="42">
        <v>94341</v>
      </c>
      <c r="I11" s="42">
        <v>96645</v>
      </c>
      <c r="J11" s="42">
        <v>99510</v>
      </c>
      <c r="K11" s="42">
        <v>103116</v>
      </c>
      <c r="L11" s="42">
        <v>108932</v>
      </c>
      <c r="M11" s="42">
        <v>115451</v>
      </c>
      <c r="N11" s="42">
        <v>118899</v>
      </c>
      <c r="O11" s="42">
        <v>124584</v>
      </c>
      <c r="P11" s="42">
        <v>128359</v>
      </c>
      <c r="Q11" s="42">
        <v>132386</v>
      </c>
      <c r="R11" s="42">
        <v>135020</v>
      </c>
      <c r="S11" s="42">
        <v>161169.12</v>
      </c>
      <c r="T11" s="42">
        <v>138737</v>
      </c>
      <c r="U11" s="42">
        <v>140159.96248174272</v>
      </c>
      <c r="V11" s="42">
        <v>142369.77185656936</v>
      </c>
      <c r="W11" s="42">
        <v>144027.63604132412</v>
      </c>
      <c r="X11" s="42">
        <v>142169.22730548185</v>
      </c>
      <c r="Y11" s="42">
        <v>184199</v>
      </c>
      <c r="Z11" s="42">
        <v>183826</v>
      </c>
      <c r="AA11" s="42">
        <v>168099.53433899098</v>
      </c>
      <c r="AB11" s="42">
        <v>175788.97173715092</v>
      </c>
      <c r="AC11" s="42">
        <v>163791.29311902044</v>
      </c>
      <c r="AD11" s="42">
        <v>163601.73110557569</v>
      </c>
      <c r="AE11" s="42">
        <v>168435.63414130086</v>
      </c>
      <c r="AF11" s="42">
        <v>169830.17838475661</v>
      </c>
      <c r="AG11" s="42">
        <v>170246.27799988686</v>
      </c>
      <c r="AH11" s="42">
        <v>174556.97827435564</v>
      </c>
      <c r="AI11" s="42">
        <v>181490.18169777928</v>
      </c>
      <c r="AJ11" s="42">
        <v>184165.1211510069</v>
      </c>
      <c r="AK11" s="42">
        <v>175304.70135307586</v>
      </c>
      <c r="AL11" s="42">
        <v>179816.80092319596</v>
      </c>
      <c r="AM11" s="46">
        <v>195389.15734589699</v>
      </c>
      <c r="AN11" s="42" t="s">
        <v>171</v>
      </c>
    </row>
    <row r="12" spans="1:40" ht="16.5" customHeight="1">
      <c r="A12" s="50" t="s">
        <v>247</v>
      </c>
      <c r="B12" s="42" t="s">
        <v>171</v>
      </c>
      <c r="C12" s="42" t="s">
        <v>171</v>
      </c>
      <c r="D12" s="42" t="s">
        <v>171</v>
      </c>
      <c r="E12" s="42" t="s">
        <v>171</v>
      </c>
      <c r="F12" s="42" t="s">
        <v>171</v>
      </c>
      <c r="G12" s="42">
        <v>73093</v>
      </c>
      <c r="H12" s="42">
        <v>99792</v>
      </c>
      <c r="I12" s="42">
        <v>100166</v>
      </c>
      <c r="J12" s="42">
        <v>101465</v>
      </c>
      <c r="K12" s="42">
        <v>108854</v>
      </c>
      <c r="L12" s="42">
        <v>116275</v>
      </c>
      <c r="M12" s="42">
        <v>116492</v>
      </c>
      <c r="N12" s="42">
        <v>121758.7273</v>
      </c>
      <c r="O12" s="42">
        <v>126830.53287200001</v>
      </c>
      <c r="P12" s="42">
        <v>129989.38218325401</v>
      </c>
      <c r="Q12" s="42">
        <v>143037.46203487608</v>
      </c>
      <c r="R12" s="42">
        <v>141331.7671156849</v>
      </c>
      <c r="S12" s="42">
        <v>129646.68645014966</v>
      </c>
      <c r="T12" s="42">
        <v>124606.13185429553</v>
      </c>
      <c r="U12" s="42">
        <v>123757.41139621758</v>
      </c>
      <c r="V12" s="42">
        <v>124390.5181900022</v>
      </c>
      <c r="W12" s="42">
        <v>127655.58792172259</v>
      </c>
      <c r="X12" s="42">
        <v>122508.47323663282</v>
      </c>
      <c r="Y12" s="42">
        <v>286431.70120000001</v>
      </c>
      <c r="Z12" s="42">
        <v>292075.290018</v>
      </c>
      <c r="AA12" s="42">
        <v>282865.28601436689</v>
      </c>
      <c r="AB12" s="42">
        <v>270344.2606625912</v>
      </c>
      <c r="AC12" s="42">
        <v>271150.55391375569</v>
      </c>
      <c r="AD12" s="42">
        <v>291201.84246469656</v>
      </c>
      <c r="AE12" s="42">
        <v>299273.23993402399</v>
      </c>
      <c r="AF12" s="42">
        <v>316726.32030126388</v>
      </c>
      <c r="AG12" s="42">
        <v>322962.55593409849</v>
      </c>
      <c r="AH12" s="42">
        <v>325179.64792415383</v>
      </c>
      <c r="AI12" s="42">
        <v>344992.9126821332</v>
      </c>
      <c r="AJ12" s="42">
        <v>368430.10266490339</v>
      </c>
      <c r="AK12" s="42">
        <v>361844.28941487317</v>
      </c>
      <c r="AL12" s="42">
        <v>305419.50345478667</v>
      </c>
      <c r="AM12" s="46">
        <v>345697.34487118549</v>
      </c>
      <c r="AN12" s="42" t="s">
        <v>171</v>
      </c>
    </row>
    <row r="13" spans="1:40" ht="16.5" customHeight="1">
      <c r="A13" s="47" t="s">
        <v>248</v>
      </c>
      <c r="B13" s="39" t="s">
        <v>170</v>
      </c>
      <c r="C13" s="39" t="s">
        <v>170</v>
      </c>
      <c r="D13" s="39" t="s">
        <v>170</v>
      </c>
      <c r="E13" s="39" t="s">
        <v>170</v>
      </c>
      <c r="F13" s="39">
        <v>39854</v>
      </c>
      <c r="G13" s="39">
        <v>39581</v>
      </c>
      <c r="H13" s="39">
        <v>41143</v>
      </c>
      <c r="I13" s="39">
        <v>40703</v>
      </c>
      <c r="J13" s="39">
        <v>40241</v>
      </c>
      <c r="K13" s="39">
        <v>39384</v>
      </c>
      <c r="L13" s="39">
        <v>39585</v>
      </c>
      <c r="M13" s="39">
        <v>39808</v>
      </c>
      <c r="N13" s="39">
        <v>38984.124200000006</v>
      </c>
      <c r="O13" s="39">
        <v>40180.218951999996</v>
      </c>
      <c r="P13" s="39">
        <v>41605.038687999993</v>
      </c>
      <c r="Q13" s="39">
        <v>43278.862481000004</v>
      </c>
      <c r="R13" s="39">
        <v>45100.241891000005</v>
      </c>
      <c r="S13" s="39">
        <v>46507.533026999998</v>
      </c>
      <c r="T13" s="39">
        <v>46096.088878999995</v>
      </c>
      <c r="U13" s="39">
        <v>45676.831126000005</v>
      </c>
      <c r="V13" s="39">
        <v>46545.783080000001</v>
      </c>
      <c r="W13" s="39">
        <v>47124.653055000002</v>
      </c>
      <c r="X13" s="39">
        <v>49504.172899999998</v>
      </c>
      <c r="Y13" s="39">
        <v>51873.259700000002</v>
      </c>
      <c r="Z13" s="39">
        <v>53712.078122999999</v>
      </c>
      <c r="AA13" s="39">
        <v>53898.382540000013</v>
      </c>
      <c r="AB13" s="39">
        <v>52627.181348999991</v>
      </c>
      <c r="AC13" s="39">
        <v>54328.134432999992</v>
      </c>
      <c r="AD13" s="39">
        <v>55169.258447999993</v>
      </c>
      <c r="AE13" s="39">
        <v>56467.102654000009</v>
      </c>
      <c r="AF13" s="39">
        <v>57012.092909000006</v>
      </c>
      <c r="AG13" s="39">
        <v>55697.697335999997</v>
      </c>
      <c r="AH13" s="39">
        <v>56321.611936000008</v>
      </c>
      <c r="AI13" s="39">
        <v>54825.884253999997</v>
      </c>
      <c r="AJ13" s="39">
        <v>53830.315945999995</v>
      </c>
      <c r="AK13" s="39">
        <v>54097.055531000005</v>
      </c>
      <c r="AL13" s="39">
        <v>31546.991245999998</v>
      </c>
      <c r="AM13" s="39">
        <v>22371.473348</v>
      </c>
      <c r="AN13" s="39" t="s">
        <v>171</v>
      </c>
    </row>
    <row r="14" spans="1:40" ht="16.5" customHeight="1">
      <c r="A14" s="50" t="s">
        <v>249</v>
      </c>
      <c r="B14" s="42" t="s">
        <v>170</v>
      </c>
      <c r="C14" s="42" t="s">
        <v>170</v>
      </c>
      <c r="D14" s="42" t="s">
        <v>170</v>
      </c>
      <c r="E14" s="42" t="s">
        <v>170</v>
      </c>
      <c r="F14" s="42">
        <v>21790</v>
      </c>
      <c r="G14" s="42">
        <v>21161</v>
      </c>
      <c r="H14" s="42">
        <v>20981</v>
      </c>
      <c r="I14" s="42">
        <v>21090</v>
      </c>
      <c r="J14" s="42">
        <v>20336</v>
      </c>
      <c r="K14" s="42">
        <v>20247</v>
      </c>
      <c r="L14" s="42">
        <v>18832</v>
      </c>
      <c r="M14" s="42">
        <v>18818</v>
      </c>
      <c r="N14" s="42">
        <v>16802.168100000003</v>
      </c>
      <c r="O14" s="42">
        <v>17509.219211999996</v>
      </c>
      <c r="P14" s="42">
        <v>17873.721648999999</v>
      </c>
      <c r="Q14" s="42">
        <v>18683.797939</v>
      </c>
      <c r="R14" s="42">
        <v>18807.334752999999</v>
      </c>
      <c r="S14" s="42">
        <v>19582.868181999998</v>
      </c>
      <c r="T14" s="42">
        <v>19678.689117000002</v>
      </c>
      <c r="U14" s="42">
        <v>19178.851354999999</v>
      </c>
      <c r="V14" s="42">
        <v>18920.853862999997</v>
      </c>
      <c r="W14" s="42">
        <v>19424.922553999997</v>
      </c>
      <c r="X14" s="42">
        <v>20390.185932999997</v>
      </c>
      <c r="Y14" s="42">
        <v>20388.053</v>
      </c>
      <c r="Z14" s="42">
        <v>21198.098654000001</v>
      </c>
      <c r="AA14" s="42">
        <v>21099.988628999999</v>
      </c>
      <c r="AB14" s="42">
        <v>20569.726839999999</v>
      </c>
      <c r="AC14" s="42">
        <v>19905.426138999999</v>
      </c>
      <c r="AD14" s="42">
        <v>20129.730629000001</v>
      </c>
      <c r="AE14" s="42">
        <v>18926.876337000002</v>
      </c>
      <c r="AF14" s="42">
        <v>18964.660620999999</v>
      </c>
      <c r="AG14" s="42">
        <v>18506.425159999999</v>
      </c>
      <c r="AH14" s="42">
        <v>18149.823675</v>
      </c>
      <c r="AI14" s="42">
        <v>17075.697165000001</v>
      </c>
      <c r="AJ14" s="42">
        <v>16584.114250999999</v>
      </c>
      <c r="AK14" s="42">
        <v>16387.317525999999</v>
      </c>
      <c r="AL14" s="42">
        <v>11736.487144000001</v>
      </c>
      <c r="AM14" s="42">
        <v>8243.0161960000005</v>
      </c>
      <c r="AN14" s="42" t="s">
        <v>171</v>
      </c>
    </row>
    <row r="15" spans="1:40" ht="16.5" customHeight="1">
      <c r="A15" s="41" t="s">
        <v>250</v>
      </c>
      <c r="B15" s="42" t="s">
        <v>170</v>
      </c>
      <c r="C15" s="42" t="s">
        <v>170</v>
      </c>
      <c r="D15" s="42" t="s">
        <v>170</v>
      </c>
      <c r="E15" s="42" t="s">
        <v>170</v>
      </c>
      <c r="F15" s="42" t="s">
        <v>171</v>
      </c>
      <c r="G15" s="42" t="s">
        <v>171</v>
      </c>
      <c r="H15" s="42" t="s">
        <v>171</v>
      </c>
      <c r="I15" s="42" t="s">
        <v>171</v>
      </c>
      <c r="J15" s="42" t="s">
        <v>171</v>
      </c>
      <c r="K15" s="42" t="s">
        <v>171</v>
      </c>
      <c r="L15" s="42" t="s">
        <v>171</v>
      </c>
      <c r="M15" s="42" t="s">
        <v>171</v>
      </c>
      <c r="N15" s="42" t="s">
        <v>171</v>
      </c>
      <c r="O15" s="42" t="s">
        <v>171</v>
      </c>
      <c r="P15" s="42" t="s">
        <v>171</v>
      </c>
      <c r="Q15" s="42" t="s">
        <v>171</v>
      </c>
      <c r="R15" s="42" t="s">
        <v>171</v>
      </c>
      <c r="S15" s="42" t="s">
        <v>171</v>
      </c>
      <c r="T15" s="42" t="s">
        <v>171</v>
      </c>
      <c r="U15" s="42" t="s">
        <v>171</v>
      </c>
      <c r="V15" s="42" t="s">
        <v>171</v>
      </c>
      <c r="W15" s="42" t="s">
        <v>171</v>
      </c>
      <c r="X15" s="42" t="s">
        <v>171</v>
      </c>
      <c r="Y15" s="42" t="s">
        <v>171</v>
      </c>
      <c r="Z15" s="42" t="s">
        <v>171</v>
      </c>
      <c r="AA15" s="42" t="s">
        <v>171</v>
      </c>
      <c r="AB15" s="42" t="s">
        <v>171</v>
      </c>
      <c r="AC15" s="42">
        <v>653.14929600000005</v>
      </c>
      <c r="AD15" s="42">
        <v>1012.461811</v>
      </c>
      <c r="AE15" s="42">
        <v>2330.5266470000001</v>
      </c>
      <c r="AF15" s="42">
        <v>2464.2874219999999</v>
      </c>
      <c r="AG15" s="42">
        <v>1586.7355230000001</v>
      </c>
      <c r="AH15" s="42">
        <v>2261.1835350000001</v>
      </c>
      <c r="AI15" s="42">
        <v>2147.8257210000002</v>
      </c>
      <c r="AJ15" s="42">
        <v>2040.4712919999999</v>
      </c>
      <c r="AK15" s="42">
        <v>1979.8159760000001</v>
      </c>
      <c r="AL15" s="42">
        <v>879.57698000000005</v>
      </c>
      <c r="AM15" s="42">
        <v>505.66693800000002</v>
      </c>
      <c r="AN15" s="42" t="s">
        <v>171</v>
      </c>
    </row>
    <row r="16" spans="1:40" ht="16.5" customHeight="1">
      <c r="A16" s="41" t="s">
        <v>251</v>
      </c>
      <c r="B16" s="42" t="s">
        <v>170</v>
      </c>
      <c r="C16" s="42" t="s">
        <v>170</v>
      </c>
      <c r="D16" s="42" t="s">
        <v>170</v>
      </c>
      <c r="E16" s="42" t="s">
        <v>170</v>
      </c>
      <c r="F16" s="42">
        <v>381</v>
      </c>
      <c r="G16" s="42">
        <v>350</v>
      </c>
      <c r="H16" s="42">
        <v>571</v>
      </c>
      <c r="I16" s="42">
        <v>662</v>
      </c>
      <c r="J16" s="42">
        <v>701</v>
      </c>
      <c r="K16" s="42">
        <v>705</v>
      </c>
      <c r="L16" s="42">
        <v>833</v>
      </c>
      <c r="M16" s="42">
        <v>860</v>
      </c>
      <c r="N16" s="42">
        <v>955.24509999999998</v>
      </c>
      <c r="O16" s="42">
        <v>1023.7081319999999</v>
      </c>
      <c r="P16" s="42">
        <v>1115.35194</v>
      </c>
      <c r="Q16" s="42">
        <v>1190.168551</v>
      </c>
      <c r="R16" s="42">
        <v>1339.431795</v>
      </c>
      <c r="S16" s="42">
        <v>1427.305259</v>
      </c>
      <c r="T16" s="42">
        <v>1431.6725369999999</v>
      </c>
      <c r="U16" s="42">
        <v>1476.0326319999997</v>
      </c>
      <c r="V16" s="42">
        <v>1576.197658</v>
      </c>
      <c r="W16" s="42">
        <v>1699.5838489999999</v>
      </c>
      <c r="X16" s="42">
        <v>1865.7201999999997</v>
      </c>
      <c r="Y16" s="42">
        <v>1930.2944</v>
      </c>
      <c r="Z16" s="42">
        <v>2081.062559</v>
      </c>
      <c r="AA16" s="42">
        <v>2196.117518</v>
      </c>
      <c r="AB16" s="42">
        <v>2172.7471529999998</v>
      </c>
      <c r="AC16" s="42">
        <v>2363.430715</v>
      </c>
      <c r="AD16" s="42">
        <v>2488.8479259999999</v>
      </c>
      <c r="AE16" s="42">
        <v>2564.6256589999998</v>
      </c>
      <c r="AF16" s="42">
        <v>2674.5207209999999</v>
      </c>
      <c r="AG16" s="42">
        <v>2678.1120999999998</v>
      </c>
      <c r="AH16" s="42">
        <v>2755.9249209999998</v>
      </c>
      <c r="AI16" s="42">
        <v>2776.0459599999999</v>
      </c>
      <c r="AJ16" s="42">
        <v>2728.4780609999998</v>
      </c>
      <c r="AK16" s="42">
        <v>2692.6561099999999</v>
      </c>
      <c r="AL16" s="42">
        <v>1834.1855929999999</v>
      </c>
      <c r="AM16" s="42">
        <v>1040.6861719999999</v>
      </c>
      <c r="AN16" s="42" t="s">
        <v>171</v>
      </c>
    </row>
    <row r="17" spans="1:40" ht="16.5" customHeight="1">
      <c r="A17" s="41" t="s">
        <v>173</v>
      </c>
      <c r="B17" s="42" t="s">
        <v>170</v>
      </c>
      <c r="C17" s="42" t="s">
        <v>170</v>
      </c>
      <c r="D17" s="42" t="s">
        <v>170</v>
      </c>
      <c r="E17" s="42" t="s">
        <v>170</v>
      </c>
      <c r="F17" s="42">
        <v>10558</v>
      </c>
      <c r="G17" s="42">
        <v>10427</v>
      </c>
      <c r="H17" s="42">
        <v>11475</v>
      </c>
      <c r="I17" s="42">
        <v>10528</v>
      </c>
      <c r="J17" s="42">
        <v>10737</v>
      </c>
      <c r="K17" s="42">
        <v>10231</v>
      </c>
      <c r="L17" s="42">
        <v>10668</v>
      </c>
      <c r="M17" s="42">
        <v>10559</v>
      </c>
      <c r="N17" s="42">
        <v>11530.220300000001</v>
      </c>
      <c r="O17" s="42">
        <v>12056.0676</v>
      </c>
      <c r="P17" s="42">
        <v>12284.382321999999</v>
      </c>
      <c r="Q17" s="42">
        <v>12902.056581000001</v>
      </c>
      <c r="R17" s="42">
        <v>13843.512074999999</v>
      </c>
      <c r="S17" s="42">
        <v>14178.091572000001</v>
      </c>
      <c r="T17" s="42">
        <v>13663.224326</v>
      </c>
      <c r="U17" s="42">
        <v>13606.195594000001</v>
      </c>
      <c r="V17" s="42">
        <v>14354.281087000001</v>
      </c>
      <c r="W17" s="42">
        <v>14417.698761</v>
      </c>
      <c r="X17" s="42">
        <v>14721.465516</v>
      </c>
      <c r="Y17" s="42">
        <v>16137.9522</v>
      </c>
      <c r="Z17" s="42">
        <v>16849.920437000001</v>
      </c>
      <c r="AA17" s="42">
        <v>16805.109970000001</v>
      </c>
      <c r="AB17" s="42">
        <v>16406.938677999999</v>
      </c>
      <c r="AC17" s="42">
        <v>17316.613255</v>
      </c>
      <c r="AD17" s="42">
        <v>17516.432841999998</v>
      </c>
      <c r="AE17" s="42">
        <v>18004.627035000001</v>
      </c>
      <c r="AF17" s="42">
        <v>18339.048674999998</v>
      </c>
      <c r="AG17" s="42">
        <v>18283.014310999999</v>
      </c>
      <c r="AH17" s="42">
        <v>18356.560739</v>
      </c>
      <c r="AI17" s="42">
        <v>17591.049738000002</v>
      </c>
      <c r="AJ17" s="42">
        <v>16914.100309000001</v>
      </c>
      <c r="AK17" s="42">
        <v>17365.828963</v>
      </c>
      <c r="AL17" s="42">
        <v>8947.3054759999995</v>
      </c>
      <c r="AM17" s="42">
        <v>7405.0892560000002</v>
      </c>
      <c r="AN17" s="42" t="s">
        <v>171</v>
      </c>
    </row>
    <row r="18" spans="1:40" ht="16.5" customHeight="1">
      <c r="A18" s="50" t="s">
        <v>252</v>
      </c>
      <c r="B18" s="42" t="s">
        <v>170</v>
      </c>
      <c r="C18" s="42" t="s">
        <v>170</v>
      </c>
      <c r="D18" s="42" t="s">
        <v>170</v>
      </c>
      <c r="E18" s="42" t="s">
        <v>170</v>
      </c>
      <c r="F18" s="42">
        <v>219</v>
      </c>
      <c r="G18" s="42">
        <v>306</v>
      </c>
      <c r="H18" s="42">
        <v>193</v>
      </c>
      <c r="I18" s="42">
        <v>195</v>
      </c>
      <c r="J18" s="42">
        <v>199</v>
      </c>
      <c r="K18" s="42">
        <v>188</v>
      </c>
      <c r="L18" s="42">
        <v>187</v>
      </c>
      <c r="M18" s="42">
        <v>187</v>
      </c>
      <c r="N18" s="42">
        <v>184.16370000000001</v>
      </c>
      <c r="O18" s="42">
        <v>189.170345</v>
      </c>
      <c r="P18" s="42">
        <v>181.71669800000001</v>
      </c>
      <c r="Q18" s="42">
        <v>186.10567</v>
      </c>
      <c r="R18" s="42">
        <v>191.89107100000004</v>
      </c>
      <c r="S18" s="42">
        <v>186.99797199999998</v>
      </c>
      <c r="T18" s="42">
        <v>187.793553</v>
      </c>
      <c r="U18" s="42">
        <v>176.144657</v>
      </c>
      <c r="V18" s="42">
        <v>173.21470899999997</v>
      </c>
      <c r="W18" s="42">
        <v>172.98174700000001</v>
      </c>
      <c r="X18" s="42">
        <v>163.88912900000003</v>
      </c>
      <c r="Y18" s="42">
        <v>155.51650000000001</v>
      </c>
      <c r="Z18" s="42">
        <v>160.68531200000001</v>
      </c>
      <c r="AA18" s="42">
        <v>168.066937</v>
      </c>
      <c r="AB18" s="42">
        <v>158.87200799999999</v>
      </c>
      <c r="AC18" s="42">
        <v>160.306691</v>
      </c>
      <c r="AD18" s="42">
        <v>161.88904700000001</v>
      </c>
      <c r="AE18" s="42">
        <v>156.31329400000001</v>
      </c>
      <c r="AF18" s="42">
        <v>157.73160200000001</v>
      </c>
      <c r="AG18" s="42">
        <v>146.21782099999999</v>
      </c>
      <c r="AH18" s="42">
        <v>153.97867400000001</v>
      </c>
      <c r="AI18" s="42">
        <v>140.21642199999999</v>
      </c>
      <c r="AJ18" s="42">
        <v>126.282285</v>
      </c>
      <c r="AK18" s="42">
        <v>125.805218</v>
      </c>
      <c r="AL18" s="42">
        <v>89.173112000000003</v>
      </c>
      <c r="AM18" s="42">
        <v>56.164338000000001</v>
      </c>
      <c r="AN18" s="42" t="s">
        <v>171</v>
      </c>
    </row>
    <row r="19" spans="1:40" ht="16.5" customHeight="1">
      <c r="A19" s="41" t="s">
        <v>174</v>
      </c>
      <c r="B19" s="42">
        <v>4197</v>
      </c>
      <c r="C19" s="42">
        <v>4128</v>
      </c>
      <c r="D19" s="42">
        <v>4592</v>
      </c>
      <c r="E19" s="42">
        <v>4513</v>
      </c>
      <c r="F19" s="42">
        <v>6516</v>
      </c>
      <c r="G19" s="42">
        <v>6534</v>
      </c>
      <c r="H19" s="42">
        <v>7082</v>
      </c>
      <c r="I19" s="42">
        <v>7344</v>
      </c>
      <c r="J19" s="42">
        <v>7320</v>
      </c>
      <c r="K19" s="42">
        <v>6940</v>
      </c>
      <c r="L19" s="42">
        <v>7996</v>
      </c>
      <c r="M19" s="42">
        <v>8244</v>
      </c>
      <c r="N19" s="42">
        <v>8350.4012999999995</v>
      </c>
      <c r="O19" s="42">
        <v>8037.4858980000008</v>
      </c>
      <c r="P19" s="42">
        <v>8702.2589120000011</v>
      </c>
      <c r="Q19" s="42">
        <v>8764.0169889999997</v>
      </c>
      <c r="R19" s="42">
        <v>9399.8729629999998</v>
      </c>
      <c r="S19" s="42">
        <v>9543.5642550000011</v>
      </c>
      <c r="T19" s="42">
        <v>9499.8287029999992</v>
      </c>
      <c r="U19" s="42">
        <v>9555.383124</v>
      </c>
      <c r="V19" s="42">
        <v>9715.2788890000011</v>
      </c>
      <c r="W19" s="42">
        <v>9470.1332469999998</v>
      </c>
      <c r="X19" s="42">
        <v>10358.926487000002</v>
      </c>
      <c r="Y19" s="42">
        <v>11136.821900000001</v>
      </c>
      <c r="Z19" s="42">
        <v>11031.999811</v>
      </c>
      <c r="AA19" s="42">
        <v>11129.418953</v>
      </c>
      <c r="AB19" s="42">
        <v>10773.7353</v>
      </c>
      <c r="AC19" s="42">
        <v>11314.228574000001</v>
      </c>
      <c r="AD19" s="42">
        <v>11120.63185</v>
      </c>
      <c r="AE19" s="42">
        <v>11735.558829</v>
      </c>
      <c r="AF19" s="42">
        <v>11599.846942</v>
      </c>
      <c r="AG19" s="42">
        <v>11687.41799</v>
      </c>
      <c r="AH19" s="42">
        <v>11767.703304999999</v>
      </c>
      <c r="AI19" s="42">
        <v>12250.669639</v>
      </c>
      <c r="AJ19" s="42">
        <v>12609.891154999999</v>
      </c>
      <c r="AK19" s="42">
        <v>12707.307116</v>
      </c>
      <c r="AL19" s="42">
        <v>6020.8763829999998</v>
      </c>
      <c r="AM19" s="42">
        <v>3706.5763750000001</v>
      </c>
      <c r="AN19" s="42" t="s">
        <v>171</v>
      </c>
    </row>
    <row r="20" spans="1:40" ht="16.5" customHeight="1">
      <c r="A20" s="51" t="s">
        <v>253</v>
      </c>
      <c r="B20" s="42" t="s">
        <v>170</v>
      </c>
      <c r="C20" s="42" t="s">
        <v>170</v>
      </c>
      <c r="D20" s="42" t="s">
        <v>170</v>
      </c>
      <c r="E20" s="42" t="s">
        <v>170</v>
      </c>
      <c r="F20" s="42" t="s">
        <v>171</v>
      </c>
      <c r="G20" s="42">
        <v>364</v>
      </c>
      <c r="H20" s="42">
        <v>431</v>
      </c>
      <c r="I20" s="42">
        <v>454</v>
      </c>
      <c r="J20" s="42">
        <v>495</v>
      </c>
      <c r="K20" s="42">
        <v>562</v>
      </c>
      <c r="L20" s="42">
        <v>577</v>
      </c>
      <c r="M20" s="42">
        <v>607</v>
      </c>
      <c r="N20" s="42">
        <v>390.9409</v>
      </c>
      <c r="O20" s="42">
        <v>531.07757100000003</v>
      </c>
      <c r="P20" s="42">
        <v>513.41098099999999</v>
      </c>
      <c r="Q20" s="42">
        <v>558.98629999999991</v>
      </c>
      <c r="R20" s="42">
        <v>587.65657799999997</v>
      </c>
      <c r="S20" s="42">
        <v>625.77712400000007</v>
      </c>
      <c r="T20" s="42">
        <v>650.98968500000001</v>
      </c>
      <c r="U20" s="42">
        <v>688.58305900000005</v>
      </c>
      <c r="V20" s="42">
        <v>703.84377199999994</v>
      </c>
      <c r="W20" s="42">
        <v>738.47902800000008</v>
      </c>
      <c r="X20" s="42">
        <v>753.30440099999998</v>
      </c>
      <c r="Y20" s="42">
        <v>777.72930000000008</v>
      </c>
      <c r="Z20" s="42">
        <v>843.926016</v>
      </c>
      <c r="AA20" s="42">
        <v>881.04851499999995</v>
      </c>
      <c r="AB20" s="42">
        <v>841.18544899999995</v>
      </c>
      <c r="AC20" s="42">
        <v>846.28385000000003</v>
      </c>
      <c r="AD20" s="42">
        <v>851.33871699999997</v>
      </c>
      <c r="AE20" s="42">
        <v>851.65238199999999</v>
      </c>
      <c r="AF20" s="42">
        <v>863.76945699999999</v>
      </c>
      <c r="AG20" s="42">
        <v>871.27002600000003</v>
      </c>
      <c r="AH20" s="42">
        <v>865.04832399999998</v>
      </c>
      <c r="AI20" s="42">
        <v>863.55728899999997</v>
      </c>
      <c r="AJ20" s="42">
        <v>851.11984399999994</v>
      </c>
      <c r="AK20" s="42">
        <v>838.53669000000002</v>
      </c>
      <c r="AL20" s="42">
        <v>653.56273699999997</v>
      </c>
      <c r="AM20" s="42">
        <v>480.92725899999999</v>
      </c>
      <c r="AN20" s="42" t="s">
        <v>171</v>
      </c>
    </row>
    <row r="21" spans="1:40" ht="16.5" customHeight="1">
      <c r="A21" s="41" t="s">
        <v>254</v>
      </c>
      <c r="B21" s="42" t="s">
        <v>170</v>
      </c>
      <c r="C21" s="42" t="s">
        <v>170</v>
      </c>
      <c r="D21" s="42" t="s">
        <v>170</v>
      </c>
      <c r="E21" s="42" t="s">
        <v>170</v>
      </c>
      <c r="F21" s="42" t="s">
        <v>171</v>
      </c>
      <c r="G21" s="42" t="s">
        <v>171</v>
      </c>
      <c r="H21" s="42">
        <v>286</v>
      </c>
      <c r="I21" s="42">
        <v>282</v>
      </c>
      <c r="J21" s="42">
        <v>271</v>
      </c>
      <c r="K21" s="42">
        <v>260</v>
      </c>
      <c r="L21" s="42">
        <v>260</v>
      </c>
      <c r="M21" s="42">
        <v>260</v>
      </c>
      <c r="N21" s="42">
        <v>255.38840000000002</v>
      </c>
      <c r="O21" s="42">
        <v>254.21924200000004</v>
      </c>
      <c r="P21" s="42">
        <v>280.125878</v>
      </c>
      <c r="Q21" s="42">
        <v>294.71404899999999</v>
      </c>
      <c r="R21" s="42">
        <v>298.132858</v>
      </c>
      <c r="S21" s="42">
        <v>295.33117599999997</v>
      </c>
      <c r="T21" s="42">
        <v>301.363563</v>
      </c>
      <c r="U21" s="42">
        <v>366.84362800000002</v>
      </c>
      <c r="V21" s="42">
        <v>356.984306</v>
      </c>
      <c r="W21" s="42">
        <v>359.19848399999995</v>
      </c>
      <c r="X21" s="42">
        <v>359.85686900000002</v>
      </c>
      <c r="Y21" s="42">
        <v>380.78190000000001</v>
      </c>
      <c r="Z21" s="42">
        <v>390.45811700000002</v>
      </c>
      <c r="AA21" s="42">
        <v>364.67172900000003</v>
      </c>
      <c r="AB21" s="42">
        <v>389.20500600000003</v>
      </c>
      <c r="AC21" s="42">
        <v>389.38419099999999</v>
      </c>
      <c r="AD21" s="42">
        <v>402.115701</v>
      </c>
      <c r="AE21" s="42">
        <v>402.30593399999998</v>
      </c>
      <c r="AF21" s="42">
        <v>414.20945999999998</v>
      </c>
      <c r="AG21" s="42">
        <v>450.52650199999999</v>
      </c>
      <c r="AH21" s="42">
        <v>489.35633300000001</v>
      </c>
      <c r="AI21" s="42">
        <v>486.03749599999998</v>
      </c>
      <c r="AJ21" s="42">
        <v>519.78385800000001</v>
      </c>
      <c r="AK21" s="42">
        <v>546.56959700000004</v>
      </c>
      <c r="AL21" s="42">
        <v>411.191959</v>
      </c>
      <c r="AM21" s="42">
        <v>268.01794899999999</v>
      </c>
      <c r="AN21" s="42" t="s">
        <v>171</v>
      </c>
    </row>
    <row r="22" spans="1:40" ht="16.5" customHeight="1">
      <c r="A22" s="41" t="s">
        <v>255</v>
      </c>
      <c r="B22" s="42" t="s">
        <v>170</v>
      </c>
      <c r="C22" s="42" t="s">
        <v>170</v>
      </c>
      <c r="D22" s="42" t="s">
        <v>170</v>
      </c>
      <c r="E22" s="42" t="s">
        <v>170</v>
      </c>
      <c r="F22" s="42">
        <v>390</v>
      </c>
      <c r="G22" s="42">
        <v>439</v>
      </c>
      <c r="H22" s="42">
        <v>124</v>
      </c>
      <c r="I22" s="42">
        <v>148</v>
      </c>
      <c r="J22" s="42">
        <v>182</v>
      </c>
      <c r="K22" s="42">
        <v>251</v>
      </c>
      <c r="L22" s="42">
        <v>232</v>
      </c>
      <c r="M22" s="42">
        <v>273</v>
      </c>
      <c r="N22" s="42">
        <v>515.5963999999949</v>
      </c>
      <c r="O22" s="42">
        <v>579.27095199999894</v>
      </c>
      <c r="P22" s="42">
        <v>654.07030799999484</v>
      </c>
      <c r="Q22" s="42">
        <v>699.01640200000111</v>
      </c>
      <c r="R22" s="42">
        <v>632.40979800000787</v>
      </c>
      <c r="S22" s="42">
        <v>667.59748699999909</v>
      </c>
      <c r="T22" s="42">
        <v>682.52739499999007</v>
      </c>
      <c r="U22" s="42">
        <v>628.79707700001018</v>
      </c>
      <c r="V22" s="42">
        <v>745.12879600000451</v>
      </c>
      <c r="W22" s="42">
        <v>841.65538500000548</v>
      </c>
      <c r="X22" s="42">
        <v>890.82436499999312</v>
      </c>
      <c r="Y22" s="42">
        <v>966.1105000000025</v>
      </c>
      <c r="Z22" s="42">
        <v>1155.9272169999999</v>
      </c>
      <c r="AA22" s="42">
        <v>1253.9602890000001</v>
      </c>
      <c r="AB22" s="42">
        <v>1314.7709150000001</v>
      </c>
      <c r="AC22" s="42">
        <v>1379.3117219999999</v>
      </c>
      <c r="AD22" s="42">
        <v>1485.809925</v>
      </c>
      <c r="AE22" s="42">
        <v>1494.6165370000001</v>
      </c>
      <c r="AF22" s="42">
        <v>1534.0180089999999</v>
      </c>
      <c r="AG22" s="42">
        <v>1487.977903</v>
      </c>
      <c r="AH22" s="42">
        <v>1522.03243</v>
      </c>
      <c r="AI22" s="42">
        <v>1494.7848240000001</v>
      </c>
      <c r="AJ22" s="42">
        <v>1456.074891</v>
      </c>
      <c r="AK22" s="42">
        <v>1453.218335</v>
      </c>
      <c r="AL22" s="42">
        <v>974.63186199999996</v>
      </c>
      <c r="AM22" s="42">
        <v>665.32886499999995</v>
      </c>
      <c r="AN22" s="42" t="s">
        <v>171</v>
      </c>
    </row>
    <row r="23" spans="1:40" ht="16.5" customHeight="1">
      <c r="A23" s="36" t="s">
        <v>256</v>
      </c>
      <c r="B23" s="39">
        <v>17064</v>
      </c>
      <c r="C23" s="39">
        <v>13260</v>
      </c>
      <c r="D23" s="39">
        <v>6179</v>
      </c>
      <c r="E23" s="39">
        <v>3931</v>
      </c>
      <c r="F23" s="39">
        <v>4503</v>
      </c>
      <c r="G23" s="39">
        <v>4825</v>
      </c>
      <c r="H23" s="39">
        <v>6057</v>
      </c>
      <c r="I23" s="39">
        <v>6273</v>
      </c>
      <c r="J23" s="39">
        <v>6091</v>
      </c>
      <c r="K23" s="39">
        <v>6199</v>
      </c>
      <c r="L23" s="39">
        <v>5921</v>
      </c>
      <c r="M23" s="39">
        <v>5545</v>
      </c>
      <c r="N23" s="39">
        <v>5050</v>
      </c>
      <c r="O23" s="39">
        <v>5166</v>
      </c>
      <c r="P23" s="39">
        <v>5304</v>
      </c>
      <c r="Q23" s="39">
        <v>5330</v>
      </c>
      <c r="R23" s="39">
        <v>5573.9916949999997</v>
      </c>
      <c r="S23" s="39">
        <v>5571</v>
      </c>
      <c r="T23" s="39">
        <v>5313.8277230000003</v>
      </c>
      <c r="U23" s="39">
        <v>5679.9337930000002</v>
      </c>
      <c r="V23" s="39">
        <v>5510.88</v>
      </c>
      <c r="W23" s="39">
        <v>5381.3719999999994</v>
      </c>
      <c r="X23" s="39">
        <v>5409.8040000000001</v>
      </c>
      <c r="Y23" s="39">
        <v>5782.8180000000002</v>
      </c>
      <c r="Z23" s="39">
        <v>6178.5059999999994</v>
      </c>
      <c r="AA23" s="39">
        <v>5914.0330000000004</v>
      </c>
      <c r="AB23" s="39">
        <v>6419.7687269999997</v>
      </c>
      <c r="AC23" s="39">
        <v>6567.8390909999989</v>
      </c>
      <c r="AD23" s="39">
        <v>6803.8689760000007</v>
      </c>
      <c r="AE23" s="39">
        <v>6809.5782929999996</v>
      </c>
      <c r="AF23" s="39">
        <v>6674.6713220000001</v>
      </c>
      <c r="AG23" s="39">
        <v>6535.9128009999995</v>
      </c>
      <c r="AH23" s="39">
        <v>6519.6</v>
      </c>
      <c r="AI23" s="39">
        <v>6563</v>
      </c>
      <c r="AJ23" s="39">
        <v>6361</v>
      </c>
      <c r="AK23" s="39">
        <v>6487.2486840000001</v>
      </c>
      <c r="AL23" s="39">
        <v>3450.2113960000001</v>
      </c>
      <c r="AM23" s="39">
        <v>2860.29</v>
      </c>
      <c r="AN23" s="39">
        <v>4887.7799409999998</v>
      </c>
    </row>
    <row r="24" spans="1:40" ht="16.5" customHeight="1">
      <c r="A24" s="36" t="s">
        <v>257</v>
      </c>
      <c r="B24" s="39" t="s">
        <v>170</v>
      </c>
      <c r="C24" s="39" t="s">
        <v>170</v>
      </c>
      <c r="D24" s="39" t="s">
        <v>170</v>
      </c>
      <c r="E24" s="39" t="s">
        <v>170</v>
      </c>
      <c r="F24" s="39" t="s">
        <v>170</v>
      </c>
      <c r="G24" s="39" t="s">
        <v>170</v>
      </c>
      <c r="H24" s="39">
        <v>11418</v>
      </c>
      <c r="I24" s="39" t="s">
        <v>170</v>
      </c>
      <c r="J24" s="39" t="s">
        <v>170</v>
      </c>
      <c r="K24" s="39" t="s">
        <v>170</v>
      </c>
      <c r="L24" s="39" t="s">
        <v>170</v>
      </c>
      <c r="M24" s="39">
        <v>10821</v>
      </c>
      <c r="N24" s="39" t="s">
        <v>170</v>
      </c>
      <c r="O24" s="39" t="s">
        <v>170</v>
      </c>
      <c r="P24" s="39" t="s">
        <v>170</v>
      </c>
      <c r="Q24" s="39" t="s">
        <v>170</v>
      </c>
      <c r="R24" s="39" t="s">
        <v>170</v>
      </c>
      <c r="S24" s="39">
        <v>24779</v>
      </c>
      <c r="T24" s="39" t="s">
        <v>170</v>
      </c>
      <c r="U24" s="39" t="s">
        <v>170</v>
      </c>
      <c r="V24" s="39" t="s">
        <v>170</v>
      </c>
      <c r="W24" s="39" t="s">
        <v>170</v>
      </c>
      <c r="X24" s="39" t="s">
        <v>170</v>
      </c>
      <c r="Y24" s="39" t="s">
        <v>170</v>
      </c>
      <c r="Z24" s="39" t="s">
        <v>170</v>
      </c>
      <c r="AA24" s="39">
        <v>27943</v>
      </c>
      <c r="AB24" s="39" t="s">
        <v>170</v>
      </c>
      <c r="AC24" s="39" t="s">
        <v>170</v>
      </c>
      <c r="AD24" s="39" t="s">
        <v>170</v>
      </c>
      <c r="AE24" s="39" t="s">
        <v>170</v>
      </c>
      <c r="AF24" s="39" t="s">
        <v>170</v>
      </c>
      <c r="AG24" s="39" t="s">
        <v>170</v>
      </c>
      <c r="AH24" s="39" t="s">
        <v>170</v>
      </c>
      <c r="AI24" s="39">
        <v>33651</v>
      </c>
      <c r="AJ24" s="39" t="s">
        <v>170</v>
      </c>
      <c r="AK24" s="39" t="s">
        <v>170</v>
      </c>
      <c r="AL24" s="39" t="s">
        <v>170</v>
      </c>
      <c r="AM24" s="39" t="s">
        <v>170</v>
      </c>
      <c r="AN24" s="39" t="s">
        <v>170</v>
      </c>
    </row>
    <row r="25" spans="1:40" ht="16.5" customHeight="1" thickBot="1">
      <c r="A25" s="36" t="s">
        <v>258</v>
      </c>
      <c r="B25" s="48" t="s">
        <v>170</v>
      </c>
      <c r="C25" s="48" t="s">
        <v>170</v>
      </c>
      <c r="D25" s="48" t="s">
        <v>170</v>
      </c>
      <c r="E25" s="48" t="s">
        <v>170</v>
      </c>
      <c r="F25" s="48" t="s">
        <v>170</v>
      </c>
      <c r="G25" s="48" t="s">
        <v>170</v>
      </c>
      <c r="H25" s="48">
        <v>3471</v>
      </c>
      <c r="I25" s="48" t="s">
        <v>170</v>
      </c>
      <c r="J25" s="48" t="s">
        <v>170</v>
      </c>
      <c r="K25" s="48" t="s">
        <v>170</v>
      </c>
      <c r="L25" s="48" t="s">
        <v>170</v>
      </c>
      <c r="M25" s="48">
        <v>4593</v>
      </c>
      <c r="N25" s="48" t="s">
        <v>170</v>
      </c>
      <c r="O25" s="48" t="s">
        <v>170</v>
      </c>
      <c r="P25" s="48" t="s">
        <v>170</v>
      </c>
      <c r="Q25" s="48" t="s">
        <v>170</v>
      </c>
      <c r="R25" s="48" t="s">
        <v>170</v>
      </c>
      <c r="S25" s="48">
        <v>6266</v>
      </c>
      <c r="T25" s="48" t="s">
        <v>170</v>
      </c>
      <c r="U25" s="48" t="s">
        <v>170</v>
      </c>
      <c r="V25" s="48" t="s">
        <v>170</v>
      </c>
      <c r="W25" s="48" t="s">
        <v>170</v>
      </c>
      <c r="X25" s="48" t="s">
        <v>170</v>
      </c>
      <c r="Y25" s="48" t="s">
        <v>170</v>
      </c>
      <c r="Z25" s="48" t="s">
        <v>170</v>
      </c>
      <c r="AA25" s="48">
        <v>8956</v>
      </c>
      <c r="AB25" s="48" t="s">
        <v>170</v>
      </c>
      <c r="AC25" s="48" t="s">
        <v>170</v>
      </c>
      <c r="AD25" s="48" t="s">
        <v>170</v>
      </c>
      <c r="AE25" s="48" t="s">
        <v>170</v>
      </c>
      <c r="AF25" s="48" t="s">
        <v>170</v>
      </c>
      <c r="AG25" s="48" t="s">
        <v>170</v>
      </c>
      <c r="AH25" s="48" t="s">
        <v>170</v>
      </c>
      <c r="AI25" s="48">
        <v>8499</v>
      </c>
      <c r="AJ25" s="48" t="s">
        <v>170</v>
      </c>
      <c r="AK25" s="48" t="s">
        <v>170</v>
      </c>
      <c r="AL25" s="48" t="s">
        <v>170</v>
      </c>
      <c r="AM25" s="48" t="s">
        <v>170</v>
      </c>
      <c r="AN25" s="48" t="s">
        <v>170</v>
      </c>
    </row>
    <row r="26" spans="1:40" ht="16.5" customHeight="1">
      <c r="A26" s="279" t="s">
        <v>176</v>
      </c>
      <c r="B26" s="279"/>
      <c r="C26" s="279"/>
      <c r="D26" s="279"/>
      <c r="E26" s="279"/>
      <c r="F26" s="279"/>
      <c r="G26" s="279"/>
      <c r="H26" s="279"/>
      <c r="I26" s="279"/>
      <c r="J26" s="279"/>
      <c r="K26" s="279"/>
      <c r="L26" s="279"/>
      <c r="M26" s="279"/>
      <c r="N26" s="279"/>
      <c r="O26" s="279"/>
      <c r="P26" s="279"/>
      <c r="Q26" s="279"/>
      <c r="R26" s="279"/>
      <c r="S26" s="279"/>
      <c r="T26" s="279"/>
      <c r="U26" s="279"/>
      <c r="V26" s="279"/>
      <c r="W26" s="279"/>
      <c r="X26" s="279"/>
      <c r="Y26" s="279"/>
      <c r="Z26" s="279"/>
      <c r="AA26" s="49"/>
      <c r="AB26" s="49"/>
      <c r="AC26" s="49"/>
      <c r="AD26" s="49"/>
      <c r="AE26" s="49"/>
      <c r="AF26" s="49"/>
      <c r="AG26" s="49"/>
      <c r="AH26" s="49"/>
      <c r="AI26" s="49"/>
      <c r="AJ26" s="49"/>
      <c r="AK26" s="49"/>
      <c r="AL26" s="49"/>
      <c r="AM26" s="49"/>
      <c r="AN26" s="32"/>
    </row>
    <row r="27" spans="1:40" s="25" customFormat="1" ht="12.75" customHeight="1">
      <c r="A27" s="277"/>
      <c r="B27" s="277"/>
      <c r="C27" s="277"/>
      <c r="D27" s="277"/>
      <c r="E27" s="277"/>
      <c r="F27" s="277"/>
      <c r="G27" s="277"/>
      <c r="H27" s="277"/>
      <c r="I27" s="277"/>
      <c r="J27" s="277"/>
      <c r="K27" s="277"/>
      <c r="L27" s="277"/>
      <c r="M27" s="277"/>
      <c r="N27" s="277"/>
      <c r="O27" s="277"/>
      <c r="P27" s="277"/>
      <c r="Q27" s="277"/>
      <c r="R27" s="277"/>
      <c r="S27" s="277"/>
      <c r="T27" s="277"/>
      <c r="U27" s="277"/>
      <c r="V27" s="277"/>
      <c r="W27" s="277"/>
      <c r="X27" s="277"/>
      <c r="Y27" s="277"/>
      <c r="Z27" s="277"/>
      <c r="AI27" s="24"/>
    </row>
    <row r="28" spans="1:40" s="23" customFormat="1" ht="12.75" customHeight="1">
      <c r="A28" s="275" t="s">
        <v>259</v>
      </c>
      <c r="B28" s="275"/>
      <c r="C28" s="275"/>
      <c r="D28" s="275"/>
      <c r="E28" s="275"/>
      <c r="F28" s="275"/>
      <c r="G28" s="275"/>
      <c r="H28" s="275"/>
      <c r="I28" s="275"/>
      <c r="J28" s="275"/>
      <c r="K28" s="275"/>
      <c r="L28" s="275"/>
      <c r="M28" s="275"/>
      <c r="N28" s="275"/>
      <c r="O28" s="275"/>
      <c r="P28" s="275"/>
      <c r="Q28" s="275"/>
      <c r="R28" s="275"/>
      <c r="S28" s="275"/>
      <c r="T28" s="275"/>
      <c r="U28" s="275"/>
      <c r="V28" s="275"/>
      <c r="W28" s="275"/>
      <c r="X28" s="275"/>
      <c r="Y28" s="275"/>
      <c r="Z28" s="275"/>
    </row>
    <row r="29" spans="1:40" s="25" customFormat="1" ht="12.75" customHeight="1">
      <c r="A29" s="275" t="s">
        <v>260</v>
      </c>
      <c r="B29" s="275"/>
      <c r="C29" s="275"/>
      <c r="D29" s="275"/>
      <c r="E29" s="275"/>
      <c r="F29" s="275"/>
      <c r="G29" s="275"/>
      <c r="H29" s="275"/>
      <c r="I29" s="275"/>
      <c r="J29" s="275"/>
      <c r="K29" s="275"/>
      <c r="L29" s="275"/>
      <c r="M29" s="275"/>
      <c r="N29" s="275"/>
      <c r="O29" s="275"/>
      <c r="P29" s="275"/>
      <c r="Q29" s="275"/>
      <c r="R29" s="275"/>
      <c r="S29" s="275"/>
      <c r="T29" s="275"/>
      <c r="U29" s="275"/>
      <c r="V29" s="275"/>
      <c r="W29" s="275"/>
      <c r="X29" s="275"/>
      <c r="Y29" s="275"/>
      <c r="Z29" s="275"/>
    </row>
    <row r="30" spans="1:40" s="25" customFormat="1" ht="38.25" customHeight="1">
      <c r="A30" s="275" t="s">
        <v>261</v>
      </c>
      <c r="B30" s="275"/>
      <c r="C30" s="275"/>
      <c r="D30" s="275"/>
      <c r="E30" s="275"/>
      <c r="F30" s="275"/>
      <c r="G30" s="275"/>
      <c r="H30" s="275"/>
      <c r="I30" s="275"/>
      <c r="J30" s="275"/>
      <c r="K30" s="275"/>
      <c r="L30" s="275"/>
      <c r="M30" s="275"/>
      <c r="N30" s="275"/>
      <c r="O30" s="275"/>
      <c r="P30" s="275"/>
      <c r="Q30" s="275"/>
      <c r="R30" s="275"/>
      <c r="S30" s="275"/>
      <c r="T30" s="275"/>
      <c r="U30" s="275"/>
      <c r="V30" s="275"/>
      <c r="W30" s="275"/>
      <c r="X30" s="275"/>
      <c r="Y30" s="275"/>
      <c r="Z30" s="275"/>
    </row>
    <row r="31" spans="1:40" s="25" customFormat="1" ht="12.75" customHeight="1">
      <c r="A31" s="275" t="s">
        <v>262</v>
      </c>
      <c r="B31" s="275"/>
      <c r="C31" s="275"/>
      <c r="D31" s="275"/>
      <c r="E31" s="275"/>
      <c r="F31" s="275"/>
      <c r="G31" s="275"/>
      <c r="H31" s="275"/>
      <c r="I31" s="275"/>
      <c r="J31" s="275"/>
      <c r="K31" s="275"/>
      <c r="L31" s="275"/>
      <c r="M31" s="275"/>
      <c r="N31" s="275"/>
      <c r="O31" s="275"/>
      <c r="P31" s="275"/>
      <c r="Q31" s="275"/>
      <c r="R31" s="275"/>
      <c r="S31" s="275"/>
      <c r="T31" s="275"/>
      <c r="U31" s="275"/>
      <c r="V31" s="275"/>
      <c r="W31" s="275"/>
      <c r="X31" s="275"/>
      <c r="Y31" s="275"/>
      <c r="Z31" s="275"/>
    </row>
    <row r="32" spans="1:40" s="25" customFormat="1" ht="12.75" customHeight="1">
      <c r="A32" s="275" t="s">
        <v>263</v>
      </c>
      <c r="B32" s="275"/>
      <c r="C32" s="275"/>
      <c r="D32" s="275"/>
      <c r="E32" s="275"/>
      <c r="F32" s="275"/>
      <c r="G32" s="275"/>
      <c r="H32" s="275"/>
      <c r="I32" s="275"/>
      <c r="J32" s="275"/>
      <c r="K32" s="275"/>
      <c r="L32" s="275"/>
      <c r="M32" s="275"/>
      <c r="N32" s="275"/>
      <c r="O32" s="275"/>
      <c r="P32" s="275"/>
      <c r="Q32" s="275"/>
      <c r="R32" s="275"/>
      <c r="S32" s="275"/>
      <c r="T32" s="275"/>
      <c r="U32" s="275"/>
      <c r="V32" s="275"/>
      <c r="W32" s="275"/>
      <c r="X32" s="275"/>
      <c r="Y32" s="275"/>
      <c r="Z32" s="275"/>
    </row>
    <row r="33" spans="1:26" s="25" customFormat="1" ht="12.75" customHeight="1">
      <c r="A33" s="275" t="s">
        <v>264</v>
      </c>
      <c r="B33" s="275"/>
      <c r="C33" s="275"/>
      <c r="D33" s="275"/>
      <c r="E33" s="275"/>
      <c r="F33" s="275"/>
      <c r="G33" s="275"/>
      <c r="H33" s="275"/>
      <c r="I33" s="275"/>
      <c r="J33" s="275"/>
      <c r="K33" s="275"/>
      <c r="L33" s="275"/>
      <c r="M33" s="275"/>
      <c r="N33" s="275"/>
      <c r="O33" s="275"/>
      <c r="P33" s="275"/>
      <c r="Q33" s="275"/>
      <c r="R33" s="275"/>
      <c r="S33" s="275"/>
      <c r="T33" s="275"/>
      <c r="U33" s="275"/>
      <c r="V33" s="275"/>
      <c r="W33" s="275"/>
      <c r="X33" s="275"/>
      <c r="Y33" s="275"/>
      <c r="Z33" s="275"/>
    </row>
    <row r="34" spans="1:26" s="25" customFormat="1" ht="25.5" customHeight="1">
      <c r="A34" s="275" t="s">
        <v>265</v>
      </c>
      <c r="B34" s="275"/>
      <c r="C34" s="275"/>
      <c r="D34" s="275"/>
      <c r="E34" s="275"/>
      <c r="F34" s="275"/>
      <c r="G34" s="275"/>
      <c r="H34" s="275"/>
      <c r="I34" s="275"/>
      <c r="J34" s="275"/>
      <c r="K34" s="275"/>
      <c r="L34" s="275"/>
      <c r="M34" s="275"/>
      <c r="N34" s="275"/>
      <c r="O34" s="275"/>
      <c r="P34" s="275"/>
      <c r="Q34" s="275"/>
      <c r="R34" s="275"/>
      <c r="S34" s="275"/>
      <c r="T34" s="275"/>
      <c r="U34" s="275"/>
      <c r="V34" s="275"/>
      <c r="W34" s="275"/>
      <c r="X34" s="275"/>
      <c r="Y34" s="275"/>
      <c r="Z34" s="275"/>
    </row>
    <row r="35" spans="1:26" s="25" customFormat="1" ht="12.75" customHeight="1">
      <c r="A35" s="278" t="s">
        <v>266</v>
      </c>
      <c r="B35" s="278"/>
      <c r="C35" s="278"/>
      <c r="D35" s="278"/>
      <c r="E35" s="278"/>
      <c r="F35" s="278"/>
      <c r="G35" s="278"/>
      <c r="H35" s="278"/>
      <c r="I35" s="278"/>
      <c r="J35" s="278"/>
      <c r="K35" s="278"/>
      <c r="L35" s="278"/>
      <c r="M35" s="278"/>
      <c r="N35" s="278"/>
      <c r="O35" s="278"/>
      <c r="P35" s="278"/>
      <c r="Q35" s="278"/>
      <c r="R35" s="278"/>
      <c r="S35" s="278"/>
      <c r="T35" s="278"/>
      <c r="U35" s="278"/>
      <c r="V35" s="278"/>
      <c r="W35" s="278"/>
      <c r="X35" s="278"/>
      <c r="Y35" s="278"/>
      <c r="Z35" s="278"/>
    </row>
    <row r="36" spans="1:26" s="25" customFormat="1" ht="12.75" customHeight="1">
      <c r="A36" s="275" t="s">
        <v>267</v>
      </c>
      <c r="B36" s="275"/>
      <c r="C36" s="275"/>
      <c r="D36" s="275"/>
      <c r="E36" s="275"/>
      <c r="F36" s="275"/>
      <c r="G36" s="275"/>
      <c r="H36" s="275"/>
      <c r="I36" s="275"/>
      <c r="J36" s="275"/>
      <c r="K36" s="275"/>
      <c r="L36" s="275"/>
      <c r="M36" s="275"/>
      <c r="N36" s="275"/>
      <c r="O36" s="275"/>
      <c r="P36" s="275"/>
      <c r="Q36" s="275"/>
      <c r="R36" s="275"/>
      <c r="S36" s="275"/>
      <c r="T36" s="275"/>
      <c r="U36" s="275"/>
      <c r="V36" s="275"/>
      <c r="W36" s="275"/>
      <c r="X36" s="275"/>
      <c r="Y36" s="275"/>
      <c r="Z36" s="275"/>
    </row>
    <row r="37" spans="1:26" s="25" customFormat="1" ht="12.75" customHeight="1">
      <c r="A37" s="275" t="s">
        <v>268</v>
      </c>
      <c r="B37" s="275"/>
      <c r="C37" s="275"/>
      <c r="D37" s="275"/>
      <c r="E37" s="275"/>
      <c r="F37" s="275"/>
      <c r="G37" s="275"/>
      <c r="H37" s="275"/>
      <c r="I37" s="275"/>
      <c r="J37" s="275"/>
      <c r="K37" s="275"/>
      <c r="L37" s="275"/>
      <c r="M37" s="275"/>
      <c r="N37" s="275"/>
      <c r="O37" s="275"/>
      <c r="P37" s="275"/>
      <c r="Q37" s="275"/>
      <c r="R37" s="275"/>
      <c r="S37" s="275"/>
      <c r="T37" s="275"/>
      <c r="U37" s="275"/>
      <c r="V37" s="275"/>
      <c r="W37" s="275"/>
      <c r="X37" s="275"/>
      <c r="Y37" s="275"/>
      <c r="Z37" s="275"/>
    </row>
    <row r="38" spans="1:26" s="25" customFormat="1" ht="12.75" customHeight="1">
      <c r="A38" s="271"/>
      <c r="B38" s="271"/>
      <c r="C38" s="271"/>
      <c r="D38" s="271"/>
      <c r="E38" s="271"/>
      <c r="F38" s="271"/>
      <c r="G38" s="271"/>
      <c r="H38" s="271"/>
      <c r="I38" s="271"/>
      <c r="J38" s="271"/>
      <c r="K38" s="271"/>
      <c r="L38" s="271"/>
      <c r="M38" s="271"/>
      <c r="N38" s="271"/>
      <c r="O38" s="271"/>
      <c r="P38" s="271"/>
      <c r="Q38" s="271"/>
      <c r="R38" s="271"/>
      <c r="S38" s="271"/>
      <c r="T38" s="271"/>
      <c r="U38" s="271"/>
      <c r="V38" s="271"/>
      <c r="W38" s="271"/>
      <c r="X38" s="271"/>
      <c r="Y38" s="271"/>
      <c r="Z38" s="271"/>
    </row>
    <row r="39" spans="1:26" s="25" customFormat="1" ht="12.75" customHeight="1">
      <c r="A39" s="272" t="s">
        <v>177</v>
      </c>
      <c r="B39" s="272"/>
      <c r="C39" s="272"/>
      <c r="D39" s="272"/>
      <c r="E39" s="272"/>
      <c r="F39" s="272"/>
      <c r="G39" s="272"/>
      <c r="H39" s="272"/>
      <c r="I39" s="272"/>
      <c r="J39" s="272"/>
      <c r="K39" s="272"/>
      <c r="L39" s="272"/>
      <c r="M39" s="272"/>
      <c r="N39" s="272"/>
      <c r="O39" s="272"/>
      <c r="P39" s="272"/>
      <c r="Q39" s="272"/>
      <c r="R39" s="272"/>
      <c r="S39" s="272"/>
      <c r="T39" s="272"/>
      <c r="U39" s="272"/>
      <c r="V39" s="272"/>
      <c r="W39" s="272"/>
      <c r="X39" s="272"/>
      <c r="Y39" s="272"/>
      <c r="Z39" s="272"/>
    </row>
    <row r="40" spans="1:26" s="25" customFormat="1" ht="12.75" customHeight="1">
      <c r="A40" s="270" t="s">
        <v>269</v>
      </c>
      <c r="B40" s="270"/>
      <c r="C40" s="270"/>
      <c r="D40" s="270"/>
      <c r="E40" s="270"/>
      <c r="F40" s="270"/>
      <c r="G40" s="270"/>
      <c r="H40" s="270"/>
      <c r="I40" s="270"/>
      <c r="J40" s="270"/>
      <c r="K40" s="270"/>
      <c r="L40" s="270"/>
      <c r="M40" s="270"/>
      <c r="N40" s="270"/>
      <c r="O40" s="270"/>
      <c r="P40" s="270"/>
      <c r="Q40" s="270"/>
      <c r="R40" s="270"/>
      <c r="S40" s="270"/>
      <c r="T40" s="270"/>
      <c r="U40" s="270"/>
      <c r="V40" s="270"/>
      <c r="W40" s="270"/>
      <c r="X40" s="270"/>
      <c r="Y40" s="270"/>
      <c r="Z40" s="270"/>
    </row>
    <row r="41" spans="1:26" s="25" customFormat="1" ht="38.25" customHeight="1">
      <c r="A41" s="270" t="s">
        <v>178</v>
      </c>
      <c r="B41" s="270"/>
      <c r="C41" s="270"/>
      <c r="D41" s="270"/>
      <c r="E41" s="270"/>
      <c r="F41" s="270"/>
      <c r="G41" s="270"/>
      <c r="H41" s="270"/>
      <c r="I41" s="270"/>
      <c r="J41" s="270"/>
      <c r="K41" s="270"/>
      <c r="L41" s="270"/>
      <c r="M41" s="270"/>
      <c r="N41" s="270"/>
      <c r="O41" s="270"/>
      <c r="P41" s="270"/>
      <c r="Q41" s="270"/>
      <c r="R41" s="270"/>
      <c r="S41" s="270"/>
      <c r="T41" s="270"/>
      <c r="U41" s="270"/>
      <c r="V41" s="270"/>
      <c r="W41" s="270"/>
      <c r="X41" s="270"/>
      <c r="Y41" s="270"/>
      <c r="Z41" s="270"/>
    </row>
    <row r="42" spans="1:26" s="25" customFormat="1" ht="51" customHeight="1">
      <c r="A42" s="270" t="s">
        <v>270</v>
      </c>
      <c r="B42" s="270"/>
      <c r="C42" s="270"/>
      <c r="D42" s="270"/>
      <c r="E42" s="270"/>
      <c r="F42" s="270"/>
      <c r="G42" s="270"/>
      <c r="H42" s="270"/>
      <c r="I42" s="270"/>
      <c r="J42" s="270"/>
      <c r="K42" s="270"/>
      <c r="L42" s="270"/>
      <c r="M42" s="270"/>
      <c r="N42" s="270"/>
      <c r="O42" s="270"/>
      <c r="P42" s="270"/>
      <c r="Q42" s="270"/>
      <c r="R42" s="270"/>
      <c r="S42" s="270"/>
      <c r="T42" s="270"/>
      <c r="U42" s="270"/>
      <c r="V42" s="270"/>
      <c r="W42" s="270"/>
      <c r="X42" s="270"/>
      <c r="Y42" s="270"/>
      <c r="Z42" s="270"/>
    </row>
    <row r="43" spans="1:26" s="25" customFormat="1" ht="12.75" customHeight="1">
      <c r="A43" s="270" t="s">
        <v>271</v>
      </c>
      <c r="B43" s="270"/>
      <c r="C43" s="270"/>
      <c r="D43" s="270"/>
      <c r="E43" s="270"/>
      <c r="F43" s="270"/>
      <c r="G43" s="270"/>
      <c r="H43" s="270"/>
      <c r="I43" s="270"/>
      <c r="J43" s="270"/>
      <c r="K43" s="270"/>
      <c r="L43" s="270"/>
      <c r="M43" s="270"/>
      <c r="N43" s="270"/>
      <c r="O43" s="270"/>
      <c r="P43" s="270"/>
      <c r="Q43" s="270"/>
      <c r="R43" s="270"/>
      <c r="S43" s="270"/>
      <c r="T43" s="270"/>
      <c r="U43" s="270"/>
      <c r="V43" s="270"/>
      <c r="W43" s="270"/>
      <c r="X43" s="270"/>
      <c r="Y43" s="270"/>
      <c r="Z43" s="270"/>
    </row>
    <row r="44" spans="1:26" s="25" customFormat="1" ht="12.75" customHeight="1">
      <c r="A44" s="273" t="s">
        <v>179</v>
      </c>
      <c r="B44" s="273"/>
      <c r="C44" s="273"/>
      <c r="D44" s="273"/>
      <c r="E44" s="273"/>
      <c r="F44" s="273"/>
      <c r="G44" s="273"/>
      <c r="H44" s="273"/>
      <c r="I44" s="273"/>
      <c r="J44" s="273"/>
      <c r="K44" s="273"/>
      <c r="L44" s="273"/>
      <c r="M44" s="273"/>
      <c r="N44" s="273"/>
      <c r="O44" s="273"/>
      <c r="P44" s="273"/>
      <c r="Q44" s="273"/>
      <c r="R44" s="273"/>
      <c r="S44" s="273"/>
      <c r="T44" s="273"/>
      <c r="U44" s="273"/>
      <c r="V44" s="273"/>
      <c r="W44" s="273"/>
      <c r="X44" s="273"/>
      <c r="Y44" s="273"/>
      <c r="Z44" s="273"/>
    </row>
    <row r="45" spans="1:26" s="25" customFormat="1" ht="12.75" customHeight="1">
      <c r="A45" s="273" t="s">
        <v>272</v>
      </c>
      <c r="B45" s="273"/>
      <c r="C45" s="273"/>
      <c r="D45" s="273"/>
      <c r="E45" s="273"/>
      <c r="F45" s="273"/>
      <c r="G45" s="273"/>
      <c r="H45" s="273"/>
      <c r="I45" s="273"/>
      <c r="J45" s="273"/>
      <c r="K45" s="273"/>
      <c r="L45" s="273"/>
      <c r="M45" s="273"/>
      <c r="N45" s="273"/>
      <c r="O45" s="273"/>
      <c r="P45" s="273"/>
      <c r="Q45" s="273"/>
      <c r="R45" s="273"/>
      <c r="S45" s="273"/>
      <c r="T45" s="273"/>
      <c r="U45" s="273"/>
      <c r="V45" s="273"/>
      <c r="W45" s="273"/>
      <c r="X45" s="273"/>
      <c r="Y45" s="273"/>
      <c r="Z45" s="273"/>
    </row>
    <row r="46" spans="1:26" s="25" customFormat="1" ht="12.75" customHeight="1">
      <c r="A46" s="267" t="s">
        <v>273</v>
      </c>
      <c r="B46" s="267"/>
      <c r="C46" s="267"/>
      <c r="D46" s="267"/>
      <c r="E46" s="267"/>
      <c r="F46" s="267"/>
      <c r="G46" s="267"/>
      <c r="H46" s="267"/>
      <c r="I46" s="267"/>
      <c r="J46" s="267"/>
      <c r="K46" s="267"/>
      <c r="L46" s="267"/>
      <c r="M46" s="267"/>
      <c r="N46" s="267"/>
      <c r="O46" s="267"/>
      <c r="P46" s="267"/>
      <c r="Q46" s="267"/>
      <c r="R46" s="267"/>
      <c r="S46" s="267"/>
      <c r="T46" s="267"/>
      <c r="U46" s="267"/>
      <c r="V46" s="267"/>
      <c r="W46" s="267"/>
      <c r="X46" s="267"/>
      <c r="Y46" s="267"/>
      <c r="Z46" s="267"/>
    </row>
    <row r="47" spans="1:26" s="25" customFormat="1" ht="12.75" customHeight="1">
      <c r="A47" s="274" t="s">
        <v>180</v>
      </c>
      <c r="B47" s="274"/>
      <c r="C47" s="274"/>
      <c r="D47" s="274"/>
      <c r="E47" s="274"/>
      <c r="F47" s="274"/>
      <c r="G47" s="274"/>
      <c r="H47" s="274"/>
      <c r="I47" s="274"/>
      <c r="J47" s="274"/>
      <c r="K47" s="274"/>
      <c r="L47" s="274"/>
      <c r="M47" s="274"/>
      <c r="N47" s="274"/>
      <c r="O47" s="274"/>
      <c r="P47" s="274"/>
      <c r="Q47" s="274"/>
      <c r="R47" s="274"/>
      <c r="S47" s="274"/>
      <c r="T47" s="274"/>
      <c r="U47" s="274"/>
      <c r="V47" s="274"/>
      <c r="W47" s="274"/>
      <c r="X47" s="274"/>
      <c r="Y47" s="274"/>
      <c r="Z47" s="274"/>
    </row>
    <row r="48" spans="1:26" s="25" customFormat="1" ht="12.75" customHeight="1">
      <c r="A48" s="270" t="s">
        <v>181</v>
      </c>
      <c r="B48" s="270"/>
      <c r="C48" s="270"/>
      <c r="D48" s="270"/>
      <c r="E48" s="270"/>
      <c r="F48" s="270"/>
      <c r="G48" s="270"/>
      <c r="H48" s="270"/>
      <c r="I48" s="270"/>
      <c r="J48" s="270"/>
      <c r="K48" s="270"/>
      <c r="L48" s="270"/>
      <c r="M48" s="270"/>
      <c r="N48" s="270"/>
      <c r="O48" s="270"/>
      <c r="P48" s="270"/>
      <c r="Q48" s="270"/>
      <c r="R48" s="270"/>
      <c r="S48" s="270"/>
      <c r="T48" s="270"/>
      <c r="U48" s="270"/>
      <c r="V48" s="270"/>
      <c r="W48" s="270"/>
      <c r="X48" s="270"/>
      <c r="Y48" s="270"/>
      <c r="Z48" s="270"/>
    </row>
    <row r="49" spans="1:26" s="25" customFormat="1" ht="12.75" customHeight="1">
      <c r="A49" s="270" t="s">
        <v>274</v>
      </c>
      <c r="B49" s="270"/>
      <c r="C49" s="270"/>
      <c r="D49" s="270"/>
      <c r="E49" s="270"/>
      <c r="F49" s="270"/>
      <c r="G49" s="270"/>
      <c r="H49" s="270"/>
      <c r="I49" s="270"/>
      <c r="J49" s="270"/>
      <c r="K49" s="270"/>
      <c r="L49" s="270"/>
      <c r="M49" s="270"/>
      <c r="N49" s="270"/>
      <c r="O49" s="270"/>
      <c r="P49" s="270"/>
      <c r="Q49" s="270"/>
      <c r="R49" s="270"/>
      <c r="S49" s="270"/>
      <c r="T49" s="270"/>
      <c r="U49" s="270"/>
      <c r="V49" s="270"/>
      <c r="W49" s="270"/>
      <c r="X49" s="270"/>
      <c r="Y49" s="270"/>
      <c r="Z49" s="270"/>
    </row>
    <row r="50" spans="1:26" s="25" customFormat="1" ht="12.75" customHeight="1">
      <c r="A50" s="267"/>
      <c r="B50" s="267"/>
      <c r="C50" s="267"/>
      <c r="D50" s="267"/>
      <c r="E50" s="267"/>
      <c r="F50" s="267"/>
      <c r="G50" s="267"/>
      <c r="H50" s="267"/>
      <c r="I50" s="267"/>
      <c r="J50" s="267"/>
      <c r="K50" s="267"/>
      <c r="L50" s="267"/>
      <c r="M50" s="267"/>
      <c r="N50" s="267"/>
      <c r="O50" s="267"/>
      <c r="P50" s="267"/>
      <c r="Q50" s="267"/>
      <c r="R50" s="267"/>
      <c r="S50" s="267"/>
      <c r="T50" s="267"/>
      <c r="U50" s="267"/>
      <c r="V50" s="267"/>
      <c r="W50" s="267"/>
      <c r="X50" s="267"/>
      <c r="Y50" s="267"/>
      <c r="Z50" s="267"/>
    </row>
    <row r="51" spans="1:26" s="25" customFormat="1" ht="12.75" customHeight="1">
      <c r="A51" s="268" t="s">
        <v>182</v>
      </c>
      <c r="B51" s="268"/>
      <c r="C51" s="268"/>
      <c r="D51" s="268"/>
      <c r="E51" s="268"/>
      <c r="F51" s="268"/>
      <c r="G51" s="268"/>
      <c r="H51" s="268"/>
      <c r="I51" s="268"/>
      <c r="J51" s="268"/>
      <c r="K51" s="268"/>
      <c r="L51" s="268"/>
      <c r="M51" s="268"/>
      <c r="N51" s="268"/>
      <c r="O51" s="268"/>
      <c r="P51" s="268"/>
      <c r="Q51" s="268"/>
      <c r="R51" s="268"/>
      <c r="S51" s="268"/>
      <c r="T51" s="268"/>
      <c r="U51" s="268"/>
      <c r="V51" s="268"/>
      <c r="W51" s="268"/>
      <c r="X51" s="268"/>
      <c r="Y51" s="268"/>
      <c r="Z51" s="268"/>
    </row>
    <row r="52" spans="1:26" s="25" customFormat="1" ht="12.75" customHeight="1">
      <c r="A52" s="268" t="s">
        <v>183</v>
      </c>
      <c r="B52" s="268"/>
      <c r="C52" s="268"/>
      <c r="D52" s="268"/>
      <c r="E52" s="268"/>
      <c r="F52" s="268"/>
      <c r="G52" s="268"/>
      <c r="H52" s="268"/>
      <c r="I52" s="268"/>
      <c r="J52" s="268"/>
      <c r="K52" s="268"/>
      <c r="L52" s="268"/>
      <c r="M52" s="268"/>
      <c r="N52" s="268"/>
      <c r="O52" s="268"/>
      <c r="P52" s="268"/>
      <c r="Q52" s="268"/>
      <c r="R52" s="268"/>
      <c r="S52" s="268"/>
      <c r="T52" s="268"/>
      <c r="U52" s="268"/>
      <c r="V52" s="268"/>
      <c r="W52" s="268"/>
      <c r="X52" s="268"/>
      <c r="Y52" s="268"/>
      <c r="Z52" s="268"/>
    </row>
    <row r="53" spans="1:26" s="25" customFormat="1" ht="12.75" customHeight="1">
      <c r="A53" s="269" t="s">
        <v>275</v>
      </c>
      <c r="B53" s="269"/>
      <c r="C53" s="269"/>
      <c r="D53" s="269"/>
      <c r="E53" s="269"/>
      <c r="F53" s="269"/>
      <c r="G53" s="269"/>
      <c r="H53" s="269"/>
      <c r="I53" s="269"/>
      <c r="J53" s="269"/>
      <c r="K53" s="269"/>
      <c r="L53" s="269"/>
      <c r="M53" s="269"/>
      <c r="N53" s="269"/>
      <c r="O53" s="269"/>
      <c r="P53" s="269"/>
      <c r="Q53" s="269"/>
      <c r="R53" s="269"/>
      <c r="S53" s="269"/>
      <c r="T53" s="269"/>
      <c r="U53" s="269"/>
      <c r="V53" s="269"/>
      <c r="W53" s="269"/>
      <c r="X53" s="269"/>
      <c r="Y53" s="269"/>
      <c r="Z53" s="269"/>
    </row>
    <row r="54" spans="1:26" s="25" customFormat="1" ht="12.75" customHeight="1">
      <c r="A54" s="264" t="s">
        <v>184</v>
      </c>
      <c r="B54" s="264"/>
      <c r="C54" s="264"/>
      <c r="D54" s="264"/>
      <c r="E54" s="264"/>
      <c r="F54" s="264"/>
      <c r="G54" s="264"/>
      <c r="H54" s="264"/>
      <c r="I54" s="264"/>
      <c r="J54" s="264"/>
      <c r="K54" s="264"/>
      <c r="L54" s="264"/>
      <c r="M54" s="264"/>
      <c r="N54" s="264"/>
      <c r="O54" s="264"/>
      <c r="P54" s="264"/>
      <c r="Q54" s="264"/>
      <c r="R54" s="264"/>
      <c r="S54" s="264"/>
      <c r="T54" s="264"/>
      <c r="U54" s="264"/>
      <c r="V54" s="264"/>
      <c r="W54" s="264"/>
      <c r="X54" s="264"/>
      <c r="Y54" s="264"/>
      <c r="Z54" s="264"/>
    </row>
    <row r="55" spans="1:26" s="25" customFormat="1" ht="12.75" customHeight="1">
      <c r="A55" s="264" t="s">
        <v>276</v>
      </c>
      <c r="B55" s="264"/>
      <c r="C55" s="264"/>
      <c r="D55" s="264"/>
      <c r="E55" s="264"/>
      <c r="F55" s="264"/>
      <c r="G55" s="264"/>
      <c r="H55" s="264"/>
      <c r="I55" s="264"/>
      <c r="J55" s="264"/>
      <c r="K55" s="264"/>
      <c r="L55" s="264"/>
      <c r="M55" s="264"/>
      <c r="N55" s="264"/>
      <c r="O55" s="264"/>
      <c r="P55" s="264"/>
      <c r="Q55" s="264"/>
      <c r="R55" s="264"/>
      <c r="S55" s="264"/>
      <c r="T55" s="264"/>
      <c r="U55" s="264"/>
      <c r="V55" s="264"/>
      <c r="W55" s="264"/>
      <c r="X55" s="264"/>
      <c r="Y55" s="264"/>
      <c r="Z55" s="264"/>
    </row>
    <row r="56" spans="1:26" s="25" customFormat="1" ht="12.75" customHeight="1">
      <c r="A56" s="267" t="s">
        <v>277</v>
      </c>
      <c r="B56" s="267"/>
      <c r="C56" s="267"/>
      <c r="D56" s="267"/>
      <c r="E56" s="267"/>
      <c r="F56" s="267"/>
      <c r="G56" s="267"/>
      <c r="H56" s="267"/>
      <c r="I56" s="267"/>
      <c r="J56" s="267"/>
      <c r="K56" s="267"/>
      <c r="L56" s="267"/>
      <c r="M56" s="267"/>
      <c r="N56" s="267"/>
      <c r="O56" s="267"/>
      <c r="P56" s="267"/>
      <c r="Q56" s="267"/>
      <c r="R56" s="267"/>
      <c r="S56" s="267"/>
      <c r="T56" s="267"/>
      <c r="U56" s="267"/>
      <c r="V56" s="267"/>
      <c r="W56" s="267"/>
      <c r="X56" s="267"/>
      <c r="Y56" s="267"/>
      <c r="Z56" s="267"/>
    </row>
    <row r="57" spans="1:26" s="25" customFormat="1" ht="12.75" customHeight="1">
      <c r="A57" s="267" t="s">
        <v>278</v>
      </c>
      <c r="B57" s="267"/>
      <c r="C57" s="267"/>
      <c r="D57" s="267"/>
      <c r="E57" s="267"/>
      <c r="F57" s="267"/>
      <c r="G57" s="267"/>
      <c r="H57" s="267"/>
      <c r="I57" s="267"/>
      <c r="J57" s="267"/>
      <c r="K57" s="267"/>
      <c r="L57" s="267"/>
      <c r="M57" s="267"/>
      <c r="N57" s="267"/>
      <c r="O57" s="267"/>
      <c r="P57" s="267"/>
      <c r="Q57" s="267"/>
      <c r="R57" s="267"/>
      <c r="S57" s="267"/>
      <c r="T57" s="267"/>
      <c r="U57" s="267"/>
      <c r="V57" s="267"/>
      <c r="W57" s="267"/>
      <c r="X57" s="267"/>
      <c r="Y57" s="267"/>
      <c r="Z57" s="267"/>
    </row>
    <row r="58" spans="1:26" s="25" customFormat="1" ht="12.75" customHeight="1">
      <c r="A58" s="269" t="s">
        <v>279</v>
      </c>
      <c r="B58" s="269"/>
      <c r="C58" s="269"/>
      <c r="D58" s="269"/>
      <c r="E58" s="269"/>
      <c r="F58" s="269"/>
      <c r="G58" s="269"/>
      <c r="H58" s="269"/>
      <c r="I58" s="269"/>
      <c r="J58" s="269"/>
      <c r="K58" s="269"/>
      <c r="L58" s="269"/>
      <c r="M58" s="269"/>
      <c r="N58" s="269"/>
      <c r="O58" s="269"/>
      <c r="P58" s="269"/>
      <c r="Q58" s="269"/>
      <c r="R58" s="269"/>
      <c r="S58" s="269"/>
      <c r="T58" s="269"/>
      <c r="U58" s="269"/>
      <c r="V58" s="269"/>
      <c r="W58" s="269"/>
      <c r="X58" s="269"/>
      <c r="Y58" s="269"/>
      <c r="Z58" s="269"/>
    </row>
    <row r="59" spans="1:26" s="25" customFormat="1" ht="12.75" customHeight="1">
      <c r="A59" s="267" t="s">
        <v>280</v>
      </c>
      <c r="B59" s="267"/>
      <c r="C59" s="267"/>
      <c r="D59" s="267"/>
      <c r="E59" s="267"/>
      <c r="F59" s="267"/>
      <c r="G59" s="267"/>
      <c r="H59" s="267"/>
      <c r="I59" s="267"/>
      <c r="J59" s="267"/>
      <c r="K59" s="267"/>
      <c r="L59" s="267"/>
      <c r="M59" s="267"/>
      <c r="N59" s="267"/>
      <c r="O59" s="267"/>
      <c r="P59" s="267"/>
      <c r="Q59" s="267"/>
      <c r="R59" s="267"/>
      <c r="S59" s="267"/>
      <c r="T59" s="267"/>
      <c r="U59" s="267"/>
      <c r="V59" s="267"/>
      <c r="W59" s="267"/>
      <c r="X59" s="267"/>
      <c r="Y59" s="267"/>
      <c r="Z59" s="267"/>
    </row>
    <row r="60" spans="1:26" s="25" customFormat="1" ht="12.75" customHeight="1">
      <c r="A60" s="265" t="s">
        <v>185</v>
      </c>
      <c r="B60" s="265"/>
      <c r="C60" s="265"/>
      <c r="D60" s="265"/>
      <c r="E60" s="265"/>
      <c r="F60" s="265"/>
      <c r="G60" s="265"/>
      <c r="H60" s="265"/>
      <c r="I60" s="265"/>
      <c r="J60" s="265"/>
      <c r="K60" s="265"/>
      <c r="L60" s="265"/>
      <c r="M60" s="265"/>
      <c r="N60" s="265"/>
      <c r="O60" s="265"/>
      <c r="P60" s="265"/>
      <c r="Q60" s="265"/>
      <c r="R60" s="265"/>
      <c r="S60" s="265"/>
      <c r="T60" s="265"/>
      <c r="U60" s="265"/>
      <c r="V60" s="265"/>
      <c r="W60" s="265"/>
      <c r="X60" s="265"/>
      <c r="Y60" s="265"/>
      <c r="Z60" s="265"/>
    </row>
    <row r="61" spans="1:26" s="25" customFormat="1" ht="12.75" customHeight="1">
      <c r="A61" s="267" t="s">
        <v>281</v>
      </c>
      <c r="B61" s="267"/>
      <c r="C61" s="267"/>
      <c r="D61" s="267"/>
      <c r="E61" s="267"/>
      <c r="F61" s="267"/>
      <c r="G61" s="267"/>
      <c r="H61" s="267"/>
      <c r="I61" s="267"/>
      <c r="J61" s="267"/>
      <c r="K61" s="267"/>
      <c r="L61" s="267"/>
      <c r="M61" s="267"/>
      <c r="N61" s="267"/>
      <c r="O61" s="267"/>
      <c r="P61" s="267"/>
      <c r="Q61" s="267"/>
      <c r="R61" s="267"/>
      <c r="S61" s="267"/>
      <c r="T61" s="267"/>
      <c r="U61" s="267"/>
      <c r="V61" s="267"/>
      <c r="W61" s="267"/>
      <c r="X61" s="267"/>
      <c r="Y61" s="267"/>
      <c r="Z61" s="267"/>
    </row>
    <row r="62" spans="1:26" s="25" customFormat="1" ht="12.75" customHeight="1">
      <c r="A62" s="264" t="s">
        <v>282</v>
      </c>
      <c r="B62" s="264"/>
      <c r="C62" s="264"/>
      <c r="D62" s="264"/>
      <c r="E62" s="264"/>
      <c r="F62" s="264"/>
      <c r="G62" s="264"/>
      <c r="H62" s="264"/>
      <c r="I62" s="264"/>
      <c r="J62" s="264"/>
      <c r="K62" s="264"/>
      <c r="L62" s="264"/>
      <c r="M62" s="264"/>
      <c r="N62" s="264"/>
      <c r="O62" s="264"/>
      <c r="P62" s="264"/>
      <c r="Q62" s="264"/>
      <c r="R62" s="264"/>
      <c r="S62" s="264"/>
      <c r="T62" s="264"/>
      <c r="U62" s="264"/>
      <c r="V62" s="264"/>
      <c r="W62" s="264"/>
      <c r="X62" s="264"/>
      <c r="Y62" s="264"/>
      <c r="Z62" s="264"/>
    </row>
    <row r="63" spans="1:26" s="25" customFormat="1" ht="12.75" customHeight="1">
      <c r="A63" s="265" t="s">
        <v>186</v>
      </c>
      <c r="B63" s="265"/>
      <c r="C63" s="265"/>
      <c r="D63" s="265"/>
      <c r="E63" s="265"/>
      <c r="F63" s="265"/>
      <c r="G63" s="265"/>
      <c r="H63" s="265"/>
      <c r="I63" s="265"/>
      <c r="J63" s="265"/>
      <c r="K63" s="265"/>
      <c r="L63" s="265"/>
      <c r="M63" s="265"/>
      <c r="N63" s="265"/>
      <c r="O63" s="265"/>
      <c r="P63" s="265"/>
      <c r="Q63" s="265"/>
      <c r="R63" s="265"/>
      <c r="S63" s="265"/>
      <c r="T63" s="265"/>
      <c r="U63" s="265"/>
      <c r="V63" s="265"/>
      <c r="W63" s="265"/>
      <c r="X63" s="265"/>
      <c r="Y63" s="265"/>
      <c r="Z63" s="265"/>
    </row>
    <row r="64" spans="1:26" s="25" customFormat="1" ht="12.75" customHeight="1">
      <c r="A64" s="266" t="s">
        <v>187</v>
      </c>
      <c r="B64" s="266"/>
      <c r="C64" s="266"/>
      <c r="D64" s="266"/>
      <c r="E64" s="266"/>
      <c r="F64" s="266"/>
      <c r="G64" s="266"/>
      <c r="H64" s="266"/>
      <c r="I64" s="266"/>
      <c r="J64" s="266"/>
      <c r="K64" s="266"/>
      <c r="L64" s="266"/>
      <c r="M64" s="266"/>
      <c r="N64" s="266"/>
      <c r="O64" s="266"/>
      <c r="P64" s="266"/>
      <c r="Q64" s="266"/>
      <c r="R64" s="266"/>
      <c r="S64" s="266"/>
      <c r="T64" s="266"/>
      <c r="U64" s="266"/>
      <c r="V64" s="266"/>
      <c r="W64" s="266"/>
      <c r="X64" s="266"/>
      <c r="Y64" s="266"/>
      <c r="Z64" s="266"/>
    </row>
    <row r="65" spans="1:26" s="25" customFormat="1" ht="12.75" customHeight="1">
      <c r="A65" s="264" t="s">
        <v>188</v>
      </c>
      <c r="B65" s="264"/>
      <c r="C65" s="264"/>
      <c r="D65" s="264"/>
      <c r="E65" s="264"/>
      <c r="F65" s="264"/>
      <c r="G65" s="264"/>
      <c r="H65" s="264"/>
      <c r="I65" s="264"/>
      <c r="J65" s="264"/>
      <c r="K65" s="264"/>
      <c r="L65" s="264"/>
      <c r="M65" s="264"/>
      <c r="N65" s="264"/>
      <c r="O65" s="264"/>
      <c r="P65" s="264"/>
      <c r="Q65" s="264"/>
      <c r="R65" s="264"/>
      <c r="S65" s="264"/>
      <c r="T65" s="264"/>
      <c r="U65" s="264"/>
      <c r="V65" s="264"/>
      <c r="W65" s="264"/>
      <c r="X65" s="264"/>
      <c r="Y65" s="264"/>
      <c r="Z65" s="264"/>
    </row>
    <row r="66" spans="1:26" s="25" customFormat="1" ht="12.75" customHeight="1">
      <c r="A66" s="264" t="s">
        <v>189</v>
      </c>
      <c r="B66" s="264"/>
      <c r="C66" s="264"/>
      <c r="D66" s="264"/>
      <c r="E66" s="264"/>
      <c r="F66" s="264"/>
      <c r="G66" s="264"/>
      <c r="H66" s="264"/>
      <c r="I66" s="264"/>
      <c r="J66" s="264"/>
      <c r="K66" s="264"/>
      <c r="L66" s="264"/>
      <c r="M66" s="264"/>
      <c r="N66" s="264"/>
      <c r="O66" s="264"/>
      <c r="P66" s="264"/>
      <c r="Q66" s="264"/>
      <c r="R66" s="264"/>
      <c r="S66" s="264"/>
      <c r="T66" s="264"/>
      <c r="U66" s="264"/>
      <c r="V66" s="264"/>
      <c r="W66" s="264"/>
      <c r="X66" s="264"/>
      <c r="Y66" s="264"/>
      <c r="Z66" s="264"/>
    </row>
    <row r="67" spans="1:26" s="25" customFormat="1" ht="12.75" customHeight="1">
      <c r="A67" s="264" t="s">
        <v>283</v>
      </c>
      <c r="B67" s="264"/>
      <c r="C67" s="264"/>
      <c r="D67" s="264"/>
      <c r="E67" s="264"/>
      <c r="F67" s="264"/>
      <c r="G67" s="264"/>
      <c r="H67" s="264"/>
      <c r="I67" s="264"/>
      <c r="J67" s="264"/>
      <c r="K67" s="264"/>
      <c r="L67" s="264"/>
      <c r="M67" s="264"/>
      <c r="N67" s="264"/>
      <c r="O67" s="264"/>
      <c r="P67" s="264"/>
      <c r="Q67" s="264"/>
      <c r="R67" s="264"/>
      <c r="S67" s="264"/>
      <c r="T67" s="264"/>
      <c r="U67" s="264"/>
      <c r="V67" s="264"/>
      <c r="W67" s="264"/>
      <c r="X67" s="264"/>
      <c r="Y67" s="264"/>
      <c r="Z67" s="264"/>
    </row>
    <row r="68" spans="1:26" s="25" customFormat="1" ht="12.75" customHeight="1">
      <c r="A68" s="264" t="s">
        <v>284</v>
      </c>
      <c r="B68" s="264"/>
      <c r="C68" s="264"/>
      <c r="D68" s="264"/>
      <c r="E68" s="264"/>
      <c r="F68" s="264"/>
      <c r="G68" s="264"/>
      <c r="H68" s="264"/>
      <c r="I68" s="264"/>
      <c r="J68" s="264"/>
      <c r="K68" s="264"/>
      <c r="L68" s="264"/>
      <c r="M68" s="264"/>
      <c r="N68" s="264"/>
      <c r="O68" s="264"/>
      <c r="P68" s="264"/>
      <c r="Q68" s="264"/>
      <c r="R68" s="264"/>
      <c r="S68" s="264"/>
      <c r="T68" s="264"/>
      <c r="U68" s="264"/>
      <c r="V68" s="264"/>
      <c r="W68" s="264"/>
      <c r="X68" s="264"/>
      <c r="Y68" s="264"/>
      <c r="Z68" s="264"/>
    </row>
    <row r="69" spans="1:26" s="25" customFormat="1" ht="12.75" customHeight="1">
      <c r="A69" s="266" t="s">
        <v>190</v>
      </c>
      <c r="B69" s="266"/>
      <c r="C69" s="266"/>
      <c r="D69" s="266"/>
      <c r="E69" s="266"/>
      <c r="F69" s="266"/>
      <c r="G69" s="266"/>
      <c r="H69" s="266"/>
      <c r="I69" s="266"/>
      <c r="J69" s="266"/>
      <c r="K69" s="266"/>
      <c r="L69" s="266"/>
      <c r="M69" s="266"/>
      <c r="N69" s="266"/>
      <c r="O69" s="266"/>
      <c r="P69" s="266"/>
      <c r="Q69" s="266"/>
      <c r="R69" s="266"/>
      <c r="S69" s="266"/>
      <c r="T69" s="266"/>
      <c r="U69" s="266"/>
      <c r="V69" s="266"/>
      <c r="W69" s="266"/>
      <c r="X69" s="266"/>
      <c r="Y69" s="266"/>
      <c r="Z69" s="266"/>
    </row>
    <row r="70" spans="1:26" s="25" customFormat="1" ht="12.75" customHeight="1">
      <c r="A70" s="264" t="s">
        <v>191</v>
      </c>
      <c r="B70" s="264"/>
      <c r="C70" s="264"/>
      <c r="D70" s="264"/>
      <c r="E70" s="264"/>
      <c r="F70" s="264"/>
      <c r="G70" s="264"/>
      <c r="H70" s="264"/>
      <c r="I70" s="264"/>
      <c r="J70" s="264"/>
      <c r="K70" s="264"/>
      <c r="L70" s="264"/>
      <c r="M70" s="264"/>
      <c r="N70" s="264"/>
      <c r="O70" s="264"/>
      <c r="P70" s="264"/>
      <c r="Q70" s="264"/>
      <c r="R70" s="264"/>
      <c r="S70" s="264"/>
      <c r="T70" s="264"/>
      <c r="U70" s="264"/>
      <c r="V70" s="264"/>
      <c r="W70" s="264"/>
      <c r="X70" s="264"/>
      <c r="Y70" s="264"/>
      <c r="Z70" s="264"/>
    </row>
    <row r="71" spans="1:26" s="26" customFormat="1" ht="12.75" customHeight="1">
      <c r="A71" s="264" t="s">
        <v>285</v>
      </c>
      <c r="B71" s="264"/>
      <c r="C71" s="264"/>
      <c r="D71" s="264"/>
      <c r="E71" s="264"/>
      <c r="F71" s="264"/>
      <c r="G71" s="264"/>
      <c r="H71" s="264"/>
      <c r="I71" s="264"/>
      <c r="J71" s="264"/>
      <c r="K71" s="264"/>
      <c r="L71" s="264"/>
      <c r="M71" s="264"/>
      <c r="N71" s="264"/>
      <c r="O71" s="264"/>
      <c r="P71" s="264"/>
      <c r="Q71" s="264"/>
      <c r="R71" s="264"/>
      <c r="S71" s="264"/>
      <c r="T71" s="264"/>
      <c r="U71" s="264"/>
      <c r="V71" s="264"/>
      <c r="W71" s="264"/>
      <c r="X71" s="264"/>
      <c r="Y71" s="264"/>
      <c r="Z71" s="264"/>
    </row>
    <row r="72" spans="1:26" s="26" customFormat="1" ht="12.75" customHeight="1">
      <c r="A72" s="264" t="s">
        <v>286</v>
      </c>
      <c r="B72" s="264"/>
      <c r="C72" s="264"/>
      <c r="D72" s="264"/>
      <c r="E72" s="264"/>
      <c r="F72" s="264"/>
      <c r="G72" s="264"/>
      <c r="H72" s="264"/>
      <c r="I72" s="264"/>
      <c r="J72" s="264"/>
      <c r="K72" s="264"/>
      <c r="L72" s="264"/>
      <c r="M72" s="264"/>
      <c r="N72" s="264"/>
      <c r="O72" s="264"/>
      <c r="P72" s="264"/>
      <c r="Q72" s="264"/>
      <c r="R72" s="264"/>
      <c r="S72" s="264"/>
      <c r="T72" s="264"/>
      <c r="U72" s="264"/>
      <c r="V72" s="264"/>
      <c r="W72" s="264"/>
      <c r="X72" s="264"/>
      <c r="Y72" s="264"/>
      <c r="Z72" s="264"/>
    </row>
    <row r="73" spans="1:26" s="26" customFormat="1" ht="12.75" customHeight="1">
      <c r="A73" s="265" t="s">
        <v>287</v>
      </c>
      <c r="B73" s="265"/>
      <c r="C73" s="265"/>
      <c r="D73" s="265"/>
      <c r="E73" s="265"/>
      <c r="F73" s="265"/>
      <c r="G73" s="265"/>
      <c r="H73" s="265"/>
      <c r="I73" s="265"/>
      <c r="J73" s="265"/>
      <c r="K73" s="265"/>
      <c r="L73" s="265"/>
      <c r="M73" s="265"/>
      <c r="N73" s="265"/>
      <c r="O73" s="265"/>
      <c r="P73" s="265"/>
      <c r="Q73" s="265"/>
      <c r="R73" s="265"/>
      <c r="S73" s="265"/>
      <c r="T73" s="265"/>
      <c r="U73" s="265"/>
      <c r="V73" s="265"/>
      <c r="W73" s="265"/>
      <c r="X73" s="265"/>
      <c r="Y73" s="265"/>
      <c r="Z73" s="265"/>
    </row>
    <row r="74" spans="1:26" s="26" customFormat="1" ht="12.75" customHeight="1">
      <c r="A74" s="264" t="s">
        <v>192</v>
      </c>
      <c r="B74" s="264"/>
      <c r="C74" s="264"/>
      <c r="D74" s="264"/>
      <c r="E74" s="264"/>
      <c r="F74" s="264"/>
      <c r="G74" s="264"/>
      <c r="H74" s="264"/>
      <c r="I74" s="264"/>
      <c r="J74" s="264"/>
      <c r="K74" s="264"/>
      <c r="L74" s="264"/>
      <c r="M74" s="264"/>
      <c r="N74" s="264"/>
      <c r="O74" s="264"/>
      <c r="P74" s="264"/>
      <c r="Q74" s="264"/>
      <c r="R74" s="264"/>
      <c r="S74" s="264"/>
      <c r="T74" s="264"/>
      <c r="U74" s="264"/>
      <c r="V74" s="264"/>
      <c r="W74" s="264"/>
      <c r="X74" s="264"/>
      <c r="Y74" s="264"/>
      <c r="Z74" s="264"/>
    </row>
    <row r="75" spans="1:26" s="25" customFormat="1" ht="12.75" customHeight="1">
      <c r="A75" s="264" t="s">
        <v>193</v>
      </c>
      <c r="B75" s="264"/>
      <c r="C75" s="264"/>
      <c r="D75" s="264"/>
      <c r="E75" s="264"/>
      <c r="F75" s="264"/>
      <c r="G75" s="264"/>
      <c r="H75" s="264"/>
      <c r="I75" s="264"/>
      <c r="J75" s="264"/>
      <c r="K75" s="264"/>
      <c r="L75" s="264"/>
      <c r="M75" s="264"/>
      <c r="N75" s="264"/>
      <c r="O75" s="264"/>
      <c r="P75" s="264"/>
      <c r="Q75" s="264"/>
      <c r="R75" s="264"/>
      <c r="S75" s="264"/>
      <c r="T75" s="264"/>
      <c r="U75" s="264"/>
      <c r="V75" s="264"/>
      <c r="W75" s="264"/>
      <c r="X75" s="264"/>
      <c r="Y75" s="264"/>
      <c r="Z75" s="264"/>
    </row>
    <row r="76" spans="1:26" ht="12.75" customHeight="1">
      <c r="A76" s="264" t="s">
        <v>288</v>
      </c>
      <c r="B76" s="264"/>
      <c r="C76" s="264"/>
      <c r="D76" s="264"/>
      <c r="E76" s="264"/>
      <c r="F76" s="264"/>
      <c r="G76" s="264"/>
      <c r="H76" s="264"/>
      <c r="I76" s="264"/>
      <c r="J76" s="264"/>
      <c r="K76" s="264"/>
      <c r="L76" s="264"/>
      <c r="M76" s="264"/>
      <c r="N76" s="264"/>
      <c r="O76" s="264"/>
      <c r="P76" s="264"/>
      <c r="Q76" s="264"/>
      <c r="R76" s="264"/>
      <c r="S76" s="264"/>
      <c r="T76" s="264"/>
      <c r="U76" s="264"/>
      <c r="V76" s="264"/>
      <c r="W76" s="264"/>
      <c r="X76" s="264"/>
      <c r="Y76" s="264"/>
      <c r="Z76" s="264"/>
    </row>
    <row r="77" spans="1:26" s="25" customFormat="1" ht="12.75" customHeight="1">
      <c r="A77" s="264" t="s">
        <v>289</v>
      </c>
      <c r="B77" s="264"/>
      <c r="C77" s="264"/>
      <c r="D77" s="264"/>
      <c r="E77" s="264"/>
      <c r="F77" s="264"/>
      <c r="G77" s="264"/>
      <c r="H77" s="264"/>
      <c r="I77" s="264"/>
      <c r="J77" s="264"/>
      <c r="K77" s="264"/>
      <c r="L77" s="264"/>
      <c r="M77" s="264"/>
      <c r="N77" s="264"/>
      <c r="O77" s="264"/>
      <c r="P77" s="264"/>
      <c r="Q77" s="264"/>
      <c r="R77" s="264"/>
      <c r="S77" s="264"/>
      <c r="T77" s="264"/>
      <c r="U77" s="264"/>
      <c r="V77" s="264"/>
      <c r="W77" s="264"/>
      <c r="X77" s="264"/>
      <c r="Y77" s="264"/>
      <c r="Z77" s="264"/>
    </row>
    <row r="78" spans="1:26" s="26" customFormat="1" ht="12.75" customHeight="1">
      <c r="A78" s="265" t="s">
        <v>290</v>
      </c>
      <c r="B78" s="265"/>
      <c r="C78" s="265"/>
      <c r="D78" s="265"/>
      <c r="E78" s="265"/>
      <c r="F78" s="265"/>
      <c r="G78" s="265"/>
      <c r="H78" s="265"/>
      <c r="I78" s="265"/>
      <c r="J78" s="265"/>
      <c r="K78" s="265"/>
      <c r="L78" s="265"/>
      <c r="M78" s="265"/>
      <c r="N78" s="265"/>
      <c r="O78" s="265"/>
      <c r="P78" s="265"/>
      <c r="Q78" s="265"/>
      <c r="R78" s="265"/>
      <c r="S78" s="265"/>
      <c r="T78" s="265"/>
      <c r="U78" s="265"/>
      <c r="V78" s="265"/>
      <c r="W78" s="265"/>
      <c r="X78" s="265"/>
      <c r="Y78" s="265"/>
      <c r="Z78" s="265"/>
    </row>
    <row r="79" spans="1:26" s="25" customFormat="1" ht="12.75" customHeight="1">
      <c r="A79" s="264" t="s">
        <v>291</v>
      </c>
      <c r="B79" s="264"/>
      <c r="C79" s="264"/>
      <c r="D79" s="264"/>
      <c r="E79" s="264"/>
      <c r="F79" s="264"/>
      <c r="G79" s="264"/>
      <c r="H79" s="264"/>
      <c r="I79" s="264"/>
      <c r="J79" s="264"/>
      <c r="K79" s="264"/>
      <c r="L79" s="264"/>
      <c r="M79" s="264"/>
      <c r="N79" s="264"/>
      <c r="O79" s="264"/>
      <c r="P79" s="264"/>
      <c r="Q79" s="264"/>
      <c r="R79" s="264"/>
      <c r="S79" s="264"/>
      <c r="T79" s="264"/>
      <c r="U79" s="264"/>
      <c r="V79" s="264"/>
      <c r="W79" s="264"/>
      <c r="X79" s="264"/>
      <c r="Y79" s="264"/>
      <c r="Z79" s="264"/>
    </row>
    <row r="80" spans="1:26" s="25" customFormat="1"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s="25" customFormat="1"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75" customHeight="1"/>
    <row r="83" spans="1:26" ht="12.75" customHeight="1"/>
  </sheetData>
  <mergeCells count="55">
    <mergeCell ref="A37:Z37"/>
    <mergeCell ref="A1:AG1"/>
    <mergeCell ref="A27:Z27"/>
    <mergeCell ref="A28:Z28"/>
    <mergeCell ref="A29:Z29"/>
    <mergeCell ref="A30:Z30"/>
    <mergeCell ref="A31:Z31"/>
    <mergeCell ref="A32:Z32"/>
    <mergeCell ref="A33:Z33"/>
    <mergeCell ref="A34:Z34"/>
    <mergeCell ref="A35:Z35"/>
    <mergeCell ref="A36:Z36"/>
    <mergeCell ref="A26:Z26"/>
    <mergeCell ref="A49:Z49"/>
    <mergeCell ref="A38:Z38"/>
    <mergeCell ref="A39:Z39"/>
    <mergeCell ref="A40:Z40"/>
    <mergeCell ref="A41:Z41"/>
    <mergeCell ref="A42:Z42"/>
    <mergeCell ref="A43:Z43"/>
    <mergeCell ref="A44:Z44"/>
    <mergeCell ref="A45:Z45"/>
    <mergeCell ref="A46:Z46"/>
    <mergeCell ref="A47:Z47"/>
    <mergeCell ref="A48:Z48"/>
    <mergeCell ref="A75:Z75"/>
    <mergeCell ref="A76:Z76"/>
    <mergeCell ref="A61:Z61"/>
    <mergeCell ref="A50:Z50"/>
    <mergeCell ref="A51:Z51"/>
    <mergeCell ref="A52:Z52"/>
    <mergeCell ref="A53:Z53"/>
    <mergeCell ref="A54:Z54"/>
    <mergeCell ref="A55:Z55"/>
    <mergeCell ref="A56:Z56"/>
    <mergeCell ref="A57:Z57"/>
    <mergeCell ref="A58:Z58"/>
    <mergeCell ref="A59:Z59"/>
    <mergeCell ref="A60:Z60"/>
    <mergeCell ref="A77:Z77"/>
    <mergeCell ref="A78:Z78"/>
    <mergeCell ref="A79:Z79"/>
    <mergeCell ref="A73:Z73"/>
    <mergeCell ref="A62:Z62"/>
    <mergeCell ref="A63:Z63"/>
    <mergeCell ref="A64:Z64"/>
    <mergeCell ref="A65:Z65"/>
    <mergeCell ref="A66:Z66"/>
    <mergeCell ref="A67:Z67"/>
    <mergeCell ref="A68:Z68"/>
    <mergeCell ref="A69:Z69"/>
    <mergeCell ref="A70:Z70"/>
    <mergeCell ref="A71:Z71"/>
    <mergeCell ref="A72:Z72"/>
    <mergeCell ref="A74:Z74"/>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4AF82-16BA-46F6-836F-62B97BC299CD}">
  <sheetPr>
    <pageSetUpPr fitToPage="1"/>
  </sheetPr>
  <dimension ref="A1:AQ98"/>
  <sheetViews>
    <sheetView topLeftCell="A65" workbookViewId="0">
      <selection activeCell="A98" sqref="A98:B98"/>
    </sheetView>
  </sheetViews>
  <sheetFormatPr defaultColWidth="9.28515625" defaultRowHeight="12.75"/>
  <cols>
    <col min="1" max="1" width="51.85546875" style="130" customWidth="1"/>
    <col min="2" max="19" width="11.7109375" style="130" hidden="1" customWidth="1"/>
    <col min="20" max="20" width="11.7109375" style="166" hidden="1" customWidth="1"/>
    <col min="21" max="36" width="11.7109375" style="130" hidden="1" customWidth="1"/>
    <col min="37" max="37" width="12.5703125" style="130" hidden="1" customWidth="1"/>
    <col min="38" max="38" width="13.85546875" style="130" bestFit="1" customWidth="1"/>
    <col min="39" max="39" width="10.85546875" style="130" bestFit="1" customWidth="1"/>
    <col min="40" max="16384" width="9.28515625" style="130"/>
  </cols>
  <sheetData>
    <row r="1" spans="1:43" ht="16.5" customHeight="1" thickBot="1">
      <c r="A1" s="74" t="s">
        <v>1352</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row>
    <row r="2" spans="1:43" s="132" customFormat="1" ht="16.5" customHeight="1">
      <c r="A2" s="72"/>
      <c r="B2" s="107">
        <v>1960</v>
      </c>
      <c r="C2" s="107">
        <v>1965</v>
      </c>
      <c r="D2" s="107">
        <v>1970</v>
      </c>
      <c r="E2" s="107">
        <v>1975</v>
      </c>
      <c r="F2" s="107">
        <v>1980</v>
      </c>
      <c r="G2" s="107">
        <v>1985</v>
      </c>
      <c r="H2" s="107">
        <v>1990</v>
      </c>
      <c r="I2" s="107">
        <v>1991</v>
      </c>
      <c r="J2" s="107">
        <v>1992</v>
      </c>
      <c r="K2" s="107">
        <v>1993</v>
      </c>
      <c r="L2" s="107">
        <v>1994</v>
      </c>
      <c r="M2" s="107">
        <v>1995</v>
      </c>
      <c r="N2" s="107">
        <v>1996</v>
      </c>
      <c r="O2" s="107">
        <v>1997</v>
      </c>
      <c r="P2" s="107">
        <v>1998</v>
      </c>
      <c r="Q2" s="107">
        <v>1999</v>
      </c>
      <c r="R2" s="107">
        <v>2000</v>
      </c>
      <c r="S2" s="107">
        <v>2001</v>
      </c>
      <c r="T2" s="84">
        <v>2002</v>
      </c>
      <c r="U2" s="84">
        <v>2003</v>
      </c>
      <c r="V2" s="84">
        <v>2004</v>
      </c>
      <c r="W2" s="84">
        <v>2005</v>
      </c>
      <c r="X2" s="84">
        <v>2006</v>
      </c>
      <c r="Y2" s="84">
        <v>2007</v>
      </c>
      <c r="Z2" s="84">
        <v>2008</v>
      </c>
      <c r="AA2" s="84">
        <v>2009</v>
      </c>
      <c r="AB2" s="84">
        <v>2010</v>
      </c>
      <c r="AC2" s="84">
        <v>2011</v>
      </c>
      <c r="AD2" s="84">
        <v>2012</v>
      </c>
      <c r="AE2" s="84">
        <v>2013</v>
      </c>
      <c r="AF2" s="131">
        <v>2014</v>
      </c>
      <c r="AG2" s="131">
        <v>2015</v>
      </c>
      <c r="AH2" s="131">
        <v>2016</v>
      </c>
      <c r="AI2" s="131">
        <v>2017</v>
      </c>
      <c r="AJ2" s="131">
        <v>2018</v>
      </c>
      <c r="AK2" s="131">
        <v>2019</v>
      </c>
      <c r="AL2" s="131">
        <v>2020</v>
      </c>
      <c r="AM2" s="131">
        <v>2021</v>
      </c>
      <c r="AN2" s="131">
        <v>2022</v>
      </c>
    </row>
    <row r="3" spans="1:43" s="137" customFormat="1" ht="16.5" customHeight="1">
      <c r="A3" s="133" t="s">
        <v>168</v>
      </c>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A3" s="135"/>
      <c r="AB3" s="135"/>
      <c r="AC3" s="135"/>
      <c r="AD3" s="135"/>
      <c r="AE3" s="136"/>
      <c r="AI3" s="138"/>
      <c r="AJ3" s="138"/>
      <c r="AK3" s="138"/>
      <c r="AL3" s="138"/>
      <c r="AM3" s="138"/>
      <c r="AN3" s="138"/>
    </row>
    <row r="4" spans="1:43" s="138" customFormat="1" ht="16.5" customHeight="1">
      <c r="A4" s="139" t="s">
        <v>1353</v>
      </c>
      <c r="B4" s="140">
        <v>2135</v>
      </c>
      <c r="C4" s="140">
        <v>2125</v>
      </c>
      <c r="D4" s="140">
        <v>2679</v>
      </c>
      <c r="E4" s="140">
        <v>2495</v>
      </c>
      <c r="F4" s="140">
        <v>3808</v>
      </c>
      <c r="G4" s="140">
        <v>4678</v>
      </c>
      <c r="H4" s="140">
        <v>6083</v>
      </c>
      <c r="I4" s="140">
        <v>6054</v>
      </c>
      <c r="J4" s="140">
        <v>7320</v>
      </c>
      <c r="K4" s="140">
        <v>7297</v>
      </c>
      <c r="L4" s="140">
        <v>7370</v>
      </c>
      <c r="M4" s="140">
        <v>6865</v>
      </c>
      <c r="N4" s="140">
        <v>7077</v>
      </c>
      <c r="O4" s="140">
        <v>7043</v>
      </c>
      <c r="P4" s="140">
        <v>7451</v>
      </c>
      <c r="Q4" s="134">
        <v>7859</v>
      </c>
      <c r="R4" s="134">
        <v>7826</v>
      </c>
      <c r="S4" s="134">
        <v>7746</v>
      </c>
      <c r="T4" s="134">
        <v>7673</v>
      </c>
      <c r="U4" s="134">
        <v>7564</v>
      </c>
      <c r="V4" s="134">
        <v>7764</v>
      </c>
      <c r="W4" s="134">
        <v>7686</v>
      </c>
      <c r="X4" s="134">
        <v>7637</v>
      </c>
      <c r="Y4" s="134">
        <v>7732</v>
      </c>
      <c r="Z4" s="134">
        <v>7337</v>
      </c>
      <c r="AA4" s="134">
        <v>7169</v>
      </c>
      <c r="AB4" s="134">
        <v>7185</v>
      </c>
      <c r="AC4" s="134">
        <v>7168</v>
      </c>
      <c r="AD4" s="134">
        <v>6914</v>
      </c>
      <c r="AE4" s="134">
        <v>6740</v>
      </c>
      <c r="AF4" s="134">
        <v>6761</v>
      </c>
      <c r="AG4" s="134">
        <v>6876</v>
      </c>
      <c r="AH4" s="134">
        <v>7077</v>
      </c>
      <c r="AI4" s="134">
        <v>7196</v>
      </c>
      <c r="AJ4" s="134">
        <v>7475</v>
      </c>
      <c r="AK4" s="134">
        <v>7628</v>
      </c>
      <c r="AL4" s="134">
        <v>5884</v>
      </c>
      <c r="AM4" s="134">
        <v>5815</v>
      </c>
      <c r="AN4" s="134">
        <v>6852</v>
      </c>
    </row>
    <row r="5" spans="1:43" s="138" customFormat="1" ht="16.5" customHeight="1">
      <c r="A5" s="139" t="s">
        <v>1354</v>
      </c>
      <c r="B5" s="140">
        <v>76549</v>
      </c>
      <c r="C5" s="140">
        <v>95442</v>
      </c>
      <c r="D5" s="140">
        <v>131743</v>
      </c>
      <c r="E5" s="140">
        <v>168475</v>
      </c>
      <c r="F5" s="140">
        <v>211045</v>
      </c>
      <c r="G5" s="140">
        <v>210654</v>
      </c>
      <c r="H5" s="140">
        <v>198000</v>
      </c>
      <c r="I5" s="140">
        <v>196874</v>
      </c>
      <c r="J5" s="140">
        <v>185650</v>
      </c>
      <c r="K5" s="140">
        <v>177120</v>
      </c>
      <c r="L5" s="140">
        <v>172935</v>
      </c>
      <c r="M5" s="140">
        <v>188089</v>
      </c>
      <c r="N5" s="140">
        <v>191129</v>
      </c>
      <c r="O5" s="140">
        <v>192414</v>
      </c>
      <c r="P5" s="140">
        <v>204710</v>
      </c>
      <c r="Q5" s="134">
        <v>219464</v>
      </c>
      <c r="R5" s="134">
        <v>217533</v>
      </c>
      <c r="S5" s="134">
        <v>211446</v>
      </c>
      <c r="T5" s="134">
        <v>211244</v>
      </c>
      <c r="U5" s="134">
        <v>209708</v>
      </c>
      <c r="V5" s="134">
        <v>219426</v>
      </c>
      <c r="W5" s="134">
        <v>224352</v>
      </c>
      <c r="X5" s="134">
        <v>221943</v>
      </c>
      <c r="Y5" s="134">
        <v>231607</v>
      </c>
      <c r="Z5" s="134">
        <v>228663</v>
      </c>
      <c r="AA5" s="134">
        <v>223877</v>
      </c>
      <c r="AB5" s="134">
        <v>223370</v>
      </c>
      <c r="AC5" s="134">
        <v>220453.22868848289</v>
      </c>
      <c r="AD5" s="134">
        <v>209033.99999999994</v>
      </c>
      <c r="AE5" s="134">
        <v>199927</v>
      </c>
      <c r="AF5" s="134">
        <v>204408</v>
      </c>
      <c r="AG5" s="134">
        <v>210031</v>
      </c>
      <c r="AH5" s="134">
        <v>211794</v>
      </c>
      <c r="AI5" s="134">
        <v>211757</v>
      </c>
      <c r="AJ5" s="134">
        <v>211749</v>
      </c>
      <c r="AK5" s="134">
        <v>210981.00000000003</v>
      </c>
      <c r="AL5" s="134">
        <v>204140.00000000006</v>
      </c>
      <c r="AM5" s="141">
        <v>209194</v>
      </c>
      <c r="AN5" s="134">
        <v>209140</v>
      </c>
    </row>
    <row r="6" spans="1:43" s="137" customFormat="1" ht="16.5" customHeight="1">
      <c r="A6" s="133" t="s">
        <v>1355</v>
      </c>
      <c r="B6" s="142">
        <v>73857768</v>
      </c>
      <c r="C6" s="142">
        <v>90357667</v>
      </c>
      <c r="D6" s="142">
        <v>111242295</v>
      </c>
      <c r="E6" s="142">
        <v>137912779</v>
      </c>
      <c r="F6" s="142">
        <v>161490159</v>
      </c>
      <c r="G6" s="142">
        <v>177133282</v>
      </c>
      <c r="H6" s="142">
        <v>193057376</v>
      </c>
      <c r="I6" s="142">
        <v>192313834</v>
      </c>
      <c r="J6" s="142">
        <v>194427346</v>
      </c>
      <c r="K6" s="142">
        <v>198041338</v>
      </c>
      <c r="L6" s="142">
        <v>201801918</v>
      </c>
      <c r="M6" s="142">
        <v>205427212</v>
      </c>
      <c r="N6" s="142">
        <v>210441248.708</v>
      </c>
      <c r="O6" s="142">
        <v>211580033</v>
      </c>
      <c r="P6" s="142">
        <v>215496003</v>
      </c>
      <c r="Q6" s="143">
        <v>220461056</v>
      </c>
      <c r="R6" s="143">
        <v>225821241</v>
      </c>
      <c r="S6" s="143">
        <v>235331382</v>
      </c>
      <c r="T6" s="143">
        <v>234624135</v>
      </c>
      <c r="U6" s="143">
        <v>236760033</v>
      </c>
      <c r="V6" s="143">
        <v>243010549</v>
      </c>
      <c r="W6" s="143">
        <v>247421120</v>
      </c>
      <c r="X6" s="143">
        <v>250844644</v>
      </c>
      <c r="Y6" s="143">
        <v>254403081</v>
      </c>
      <c r="Z6" s="143">
        <v>255917664</v>
      </c>
      <c r="AA6" s="143">
        <v>254212611</v>
      </c>
      <c r="AB6" s="143">
        <v>250070048</v>
      </c>
      <c r="AC6" s="143">
        <v>253215681</v>
      </c>
      <c r="AD6" s="143">
        <v>253639386</v>
      </c>
      <c r="AE6" s="143">
        <v>255876822</v>
      </c>
      <c r="AF6" s="143">
        <v>260350938</v>
      </c>
      <c r="AG6" s="143">
        <v>263610219</v>
      </c>
      <c r="AH6" s="143">
        <v>268799083</v>
      </c>
      <c r="AI6" s="143">
        <v>272480899</v>
      </c>
      <c r="AJ6" s="143">
        <v>273602100</v>
      </c>
      <c r="AK6" s="143">
        <v>276491174</v>
      </c>
      <c r="AL6" s="143">
        <v>275936367</v>
      </c>
      <c r="AM6" s="143">
        <v>282366285</v>
      </c>
      <c r="AN6" s="143" t="s">
        <v>171</v>
      </c>
    </row>
    <row r="7" spans="1:43" s="138" customFormat="1" ht="16.5" customHeight="1">
      <c r="A7" s="139" t="s">
        <v>1356</v>
      </c>
      <c r="B7" s="140">
        <v>61671390</v>
      </c>
      <c r="C7" s="140">
        <v>75257588</v>
      </c>
      <c r="D7" s="140">
        <v>92067655</v>
      </c>
      <c r="E7" s="140">
        <v>111670004</v>
      </c>
      <c r="F7" s="140">
        <v>127294783</v>
      </c>
      <c r="G7" s="140">
        <v>133329597</v>
      </c>
      <c r="H7" s="140">
        <v>137959958</v>
      </c>
      <c r="I7" s="140">
        <v>132476966</v>
      </c>
      <c r="J7" s="140">
        <v>130646266</v>
      </c>
      <c r="K7" s="140">
        <v>131305045</v>
      </c>
      <c r="L7" s="140">
        <v>133929661</v>
      </c>
      <c r="M7" s="140">
        <v>128386775</v>
      </c>
      <c r="N7" s="140">
        <v>129728341</v>
      </c>
      <c r="O7" s="140">
        <v>129748704</v>
      </c>
      <c r="P7" s="140">
        <v>131838538</v>
      </c>
      <c r="Q7" s="134">
        <v>132432044</v>
      </c>
      <c r="R7" s="134">
        <v>133621420</v>
      </c>
      <c r="S7" s="134">
        <v>137633467</v>
      </c>
      <c r="T7" s="134">
        <v>135920677</v>
      </c>
      <c r="U7" s="134">
        <v>135669897</v>
      </c>
      <c r="V7" s="134">
        <v>136430651</v>
      </c>
      <c r="W7" s="134">
        <v>136568083</v>
      </c>
      <c r="X7" s="134">
        <v>135399945</v>
      </c>
      <c r="Y7" s="134">
        <v>196491176</v>
      </c>
      <c r="Z7" s="134">
        <v>196762927</v>
      </c>
      <c r="AA7" s="134">
        <v>193979654</v>
      </c>
      <c r="AB7" s="134">
        <v>190202782</v>
      </c>
      <c r="AC7" s="134">
        <v>183522635</v>
      </c>
      <c r="AD7" s="134">
        <v>183171882</v>
      </c>
      <c r="AE7" s="134">
        <v>184497490</v>
      </c>
      <c r="AF7" s="134">
        <v>187554928</v>
      </c>
      <c r="AG7" s="134">
        <v>189618308</v>
      </c>
      <c r="AH7" s="134">
        <v>192774508</v>
      </c>
      <c r="AI7" s="134">
        <v>193672370</v>
      </c>
      <c r="AJ7" s="134">
        <v>192856211</v>
      </c>
      <c r="AK7" s="134">
        <v>194348815</v>
      </c>
      <c r="AL7" s="134">
        <v>194882977</v>
      </c>
      <c r="AM7" s="134">
        <v>197236007</v>
      </c>
      <c r="AN7" s="134" t="s">
        <v>171</v>
      </c>
    </row>
    <row r="8" spans="1:43" s="138" customFormat="1" ht="16.5" customHeight="1">
      <c r="A8" s="139" t="s">
        <v>1357</v>
      </c>
      <c r="B8" s="140" t="s">
        <v>171</v>
      </c>
      <c r="C8" s="140" t="s">
        <v>171</v>
      </c>
      <c r="D8" s="140" t="s">
        <v>171</v>
      </c>
      <c r="E8" s="140" t="s">
        <v>171</v>
      </c>
      <c r="F8" s="140" t="s">
        <v>171</v>
      </c>
      <c r="G8" s="140" t="s">
        <v>171</v>
      </c>
      <c r="H8" s="140" t="s">
        <v>171</v>
      </c>
      <c r="I8" s="140" t="s">
        <v>171</v>
      </c>
      <c r="J8" s="140" t="s">
        <v>171</v>
      </c>
      <c r="K8" s="140" t="s">
        <v>171</v>
      </c>
      <c r="L8" s="140">
        <v>3756553</v>
      </c>
      <c r="M8" s="140">
        <v>3897191</v>
      </c>
      <c r="N8" s="140">
        <v>3871599</v>
      </c>
      <c r="O8" s="140">
        <v>3826373</v>
      </c>
      <c r="P8" s="140">
        <v>3879450</v>
      </c>
      <c r="Q8" s="134">
        <v>4152433</v>
      </c>
      <c r="R8" s="134">
        <v>4346068</v>
      </c>
      <c r="S8" s="134">
        <v>4903056</v>
      </c>
      <c r="T8" s="134">
        <v>5004156</v>
      </c>
      <c r="U8" s="134">
        <v>5370035</v>
      </c>
      <c r="V8" s="134">
        <v>5767934</v>
      </c>
      <c r="W8" s="134">
        <v>6227146</v>
      </c>
      <c r="X8" s="134">
        <v>6678958</v>
      </c>
      <c r="Y8" s="134">
        <v>7138476</v>
      </c>
      <c r="Z8" s="134">
        <v>7752926</v>
      </c>
      <c r="AA8" s="134">
        <v>7929724</v>
      </c>
      <c r="AB8" s="134">
        <v>8009503</v>
      </c>
      <c r="AC8" s="134">
        <v>8437502</v>
      </c>
      <c r="AD8" s="134">
        <v>8454939</v>
      </c>
      <c r="AE8" s="134">
        <v>8404687</v>
      </c>
      <c r="AF8" s="134">
        <v>8417718</v>
      </c>
      <c r="AG8" s="134">
        <v>8600936</v>
      </c>
      <c r="AH8" s="134">
        <v>8679380</v>
      </c>
      <c r="AI8" s="134">
        <v>8715204</v>
      </c>
      <c r="AJ8" s="134">
        <v>8666185</v>
      </c>
      <c r="AK8" s="134">
        <v>8596314</v>
      </c>
      <c r="AL8" s="134">
        <v>8347435</v>
      </c>
      <c r="AM8" s="134">
        <v>9892706</v>
      </c>
      <c r="AN8" s="134" t="s">
        <v>171</v>
      </c>
    </row>
    <row r="9" spans="1:43" s="138" customFormat="1" ht="16.5" customHeight="1">
      <c r="A9" s="139" t="s">
        <v>1358</v>
      </c>
      <c r="B9" s="140" t="s">
        <v>171</v>
      </c>
      <c r="C9" s="140" t="s">
        <v>171</v>
      </c>
      <c r="D9" s="140">
        <v>14210591</v>
      </c>
      <c r="E9" s="140">
        <v>20418250</v>
      </c>
      <c r="F9" s="140">
        <v>27875934</v>
      </c>
      <c r="G9" s="140">
        <v>37213863</v>
      </c>
      <c r="H9" s="140">
        <v>48274555</v>
      </c>
      <c r="I9" s="140">
        <v>53033443</v>
      </c>
      <c r="J9" s="140">
        <v>57091143</v>
      </c>
      <c r="K9" s="140">
        <v>59993706</v>
      </c>
      <c r="L9" s="140">
        <v>57141967</v>
      </c>
      <c r="M9" s="140">
        <v>65738322</v>
      </c>
      <c r="N9" s="140">
        <v>69133912.708000004</v>
      </c>
      <c r="O9" s="140">
        <v>70224082</v>
      </c>
      <c r="P9" s="140">
        <v>71330205</v>
      </c>
      <c r="Q9" s="134">
        <v>75356376</v>
      </c>
      <c r="R9" s="134">
        <v>79084979</v>
      </c>
      <c r="S9" s="134">
        <v>84187636</v>
      </c>
      <c r="T9" s="134">
        <v>85011305</v>
      </c>
      <c r="U9" s="134">
        <v>87186663</v>
      </c>
      <c r="V9" s="134">
        <v>91845327</v>
      </c>
      <c r="W9" s="134">
        <v>95336839</v>
      </c>
      <c r="X9" s="134">
        <v>99124775</v>
      </c>
      <c r="Y9" s="134">
        <v>39186974</v>
      </c>
      <c r="Z9" s="134">
        <v>39685228</v>
      </c>
      <c r="AA9" s="134">
        <v>40488025</v>
      </c>
      <c r="AB9" s="134">
        <v>40241658</v>
      </c>
      <c r="AC9" s="134">
        <v>50318787</v>
      </c>
      <c r="AD9" s="134">
        <v>50588676</v>
      </c>
      <c r="AE9" s="134">
        <v>51512740</v>
      </c>
      <c r="AF9" s="134">
        <v>52600309</v>
      </c>
      <c r="AG9" s="134">
        <v>53298884</v>
      </c>
      <c r="AH9" s="134">
        <v>54870473</v>
      </c>
      <c r="AI9" s="134">
        <v>56880878</v>
      </c>
      <c r="AJ9" s="134">
        <v>57853642</v>
      </c>
      <c r="AK9" s="134">
        <v>59465369</v>
      </c>
      <c r="AL9" s="134">
        <v>58796280</v>
      </c>
      <c r="AM9" s="134">
        <v>60439172</v>
      </c>
      <c r="AN9" s="134" t="s">
        <v>171</v>
      </c>
    </row>
    <row r="10" spans="1:43" s="138" customFormat="1" ht="16.5" customHeight="1">
      <c r="A10" s="144" t="s">
        <v>1359</v>
      </c>
      <c r="B10" s="140" t="s">
        <v>171</v>
      </c>
      <c r="C10" s="140">
        <v>13999285</v>
      </c>
      <c r="D10" s="140">
        <v>3681405</v>
      </c>
      <c r="E10" s="140">
        <v>4231622</v>
      </c>
      <c r="F10" s="140">
        <v>4373784</v>
      </c>
      <c r="G10" s="140">
        <v>4593071</v>
      </c>
      <c r="H10" s="140">
        <v>4486981</v>
      </c>
      <c r="I10" s="140">
        <v>4480815</v>
      </c>
      <c r="J10" s="140">
        <v>4369842</v>
      </c>
      <c r="K10" s="140">
        <v>4407850</v>
      </c>
      <c r="L10" s="140">
        <v>4724608</v>
      </c>
      <c r="M10" s="140">
        <v>5023670</v>
      </c>
      <c r="N10" s="140">
        <v>5266029</v>
      </c>
      <c r="O10" s="140">
        <v>5293358</v>
      </c>
      <c r="P10" s="140">
        <v>5734925</v>
      </c>
      <c r="Q10" s="134">
        <v>5762864</v>
      </c>
      <c r="R10" s="134">
        <v>5926030</v>
      </c>
      <c r="S10" s="134">
        <v>5703501</v>
      </c>
      <c r="T10" s="134">
        <v>5650619</v>
      </c>
      <c r="U10" s="134">
        <v>5848523</v>
      </c>
      <c r="V10" s="134">
        <v>6161028</v>
      </c>
      <c r="W10" s="134">
        <v>6395240</v>
      </c>
      <c r="X10" s="134">
        <v>6649337</v>
      </c>
      <c r="Y10" s="134">
        <v>8116672</v>
      </c>
      <c r="Z10" s="134">
        <v>8288046</v>
      </c>
      <c r="AA10" s="134">
        <v>8356097</v>
      </c>
      <c r="AB10" s="134">
        <v>8217189</v>
      </c>
      <c r="AC10" s="134">
        <v>7819055</v>
      </c>
      <c r="AD10" s="134">
        <v>8190286</v>
      </c>
      <c r="AE10" s="134">
        <v>8126007</v>
      </c>
      <c r="AF10" s="134">
        <v>8328759</v>
      </c>
      <c r="AG10" s="134">
        <v>8456302</v>
      </c>
      <c r="AH10" s="134">
        <v>8746518</v>
      </c>
      <c r="AI10" s="134">
        <v>9336998</v>
      </c>
      <c r="AJ10" s="134">
        <v>10327899</v>
      </c>
      <c r="AK10" s="134">
        <v>10160433</v>
      </c>
      <c r="AL10" s="134">
        <v>9908409</v>
      </c>
      <c r="AM10" s="134">
        <v>10715697</v>
      </c>
      <c r="AN10" s="134" t="s">
        <v>171</v>
      </c>
    </row>
    <row r="11" spans="1:43" s="138" customFormat="1" ht="16.5" customHeight="1">
      <c r="A11" s="139" t="s">
        <v>1360</v>
      </c>
      <c r="B11" s="140">
        <v>11914249</v>
      </c>
      <c r="C11" s="140">
        <v>786510</v>
      </c>
      <c r="D11" s="140">
        <v>905082</v>
      </c>
      <c r="E11" s="140">
        <v>1130747</v>
      </c>
      <c r="F11" s="140">
        <v>1416869</v>
      </c>
      <c r="G11" s="140">
        <v>1403266</v>
      </c>
      <c r="H11" s="140">
        <v>1708895</v>
      </c>
      <c r="I11" s="140">
        <v>1691331</v>
      </c>
      <c r="J11" s="140">
        <v>1675363</v>
      </c>
      <c r="K11" s="140">
        <v>1680305</v>
      </c>
      <c r="L11" s="140">
        <v>1578706</v>
      </c>
      <c r="M11" s="140">
        <v>1695751</v>
      </c>
      <c r="N11" s="140">
        <v>1746586</v>
      </c>
      <c r="O11" s="140">
        <v>1789968</v>
      </c>
      <c r="P11" s="140">
        <v>1997345</v>
      </c>
      <c r="Q11" s="134">
        <v>2028562</v>
      </c>
      <c r="R11" s="134">
        <v>2096619</v>
      </c>
      <c r="S11" s="134">
        <v>2154174</v>
      </c>
      <c r="T11" s="134">
        <v>2276661</v>
      </c>
      <c r="U11" s="134">
        <v>1908365</v>
      </c>
      <c r="V11" s="134">
        <v>2010335</v>
      </c>
      <c r="W11" s="134">
        <v>2086759</v>
      </c>
      <c r="X11" s="134">
        <v>2169670</v>
      </c>
      <c r="Y11" s="134">
        <v>2635347</v>
      </c>
      <c r="Z11" s="134">
        <v>2585229</v>
      </c>
      <c r="AA11" s="134">
        <v>2617118</v>
      </c>
      <c r="AB11" s="134">
        <v>2552865</v>
      </c>
      <c r="AC11" s="134">
        <v>2451638</v>
      </c>
      <c r="AD11" s="134">
        <v>2469094</v>
      </c>
      <c r="AE11" s="134">
        <v>2471349</v>
      </c>
      <c r="AF11" s="134">
        <v>2577197</v>
      </c>
      <c r="AG11" s="134">
        <v>2746882</v>
      </c>
      <c r="AH11" s="134">
        <v>2752043</v>
      </c>
      <c r="AI11" s="134">
        <v>2892218</v>
      </c>
      <c r="AJ11" s="134">
        <v>2906011</v>
      </c>
      <c r="AK11" s="134">
        <v>2925210</v>
      </c>
      <c r="AL11" s="134">
        <v>2990962</v>
      </c>
      <c r="AM11" s="134">
        <v>3143484</v>
      </c>
      <c r="AN11" s="134" t="s">
        <v>171</v>
      </c>
    </row>
    <row r="12" spans="1:43" s="138" customFormat="1" ht="16.5" customHeight="1">
      <c r="A12" s="167" t="s">
        <v>1361</v>
      </c>
      <c r="B12" s="140">
        <v>272129</v>
      </c>
      <c r="C12" s="140">
        <v>314284</v>
      </c>
      <c r="D12" s="140">
        <v>377562</v>
      </c>
      <c r="E12" s="140">
        <v>462156</v>
      </c>
      <c r="F12" s="140">
        <v>528789</v>
      </c>
      <c r="G12" s="140">
        <v>593485</v>
      </c>
      <c r="H12" s="140">
        <v>626987</v>
      </c>
      <c r="I12" s="140">
        <v>631279</v>
      </c>
      <c r="J12" s="140">
        <v>644732</v>
      </c>
      <c r="K12" s="140">
        <v>654432</v>
      </c>
      <c r="L12" s="140">
        <v>670423</v>
      </c>
      <c r="M12" s="140">
        <v>685503</v>
      </c>
      <c r="N12" s="140">
        <v>694781</v>
      </c>
      <c r="O12" s="140">
        <v>697548</v>
      </c>
      <c r="P12" s="140">
        <v>715540</v>
      </c>
      <c r="Q12" s="134">
        <v>728777</v>
      </c>
      <c r="R12" s="134">
        <v>746125</v>
      </c>
      <c r="S12" s="134">
        <v>749548</v>
      </c>
      <c r="T12" s="134">
        <v>760717</v>
      </c>
      <c r="U12" s="134">
        <v>776550</v>
      </c>
      <c r="V12" s="134">
        <v>795274</v>
      </c>
      <c r="W12" s="134">
        <v>807053</v>
      </c>
      <c r="X12" s="134">
        <v>821959</v>
      </c>
      <c r="Y12" s="134">
        <v>834436</v>
      </c>
      <c r="Z12" s="134">
        <v>843308</v>
      </c>
      <c r="AA12" s="134">
        <v>841993</v>
      </c>
      <c r="AB12" s="134">
        <v>846051</v>
      </c>
      <c r="AC12" s="134">
        <v>666064</v>
      </c>
      <c r="AD12" s="134">
        <v>764509</v>
      </c>
      <c r="AE12" s="134">
        <v>864549</v>
      </c>
      <c r="AF12" s="134">
        <v>872027</v>
      </c>
      <c r="AG12" s="134">
        <v>888907</v>
      </c>
      <c r="AH12" s="134">
        <v>976161</v>
      </c>
      <c r="AI12" s="134">
        <v>983231</v>
      </c>
      <c r="AJ12" s="134">
        <v>992152</v>
      </c>
      <c r="AK12" s="134">
        <v>995033</v>
      </c>
      <c r="AL12" s="134">
        <v>1010304</v>
      </c>
      <c r="AM12" s="134">
        <v>939219</v>
      </c>
      <c r="AN12" s="134" t="s">
        <v>171</v>
      </c>
    </row>
    <row r="13" spans="1:43" s="137" customFormat="1" ht="16.5" customHeight="1">
      <c r="A13" s="145" t="s">
        <v>1362</v>
      </c>
      <c r="B13" s="140"/>
      <c r="C13" s="140"/>
      <c r="D13" s="140"/>
      <c r="E13" s="140"/>
      <c r="F13" s="140"/>
      <c r="G13" s="140"/>
      <c r="H13" s="140"/>
      <c r="I13" s="140"/>
      <c r="J13" s="140"/>
      <c r="K13" s="140"/>
      <c r="L13" s="140"/>
      <c r="M13" s="140"/>
      <c r="N13" s="140"/>
      <c r="O13" s="140"/>
      <c r="P13" s="140"/>
      <c r="Q13" s="134"/>
      <c r="R13" s="134"/>
      <c r="S13" s="134"/>
      <c r="T13" s="134"/>
      <c r="U13" s="134"/>
      <c r="V13" s="134"/>
      <c r="W13" s="134"/>
      <c r="X13" s="134"/>
      <c r="Y13" s="134"/>
      <c r="Z13" s="134"/>
      <c r="AA13" s="134"/>
      <c r="AB13" s="135"/>
      <c r="AC13" s="135"/>
      <c r="AD13" s="135"/>
      <c r="AE13" s="136"/>
      <c r="AF13" s="136"/>
      <c r="AG13" s="136"/>
      <c r="AH13" s="136"/>
      <c r="AI13" s="135"/>
      <c r="AJ13" s="135"/>
      <c r="AK13" s="146"/>
      <c r="AL13" s="146"/>
      <c r="AM13" s="146"/>
      <c r="AN13" s="134"/>
    </row>
    <row r="14" spans="1:43" s="138" customFormat="1" ht="16.5" customHeight="1">
      <c r="A14" s="167" t="s">
        <v>1363</v>
      </c>
      <c r="B14" s="140">
        <v>49600</v>
      </c>
      <c r="C14" s="140">
        <v>49600</v>
      </c>
      <c r="D14" s="140">
        <v>49700</v>
      </c>
      <c r="E14" s="140">
        <v>50822</v>
      </c>
      <c r="F14" s="140">
        <v>59411</v>
      </c>
      <c r="G14" s="140">
        <v>64258</v>
      </c>
      <c r="H14" s="140">
        <v>58714</v>
      </c>
      <c r="I14" s="140">
        <v>60377</v>
      </c>
      <c r="J14" s="140">
        <v>63080</v>
      </c>
      <c r="K14" s="140">
        <v>64850</v>
      </c>
      <c r="L14" s="140">
        <v>68123</v>
      </c>
      <c r="M14" s="140">
        <v>67107</v>
      </c>
      <c r="N14" s="140">
        <v>53339</v>
      </c>
      <c r="O14" s="140">
        <v>54946</v>
      </c>
      <c r="P14" s="140">
        <v>55661</v>
      </c>
      <c r="Q14" s="134">
        <v>57352</v>
      </c>
      <c r="R14" s="134">
        <v>58578</v>
      </c>
      <c r="S14" s="134">
        <v>60256</v>
      </c>
      <c r="T14" s="134">
        <v>60719</v>
      </c>
      <c r="U14" s="134">
        <v>61659</v>
      </c>
      <c r="V14" s="134">
        <v>61318</v>
      </c>
      <c r="W14" s="134">
        <v>62284</v>
      </c>
      <c r="X14" s="134">
        <v>64025</v>
      </c>
      <c r="Y14" s="134">
        <v>63359</v>
      </c>
      <c r="Z14" s="134">
        <v>63151</v>
      </c>
      <c r="AA14" s="134">
        <v>63343</v>
      </c>
      <c r="AB14" s="134">
        <v>63108</v>
      </c>
      <c r="AC14" s="134">
        <v>61127</v>
      </c>
      <c r="AD14" s="134">
        <v>61245</v>
      </c>
      <c r="AE14" s="134">
        <v>66823</v>
      </c>
      <c r="AF14" s="134">
        <v>62449</v>
      </c>
      <c r="AG14" s="134">
        <v>63573</v>
      </c>
      <c r="AH14" s="134">
        <v>63270</v>
      </c>
      <c r="AI14" s="134">
        <v>63759</v>
      </c>
      <c r="AJ14" s="134">
        <v>63284</v>
      </c>
      <c r="AK14" s="134">
        <v>64000</v>
      </c>
      <c r="AL14" s="134">
        <v>63903</v>
      </c>
      <c r="AM14" s="134">
        <v>62836</v>
      </c>
      <c r="AN14" s="134" t="s">
        <v>171</v>
      </c>
      <c r="AQ14" s="135"/>
    </row>
    <row r="15" spans="1:43" s="138" customFormat="1" ht="16.5" customHeight="1">
      <c r="A15" s="139" t="s">
        <v>1364</v>
      </c>
      <c r="B15" s="140">
        <v>2856</v>
      </c>
      <c r="C15" s="140">
        <v>1549</v>
      </c>
      <c r="D15" s="140">
        <v>1262</v>
      </c>
      <c r="E15" s="140">
        <v>1061</v>
      </c>
      <c r="F15" s="140">
        <v>1013</v>
      </c>
      <c r="G15" s="140">
        <v>717</v>
      </c>
      <c r="H15" s="140">
        <v>910</v>
      </c>
      <c r="I15" s="140">
        <v>1092</v>
      </c>
      <c r="J15" s="140">
        <v>1055</v>
      </c>
      <c r="K15" s="140">
        <v>1001</v>
      </c>
      <c r="L15" s="140">
        <v>1051</v>
      </c>
      <c r="M15" s="140">
        <v>1048</v>
      </c>
      <c r="N15" s="140">
        <v>1097</v>
      </c>
      <c r="O15" s="140">
        <v>1062</v>
      </c>
      <c r="P15" s="140">
        <v>1061</v>
      </c>
      <c r="Q15" s="134">
        <v>1160</v>
      </c>
      <c r="R15" s="134">
        <v>1306</v>
      </c>
      <c r="S15" s="134">
        <v>1359</v>
      </c>
      <c r="T15" s="134">
        <v>1448</v>
      </c>
      <c r="U15" s="134">
        <v>1482</v>
      </c>
      <c r="V15" s="134">
        <v>1622</v>
      </c>
      <c r="W15" s="134">
        <v>1645</v>
      </c>
      <c r="X15" s="134">
        <v>1801</v>
      </c>
      <c r="Y15" s="134">
        <v>1802</v>
      </c>
      <c r="Z15" s="134">
        <v>1948</v>
      </c>
      <c r="AA15" s="134">
        <v>2059</v>
      </c>
      <c r="AB15" s="134">
        <v>2096</v>
      </c>
      <c r="AC15" s="134">
        <v>2284</v>
      </c>
      <c r="AD15" s="134">
        <v>2348</v>
      </c>
      <c r="AE15" s="134">
        <v>2842</v>
      </c>
      <c r="AF15" s="134">
        <v>2444</v>
      </c>
      <c r="AG15" s="134">
        <v>2478</v>
      </c>
      <c r="AH15" s="134">
        <v>2553</v>
      </c>
      <c r="AI15" s="134">
        <v>2557</v>
      </c>
      <c r="AJ15" s="134">
        <v>2729</v>
      </c>
      <c r="AK15" s="134">
        <v>2811</v>
      </c>
      <c r="AL15" s="134">
        <v>2799</v>
      </c>
      <c r="AM15" s="134">
        <v>2859</v>
      </c>
      <c r="AN15" s="134" t="s">
        <v>171</v>
      </c>
    </row>
    <row r="16" spans="1:43" s="138" customFormat="1" ht="16.5" customHeight="1">
      <c r="A16" s="147" t="s">
        <v>1365</v>
      </c>
      <c r="B16" s="140">
        <v>9010</v>
      </c>
      <c r="C16" s="140">
        <v>9115</v>
      </c>
      <c r="D16" s="140">
        <v>9338</v>
      </c>
      <c r="E16" s="140">
        <v>9608</v>
      </c>
      <c r="F16" s="140">
        <v>9641</v>
      </c>
      <c r="G16" s="140">
        <v>9326</v>
      </c>
      <c r="H16" s="140">
        <v>10567</v>
      </c>
      <c r="I16" s="140">
        <v>10478</v>
      </c>
      <c r="J16" s="140">
        <v>10391</v>
      </c>
      <c r="K16" s="140">
        <v>10282</v>
      </c>
      <c r="L16" s="140">
        <v>10282</v>
      </c>
      <c r="M16" s="140">
        <v>10166</v>
      </c>
      <c r="N16" s="140">
        <v>10243</v>
      </c>
      <c r="O16" s="140">
        <v>10228</v>
      </c>
      <c r="P16" s="140">
        <v>10296</v>
      </c>
      <c r="Q16" s="134">
        <v>10362</v>
      </c>
      <c r="R16" s="134">
        <v>10311</v>
      </c>
      <c r="S16" s="134">
        <v>10718</v>
      </c>
      <c r="T16" s="134">
        <v>10849</v>
      </c>
      <c r="U16" s="134">
        <v>10754</v>
      </c>
      <c r="V16" s="134">
        <v>10858</v>
      </c>
      <c r="W16" s="134">
        <v>11110</v>
      </c>
      <c r="X16" s="134">
        <v>11052</v>
      </c>
      <c r="Y16" s="134">
        <v>11222</v>
      </c>
      <c r="Z16" s="134">
        <v>11377</v>
      </c>
      <c r="AA16" s="134">
        <v>11461</v>
      </c>
      <c r="AB16" s="134">
        <v>11510</v>
      </c>
      <c r="AC16" s="134">
        <v>14942</v>
      </c>
      <c r="AD16" s="134">
        <v>10469</v>
      </c>
      <c r="AE16" s="134">
        <v>10380</v>
      </c>
      <c r="AF16" s="134">
        <v>10551</v>
      </c>
      <c r="AG16" s="134">
        <v>10737</v>
      </c>
      <c r="AH16" s="134">
        <v>10775</v>
      </c>
      <c r="AI16" s="134">
        <v>10705</v>
      </c>
      <c r="AJ16" s="134">
        <v>10763</v>
      </c>
      <c r="AK16" s="134">
        <v>11198</v>
      </c>
      <c r="AL16" s="134">
        <v>11064</v>
      </c>
      <c r="AM16" s="134">
        <v>10942</v>
      </c>
      <c r="AN16" s="134" t="s">
        <v>171</v>
      </c>
    </row>
    <row r="17" spans="1:40" s="138" customFormat="1" ht="16.5" customHeight="1">
      <c r="A17" s="167" t="s">
        <v>1366</v>
      </c>
      <c r="B17" s="140">
        <v>3826</v>
      </c>
      <c r="C17" s="140">
        <v>1453</v>
      </c>
      <c r="D17" s="140">
        <v>1050</v>
      </c>
      <c r="E17" s="140">
        <v>703</v>
      </c>
      <c r="F17" s="140">
        <v>823</v>
      </c>
      <c r="G17" s="140">
        <v>676</v>
      </c>
      <c r="H17" s="140">
        <v>610</v>
      </c>
      <c r="I17" s="140">
        <v>551</v>
      </c>
      <c r="J17" s="140">
        <v>665</v>
      </c>
      <c r="K17" s="140">
        <v>635</v>
      </c>
      <c r="L17" s="140">
        <v>643</v>
      </c>
      <c r="M17" s="140">
        <v>695</v>
      </c>
      <c r="N17" s="140">
        <v>675</v>
      </c>
      <c r="O17" s="140">
        <v>655</v>
      </c>
      <c r="P17" s="140">
        <v>646</v>
      </c>
      <c r="Q17" s="134">
        <v>657</v>
      </c>
      <c r="R17" s="134">
        <v>652</v>
      </c>
      <c r="S17" s="134">
        <v>600</v>
      </c>
      <c r="T17" s="134">
        <v>616</v>
      </c>
      <c r="U17" s="134">
        <v>672</v>
      </c>
      <c r="V17" s="134">
        <v>597</v>
      </c>
      <c r="W17" s="134">
        <v>615</v>
      </c>
      <c r="X17" s="134">
        <v>609</v>
      </c>
      <c r="Y17" s="134">
        <v>559</v>
      </c>
      <c r="Z17" s="134">
        <v>590</v>
      </c>
      <c r="AA17" s="134">
        <v>531</v>
      </c>
      <c r="AB17" s="134">
        <v>571</v>
      </c>
      <c r="AC17" s="134">
        <v>479</v>
      </c>
      <c r="AD17" s="134">
        <v>570</v>
      </c>
      <c r="AE17" s="134">
        <v>560</v>
      </c>
      <c r="AF17" s="134">
        <v>537</v>
      </c>
      <c r="AG17" s="134">
        <v>611</v>
      </c>
      <c r="AH17" s="134">
        <v>601</v>
      </c>
      <c r="AI17" s="134">
        <v>539</v>
      </c>
      <c r="AJ17" s="134">
        <v>571</v>
      </c>
      <c r="AK17" s="134">
        <v>572</v>
      </c>
      <c r="AL17" s="134">
        <v>633</v>
      </c>
      <c r="AM17" s="134">
        <v>563</v>
      </c>
      <c r="AN17" s="134" t="s">
        <v>171</v>
      </c>
    </row>
    <row r="18" spans="1:40" s="138" customFormat="1" ht="16.5" customHeight="1">
      <c r="A18" s="139" t="s">
        <v>1367</v>
      </c>
      <c r="B18" s="140" t="s">
        <v>170</v>
      </c>
      <c r="C18" s="140" t="s">
        <v>170</v>
      </c>
      <c r="D18" s="140" t="s">
        <v>170</v>
      </c>
      <c r="E18" s="140" t="s">
        <v>170</v>
      </c>
      <c r="F18" s="140">
        <v>4500</v>
      </c>
      <c r="G18" s="140">
        <v>4035</v>
      </c>
      <c r="H18" s="140">
        <v>4982</v>
      </c>
      <c r="I18" s="140">
        <v>5126</v>
      </c>
      <c r="J18" s="140">
        <v>5164</v>
      </c>
      <c r="K18" s="140">
        <v>4982</v>
      </c>
      <c r="L18" s="140">
        <v>5126</v>
      </c>
      <c r="M18" s="140">
        <v>5164</v>
      </c>
      <c r="N18" s="140">
        <v>5239</v>
      </c>
      <c r="O18" s="140">
        <v>5425</v>
      </c>
      <c r="P18" s="140">
        <v>5535</v>
      </c>
      <c r="Q18" s="148">
        <v>5549</v>
      </c>
      <c r="R18" s="148">
        <v>5497</v>
      </c>
      <c r="S18" s="148">
        <v>5528</v>
      </c>
      <c r="T18" s="148">
        <v>5631</v>
      </c>
      <c r="U18" s="148">
        <v>5866</v>
      </c>
      <c r="V18" s="148">
        <v>6130</v>
      </c>
      <c r="W18" s="148">
        <v>6290</v>
      </c>
      <c r="X18" s="148">
        <v>6300</v>
      </c>
      <c r="Y18" s="148">
        <v>6279</v>
      </c>
      <c r="Z18" s="148">
        <v>6494</v>
      </c>
      <c r="AA18" s="134">
        <v>6722</v>
      </c>
      <c r="AB18" s="134">
        <v>6768</v>
      </c>
      <c r="AC18" s="134">
        <v>6971</v>
      </c>
      <c r="AD18" s="134">
        <v>6938</v>
      </c>
      <c r="AE18" s="134">
        <v>7150</v>
      </c>
      <c r="AF18" s="134">
        <v>7177</v>
      </c>
      <c r="AG18" s="134">
        <v>7151</v>
      </c>
      <c r="AH18" s="134">
        <v>7190</v>
      </c>
      <c r="AI18" s="134">
        <v>7129</v>
      </c>
      <c r="AJ18" s="134">
        <v>7023</v>
      </c>
      <c r="AK18" s="134">
        <v>7144</v>
      </c>
      <c r="AL18" s="134">
        <v>7524</v>
      </c>
      <c r="AM18" s="134">
        <v>7545</v>
      </c>
      <c r="AN18" s="134" t="s">
        <v>171</v>
      </c>
    </row>
    <row r="19" spans="1:40" s="138" customFormat="1" ht="16.5" customHeight="1">
      <c r="A19" s="139" t="s">
        <v>1368</v>
      </c>
      <c r="B19" s="140" t="s">
        <v>170</v>
      </c>
      <c r="C19" s="140" t="s">
        <v>170</v>
      </c>
      <c r="D19" s="140" t="s">
        <v>170</v>
      </c>
      <c r="E19" s="140" t="s">
        <v>170</v>
      </c>
      <c r="F19" s="140" t="s">
        <v>170</v>
      </c>
      <c r="G19" s="140">
        <v>14490</v>
      </c>
      <c r="H19" s="140">
        <v>16471</v>
      </c>
      <c r="I19" s="140">
        <v>17879</v>
      </c>
      <c r="J19" s="140">
        <v>20695</v>
      </c>
      <c r="K19" s="140">
        <v>23527</v>
      </c>
      <c r="L19" s="140">
        <v>28729</v>
      </c>
      <c r="M19" s="140">
        <v>29352</v>
      </c>
      <c r="N19" s="140">
        <v>17738</v>
      </c>
      <c r="O19" s="140">
        <v>19820</v>
      </c>
      <c r="P19" s="140">
        <v>20042</v>
      </c>
      <c r="Q19" s="148">
        <v>20761</v>
      </c>
      <c r="R19" s="148">
        <v>22087</v>
      </c>
      <c r="S19" s="148">
        <v>24668</v>
      </c>
      <c r="T19" s="148">
        <v>24808</v>
      </c>
      <c r="U19" s="148">
        <v>25873</v>
      </c>
      <c r="V19" s="148">
        <v>26333</v>
      </c>
      <c r="W19" s="148">
        <v>28346</v>
      </c>
      <c r="X19" s="148">
        <v>29406</v>
      </c>
      <c r="Y19" s="148">
        <v>29433</v>
      </c>
      <c r="Z19" s="148">
        <v>30773</v>
      </c>
      <c r="AA19" s="134">
        <v>34266</v>
      </c>
      <c r="AB19" s="134">
        <v>32696</v>
      </c>
      <c r="AC19" s="134">
        <v>31846</v>
      </c>
      <c r="AD19" s="134">
        <v>31929</v>
      </c>
      <c r="AE19" s="134">
        <v>31433</v>
      </c>
      <c r="AF19" s="134">
        <v>31359</v>
      </c>
      <c r="AG19" s="134">
        <v>32490</v>
      </c>
      <c r="AH19" s="134">
        <v>33225</v>
      </c>
      <c r="AI19" s="134">
        <v>33012</v>
      </c>
      <c r="AJ19" s="134">
        <v>33253</v>
      </c>
      <c r="AK19" s="134">
        <v>34613</v>
      </c>
      <c r="AL19" s="134">
        <v>34633</v>
      </c>
      <c r="AM19" s="134">
        <v>31553</v>
      </c>
      <c r="AN19" s="134" t="s">
        <v>171</v>
      </c>
    </row>
    <row r="20" spans="1:40" s="138" customFormat="1" ht="16.5" customHeight="1">
      <c r="A20" s="139" t="s">
        <v>1369</v>
      </c>
      <c r="B20" s="140" t="s">
        <v>170</v>
      </c>
      <c r="C20" s="140" t="s">
        <v>170</v>
      </c>
      <c r="D20" s="140" t="s">
        <v>170</v>
      </c>
      <c r="E20" s="140" t="s">
        <v>170</v>
      </c>
      <c r="F20" s="140" t="s">
        <v>170</v>
      </c>
      <c r="G20" s="140">
        <v>867</v>
      </c>
      <c r="H20" s="140">
        <v>1176</v>
      </c>
      <c r="I20" s="140">
        <v>1568</v>
      </c>
      <c r="J20" s="140">
        <v>1821</v>
      </c>
      <c r="K20" s="140">
        <v>2268</v>
      </c>
      <c r="L20" s="140">
        <v>2462</v>
      </c>
      <c r="M20" s="140">
        <v>2809</v>
      </c>
      <c r="N20" s="140">
        <v>5344</v>
      </c>
      <c r="O20" s="140">
        <v>6245</v>
      </c>
      <c r="P20" s="140">
        <v>7105</v>
      </c>
      <c r="Q20" s="148">
        <v>7467</v>
      </c>
      <c r="R20" s="148">
        <v>7705</v>
      </c>
      <c r="S20" s="148">
        <v>8137</v>
      </c>
      <c r="T20" s="148">
        <v>8033</v>
      </c>
      <c r="U20" s="148">
        <v>8626</v>
      </c>
      <c r="V20" s="148">
        <v>10544</v>
      </c>
      <c r="W20" s="148">
        <v>11622</v>
      </c>
      <c r="X20" s="148">
        <v>12454</v>
      </c>
      <c r="Y20" s="148">
        <v>12953</v>
      </c>
      <c r="Z20" s="148">
        <v>14953</v>
      </c>
      <c r="AA20" s="134">
        <v>17766</v>
      </c>
      <c r="AB20" s="134">
        <v>18066</v>
      </c>
      <c r="AC20" s="134">
        <v>18965</v>
      </c>
      <c r="AD20" s="134">
        <v>16996</v>
      </c>
      <c r="AE20" s="134">
        <v>17793</v>
      </c>
      <c r="AF20" s="134">
        <v>17994</v>
      </c>
      <c r="AG20" s="134">
        <v>18601</v>
      </c>
      <c r="AH20" s="134">
        <v>17042</v>
      </c>
      <c r="AI20" s="134">
        <v>18104</v>
      </c>
      <c r="AJ20" s="134">
        <v>17803</v>
      </c>
      <c r="AK20" s="134">
        <v>17491</v>
      </c>
      <c r="AL20" s="134">
        <v>17511</v>
      </c>
      <c r="AM20" s="134">
        <v>13748</v>
      </c>
      <c r="AN20" s="134" t="s">
        <v>171</v>
      </c>
    </row>
    <row r="21" spans="1:40" s="137" customFormat="1" ht="16.5" customHeight="1">
      <c r="A21" s="133" t="s">
        <v>175</v>
      </c>
      <c r="B21" s="140"/>
      <c r="C21" s="140"/>
      <c r="D21" s="140"/>
      <c r="E21" s="140"/>
      <c r="F21" s="140"/>
      <c r="G21" s="140"/>
      <c r="H21" s="140"/>
      <c r="I21" s="140"/>
      <c r="J21" s="140"/>
      <c r="K21" s="140"/>
      <c r="L21" s="140"/>
      <c r="M21" s="140"/>
      <c r="N21" s="140"/>
      <c r="O21" s="140"/>
      <c r="P21" s="140"/>
      <c r="Q21" s="134"/>
      <c r="R21" s="134"/>
      <c r="S21" s="134"/>
      <c r="T21" s="134"/>
      <c r="U21" s="134"/>
      <c r="V21" s="134"/>
      <c r="W21" s="134"/>
      <c r="X21" s="134"/>
      <c r="Y21" s="134"/>
      <c r="Z21" s="134"/>
      <c r="AA21" s="134"/>
      <c r="AB21" s="135"/>
      <c r="AC21" s="135"/>
      <c r="AD21" s="135"/>
      <c r="AE21" s="136"/>
      <c r="AF21" s="136"/>
      <c r="AG21" s="136"/>
      <c r="AH21" s="136"/>
      <c r="AI21" s="136"/>
      <c r="AJ21" s="146"/>
      <c r="AK21" s="146"/>
      <c r="AL21" s="146"/>
      <c r="AM21" s="146"/>
      <c r="AN21" s="134"/>
    </row>
    <row r="22" spans="1:40" s="138" customFormat="1" ht="16.5" customHeight="1">
      <c r="A22" s="139" t="s">
        <v>1370</v>
      </c>
      <c r="B22" s="140">
        <v>1658292</v>
      </c>
      <c r="C22" s="140">
        <v>1478005</v>
      </c>
      <c r="D22" s="140">
        <v>1423921</v>
      </c>
      <c r="E22" s="140">
        <v>1359459</v>
      </c>
      <c r="F22" s="140">
        <v>1168114</v>
      </c>
      <c r="G22" s="140">
        <v>867070</v>
      </c>
      <c r="H22" s="140">
        <v>658902</v>
      </c>
      <c r="I22" s="140">
        <v>633489</v>
      </c>
      <c r="J22" s="140">
        <v>605189</v>
      </c>
      <c r="K22" s="140">
        <v>587033</v>
      </c>
      <c r="L22" s="140">
        <v>590930</v>
      </c>
      <c r="M22" s="140">
        <v>583486</v>
      </c>
      <c r="N22" s="140">
        <v>570865</v>
      </c>
      <c r="O22" s="140">
        <v>568493</v>
      </c>
      <c r="P22" s="140">
        <v>575604</v>
      </c>
      <c r="Q22" s="134">
        <v>579140</v>
      </c>
      <c r="R22" s="134">
        <v>560154</v>
      </c>
      <c r="S22" s="134">
        <v>499860</v>
      </c>
      <c r="T22" s="134">
        <v>477751</v>
      </c>
      <c r="U22" s="134">
        <v>467063</v>
      </c>
      <c r="V22" s="134">
        <v>473773</v>
      </c>
      <c r="W22" s="134">
        <v>474839</v>
      </c>
      <c r="X22" s="134">
        <v>475415</v>
      </c>
      <c r="Y22" s="134">
        <v>460172</v>
      </c>
      <c r="Z22" s="134">
        <v>450297</v>
      </c>
      <c r="AA22" s="134">
        <v>416180</v>
      </c>
      <c r="AB22" s="148">
        <v>397730</v>
      </c>
      <c r="AC22" s="148">
        <v>380699</v>
      </c>
      <c r="AD22" s="148">
        <v>380641</v>
      </c>
      <c r="AE22" s="135">
        <v>373838</v>
      </c>
      <c r="AF22" s="148">
        <v>371642</v>
      </c>
      <c r="AG22" s="148">
        <v>330996</v>
      </c>
      <c r="AH22" s="148">
        <v>315227</v>
      </c>
      <c r="AI22" s="148">
        <v>306268</v>
      </c>
      <c r="AJ22" s="148">
        <v>293742</v>
      </c>
      <c r="AK22" s="148">
        <v>270378</v>
      </c>
      <c r="AL22" s="148">
        <v>252400</v>
      </c>
      <c r="AM22" s="148">
        <v>243087</v>
      </c>
      <c r="AN22" s="134" t="s">
        <v>171</v>
      </c>
    </row>
    <row r="23" spans="1:40" s="138" customFormat="1" ht="16.5" customHeight="1">
      <c r="A23" s="139" t="s">
        <v>1371</v>
      </c>
      <c r="B23" s="140">
        <v>29031</v>
      </c>
      <c r="C23" s="140">
        <v>27780</v>
      </c>
      <c r="D23" s="140">
        <v>27077</v>
      </c>
      <c r="E23" s="140">
        <v>27846</v>
      </c>
      <c r="F23" s="140">
        <v>28094</v>
      </c>
      <c r="G23" s="140">
        <v>22548</v>
      </c>
      <c r="H23" s="140">
        <v>18835</v>
      </c>
      <c r="I23" s="140">
        <v>18344</v>
      </c>
      <c r="J23" s="140">
        <v>18004</v>
      </c>
      <c r="K23" s="140">
        <v>18161</v>
      </c>
      <c r="L23" s="140">
        <v>18505</v>
      </c>
      <c r="M23" s="140">
        <v>18812</v>
      </c>
      <c r="N23" s="140">
        <v>19269</v>
      </c>
      <c r="O23" s="140">
        <v>19684</v>
      </c>
      <c r="P23" s="140">
        <v>20261</v>
      </c>
      <c r="Q23" s="134">
        <v>20256</v>
      </c>
      <c r="R23" s="134">
        <v>20028</v>
      </c>
      <c r="S23" s="134">
        <v>19745</v>
      </c>
      <c r="T23" s="134">
        <v>20506</v>
      </c>
      <c r="U23" s="134">
        <v>20774</v>
      </c>
      <c r="V23" s="134">
        <v>22015</v>
      </c>
      <c r="W23" s="134">
        <v>22779</v>
      </c>
      <c r="X23" s="134">
        <v>23732</v>
      </c>
      <c r="Y23" s="134">
        <v>24143</v>
      </c>
      <c r="Z23" s="134">
        <v>24003</v>
      </c>
      <c r="AA23" s="134">
        <v>24045</v>
      </c>
      <c r="AB23" s="148">
        <v>23893</v>
      </c>
      <c r="AC23" s="148">
        <v>24250</v>
      </c>
      <c r="AD23" s="148">
        <v>24707</v>
      </c>
      <c r="AE23" s="135">
        <v>25033</v>
      </c>
      <c r="AF23" s="148">
        <v>25916</v>
      </c>
      <c r="AG23" s="148">
        <v>26574</v>
      </c>
      <c r="AH23" s="148">
        <v>26716</v>
      </c>
      <c r="AI23" s="148">
        <v>26547</v>
      </c>
      <c r="AJ23" s="148">
        <v>26086</v>
      </c>
      <c r="AK23" s="148">
        <v>24597</v>
      </c>
      <c r="AL23" s="148">
        <v>23544</v>
      </c>
      <c r="AM23" s="148">
        <v>23264</v>
      </c>
      <c r="AN23" s="134" t="s">
        <v>171</v>
      </c>
    </row>
    <row r="24" spans="1:40" s="138" customFormat="1" ht="16.5" customHeight="1">
      <c r="A24" s="139" t="s">
        <v>1372</v>
      </c>
      <c r="B24" s="140">
        <v>32104</v>
      </c>
      <c r="C24" s="140">
        <v>37164</v>
      </c>
      <c r="D24" s="140">
        <v>29787</v>
      </c>
      <c r="E24" s="140">
        <v>29407</v>
      </c>
      <c r="F24" s="140">
        <v>102161</v>
      </c>
      <c r="G24" s="140">
        <v>111086</v>
      </c>
      <c r="H24" s="140">
        <v>103527</v>
      </c>
      <c r="I24" s="140">
        <v>97492</v>
      </c>
      <c r="J24" s="140">
        <v>90064</v>
      </c>
      <c r="K24" s="140">
        <v>88513</v>
      </c>
      <c r="L24" s="140">
        <v>86120</v>
      </c>
      <c r="M24" s="140">
        <v>84724</v>
      </c>
      <c r="N24" s="140">
        <v>87364</v>
      </c>
      <c r="O24" s="140">
        <v>116108</v>
      </c>
      <c r="P24" s="140">
        <v>121659</v>
      </c>
      <c r="Q24" s="134">
        <v>126762</v>
      </c>
      <c r="R24" s="134">
        <v>132448</v>
      </c>
      <c r="S24" s="134">
        <v>125470</v>
      </c>
      <c r="T24" s="134">
        <v>130590</v>
      </c>
      <c r="U24" s="134">
        <v>124580</v>
      </c>
      <c r="V24" s="134">
        <v>120169</v>
      </c>
      <c r="W24" s="134">
        <v>120195</v>
      </c>
      <c r="X24" s="134">
        <v>120688</v>
      </c>
      <c r="Y24" s="134">
        <v>120463</v>
      </c>
      <c r="Z24" s="134">
        <v>109487</v>
      </c>
      <c r="AA24" s="134">
        <v>108233</v>
      </c>
      <c r="AB24" s="148">
        <v>101755</v>
      </c>
      <c r="AC24" s="148">
        <v>95972</v>
      </c>
      <c r="AD24" s="148">
        <v>92742</v>
      </c>
      <c r="AE24" s="135">
        <v>88122</v>
      </c>
      <c r="AF24" s="148" t="s">
        <v>170</v>
      </c>
      <c r="AG24" s="148" t="s">
        <v>170</v>
      </c>
      <c r="AH24" s="148" t="s">
        <v>170</v>
      </c>
      <c r="AI24" s="148" t="s">
        <v>170</v>
      </c>
      <c r="AJ24" s="148" t="s">
        <v>170</v>
      </c>
      <c r="AK24" s="148" t="s">
        <v>170</v>
      </c>
      <c r="AL24" s="148" t="s">
        <v>170</v>
      </c>
      <c r="AM24" s="148" t="s">
        <v>170</v>
      </c>
      <c r="AN24" s="148" t="s">
        <v>170</v>
      </c>
    </row>
    <row r="25" spans="1:40" s="138" customFormat="1" ht="16.5" customHeight="1">
      <c r="A25" s="139" t="s">
        <v>1373</v>
      </c>
      <c r="B25" s="140">
        <v>275090</v>
      </c>
      <c r="C25" s="140">
        <v>285493</v>
      </c>
      <c r="D25" s="140">
        <v>330473</v>
      </c>
      <c r="E25" s="140">
        <v>334739</v>
      </c>
      <c r="F25" s="140">
        <v>440552</v>
      </c>
      <c r="G25" s="140">
        <v>443530</v>
      </c>
      <c r="H25" s="140">
        <v>449832</v>
      </c>
      <c r="I25" s="140">
        <v>458679</v>
      </c>
      <c r="J25" s="140">
        <v>477883</v>
      </c>
      <c r="K25" s="140">
        <v>497586</v>
      </c>
      <c r="L25" s="140">
        <v>515362</v>
      </c>
      <c r="M25" s="140">
        <v>550717</v>
      </c>
      <c r="N25" s="140">
        <v>582344</v>
      </c>
      <c r="O25" s="140">
        <v>585818</v>
      </c>
      <c r="P25" s="140">
        <v>618404</v>
      </c>
      <c r="Q25" s="134">
        <v>662934</v>
      </c>
      <c r="R25" s="134">
        <v>688194</v>
      </c>
      <c r="S25" s="134">
        <v>688806</v>
      </c>
      <c r="T25" s="134">
        <v>691329</v>
      </c>
      <c r="U25" s="134">
        <v>687337</v>
      </c>
      <c r="V25" s="134">
        <v>693978</v>
      </c>
      <c r="W25" s="134">
        <v>717211</v>
      </c>
      <c r="X25" s="134">
        <v>750404</v>
      </c>
      <c r="Y25" s="134">
        <v>805074</v>
      </c>
      <c r="Z25" s="134">
        <v>833188</v>
      </c>
      <c r="AA25" s="134">
        <v>839020</v>
      </c>
      <c r="AB25" s="148">
        <v>809544</v>
      </c>
      <c r="AC25" s="148">
        <v>806554</v>
      </c>
      <c r="AD25" s="148">
        <v>842802</v>
      </c>
      <c r="AE25" s="135">
        <v>873679</v>
      </c>
      <c r="AF25" s="148" t="s">
        <v>170</v>
      </c>
      <c r="AG25" s="148" t="s">
        <v>170</v>
      </c>
      <c r="AH25" s="148" t="s">
        <v>170</v>
      </c>
      <c r="AI25" s="148" t="s">
        <v>170</v>
      </c>
      <c r="AJ25" s="148" t="s">
        <v>170</v>
      </c>
      <c r="AK25" s="148" t="s">
        <v>170</v>
      </c>
      <c r="AL25" s="148" t="s">
        <v>170</v>
      </c>
      <c r="AM25" s="148" t="s">
        <v>170</v>
      </c>
      <c r="AN25" s="148" t="s">
        <v>170</v>
      </c>
    </row>
    <row r="26" spans="1:40" s="138" customFormat="1" ht="16.5" customHeight="1">
      <c r="A26" s="139" t="s">
        <v>1374</v>
      </c>
      <c r="B26" s="140" t="s">
        <v>170</v>
      </c>
      <c r="C26" s="140" t="s">
        <v>170</v>
      </c>
      <c r="D26" s="140" t="s">
        <v>170</v>
      </c>
      <c r="E26" s="140">
        <v>1913</v>
      </c>
      <c r="F26" s="140">
        <v>2128</v>
      </c>
      <c r="G26" s="140">
        <v>1854</v>
      </c>
      <c r="H26" s="140">
        <v>1863</v>
      </c>
      <c r="I26" s="140">
        <v>1786</v>
      </c>
      <c r="J26" s="140">
        <v>1796</v>
      </c>
      <c r="K26" s="140">
        <v>1853</v>
      </c>
      <c r="L26" s="140">
        <v>1852</v>
      </c>
      <c r="M26" s="140">
        <v>1722</v>
      </c>
      <c r="N26" s="140">
        <v>1730</v>
      </c>
      <c r="O26" s="140">
        <v>1728</v>
      </c>
      <c r="P26" s="140">
        <v>1962</v>
      </c>
      <c r="Q26" s="148">
        <v>1992</v>
      </c>
      <c r="R26" s="148">
        <v>1894</v>
      </c>
      <c r="S26" s="148">
        <v>2084</v>
      </c>
      <c r="T26" s="148">
        <v>2896</v>
      </c>
      <c r="U26" s="148">
        <v>1623</v>
      </c>
      <c r="V26" s="148">
        <v>1211</v>
      </c>
      <c r="W26" s="148">
        <v>1186</v>
      </c>
      <c r="X26" s="148">
        <v>1191</v>
      </c>
      <c r="Y26" s="148">
        <v>1164</v>
      </c>
      <c r="Z26" s="148">
        <v>1177</v>
      </c>
      <c r="AA26" s="148">
        <v>1214</v>
      </c>
      <c r="AB26" s="148">
        <v>1274</v>
      </c>
      <c r="AC26" s="148">
        <v>1301</v>
      </c>
      <c r="AD26" s="148">
        <v>2090</v>
      </c>
      <c r="AE26" s="148">
        <v>1447</v>
      </c>
      <c r="AF26" s="148">
        <v>1419</v>
      </c>
      <c r="AG26" s="148">
        <v>1428</v>
      </c>
      <c r="AH26" s="148">
        <v>1402</v>
      </c>
      <c r="AI26" s="148">
        <v>1405</v>
      </c>
      <c r="AJ26" s="148">
        <v>1403</v>
      </c>
      <c r="AK26" s="148">
        <v>1415</v>
      </c>
      <c r="AL26" s="148">
        <v>1313</v>
      </c>
      <c r="AM26" s="148">
        <v>1529</v>
      </c>
      <c r="AN26" s="148" t="s">
        <v>171</v>
      </c>
    </row>
    <row r="27" spans="1:40" s="138" customFormat="1" ht="16.5" customHeight="1">
      <c r="A27" s="139" t="s">
        <v>1375</v>
      </c>
      <c r="B27" s="140" t="s">
        <v>170</v>
      </c>
      <c r="C27" s="140" t="s">
        <v>170</v>
      </c>
      <c r="D27" s="140" t="s">
        <v>170</v>
      </c>
      <c r="E27" s="140">
        <v>355</v>
      </c>
      <c r="F27" s="140">
        <v>419</v>
      </c>
      <c r="G27" s="140">
        <v>291</v>
      </c>
      <c r="H27" s="140">
        <v>318</v>
      </c>
      <c r="I27" s="140">
        <v>316</v>
      </c>
      <c r="J27" s="140">
        <v>336</v>
      </c>
      <c r="K27" s="140">
        <v>360</v>
      </c>
      <c r="L27" s="140">
        <v>338</v>
      </c>
      <c r="M27" s="140">
        <v>313</v>
      </c>
      <c r="N27" s="140">
        <v>299</v>
      </c>
      <c r="O27" s="140">
        <v>332</v>
      </c>
      <c r="P27" s="140">
        <v>345</v>
      </c>
      <c r="Q27" s="148">
        <v>329</v>
      </c>
      <c r="R27" s="148">
        <v>378</v>
      </c>
      <c r="S27" s="148">
        <v>401</v>
      </c>
      <c r="T27" s="148">
        <v>372</v>
      </c>
      <c r="U27" s="148">
        <v>442</v>
      </c>
      <c r="V27" s="148">
        <v>276</v>
      </c>
      <c r="W27" s="148">
        <v>258</v>
      </c>
      <c r="X27" s="148">
        <v>319</v>
      </c>
      <c r="Y27" s="148">
        <v>270</v>
      </c>
      <c r="Z27" s="148">
        <v>278</v>
      </c>
      <c r="AA27" s="148">
        <v>274</v>
      </c>
      <c r="AB27" s="148">
        <v>282</v>
      </c>
      <c r="AC27" s="148">
        <v>287</v>
      </c>
      <c r="AD27" s="148">
        <v>485</v>
      </c>
      <c r="AE27" s="148">
        <v>418</v>
      </c>
      <c r="AF27" s="148">
        <v>428</v>
      </c>
      <c r="AG27" s="148">
        <v>423</v>
      </c>
      <c r="AH27" s="148">
        <v>434</v>
      </c>
      <c r="AI27" s="148">
        <v>419</v>
      </c>
      <c r="AJ27" s="148">
        <v>431</v>
      </c>
      <c r="AK27" s="148">
        <v>403</v>
      </c>
      <c r="AL27" s="148">
        <v>384</v>
      </c>
      <c r="AM27" s="148">
        <v>395</v>
      </c>
      <c r="AN27" s="148" t="s">
        <v>171</v>
      </c>
    </row>
    <row r="28" spans="1:40" s="137" customFormat="1" ht="16.5" customHeight="1">
      <c r="A28" s="133" t="s">
        <v>1376</v>
      </c>
      <c r="B28" s="140"/>
      <c r="C28" s="140"/>
      <c r="D28" s="140"/>
      <c r="E28" s="140"/>
      <c r="F28" s="140"/>
      <c r="G28" s="140"/>
      <c r="H28" s="140"/>
      <c r="I28" s="140"/>
      <c r="J28" s="140"/>
      <c r="K28" s="140"/>
      <c r="L28" s="140"/>
      <c r="M28" s="140"/>
      <c r="N28" s="140"/>
      <c r="O28" s="140"/>
      <c r="P28" s="140"/>
      <c r="Q28" s="134"/>
      <c r="R28" s="134"/>
      <c r="S28" s="134"/>
      <c r="T28" s="134"/>
      <c r="U28" s="134"/>
      <c r="V28" s="134"/>
      <c r="W28" s="134"/>
      <c r="X28" s="134"/>
      <c r="Y28" s="134"/>
      <c r="Z28" s="134"/>
      <c r="AA28" s="134"/>
      <c r="AB28" s="134"/>
      <c r="AC28" s="134"/>
      <c r="AD28" s="134"/>
      <c r="AE28" s="136"/>
      <c r="AF28" s="136"/>
      <c r="AG28" s="136"/>
      <c r="AH28" s="136"/>
      <c r="AI28" s="136"/>
      <c r="AJ28" s="146"/>
      <c r="AK28" s="146"/>
      <c r="AL28" s="146"/>
      <c r="AM28" s="146"/>
      <c r="AN28" s="148"/>
    </row>
    <row r="29" spans="1:40" s="138" customFormat="1" ht="16.5" customHeight="1">
      <c r="A29" s="139" t="s">
        <v>1377</v>
      </c>
      <c r="B29" s="140">
        <v>16777</v>
      </c>
      <c r="C29" s="140">
        <v>17033</v>
      </c>
      <c r="D29" s="140">
        <v>19377</v>
      </c>
      <c r="E29" s="140">
        <v>25515</v>
      </c>
      <c r="F29" s="140">
        <v>31662</v>
      </c>
      <c r="G29" s="140">
        <v>33597</v>
      </c>
      <c r="H29" s="140">
        <v>33597</v>
      </c>
      <c r="I29" s="140" t="s">
        <v>171</v>
      </c>
      <c r="J29" s="140">
        <v>30899</v>
      </c>
      <c r="K29" s="140">
        <v>30785</v>
      </c>
      <c r="L29" s="140">
        <v>30730</v>
      </c>
      <c r="M29" s="140">
        <v>27851</v>
      </c>
      <c r="N29" s="140">
        <v>28908</v>
      </c>
      <c r="O29" s="140">
        <v>33790</v>
      </c>
      <c r="P29" s="140">
        <v>33759</v>
      </c>
      <c r="Q29" s="149">
        <v>34448</v>
      </c>
      <c r="R29" s="134">
        <v>35008</v>
      </c>
      <c r="S29" s="141">
        <v>35036</v>
      </c>
      <c r="T29" s="134">
        <v>34299</v>
      </c>
      <c r="U29" s="134">
        <v>33198</v>
      </c>
      <c r="V29" s="134">
        <v>32989</v>
      </c>
      <c r="W29" s="134">
        <v>32380</v>
      </c>
      <c r="X29" s="141">
        <v>32889</v>
      </c>
      <c r="Y29" s="134">
        <v>33091</v>
      </c>
      <c r="Z29" s="134">
        <v>32236</v>
      </c>
      <c r="AA29" s="134">
        <v>31761</v>
      </c>
      <c r="AB29" s="148">
        <v>31906</v>
      </c>
      <c r="AC29" s="150">
        <v>32454</v>
      </c>
      <c r="AD29" s="151">
        <v>32394</v>
      </c>
      <c r="AE29" s="135">
        <v>32047</v>
      </c>
      <c r="AF29" s="148">
        <v>32275</v>
      </c>
      <c r="AG29" s="148">
        <v>32819</v>
      </c>
      <c r="AH29" s="150">
        <v>33472</v>
      </c>
      <c r="AI29" s="148">
        <v>32808</v>
      </c>
      <c r="AJ29" s="148">
        <v>33266</v>
      </c>
      <c r="AK29" s="148">
        <v>33600</v>
      </c>
      <c r="AL29" s="150">
        <v>34209</v>
      </c>
      <c r="AM29" s="148">
        <v>34364</v>
      </c>
      <c r="AN29" s="148" t="s">
        <v>171</v>
      </c>
    </row>
    <row r="30" spans="1:40" s="138" customFormat="1" ht="16.5" customHeight="1">
      <c r="A30" s="139" t="s">
        <v>1378</v>
      </c>
      <c r="B30" s="140">
        <v>6543</v>
      </c>
      <c r="C30" s="140">
        <v>6083</v>
      </c>
      <c r="D30" s="140">
        <v>6455</v>
      </c>
      <c r="E30" s="140">
        <v>6144</v>
      </c>
      <c r="F30" s="140">
        <v>7126</v>
      </c>
      <c r="G30" s="140">
        <v>7522</v>
      </c>
      <c r="H30" s="140">
        <v>8236</v>
      </c>
      <c r="I30" s="140" t="s">
        <v>171</v>
      </c>
      <c r="J30" s="140">
        <v>8311</v>
      </c>
      <c r="K30" s="140">
        <v>8323</v>
      </c>
      <c r="L30" s="140">
        <v>8334</v>
      </c>
      <c r="M30" s="140">
        <v>9009</v>
      </c>
      <c r="N30" s="140">
        <v>9037</v>
      </c>
      <c r="O30" s="140">
        <v>9966</v>
      </c>
      <c r="P30" s="140">
        <v>9980</v>
      </c>
      <c r="Q30" s="149">
        <v>10279</v>
      </c>
      <c r="R30" s="134">
        <v>10410</v>
      </c>
      <c r="S30" s="141">
        <v>10449</v>
      </c>
      <c r="T30" s="134">
        <v>10127</v>
      </c>
      <c r="U30" s="134">
        <v>10068</v>
      </c>
      <c r="V30" s="134">
        <v>10367</v>
      </c>
      <c r="W30" s="134">
        <v>10497</v>
      </c>
      <c r="X30" s="141">
        <v>10587</v>
      </c>
      <c r="Y30" s="134">
        <v>10223</v>
      </c>
      <c r="Z30" s="134">
        <v>10262</v>
      </c>
      <c r="AA30" s="134">
        <v>10607</v>
      </c>
      <c r="AB30" s="148">
        <v>10775</v>
      </c>
      <c r="AC30" s="150">
        <v>10702</v>
      </c>
      <c r="AD30" s="148">
        <v>10139</v>
      </c>
      <c r="AE30" s="135">
        <v>9921</v>
      </c>
      <c r="AF30" s="148">
        <v>10187</v>
      </c>
      <c r="AG30" s="148">
        <v>10108</v>
      </c>
      <c r="AH30" s="150">
        <v>10068</v>
      </c>
      <c r="AI30" s="148">
        <v>9344</v>
      </c>
      <c r="AJ30" s="148">
        <v>9904</v>
      </c>
      <c r="AK30" s="148">
        <v>10152</v>
      </c>
      <c r="AL30" s="150">
        <v>10339</v>
      </c>
      <c r="AM30" s="148">
        <v>10392</v>
      </c>
      <c r="AN30" s="148" t="s">
        <v>171</v>
      </c>
    </row>
    <row r="31" spans="1:40" s="138" customFormat="1" ht="16.5" customHeight="1">
      <c r="A31" s="152" t="s">
        <v>1379</v>
      </c>
      <c r="B31" s="140">
        <v>2926</v>
      </c>
      <c r="C31" s="140">
        <v>2376</v>
      </c>
      <c r="D31" s="140">
        <v>1579</v>
      </c>
      <c r="E31" s="140">
        <v>857</v>
      </c>
      <c r="F31" s="140">
        <v>864</v>
      </c>
      <c r="G31" s="140">
        <v>737</v>
      </c>
      <c r="H31" s="140">
        <v>636</v>
      </c>
      <c r="I31" s="140">
        <v>619</v>
      </c>
      <c r="J31" s="140">
        <v>603</v>
      </c>
      <c r="K31" s="140">
        <v>565</v>
      </c>
      <c r="L31" s="140">
        <v>543</v>
      </c>
      <c r="M31" s="140">
        <v>509</v>
      </c>
      <c r="N31" s="140">
        <v>495</v>
      </c>
      <c r="O31" s="140">
        <v>477</v>
      </c>
      <c r="P31" s="140">
        <v>470</v>
      </c>
      <c r="Q31" s="149">
        <v>463</v>
      </c>
      <c r="R31" s="153">
        <v>282</v>
      </c>
      <c r="S31" s="153">
        <v>274</v>
      </c>
      <c r="T31" s="153">
        <v>261</v>
      </c>
      <c r="U31" s="153">
        <v>246</v>
      </c>
      <c r="V31" s="153">
        <v>233</v>
      </c>
      <c r="W31" s="153">
        <v>231</v>
      </c>
      <c r="X31" s="153">
        <v>229</v>
      </c>
      <c r="Y31" s="153">
        <v>220</v>
      </c>
      <c r="Z31" s="153">
        <v>225</v>
      </c>
      <c r="AA31" s="153">
        <v>217</v>
      </c>
      <c r="AB31" s="148">
        <v>221</v>
      </c>
      <c r="AC31" s="148">
        <v>214</v>
      </c>
      <c r="AD31" s="148">
        <v>198</v>
      </c>
      <c r="AE31" s="135">
        <v>187</v>
      </c>
      <c r="AF31" s="135">
        <v>179</v>
      </c>
      <c r="AG31" s="135">
        <v>170</v>
      </c>
      <c r="AH31" s="135">
        <v>169</v>
      </c>
      <c r="AI31" s="135">
        <v>176</v>
      </c>
      <c r="AJ31" s="135">
        <v>182</v>
      </c>
      <c r="AK31" s="135">
        <v>182</v>
      </c>
      <c r="AL31" s="135">
        <v>185</v>
      </c>
      <c r="AM31" s="135">
        <v>183</v>
      </c>
      <c r="AN31" s="135">
        <v>178</v>
      </c>
    </row>
    <row r="32" spans="1:40" s="138" customFormat="1" ht="16.5" customHeight="1" thickBot="1">
      <c r="A32" s="154" t="s">
        <v>1380</v>
      </c>
      <c r="B32" s="140">
        <v>2450484</v>
      </c>
      <c r="C32" s="140">
        <v>4138140</v>
      </c>
      <c r="D32" s="140">
        <v>5128345</v>
      </c>
      <c r="E32" s="140">
        <v>7303286</v>
      </c>
      <c r="F32" s="140">
        <v>8577857</v>
      </c>
      <c r="G32" s="140">
        <v>9589483</v>
      </c>
      <c r="H32" s="140">
        <v>10996253</v>
      </c>
      <c r="I32" s="140">
        <v>11068440</v>
      </c>
      <c r="J32" s="140">
        <v>11132386</v>
      </c>
      <c r="K32" s="140">
        <v>11282736</v>
      </c>
      <c r="L32" s="140">
        <v>11429585</v>
      </c>
      <c r="M32" s="140">
        <v>11734710</v>
      </c>
      <c r="N32" s="140">
        <v>11877938</v>
      </c>
      <c r="O32" s="140">
        <v>12312982</v>
      </c>
      <c r="P32" s="140">
        <v>12565930</v>
      </c>
      <c r="Q32" s="155">
        <v>12738271</v>
      </c>
      <c r="R32" s="156">
        <v>12782143</v>
      </c>
      <c r="S32" s="156">
        <v>12876346</v>
      </c>
      <c r="T32" s="156">
        <v>12854054</v>
      </c>
      <c r="U32" s="156">
        <v>12794616</v>
      </c>
      <c r="V32" s="156">
        <v>12781476</v>
      </c>
      <c r="W32" s="156">
        <v>12942414</v>
      </c>
      <c r="X32" s="156">
        <v>12746126</v>
      </c>
      <c r="Y32" s="156">
        <v>12875568</v>
      </c>
      <c r="Z32" s="156">
        <v>12692892</v>
      </c>
      <c r="AA32" s="156">
        <v>12721541</v>
      </c>
      <c r="AB32" s="157">
        <v>12438926</v>
      </c>
      <c r="AC32" s="157">
        <v>12173935</v>
      </c>
      <c r="AD32" s="157">
        <v>12101936</v>
      </c>
      <c r="AE32" s="158">
        <v>12013496</v>
      </c>
      <c r="AF32" s="157">
        <v>11804002</v>
      </c>
      <c r="AG32" s="157">
        <v>11867049</v>
      </c>
      <c r="AH32" s="157">
        <v>11861811</v>
      </c>
      <c r="AI32" s="157">
        <v>11961568</v>
      </c>
      <c r="AJ32" s="157">
        <v>11852969</v>
      </c>
      <c r="AK32" s="157">
        <v>11878542</v>
      </c>
      <c r="AL32" s="157">
        <v>11838188</v>
      </c>
      <c r="AM32" s="157">
        <v>11957886</v>
      </c>
      <c r="AN32" s="157">
        <v>11770383</v>
      </c>
    </row>
    <row r="33" spans="1:39" s="160" customFormat="1" ht="12.95" customHeight="1">
      <c r="A33" s="293" t="s">
        <v>1381</v>
      </c>
      <c r="B33" s="293"/>
      <c r="C33" s="293"/>
      <c r="D33" s="293"/>
      <c r="E33" s="293"/>
      <c r="F33" s="293"/>
      <c r="G33" s="293"/>
      <c r="H33" s="293"/>
      <c r="I33" s="293"/>
      <c r="J33" s="293"/>
      <c r="K33" s="293"/>
      <c r="L33" s="293"/>
      <c r="M33" s="293"/>
      <c r="N33" s="293"/>
      <c r="O33" s="293"/>
      <c r="P33" s="293"/>
      <c r="Q33" s="293"/>
      <c r="R33" s="293"/>
      <c r="S33" s="293"/>
      <c r="T33" s="293"/>
      <c r="U33" s="293"/>
      <c r="V33" s="293"/>
      <c r="W33" s="159"/>
      <c r="X33" s="159"/>
      <c r="Y33" s="159"/>
      <c r="Z33" s="159"/>
      <c r="AA33" s="159"/>
      <c r="AB33" s="159"/>
      <c r="AC33" s="159"/>
      <c r="AE33" s="161"/>
      <c r="AL33" s="130"/>
      <c r="AM33" s="130"/>
    </row>
    <row r="34" spans="1:39" s="160" customFormat="1" ht="12.95" customHeight="1">
      <c r="A34" s="294"/>
      <c r="B34" s="294"/>
      <c r="C34" s="294"/>
      <c r="D34" s="294"/>
      <c r="E34" s="294"/>
      <c r="F34" s="294"/>
      <c r="G34" s="294"/>
      <c r="H34" s="294"/>
      <c r="I34" s="294"/>
      <c r="J34" s="294"/>
      <c r="K34" s="294"/>
      <c r="L34" s="294"/>
      <c r="M34" s="294"/>
      <c r="N34" s="294"/>
      <c r="O34" s="294"/>
      <c r="P34" s="294"/>
      <c r="Q34" s="294"/>
      <c r="R34" s="294"/>
      <c r="S34" s="294"/>
      <c r="T34" s="294"/>
      <c r="U34" s="294"/>
      <c r="V34" s="294"/>
      <c r="AL34" s="130"/>
      <c r="AM34" s="130"/>
    </row>
    <row r="35" spans="1:39" s="163" customFormat="1" ht="25.5" customHeight="1">
      <c r="A35" s="295" t="s">
        <v>1382</v>
      </c>
      <c r="B35" s="295"/>
      <c r="C35" s="295"/>
      <c r="D35" s="295"/>
      <c r="E35" s="295"/>
      <c r="F35" s="295"/>
      <c r="G35" s="295"/>
      <c r="H35" s="295"/>
      <c r="I35" s="295"/>
      <c r="J35" s="295"/>
      <c r="K35" s="295"/>
      <c r="L35" s="295"/>
      <c r="M35" s="295"/>
      <c r="N35" s="295"/>
      <c r="O35" s="295"/>
      <c r="P35" s="295"/>
      <c r="Q35" s="295"/>
      <c r="R35" s="295"/>
      <c r="S35" s="295"/>
      <c r="T35" s="295"/>
      <c r="U35" s="295"/>
      <c r="V35" s="295"/>
      <c r="W35" s="162"/>
      <c r="X35" s="162"/>
      <c r="Y35" s="162"/>
      <c r="Z35" s="162"/>
      <c r="AA35" s="162"/>
      <c r="AB35" s="162"/>
      <c r="AC35" s="162"/>
      <c r="AD35" s="162"/>
      <c r="AE35" s="162"/>
      <c r="AF35" s="162"/>
      <c r="AG35" s="162"/>
      <c r="AH35" s="162"/>
      <c r="AI35" s="162"/>
      <c r="AJ35" s="162"/>
      <c r="AK35" s="162"/>
      <c r="AL35" s="130"/>
      <c r="AM35" s="130"/>
    </row>
    <row r="36" spans="1:39" s="163" customFormat="1" ht="25.5" customHeight="1">
      <c r="A36" s="286" t="s">
        <v>1383</v>
      </c>
      <c r="B36" s="286"/>
      <c r="C36" s="286"/>
      <c r="D36" s="286"/>
      <c r="E36" s="286"/>
      <c r="F36" s="286"/>
      <c r="G36" s="286"/>
      <c r="H36" s="286"/>
      <c r="I36" s="286"/>
      <c r="J36" s="286"/>
      <c r="K36" s="286"/>
      <c r="L36" s="286"/>
      <c r="M36" s="286"/>
      <c r="N36" s="286"/>
      <c r="O36" s="286"/>
      <c r="P36" s="286"/>
      <c r="Q36" s="286"/>
      <c r="R36" s="286"/>
      <c r="S36" s="286"/>
      <c r="T36" s="286"/>
      <c r="U36" s="286"/>
      <c r="V36" s="286"/>
      <c r="W36" s="162"/>
      <c r="X36" s="162"/>
      <c r="Y36" s="162"/>
      <c r="Z36" s="162"/>
      <c r="AA36" s="162"/>
      <c r="AB36" s="162"/>
      <c r="AC36" s="162"/>
      <c r="AD36" s="162"/>
      <c r="AE36" s="162"/>
      <c r="AF36" s="162"/>
      <c r="AG36" s="162"/>
      <c r="AH36" s="162"/>
      <c r="AI36" s="162"/>
      <c r="AJ36" s="162"/>
      <c r="AK36" s="162"/>
      <c r="AL36" s="130"/>
      <c r="AM36" s="130"/>
    </row>
    <row r="37" spans="1:39" s="163" customFormat="1" ht="38.85" customHeight="1">
      <c r="A37" s="292" t="s">
        <v>1384</v>
      </c>
      <c r="B37" s="292"/>
      <c r="C37" s="292"/>
      <c r="D37" s="292"/>
      <c r="E37" s="292"/>
      <c r="F37" s="292"/>
      <c r="G37" s="292"/>
      <c r="H37" s="292"/>
      <c r="I37" s="292"/>
      <c r="J37" s="292"/>
      <c r="K37" s="292"/>
      <c r="L37" s="292"/>
      <c r="M37" s="292"/>
      <c r="N37" s="292"/>
      <c r="O37" s="292"/>
      <c r="P37" s="292"/>
      <c r="Q37" s="292"/>
      <c r="R37" s="292"/>
      <c r="S37" s="292"/>
      <c r="T37" s="292"/>
      <c r="U37" s="292"/>
      <c r="V37" s="292"/>
      <c r="W37" s="162"/>
      <c r="X37" s="162"/>
      <c r="Y37" s="162"/>
      <c r="Z37" s="162"/>
      <c r="AA37" s="162"/>
      <c r="AB37" s="162"/>
      <c r="AC37" s="162"/>
      <c r="AD37" s="162"/>
      <c r="AE37" s="162"/>
      <c r="AF37" s="162"/>
      <c r="AG37" s="162"/>
      <c r="AH37" s="162"/>
      <c r="AI37" s="162"/>
      <c r="AJ37" s="162"/>
      <c r="AK37" s="162"/>
      <c r="AL37" s="130"/>
      <c r="AM37" s="130"/>
    </row>
    <row r="38" spans="1:39" s="163" customFormat="1" ht="12.95" customHeight="1">
      <c r="A38" s="286" t="s">
        <v>1385</v>
      </c>
      <c r="B38" s="286"/>
      <c r="C38" s="286"/>
      <c r="D38" s="286"/>
      <c r="E38" s="286"/>
      <c r="F38" s="286"/>
      <c r="G38" s="286"/>
      <c r="H38" s="286"/>
      <c r="I38" s="286"/>
      <c r="J38" s="286"/>
      <c r="K38" s="286"/>
      <c r="L38" s="286"/>
      <c r="M38" s="286"/>
      <c r="N38" s="286"/>
      <c r="O38" s="286"/>
      <c r="P38" s="286"/>
      <c r="Q38" s="286"/>
      <c r="R38" s="286"/>
      <c r="S38" s="286"/>
      <c r="T38" s="286"/>
      <c r="U38" s="286"/>
      <c r="V38" s="286"/>
      <c r="W38" s="162"/>
      <c r="X38" s="162"/>
      <c r="Y38" s="162"/>
      <c r="Z38" s="162"/>
      <c r="AA38" s="162"/>
      <c r="AB38" s="162"/>
      <c r="AC38" s="162"/>
      <c r="AD38" s="162"/>
      <c r="AE38" s="162"/>
      <c r="AF38" s="162"/>
      <c r="AG38" s="162"/>
      <c r="AH38" s="162"/>
      <c r="AI38" s="162"/>
      <c r="AJ38" s="162"/>
      <c r="AK38" s="162"/>
      <c r="AL38" s="130"/>
      <c r="AM38" s="130"/>
    </row>
    <row r="39" spans="1:39" s="163" customFormat="1" ht="12.95" customHeight="1">
      <c r="A39" s="286" t="s">
        <v>1386</v>
      </c>
      <c r="B39" s="286"/>
      <c r="C39" s="286"/>
      <c r="D39" s="286"/>
      <c r="E39" s="286"/>
      <c r="F39" s="286"/>
      <c r="G39" s="286"/>
      <c r="H39" s="286"/>
      <c r="I39" s="286"/>
      <c r="J39" s="286"/>
      <c r="K39" s="286"/>
      <c r="L39" s="286"/>
      <c r="M39" s="286"/>
      <c r="N39" s="286"/>
      <c r="O39" s="286"/>
      <c r="P39" s="286"/>
      <c r="Q39" s="286"/>
      <c r="R39" s="286"/>
      <c r="S39" s="286"/>
      <c r="T39" s="286"/>
      <c r="U39" s="286"/>
      <c r="V39" s="286"/>
      <c r="W39" s="162"/>
      <c r="X39" s="162"/>
      <c r="Y39" s="162"/>
      <c r="Z39" s="162"/>
      <c r="AA39" s="162"/>
      <c r="AB39" s="162"/>
      <c r="AC39" s="162"/>
      <c r="AD39" s="162"/>
      <c r="AE39" s="162"/>
      <c r="AF39" s="162"/>
      <c r="AG39" s="162"/>
      <c r="AH39" s="162"/>
      <c r="AI39" s="162"/>
      <c r="AJ39" s="162"/>
      <c r="AK39" s="162"/>
      <c r="AL39" s="130"/>
      <c r="AM39" s="130"/>
    </row>
    <row r="40" spans="1:39" s="163" customFormat="1" ht="12.95" customHeight="1">
      <c r="A40" s="286" t="s">
        <v>1387</v>
      </c>
      <c r="B40" s="286"/>
      <c r="C40" s="286"/>
      <c r="D40" s="286"/>
      <c r="E40" s="286"/>
      <c r="F40" s="286"/>
      <c r="G40" s="286"/>
      <c r="H40" s="286"/>
      <c r="I40" s="286"/>
      <c r="J40" s="286"/>
      <c r="K40" s="286"/>
      <c r="L40" s="286"/>
      <c r="M40" s="286"/>
      <c r="N40" s="286"/>
      <c r="O40" s="286"/>
      <c r="P40" s="286"/>
      <c r="Q40" s="286"/>
      <c r="R40" s="286"/>
      <c r="S40" s="286"/>
      <c r="T40" s="286"/>
      <c r="U40" s="286"/>
      <c r="V40" s="286"/>
      <c r="W40" s="162"/>
      <c r="X40" s="162"/>
      <c r="Y40" s="162"/>
      <c r="Z40" s="162"/>
      <c r="AA40" s="162"/>
      <c r="AB40" s="162"/>
      <c r="AC40" s="162"/>
      <c r="AD40" s="162"/>
      <c r="AE40" s="162"/>
      <c r="AF40" s="162"/>
      <c r="AG40" s="162"/>
      <c r="AH40" s="162"/>
      <c r="AI40" s="162"/>
      <c r="AJ40" s="162"/>
      <c r="AK40" s="162"/>
      <c r="AL40" s="130"/>
      <c r="AM40" s="130"/>
    </row>
    <row r="41" spans="1:39" s="163" customFormat="1" ht="12.95" customHeight="1">
      <c r="A41" s="286" t="s">
        <v>1388</v>
      </c>
      <c r="B41" s="286"/>
      <c r="C41" s="286"/>
      <c r="D41" s="286"/>
      <c r="E41" s="286"/>
      <c r="F41" s="286"/>
      <c r="G41" s="286"/>
      <c r="H41" s="286"/>
      <c r="I41" s="286"/>
      <c r="J41" s="286"/>
      <c r="K41" s="286"/>
      <c r="L41" s="286"/>
      <c r="M41" s="286"/>
      <c r="N41" s="286"/>
      <c r="O41" s="286"/>
      <c r="P41" s="286"/>
      <c r="Q41" s="286"/>
      <c r="R41" s="286"/>
      <c r="S41" s="286"/>
      <c r="T41" s="286"/>
      <c r="U41" s="286"/>
      <c r="V41" s="286"/>
      <c r="W41" s="162"/>
      <c r="X41" s="162"/>
      <c r="Y41" s="162"/>
      <c r="Z41" s="162"/>
      <c r="AA41" s="162"/>
      <c r="AB41" s="162"/>
      <c r="AC41" s="162"/>
      <c r="AD41" s="162"/>
      <c r="AE41" s="162"/>
      <c r="AF41" s="162"/>
      <c r="AG41" s="162"/>
      <c r="AH41" s="162"/>
      <c r="AI41" s="162"/>
      <c r="AJ41" s="162"/>
      <c r="AK41" s="162"/>
      <c r="AL41" s="130"/>
      <c r="AM41" s="130"/>
    </row>
    <row r="42" spans="1:39" s="163" customFormat="1" ht="12.95" customHeight="1">
      <c r="A42" s="291" t="s">
        <v>1389</v>
      </c>
      <c r="B42" s="291"/>
      <c r="C42" s="291"/>
      <c r="D42" s="291"/>
      <c r="E42" s="291"/>
      <c r="F42" s="291"/>
      <c r="G42" s="291"/>
      <c r="H42" s="291"/>
      <c r="I42" s="291"/>
      <c r="J42" s="291"/>
      <c r="K42" s="291"/>
      <c r="L42" s="291"/>
      <c r="M42" s="291"/>
      <c r="N42" s="291"/>
      <c r="O42" s="291"/>
      <c r="P42" s="291"/>
      <c r="Q42" s="291"/>
      <c r="R42" s="291"/>
      <c r="S42" s="291"/>
      <c r="T42" s="291"/>
      <c r="U42" s="291"/>
      <c r="V42" s="291"/>
      <c r="W42" s="162"/>
      <c r="X42" s="162"/>
      <c r="Y42" s="162"/>
      <c r="Z42" s="162"/>
      <c r="AA42" s="162"/>
      <c r="AB42" s="162"/>
      <c r="AC42" s="162"/>
      <c r="AD42" s="162"/>
      <c r="AE42" s="162"/>
      <c r="AF42" s="162"/>
      <c r="AG42" s="162"/>
      <c r="AH42" s="162"/>
      <c r="AI42" s="162"/>
      <c r="AJ42" s="162"/>
      <c r="AK42" s="162"/>
      <c r="AL42" s="130"/>
      <c r="AM42" s="130"/>
    </row>
    <row r="43" spans="1:39" s="163" customFormat="1" ht="12.95" customHeight="1">
      <c r="A43" s="291" t="s">
        <v>1390</v>
      </c>
      <c r="B43" s="291"/>
      <c r="C43" s="291"/>
      <c r="D43" s="291"/>
      <c r="E43" s="291"/>
      <c r="F43" s="291"/>
      <c r="G43" s="291"/>
      <c r="H43" s="291"/>
      <c r="I43" s="291"/>
      <c r="J43" s="291"/>
      <c r="K43" s="291"/>
      <c r="L43" s="291"/>
      <c r="M43" s="291"/>
      <c r="N43" s="291"/>
      <c r="O43" s="291"/>
      <c r="P43" s="291"/>
      <c r="Q43" s="291"/>
      <c r="R43" s="291"/>
      <c r="S43" s="291"/>
      <c r="T43" s="291"/>
      <c r="U43" s="291"/>
      <c r="V43" s="291"/>
      <c r="W43" s="162"/>
      <c r="X43" s="162"/>
      <c r="Y43" s="162"/>
      <c r="Z43" s="162"/>
      <c r="AA43" s="162"/>
      <c r="AB43" s="162"/>
      <c r="AC43" s="162"/>
      <c r="AD43" s="162"/>
      <c r="AE43" s="162"/>
      <c r="AF43" s="162"/>
      <c r="AG43" s="162"/>
      <c r="AH43" s="162"/>
      <c r="AI43" s="162"/>
      <c r="AJ43" s="162"/>
      <c r="AK43" s="162"/>
      <c r="AL43" s="130"/>
      <c r="AM43" s="130"/>
    </row>
    <row r="44" spans="1:39" s="163" customFormat="1" ht="12.95" customHeight="1">
      <c r="A44" s="292" t="s">
        <v>1391</v>
      </c>
      <c r="B44" s="292"/>
      <c r="C44" s="292"/>
      <c r="D44" s="292"/>
      <c r="E44" s="292"/>
      <c r="F44" s="292"/>
      <c r="G44" s="292"/>
      <c r="H44" s="292"/>
      <c r="I44" s="292"/>
      <c r="J44" s="292"/>
      <c r="K44" s="292"/>
      <c r="L44" s="292"/>
      <c r="M44" s="292"/>
      <c r="N44" s="292"/>
      <c r="O44" s="292"/>
      <c r="P44" s="292"/>
      <c r="Q44" s="292"/>
      <c r="R44" s="292"/>
      <c r="S44" s="292"/>
      <c r="T44" s="292"/>
      <c r="U44" s="292"/>
      <c r="V44" s="292"/>
      <c r="W44" s="162"/>
      <c r="X44" s="162"/>
      <c r="Y44" s="162"/>
      <c r="Z44" s="162"/>
      <c r="AA44" s="162"/>
      <c r="AB44" s="162"/>
      <c r="AC44" s="162"/>
      <c r="AD44" s="162"/>
      <c r="AE44" s="162"/>
      <c r="AF44" s="162"/>
      <c r="AG44" s="162"/>
      <c r="AH44" s="162"/>
      <c r="AI44" s="162"/>
      <c r="AJ44" s="162"/>
      <c r="AK44" s="162"/>
      <c r="AL44" s="130"/>
      <c r="AM44" s="130"/>
    </row>
    <row r="45" spans="1:39" s="163" customFormat="1" ht="12.95" customHeight="1">
      <c r="A45" s="286" t="s">
        <v>1392</v>
      </c>
      <c r="B45" s="286"/>
      <c r="C45" s="286"/>
      <c r="D45" s="286"/>
      <c r="E45" s="286"/>
      <c r="F45" s="286"/>
      <c r="G45" s="286"/>
      <c r="H45" s="286"/>
      <c r="I45" s="286"/>
      <c r="J45" s="286"/>
      <c r="K45" s="286"/>
      <c r="L45" s="286"/>
      <c r="M45" s="286"/>
      <c r="N45" s="286"/>
      <c r="O45" s="286"/>
      <c r="P45" s="286"/>
      <c r="Q45" s="286"/>
      <c r="R45" s="286"/>
      <c r="S45" s="286"/>
      <c r="T45" s="286"/>
      <c r="U45" s="286"/>
      <c r="V45" s="286"/>
      <c r="W45" s="162"/>
      <c r="X45" s="162"/>
      <c r="Y45" s="162"/>
      <c r="Z45" s="162"/>
      <c r="AA45" s="162"/>
      <c r="AB45" s="162"/>
      <c r="AC45" s="162"/>
      <c r="AD45" s="162"/>
      <c r="AE45" s="162"/>
      <c r="AF45" s="162"/>
      <c r="AG45" s="162"/>
      <c r="AH45" s="162"/>
      <c r="AI45" s="162"/>
      <c r="AJ45" s="162"/>
      <c r="AK45" s="162"/>
      <c r="AL45" s="130"/>
      <c r="AM45" s="130"/>
    </row>
    <row r="46" spans="1:39" s="163" customFormat="1" ht="12.95" customHeight="1">
      <c r="A46" s="286" t="s">
        <v>1393</v>
      </c>
      <c r="B46" s="286"/>
      <c r="C46" s="286"/>
      <c r="D46" s="286"/>
      <c r="E46" s="286"/>
      <c r="F46" s="286"/>
      <c r="G46" s="286"/>
      <c r="H46" s="286"/>
      <c r="I46" s="286"/>
      <c r="J46" s="286"/>
      <c r="K46" s="286"/>
      <c r="L46" s="286"/>
      <c r="M46" s="286"/>
      <c r="N46" s="286"/>
      <c r="O46" s="286"/>
      <c r="P46" s="286"/>
      <c r="Q46" s="286"/>
      <c r="R46" s="286"/>
      <c r="S46" s="286"/>
      <c r="T46" s="286"/>
      <c r="U46" s="286"/>
      <c r="V46" s="286"/>
      <c r="W46" s="162"/>
      <c r="X46" s="162"/>
      <c r="Y46" s="162"/>
      <c r="Z46" s="162"/>
      <c r="AA46" s="162"/>
      <c r="AB46" s="162"/>
      <c r="AC46" s="162"/>
      <c r="AD46" s="162"/>
      <c r="AE46" s="162"/>
      <c r="AF46" s="162"/>
      <c r="AG46" s="162"/>
      <c r="AH46" s="162"/>
      <c r="AI46" s="162"/>
      <c r="AJ46" s="162"/>
      <c r="AK46" s="162"/>
      <c r="AL46" s="130"/>
      <c r="AM46" s="130"/>
    </row>
    <row r="47" spans="1:39" s="163" customFormat="1" ht="12.95" customHeight="1">
      <c r="A47" s="286" t="s">
        <v>1394</v>
      </c>
      <c r="B47" s="286"/>
      <c r="C47" s="286"/>
      <c r="D47" s="286"/>
      <c r="E47" s="286"/>
      <c r="F47" s="286"/>
      <c r="G47" s="286"/>
      <c r="H47" s="286"/>
      <c r="I47" s="286"/>
      <c r="J47" s="286"/>
      <c r="K47" s="286"/>
      <c r="L47" s="286"/>
      <c r="M47" s="286"/>
      <c r="N47" s="286"/>
      <c r="O47" s="286"/>
      <c r="P47" s="286"/>
      <c r="Q47" s="286"/>
      <c r="R47" s="286"/>
      <c r="S47" s="286"/>
      <c r="T47" s="286"/>
      <c r="U47" s="286"/>
      <c r="V47" s="286"/>
      <c r="W47" s="162"/>
      <c r="X47" s="162"/>
      <c r="Y47" s="162"/>
      <c r="Z47" s="162"/>
      <c r="AA47" s="162"/>
      <c r="AB47" s="162"/>
      <c r="AC47" s="162"/>
      <c r="AD47" s="162"/>
      <c r="AE47" s="162"/>
      <c r="AF47" s="162"/>
      <c r="AG47" s="162"/>
      <c r="AH47" s="162"/>
      <c r="AI47" s="162"/>
      <c r="AJ47" s="162"/>
      <c r="AK47" s="162"/>
      <c r="AL47" s="130"/>
      <c r="AM47" s="130"/>
    </row>
    <row r="48" spans="1:39" s="163" customFormat="1" ht="25.5" customHeight="1">
      <c r="A48" s="286" t="s">
        <v>1395</v>
      </c>
      <c r="B48" s="286"/>
      <c r="C48" s="286"/>
      <c r="D48" s="286"/>
      <c r="E48" s="286"/>
      <c r="F48" s="286"/>
      <c r="G48" s="286"/>
      <c r="H48" s="286"/>
      <c r="I48" s="286"/>
      <c r="J48" s="286"/>
      <c r="K48" s="286"/>
      <c r="L48" s="286"/>
      <c r="M48" s="286"/>
      <c r="N48" s="286"/>
      <c r="O48" s="286"/>
      <c r="P48" s="286"/>
      <c r="Q48" s="286"/>
      <c r="R48" s="286"/>
      <c r="S48" s="286"/>
      <c r="T48" s="286"/>
      <c r="U48" s="286"/>
      <c r="V48" s="286"/>
      <c r="W48" s="162"/>
      <c r="X48" s="162"/>
      <c r="Y48" s="162"/>
      <c r="Z48" s="162"/>
      <c r="AA48" s="162"/>
      <c r="AB48" s="162"/>
      <c r="AC48" s="162"/>
      <c r="AD48" s="162"/>
      <c r="AE48" s="162"/>
      <c r="AF48" s="162"/>
      <c r="AG48" s="162"/>
      <c r="AH48" s="162"/>
      <c r="AI48" s="162"/>
      <c r="AJ48" s="162"/>
      <c r="AK48" s="162"/>
      <c r="AL48" s="130"/>
      <c r="AM48" s="130"/>
    </row>
    <row r="49" spans="1:39" s="163" customFormat="1" ht="12.95" customHeight="1">
      <c r="A49" s="286" t="s">
        <v>1396</v>
      </c>
      <c r="B49" s="286"/>
      <c r="C49" s="286"/>
      <c r="D49" s="286"/>
      <c r="E49" s="286"/>
      <c r="F49" s="286"/>
      <c r="G49" s="286"/>
      <c r="H49" s="286"/>
      <c r="I49" s="286"/>
      <c r="J49" s="286"/>
      <c r="K49" s="286"/>
      <c r="L49" s="286"/>
      <c r="M49" s="286"/>
      <c r="N49" s="286"/>
      <c r="O49" s="286"/>
      <c r="P49" s="286"/>
      <c r="Q49" s="286"/>
      <c r="R49" s="286"/>
      <c r="S49" s="286"/>
      <c r="T49" s="286"/>
      <c r="U49" s="286"/>
      <c r="V49" s="286"/>
      <c r="W49" s="162"/>
      <c r="X49" s="162"/>
      <c r="Y49" s="162"/>
      <c r="Z49" s="162"/>
      <c r="AA49" s="162"/>
      <c r="AB49" s="162"/>
      <c r="AC49" s="162"/>
      <c r="AD49" s="162"/>
      <c r="AE49" s="162"/>
      <c r="AF49" s="162"/>
      <c r="AG49" s="162"/>
      <c r="AH49" s="162"/>
      <c r="AI49" s="162"/>
      <c r="AJ49" s="162"/>
      <c r="AK49" s="162"/>
      <c r="AL49" s="130"/>
      <c r="AM49" s="130"/>
    </row>
    <row r="50" spans="1:39" s="163" customFormat="1" ht="12.95" customHeight="1">
      <c r="A50" s="286" t="s">
        <v>1397</v>
      </c>
      <c r="B50" s="286"/>
      <c r="C50" s="286"/>
      <c r="D50" s="286"/>
      <c r="E50" s="286"/>
      <c r="F50" s="286"/>
      <c r="G50" s="286"/>
      <c r="H50" s="286"/>
      <c r="I50" s="286"/>
      <c r="J50" s="286"/>
      <c r="K50" s="286"/>
      <c r="L50" s="286"/>
      <c r="M50" s="286"/>
      <c r="N50" s="286"/>
      <c r="O50" s="286"/>
      <c r="P50" s="286"/>
      <c r="Q50" s="286"/>
      <c r="R50" s="286"/>
      <c r="S50" s="286"/>
      <c r="T50" s="286"/>
      <c r="U50" s="286"/>
      <c r="V50" s="286"/>
      <c r="W50" s="162"/>
      <c r="X50" s="162"/>
      <c r="Y50" s="162"/>
      <c r="Z50" s="162"/>
      <c r="AA50" s="162"/>
      <c r="AB50" s="162"/>
      <c r="AC50" s="162"/>
      <c r="AD50" s="162"/>
      <c r="AE50" s="162"/>
      <c r="AF50" s="162"/>
      <c r="AG50" s="162"/>
      <c r="AH50" s="162"/>
      <c r="AI50" s="162"/>
      <c r="AJ50" s="162"/>
      <c r="AK50" s="162"/>
      <c r="AL50" s="130"/>
      <c r="AM50" s="130"/>
    </row>
    <row r="51" spans="1:39" s="163" customFormat="1" ht="12.95" customHeight="1">
      <c r="A51" s="286"/>
      <c r="B51" s="286"/>
      <c r="C51" s="286"/>
      <c r="D51" s="286"/>
      <c r="E51" s="286"/>
      <c r="F51" s="286"/>
      <c r="G51" s="286"/>
      <c r="H51" s="286"/>
      <c r="I51" s="286"/>
      <c r="J51" s="286"/>
      <c r="K51" s="286"/>
      <c r="L51" s="286"/>
      <c r="M51" s="286"/>
      <c r="N51" s="286"/>
      <c r="O51" s="286"/>
      <c r="P51" s="286"/>
      <c r="Q51" s="286"/>
      <c r="R51" s="286"/>
      <c r="S51" s="286"/>
      <c r="T51" s="286"/>
      <c r="U51" s="286"/>
      <c r="V51" s="286"/>
      <c r="W51" s="162"/>
      <c r="X51" s="162"/>
      <c r="Y51" s="162"/>
      <c r="Z51" s="162"/>
      <c r="AA51" s="162"/>
      <c r="AB51" s="162"/>
      <c r="AC51" s="162"/>
      <c r="AD51" s="162"/>
      <c r="AE51" s="162"/>
      <c r="AF51" s="162"/>
      <c r="AG51" s="162"/>
      <c r="AH51" s="162"/>
      <c r="AI51" s="162"/>
      <c r="AJ51" s="162"/>
      <c r="AK51" s="162"/>
      <c r="AL51" s="130"/>
      <c r="AM51" s="130"/>
    </row>
    <row r="52" spans="1:39" s="163" customFormat="1" ht="12.95" customHeight="1">
      <c r="A52" s="287" t="s">
        <v>1398</v>
      </c>
      <c r="B52" s="287"/>
      <c r="C52" s="287"/>
      <c r="D52" s="287"/>
      <c r="E52" s="287"/>
      <c r="F52" s="287"/>
      <c r="G52" s="287"/>
      <c r="H52" s="287"/>
      <c r="I52" s="287"/>
      <c r="J52" s="287"/>
      <c r="K52" s="287"/>
      <c r="L52" s="287"/>
      <c r="M52" s="287"/>
      <c r="N52" s="287"/>
      <c r="O52" s="287"/>
      <c r="P52" s="287"/>
      <c r="Q52" s="287"/>
      <c r="R52" s="287"/>
      <c r="S52" s="287"/>
      <c r="T52" s="287"/>
      <c r="U52" s="287"/>
      <c r="V52" s="287"/>
      <c r="W52" s="162"/>
      <c r="X52" s="162"/>
      <c r="Y52" s="162"/>
      <c r="Z52" s="162"/>
      <c r="AA52" s="162"/>
      <c r="AB52" s="162"/>
      <c r="AC52" s="162"/>
      <c r="AD52" s="162"/>
      <c r="AE52" s="162"/>
      <c r="AF52" s="162"/>
      <c r="AG52" s="162"/>
      <c r="AH52" s="162"/>
      <c r="AI52" s="162"/>
      <c r="AJ52" s="162"/>
      <c r="AK52" s="162"/>
      <c r="AL52" s="130"/>
      <c r="AM52" s="130"/>
    </row>
    <row r="53" spans="1:39" s="163" customFormat="1" ht="12.95" customHeight="1">
      <c r="A53" s="280" t="s">
        <v>1399</v>
      </c>
      <c r="B53" s="280"/>
      <c r="C53" s="280"/>
      <c r="D53" s="280"/>
      <c r="E53" s="280"/>
      <c r="F53" s="280"/>
      <c r="G53" s="280"/>
      <c r="H53" s="280"/>
      <c r="I53" s="280"/>
      <c r="J53" s="280"/>
      <c r="K53" s="280"/>
      <c r="L53" s="280"/>
      <c r="M53" s="280"/>
      <c r="N53" s="280"/>
      <c r="O53" s="280"/>
      <c r="P53" s="280"/>
      <c r="Q53" s="280"/>
      <c r="R53" s="280"/>
      <c r="S53" s="280"/>
      <c r="T53" s="280"/>
      <c r="U53" s="280"/>
      <c r="V53" s="280"/>
      <c r="W53" s="162"/>
      <c r="X53" s="162"/>
      <c r="Y53" s="162"/>
      <c r="Z53" s="162"/>
      <c r="AA53" s="162"/>
      <c r="AB53" s="162"/>
      <c r="AC53" s="162"/>
      <c r="AD53" s="162"/>
      <c r="AE53" s="162"/>
      <c r="AF53" s="162"/>
      <c r="AG53" s="162"/>
      <c r="AH53" s="162"/>
      <c r="AI53" s="162"/>
      <c r="AJ53" s="162"/>
      <c r="AK53" s="162"/>
      <c r="AL53" s="130"/>
      <c r="AM53" s="130"/>
    </row>
    <row r="54" spans="1:39" s="163" customFormat="1" ht="38.85" customHeight="1">
      <c r="A54" s="288" t="s">
        <v>1400</v>
      </c>
      <c r="B54" s="288"/>
      <c r="C54" s="288"/>
      <c r="D54" s="288"/>
      <c r="E54" s="288"/>
      <c r="F54" s="288"/>
      <c r="G54" s="288"/>
      <c r="H54" s="288"/>
      <c r="I54" s="288"/>
      <c r="J54" s="288"/>
      <c r="K54" s="288"/>
      <c r="L54" s="288"/>
      <c r="M54" s="288"/>
      <c r="N54" s="288"/>
      <c r="O54" s="288"/>
      <c r="P54" s="288"/>
      <c r="Q54" s="288"/>
      <c r="R54" s="288"/>
      <c r="S54" s="288"/>
      <c r="T54" s="288"/>
      <c r="U54" s="288"/>
      <c r="V54" s="288"/>
      <c r="AL54" s="130"/>
      <c r="AM54" s="130"/>
    </row>
    <row r="55" spans="1:39" s="163" customFormat="1" ht="12.95" customHeight="1">
      <c r="A55" s="280" t="s">
        <v>1401</v>
      </c>
      <c r="B55" s="280"/>
      <c r="C55" s="280"/>
      <c r="D55" s="280"/>
      <c r="E55" s="280"/>
      <c r="F55" s="280"/>
      <c r="G55" s="280"/>
      <c r="H55" s="280"/>
      <c r="I55" s="280"/>
      <c r="J55" s="280"/>
      <c r="K55" s="280"/>
      <c r="L55" s="280"/>
      <c r="M55" s="280"/>
      <c r="N55" s="280"/>
      <c r="O55" s="280"/>
      <c r="P55" s="280"/>
      <c r="Q55" s="280"/>
      <c r="R55" s="280"/>
      <c r="S55" s="280"/>
      <c r="T55" s="280"/>
      <c r="U55" s="280"/>
      <c r="V55" s="280"/>
      <c r="W55" s="162"/>
      <c r="X55" s="162"/>
      <c r="Y55" s="162"/>
      <c r="Z55" s="162"/>
      <c r="AA55" s="162"/>
      <c r="AB55" s="162"/>
      <c r="AC55" s="162"/>
      <c r="AD55" s="162"/>
      <c r="AE55" s="162"/>
      <c r="AF55" s="162"/>
      <c r="AG55" s="162"/>
      <c r="AH55" s="162"/>
      <c r="AI55" s="162"/>
      <c r="AJ55" s="162"/>
      <c r="AK55" s="162"/>
      <c r="AL55" s="130"/>
      <c r="AM55" s="130"/>
    </row>
    <row r="56" spans="1:39" s="163" customFormat="1" ht="12.95" customHeight="1">
      <c r="A56" s="280" t="s">
        <v>1402</v>
      </c>
      <c r="B56" s="280"/>
      <c r="C56" s="280"/>
      <c r="D56" s="280"/>
      <c r="E56" s="280"/>
      <c r="F56" s="280"/>
      <c r="G56" s="280"/>
      <c r="H56" s="280"/>
      <c r="I56" s="280"/>
      <c r="J56" s="280"/>
      <c r="K56" s="280"/>
      <c r="L56" s="280"/>
      <c r="M56" s="280"/>
      <c r="N56" s="280"/>
      <c r="O56" s="280"/>
      <c r="P56" s="280"/>
      <c r="Q56" s="280"/>
      <c r="R56" s="280"/>
      <c r="S56" s="280"/>
      <c r="T56" s="280"/>
      <c r="U56" s="280"/>
      <c r="V56" s="280"/>
      <c r="W56" s="162"/>
      <c r="X56" s="162"/>
      <c r="Y56" s="162"/>
      <c r="Z56" s="162"/>
      <c r="AA56" s="162"/>
      <c r="AB56" s="162"/>
      <c r="AC56" s="162"/>
      <c r="AD56" s="162"/>
      <c r="AE56" s="162"/>
      <c r="AF56" s="162"/>
      <c r="AG56" s="162"/>
      <c r="AH56" s="162"/>
      <c r="AI56" s="162"/>
      <c r="AJ56" s="162"/>
      <c r="AK56" s="162"/>
      <c r="AL56" s="130"/>
      <c r="AM56" s="130"/>
    </row>
    <row r="57" spans="1:39" s="163" customFormat="1" ht="12.95" customHeight="1">
      <c r="A57" s="281" t="s">
        <v>1403</v>
      </c>
      <c r="B57" s="281"/>
      <c r="C57" s="281"/>
      <c r="D57" s="281"/>
      <c r="E57" s="281"/>
      <c r="F57" s="281"/>
      <c r="G57" s="281"/>
      <c r="H57" s="281"/>
      <c r="I57" s="281"/>
      <c r="J57" s="281"/>
      <c r="K57" s="281"/>
      <c r="L57" s="281"/>
      <c r="M57" s="281"/>
      <c r="N57" s="281"/>
      <c r="O57" s="281"/>
      <c r="P57" s="281"/>
      <c r="Q57" s="281"/>
      <c r="R57" s="281"/>
      <c r="S57" s="281"/>
      <c r="T57" s="281"/>
      <c r="U57" s="281"/>
      <c r="V57" s="281"/>
      <c r="W57" s="162"/>
      <c r="X57" s="162"/>
      <c r="Y57" s="162"/>
      <c r="Z57" s="162"/>
      <c r="AA57" s="162"/>
      <c r="AB57" s="162"/>
      <c r="AC57" s="162"/>
      <c r="AD57" s="162"/>
      <c r="AE57" s="162"/>
      <c r="AF57" s="162"/>
      <c r="AG57" s="162"/>
      <c r="AH57" s="162"/>
      <c r="AI57" s="162"/>
      <c r="AJ57" s="162"/>
      <c r="AK57" s="162"/>
      <c r="AL57" s="130"/>
      <c r="AM57" s="130"/>
    </row>
    <row r="58" spans="1:39" s="163" customFormat="1" ht="12.95" customHeight="1">
      <c r="A58" s="289"/>
      <c r="B58" s="289"/>
      <c r="C58" s="289"/>
      <c r="D58" s="289"/>
      <c r="E58" s="289"/>
      <c r="F58" s="289"/>
      <c r="G58" s="289"/>
      <c r="H58" s="289"/>
      <c r="I58" s="289"/>
      <c r="J58" s="289"/>
      <c r="K58" s="289"/>
      <c r="L58" s="289"/>
      <c r="M58" s="289"/>
      <c r="N58" s="289"/>
      <c r="O58" s="289"/>
      <c r="P58" s="289"/>
      <c r="Q58" s="289"/>
      <c r="R58" s="289"/>
      <c r="S58" s="289"/>
      <c r="T58" s="289"/>
      <c r="U58" s="289"/>
      <c r="V58" s="289"/>
      <c r="W58" s="162"/>
      <c r="X58" s="162"/>
      <c r="Y58" s="162"/>
      <c r="Z58" s="162"/>
      <c r="AA58" s="162"/>
      <c r="AB58" s="162"/>
      <c r="AC58" s="162"/>
      <c r="AD58" s="162"/>
      <c r="AE58" s="162"/>
      <c r="AF58" s="162"/>
      <c r="AG58" s="162"/>
      <c r="AH58" s="162"/>
      <c r="AI58" s="162"/>
      <c r="AJ58" s="162"/>
      <c r="AK58" s="162"/>
      <c r="AL58" s="130"/>
      <c r="AM58" s="130"/>
    </row>
    <row r="59" spans="1:39" s="163" customFormat="1" ht="12.95" customHeight="1">
      <c r="A59" s="290" t="s">
        <v>182</v>
      </c>
      <c r="B59" s="290"/>
      <c r="C59" s="290"/>
      <c r="D59" s="290"/>
      <c r="E59" s="290"/>
      <c r="F59" s="290"/>
      <c r="G59" s="290"/>
      <c r="H59" s="290"/>
      <c r="I59" s="290"/>
      <c r="J59" s="290"/>
      <c r="K59" s="290"/>
      <c r="L59" s="290"/>
      <c r="M59" s="290"/>
      <c r="N59" s="290"/>
      <c r="O59" s="290"/>
      <c r="P59" s="290"/>
      <c r="Q59" s="290"/>
      <c r="R59" s="290"/>
      <c r="S59" s="290"/>
      <c r="T59" s="290"/>
      <c r="U59" s="290"/>
      <c r="V59" s="290"/>
      <c r="W59" s="162"/>
      <c r="X59" s="162"/>
      <c r="Y59" s="162"/>
      <c r="Z59" s="162"/>
      <c r="AA59" s="162"/>
      <c r="AB59" s="162"/>
      <c r="AC59" s="162"/>
      <c r="AD59" s="162"/>
      <c r="AE59" s="162"/>
      <c r="AF59" s="162"/>
      <c r="AG59" s="162"/>
      <c r="AH59" s="162"/>
      <c r="AI59" s="162"/>
      <c r="AJ59" s="162"/>
      <c r="AK59" s="162"/>
      <c r="AL59" s="130"/>
      <c r="AM59" s="130"/>
    </row>
    <row r="60" spans="1:39" s="163" customFormat="1" ht="12.95" customHeight="1">
      <c r="A60" s="290" t="s">
        <v>183</v>
      </c>
      <c r="B60" s="290"/>
      <c r="C60" s="290"/>
      <c r="D60" s="290"/>
      <c r="E60" s="290"/>
      <c r="F60" s="290"/>
      <c r="G60" s="290"/>
      <c r="H60" s="290"/>
      <c r="I60" s="290"/>
      <c r="J60" s="290"/>
      <c r="K60" s="290"/>
      <c r="L60" s="290"/>
      <c r="M60" s="290"/>
      <c r="N60" s="290"/>
      <c r="O60" s="290"/>
      <c r="P60" s="290"/>
      <c r="Q60" s="290"/>
      <c r="R60" s="290"/>
      <c r="S60" s="290"/>
      <c r="T60" s="290"/>
      <c r="U60" s="290"/>
      <c r="V60" s="290"/>
      <c r="W60" s="162"/>
      <c r="X60" s="162"/>
      <c r="Y60" s="162"/>
      <c r="Z60" s="162"/>
      <c r="AA60" s="162"/>
      <c r="AB60" s="162"/>
      <c r="AC60" s="162"/>
      <c r="AD60" s="162"/>
      <c r="AE60" s="162"/>
      <c r="AF60" s="162"/>
      <c r="AG60" s="162"/>
      <c r="AH60" s="162"/>
      <c r="AI60" s="162"/>
      <c r="AJ60" s="162"/>
      <c r="AK60" s="162"/>
      <c r="AL60" s="130"/>
      <c r="AM60" s="130"/>
    </row>
    <row r="61" spans="1:39" s="163" customFormat="1" ht="12.95" customHeight="1">
      <c r="A61" s="282" t="s">
        <v>1404</v>
      </c>
      <c r="B61" s="282"/>
      <c r="C61" s="282"/>
      <c r="D61" s="282"/>
      <c r="E61" s="282"/>
      <c r="F61" s="282"/>
      <c r="G61" s="282"/>
      <c r="H61" s="282"/>
      <c r="I61" s="282"/>
      <c r="J61" s="282"/>
      <c r="K61" s="282"/>
      <c r="L61" s="282"/>
      <c r="M61" s="282"/>
      <c r="N61" s="282"/>
      <c r="O61" s="282"/>
      <c r="P61" s="282"/>
      <c r="Q61" s="282"/>
      <c r="R61" s="282"/>
      <c r="S61" s="282"/>
      <c r="T61" s="282"/>
      <c r="U61" s="282"/>
      <c r="V61" s="282"/>
      <c r="W61" s="162"/>
      <c r="X61" s="162"/>
      <c r="Y61" s="162"/>
      <c r="Z61" s="162"/>
      <c r="AA61" s="162"/>
      <c r="AB61" s="162"/>
      <c r="AC61" s="162"/>
      <c r="AD61" s="162"/>
      <c r="AE61" s="162"/>
      <c r="AF61" s="162"/>
      <c r="AG61" s="162"/>
      <c r="AH61" s="162"/>
      <c r="AI61" s="162"/>
      <c r="AJ61" s="162"/>
      <c r="AK61" s="162"/>
      <c r="AL61" s="130"/>
      <c r="AM61" s="130"/>
    </row>
    <row r="62" spans="1:39" s="163" customFormat="1" ht="12.95" customHeight="1">
      <c r="A62" s="285" t="s">
        <v>1405</v>
      </c>
      <c r="B62" s="285"/>
      <c r="C62" s="285"/>
      <c r="D62" s="285"/>
      <c r="E62" s="285"/>
      <c r="F62" s="285"/>
      <c r="G62" s="285"/>
      <c r="H62" s="285"/>
      <c r="I62" s="285"/>
      <c r="J62" s="285"/>
      <c r="K62" s="285"/>
      <c r="L62" s="285"/>
      <c r="M62" s="285"/>
      <c r="N62" s="285"/>
      <c r="O62" s="285"/>
      <c r="P62" s="285"/>
      <c r="Q62" s="285"/>
      <c r="R62" s="285"/>
      <c r="S62" s="285"/>
      <c r="T62" s="285"/>
      <c r="U62" s="285"/>
      <c r="V62" s="285"/>
      <c r="W62" s="162"/>
      <c r="X62" s="162"/>
      <c r="Y62" s="162"/>
      <c r="Z62" s="162"/>
      <c r="AA62" s="162"/>
      <c r="AB62" s="162"/>
      <c r="AC62" s="162"/>
      <c r="AD62" s="162"/>
      <c r="AE62" s="162"/>
      <c r="AF62" s="162"/>
      <c r="AG62" s="162"/>
      <c r="AH62" s="162"/>
      <c r="AI62" s="162"/>
      <c r="AJ62" s="162"/>
      <c r="AK62" s="162"/>
      <c r="AL62" s="130"/>
      <c r="AM62" s="130"/>
    </row>
    <row r="63" spans="1:39" s="163" customFormat="1" ht="12.95" customHeight="1">
      <c r="A63" s="283" t="s">
        <v>1406</v>
      </c>
      <c r="B63" s="283"/>
      <c r="C63" s="283"/>
      <c r="D63" s="283"/>
      <c r="E63" s="283"/>
      <c r="F63" s="283"/>
      <c r="G63" s="283"/>
      <c r="H63" s="283"/>
      <c r="I63" s="283"/>
      <c r="J63" s="283"/>
      <c r="K63" s="283"/>
      <c r="L63" s="283"/>
      <c r="M63" s="283"/>
      <c r="N63" s="283"/>
      <c r="O63" s="283"/>
      <c r="P63" s="283"/>
      <c r="Q63" s="283"/>
      <c r="R63" s="283"/>
      <c r="S63" s="283"/>
      <c r="T63" s="283"/>
      <c r="U63" s="283"/>
      <c r="V63" s="283"/>
      <c r="W63" s="162"/>
      <c r="X63" s="162"/>
      <c r="Y63" s="162"/>
      <c r="Z63" s="162"/>
      <c r="AA63" s="162"/>
      <c r="AB63" s="162"/>
      <c r="AC63" s="162"/>
      <c r="AD63" s="162"/>
      <c r="AE63" s="162"/>
      <c r="AF63" s="162"/>
      <c r="AG63" s="162"/>
      <c r="AH63" s="162"/>
      <c r="AI63" s="162"/>
      <c r="AJ63" s="162"/>
      <c r="AK63" s="162"/>
      <c r="AL63" s="130"/>
      <c r="AM63" s="130"/>
    </row>
    <row r="64" spans="1:39" s="163" customFormat="1" ht="12.95" customHeight="1">
      <c r="A64" s="283" t="s">
        <v>1407</v>
      </c>
      <c r="B64" s="283"/>
      <c r="C64" s="283"/>
      <c r="D64" s="283"/>
      <c r="E64" s="283"/>
      <c r="F64" s="283"/>
      <c r="G64" s="283"/>
      <c r="H64" s="283"/>
      <c r="I64" s="283"/>
      <c r="J64" s="283"/>
      <c r="K64" s="283"/>
      <c r="L64" s="283"/>
      <c r="M64" s="283"/>
      <c r="N64" s="283"/>
      <c r="O64" s="283"/>
      <c r="P64" s="283"/>
      <c r="Q64" s="283"/>
      <c r="R64" s="283"/>
      <c r="S64" s="283"/>
      <c r="T64" s="283"/>
      <c r="U64" s="283"/>
      <c r="V64" s="283"/>
      <c r="W64" s="162"/>
      <c r="X64" s="162"/>
      <c r="Y64" s="162"/>
      <c r="Z64" s="162"/>
      <c r="AA64" s="162"/>
      <c r="AB64" s="162"/>
      <c r="AC64" s="162"/>
      <c r="AD64" s="162"/>
      <c r="AE64" s="162"/>
      <c r="AF64" s="162"/>
      <c r="AG64" s="162"/>
      <c r="AH64" s="162"/>
      <c r="AI64" s="162"/>
      <c r="AJ64" s="162"/>
      <c r="AK64" s="162"/>
      <c r="AL64" s="130"/>
      <c r="AM64" s="130"/>
    </row>
    <row r="65" spans="1:39" s="163" customFormat="1" ht="12.95" customHeight="1">
      <c r="A65" s="283" t="s">
        <v>1408</v>
      </c>
      <c r="B65" s="283"/>
      <c r="C65" s="283"/>
      <c r="D65" s="283"/>
      <c r="E65" s="283"/>
      <c r="F65" s="283"/>
      <c r="G65" s="283"/>
      <c r="H65" s="283"/>
      <c r="I65" s="283"/>
      <c r="J65" s="283"/>
      <c r="K65" s="283"/>
      <c r="L65" s="283"/>
      <c r="M65" s="283"/>
      <c r="N65" s="283"/>
      <c r="O65" s="283"/>
      <c r="P65" s="283"/>
      <c r="Q65" s="283"/>
      <c r="R65" s="283"/>
      <c r="S65" s="283"/>
      <c r="T65" s="283"/>
      <c r="U65" s="283"/>
      <c r="V65" s="283"/>
      <c r="W65" s="162"/>
      <c r="X65" s="162"/>
      <c r="Y65" s="162"/>
      <c r="Z65" s="162"/>
      <c r="AA65" s="162"/>
      <c r="AB65" s="162"/>
      <c r="AC65" s="162"/>
      <c r="AD65" s="162"/>
      <c r="AE65" s="162"/>
      <c r="AF65" s="162"/>
      <c r="AG65" s="162"/>
      <c r="AH65" s="162"/>
      <c r="AI65" s="162"/>
      <c r="AJ65" s="162"/>
      <c r="AK65" s="162"/>
      <c r="AL65" s="130"/>
      <c r="AM65" s="130"/>
    </row>
    <row r="66" spans="1:39" s="163" customFormat="1" ht="12.95" customHeight="1">
      <c r="A66" s="283" t="s">
        <v>1409</v>
      </c>
      <c r="B66" s="283"/>
      <c r="C66" s="283"/>
      <c r="D66" s="283"/>
      <c r="E66" s="283"/>
      <c r="F66" s="283"/>
      <c r="G66" s="283"/>
      <c r="H66" s="283"/>
      <c r="I66" s="283"/>
      <c r="J66" s="283"/>
      <c r="K66" s="283"/>
      <c r="L66" s="283"/>
      <c r="M66" s="283"/>
      <c r="N66" s="283"/>
      <c r="O66" s="283"/>
      <c r="P66" s="283"/>
      <c r="Q66" s="283"/>
      <c r="R66" s="283"/>
      <c r="S66" s="283"/>
      <c r="T66" s="283"/>
      <c r="U66" s="283"/>
      <c r="V66" s="283"/>
      <c r="W66" s="162"/>
      <c r="X66" s="162"/>
      <c r="Y66" s="162"/>
      <c r="Z66" s="162"/>
      <c r="AA66" s="162"/>
      <c r="AB66" s="162"/>
      <c r="AC66" s="162"/>
      <c r="AD66" s="162"/>
      <c r="AE66" s="162"/>
      <c r="AF66" s="162"/>
      <c r="AG66" s="162"/>
      <c r="AH66" s="162"/>
      <c r="AI66" s="162"/>
      <c r="AJ66" s="162"/>
      <c r="AK66" s="162"/>
      <c r="AL66" s="130"/>
      <c r="AM66" s="130"/>
    </row>
    <row r="67" spans="1:39" s="163" customFormat="1" ht="12.95" customHeight="1">
      <c r="A67" s="282" t="s">
        <v>279</v>
      </c>
      <c r="B67" s="282"/>
      <c r="C67" s="282"/>
      <c r="D67" s="282"/>
      <c r="E67" s="282"/>
      <c r="F67" s="282"/>
      <c r="G67" s="282"/>
      <c r="H67" s="282"/>
      <c r="I67" s="282"/>
      <c r="J67" s="282"/>
      <c r="K67" s="282"/>
      <c r="L67" s="282"/>
      <c r="M67" s="282"/>
      <c r="N67" s="282"/>
      <c r="O67" s="282"/>
      <c r="P67" s="282"/>
      <c r="Q67" s="282"/>
      <c r="R67" s="282"/>
      <c r="S67" s="282"/>
      <c r="T67" s="282"/>
      <c r="U67" s="282"/>
      <c r="V67" s="282"/>
      <c r="W67" s="162"/>
      <c r="X67" s="162"/>
      <c r="Y67" s="162"/>
      <c r="Z67" s="162"/>
      <c r="AA67" s="162"/>
      <c r="AB67" s="162"/>
      <c r="AC67" s="162"/>
      <c r="AD67" s="162"/>
      <c r="AE67" s="162"/>
      <c r="AF67" s="162"/>
      <c r="AG67" s="162"/>
      <c r="AH67" s="162"/>
      <c r="AI67" s="162"/>
      <c r="AJ67" s="162"/>
      <c r="AK67" s="162"/>
      <c r="AL67" s="130"/>
      <c r="AM67" s="130"/>
    </row>
    <row r="68" spans="1:39" s="163" customFormat="1" ht="12.95" customHeight="1">
      <c r="A68" s="283" t="s">
        <v>1410</v>
      </c>
      <c r="B68" s="283"/>
      <c r="C68" s="283"/>
      <c r="D68" s="283"/>
      <c r="E68" s="283"/>
      <c r="F68" s="283"/>
      <c r="G68" s="283"/>
      <c r="H68" s="283"/>
      <c r="I68" s="283"/>
      <c r="J68" s="283"/>
      <c r="K68" s="283"/>
      <c r="L68" s="283"/>
      <c r="M68" s="283"/>
      <c r="N68" s="283"/>
      <c r="O68" s="283"/>
      <c r="P68" s="283"/>
      <c r="Q68" s="283"/>
      <c r="R68" s="283"/>
      <c r="S68" s="283"/>
      <c r="T68" s="283"/>
      <c r="U68" s="283"/>
      <c r="V68" s="283"/>
      <c r="W68" s="162"/>
      <c r="X68" s="162"/>
      <c r="Y68" s="162"/>
      <c r="Z68" s="162"/>
      <c r="AA68" s="162"/>
      <c r="AB68" s="162"/>
      <c r="AC68" s="162"/>
      <c r="AD68" s="162"/>
      <c r="AE68" s="162"/>
      <c r="AF68" s="162"/>
      <c r="AG68" s="162"/>
      <c r="AH68" s="162"/>
      <c r="AI68" s="162"/>
      <c r="AJ68" s="162"/>
      <c r="AK68" s="162"/>
      <c r="AL68" s="130"/>
      <c r="AM68" s="130"/>
    </row>
    <row r="69" spans="1:39" s="163" customFormat="1" ht="12.95" customHeight="1">
      <c r="A69" s="283" t="s">
        <v>1411</v>
      </c>
      <c r="B69" s="283"/>
      <c r="C69" s="283"/>
      <c r="D69" s="283"/>
      <c r="E69" s="283"/>
      <c r="F69" s="283"/>
      <c r="G69" s="283"/>
      <c r="H69" s="283"/>
      <c r="I69" s="283"/>
      <c r="J69" s="283"/>
      <c r="K69" s="283"/>
      <c r="L69" s="283"/>
      <c r="M69" s="283"/>
      <c r="N69" s="283"/>
      <c r="O69" s="283"/>
      <c r="P69" s="283"/>
      <c r="Q69" s="283"/>
      <c r="R69" s="283"/>
      <c r="S69" s="283"/>
      <c r="T69" s="283"/>
      <c r="U69" s="283"/>
      <c r="V69" s="283"/>
      <c r="W69" s="162"/>
      <c r="X69" s="162"/>
      <c r="Y69" s="162"/>
      <c r="Z69" s="162"/>
      <c r="AA69" s="162"/>
      <c r="AB69" s="162"/>
      <c r="AC69" s="162"/>
      <c r="AD69" s="162"/>
      <c r="AE69" s="162"/>
      <c r="AF69" s="162"/>
      <c r="AG69" s="162"/>
      <c r="AH69" s="162"/>
      <c r="AI69" s="162"/>
      <c r="AJ69" s="162"/>
      <c r="AK69" s="162"/>
      <c r="AL69" s="130"/>
      <c r="AM69" s="130"/>
    </row>
    <row r="70" spans="1:39" s="163" customFormat="1" ht="12.95" customHeight="1">
      <c r="A70" s="283" t="s">
        <v>1412</v>
      </c>
      <c r="B70" s="283"/>
      <c r="C70" s="283"/>
      <c r="D70" s="283"/>
      <c r="E70" s="283"/>
      <c r="F70" s="283"/>
      <c r="G70" s="283"/>
      <c r="H70" s="283"/>
      <c r="I70" s="283"/>
      <c r="J70" s="283"/>
      <c r="K70" s="283"/>
      <c r="L70" s="283"/>
      <c r="M70" s="283"/>
      <c r="N70" s="283"/>
      <c r="O70" s="283"/>
      <c r="P70" s="283"/>
      <c r="Q70" s="283"/>
      <c r="R70" s="283"/>
      <c r="S70" s="283"/>
      <c r="T70" s="283"/>
      <c r="U70" s="283"/>
      <c r="V70" s="283"/>
      <c r="W70" s="162"/>
      <c r="X70" s="162"/>
      <c r="Y70" s="162"/>
      <c r="Z70" s="162"/>
      <c r="AA70" s="162"/>
      <c r="AB70" s="162"/>
      <c r="AC70" s="162"/>
      <c r="AD70" s="162"/>
      <c r="AE70" s="162"/>
      <c r="AF70" s="162"/>
      <c r="AG70" s="162"/>
      <c r="AH70" s="162"/>
      <c r="AI70" s="162"/>
      <c r="AJ70" s="162"/>
      <c r="AK70" s="162"/>
      <c r="AL70" s="130"/>
      <c r="AM70" s="130"/>
    </row>
    <row r="71" spans="1:39" s="163" customFormat="1" ht="12.95" customHeight="1">
      <c r="A71" s="283" t="s">
        <v>1413</v>
      </c>
      <c r="B71" s="283"/>
      <c r="C71" s="283"/>
      <c r="D71" s="283"/>
      <c r="E71" s="283"/>
      <c r="F71" s="283"/>
      <c r="G71" s="283"/>
      <c r="H71" s="283"/>
      <c r="I71" s="283"/>
      <c r="J71" s="283"/>
      <c r="K71" s="283"/>
      <c r="L71" s="283"/>
      <c r="M71" s="283"/>
      <c r="N71" s="283"/>
      <c r="O71" s="283"/>
      <c r="P71" s="283"/>
      <c r="Q71" s="283"/>
      <c r="R71" s="283"/>
      <c r="S71" s="283"/>
      <c r="T71" s="283"/>
      <c r="U71" s="283"/>
      <c r="V71" s="283"/>
      <c r="W71" s="162"/>
      <c r="X71" s="162"/>
      <c r="Y71" s="162"/>
      <c r="Z71" s="162"/>
      <c r="AA71" s="162"/>
      <c r="AB71" s="162"/>
      <c r="AC71" s="162"/>
      <c r="AD71" s="162"/>
      <c r="AE71" s="162"/>
      <c r="AF71" s="162"/>
      <c r="AG71" s="162"/>
      <c r="AH71" s="162"/>
      <c r="AI71" s="162"/>
      <c r="AJ71" s="162"/>
      <c r="AK71" s="162"/>
      <c r="AL71" s="130"/>
      <c r="AM71" s="130"/>
    </row>
    <row r="72" spans="1:39" s="163" customFormat="1" ht="12" customHeight="1">
      <c r="A72" s="283" t="s">
        <v>1414</v>
      </c>
      <c r="B72" s="283"/>
      <c r="C72" s="283"/>
      <c r="D72" s="283"/>
      <c r="E72" s="283"/>
      <c r="F72" s="283"/>
      <c r="G72" s="283"/>
      <c r="H72" s="283"/>
      <c r="I72" s="283"/>
      <c r="J72" s="283"/>
      <c r="K72" s="283"/>
      <c r="L72" s="283"/>
      <c r="M72" s="283"/>
      <c r="N72" s="283"/>
      <c r="O72" s="283"/>
      <c r="P72" s="283"/>
      <c r="Q72" s="283"/>
      <c r="R72" s="283"/>
      <c r="S72" s="283"/>
      <c r="T72" s="283"/>
      <c r="U72" s="283"/>
      <c r="V72" s="283"/>
      <c r="W72" s="162"/>
      <c r="X72" s="162"/>
      <c r="Y72" s="162"/>
      <c r="Z72" s="162"/>
      <c r="AA72" s="162"/>
      <c r="AB72" s="162"/>
      <c r="AC72" s="162"/>
      <c r="AD72" s="162"/>
      <c r="AE72" s="162"/>
      <c r="AF72" s="162"/>
      <c r="AG72" s="162"/>
      <c r="AH72" s="162"/>
      <c r="AI72" s="162"/>
      <c r="AJ72" s="162"/>
      <c r="AK72" s="162"/>
      <c r="AL72" s="130"/>
      <c r="AM72" s="130"/>
    </row>
    <row r="73" spans="1:39" s="163" customFormat="1" ht="12.75" customHeight="1">
      <c r="A73" s="283" t="s">
        <v>1415</v>
      </c>
      <c r="B73" s="283"/>
      <c r="C73" s="283"/>
      <c r="D73" s="283"/>
      <c r="E73" s="283"/>
      <c r="F73" s="283"/>
      <c r="G73" s="283"/>
      <c r="H73" s="283"/>
      <c r="I73" s="283"/>
      <c r="J73" s="283"/>
      <c r="K73" s="283"/>
      <c r="L73" s="283"/>
      <c r="M73" s="283"/>
      <c r="N73" s="283"/>
      <c r="O73" s="283"/>
      <c r="P73" s="283"/>
      <c r="Q73" s="283"/>
      <c r="R73" s="283"/>
      <c r="S73" s="283"/>
      <c r="T73" s="283"/>
      <c r="U73" s="283"/>
      <c r="V73" s="283"/>
      <c r="W73" s="162"/>
      <c r="X73" s="162"/>
      <c r="Y73" s="162"/>
      <c r="Z73" s="162"/>
      <c r="AA73" s="162"/>
      <c r="AB73" s="162"/>
      <c r="AC73" s="162"/>
      <c r="AD73" s="162"/>
      <c r="AE73" s="162"/>
      <c r="AF73" s="162"/>
      <c r="AG73" s="162"/>
      <c r="AH73" s="162"/>
      <c r="AI73" s="162"/>
      <c r="AJ73" s="162"/>
      <c r="AK73" s="162"/>
      <c r="AL73" s="130"/>
      <c r="AM73" s="130"/>
    </row>
    <row r="74" spans="1:39" s="163" customFormat="1" ht="25.5" customHeight="1">
      <c r="A74" s="284" t="s">
        <v>185</v>
      </c>
      <c r="B74" s="284"/>
      <c r="C74" s="284"/>
      <c r="D74" s="284"/>
      <c r="E74" s="284"/>
      <c r="F74" s="284"/>
      <c r="G74" s="284"/>
      <c r="H74" s="284"/>
      <c r="I74" s="284"/>
      <c r="J74" s="284"/>
      <c r="K74" s="284"/>
      <c r="L74" s="284"/>
      <c r="M74" s="284"/>
      <c r="N74" s="284"/>
      <c r="O74" s="284"/>
      <c r="P74" s="284"/>
      <c r="Q74" s="284"/>
      <c r="R74" s="284"/>
      <c r="S74" s="284"/>
      <c r="T74" s="284"/>
      <c r="U74" s="284"/>
      <c r="V74" s="284"/>
      <c r="W74" s="162"/>
      <c r="X74" s="162"/>
      <c r="Y74" s="162"/>
      <c r="Z74" s="162"/>
      <c r="AA74" s="162"/>
      <c r="AB74" s="162"/>
      <c r="AC74" s="162"/>
      <c r="AD74" s="162"/>
      <c r="AE74" s="162"/>
      <c r="AF74" s="162"/>
      <c r="AG74" s="162"/>
      <c r="AH74" s="162"/>
      <c r="AI74" s="162"/>
      <c r="AJ74" s="162"/>
      <c r="AK74" s="162"/>
      <c r="AL74" s="130"/>
      <c r="AM74" s="130"/>
    </row>
    <row r="75" spans="1:39" s="163" customFormat="1" ht="12.75" customHeight="1">
      <c r="A75" s="280" t="s">
        <v>1416</v>
      </c>
      <c r="B75" s="280"/>
      <c r="C75" s="280"/>
      <c r="D75" s="280"/>
      <c r="E75" s="280"/>
      <c r="F75" s="280"/>
      <c r="G75" s="280"/>
      <c r="H75" s="280"/>
      <c r="I75" s="280"/>
      <c r="J75" s="280"/>
      <c r="K75" s="280"/>
      <c r="L75" s="280"/>
      <c r="M75" s="280"/>
      <c r="N75" s="280"/>
      <c r="O75" s="280"/>
      <c r="P75" s="280"/>
      <c r="Q75" s="280"/>
      <c r="R75" s="280"/>
      <c r="S75" s="280"/>
      <c r="T75" s="280"/>
      <c r="U75" s="280"/>
      <c r="V75" s="280"/>
      <c r="W75" s="162"/>
      <c r="X75" s="162"/>
      <c r="Y75" s="162"/>
      <c r="Z75" s="162"/>
      <c r="AA75" s="162"/>
      <c r="AB75" s="162"/>
      <c r="AC75" s="162"/>
      <c r="AD75" s="162"/>
      <c r="AE75" s="162"/>
      <c r="AF75" s="162"/>
      <c r="AG75" s="162"/>
      <c r="AH75" s="162"/>
      <c r="AI75" s="162"/>
      <c r="AJ75" s="162"/>
      <c r="AK75" s="162"/>
      <c r="AL75" s="130"/>
      <c r="AM75" s="130"/>
    </row>
    <row r="76" spans="1:39" s="163" customFormat="1" ht="12.75" customHeight="1">
      <c r="A76" s="283" t="s">
        <v>1417</v>
      </c>
      <c r="B76" s="283"/>
      <c r="C76" s="283"/>
      <c r="D76" s="283"/>
      <c r="E76" s="283"/>
      <c r="F76" s="283"/>
      <c r="G76" s="283"/>
      <c r="H76" s="283"/>
      <c r="I76" s="283"/>
      <c r="J76" s="283"/>
      <c r="K76" s="283"/>
      <c r="L76" s="283"/>
      <c r="M76" s="283"/>
      <c r="N76" s="283"/>
      <c r="O76" s="283"/>
      <c r="P76" s="283"/>
      <c r="Q76" s="283"/>
      <c r="R76" s="283"/>
      <c r="S76" s="283"/>
      <c r="T76" s="283"/>
      <c r="U76" s="283"/>
      <c r="V76" s="283"/>
      <c r="W76" s="162"/>
      <c r="X76" s="162"/>
      <c r="Y76" s="162"/>
      <c r="Z76" s="162"/>
      <c r="AA76" s="162"/>
      <c r="AB76" s="162"/>
      <c r="AC76" s="162"/>
      <c r="AD76" s="162"/>
      <c r="AE76" s="162"/>
      <c r="AF76" s="162"/>
      <c r="AG76" s="162"/>
      <c r="AH76" s="162"/>
      <c r="AI76" s="162"/>
      <c r="AJ76" s="162"/>
      <c r="AK76" s="162"/>
      <c r="AL76" s="130"/>
      <c r="AM76" s="130"/>
    </row>
    <row r="77" spans="1:39" s="163" customFormat="1" ht="12.75" customHeight="1">
      <c r="A77" s="284" t="s">
        <v>186</v>
      </c>
      <c r="B77" s="284"/>
      <c r="C77" s="284"/>
      <c r="D77" s="284"/>
      <c r="E77" s="284"/>
      <c r="F77" s="284"/>
      <c r="G77" s="284"/>
      <c r="H77" s="284"/>
      <c r="I77" s="284"/>
      <c r="J77" s="284"/>
      <c r="K77" s="284"/>
      <c r="L77" s="284"/>
      <c r="M77" s="284"/>
      <c r="N77" s="284"/>
      <c r="O77" s="284"/>
      <c r="P77" s="284"/>
      <c r="Q77" s="284"/>
      <c r="R77" s="284"/>
      <c r="S77" s="284"/>
      <c r="T77" s="284"/>
      <c r="U77" s="284"/>
      <c r="V77" s="284"/>
      <c r="W77" s="162"/>
      <c r="X77" s="162"/>
      <c r="Y77" s="162"/>
      <c r="Z77" s="162"/>
      <c r="AA77" s="162"/>
      <c r="AB77" s="162"/>
      <c r="AC77" s="162"/>
      <c r="AD77" s="162"/>
      <c r="AE77" s="162"/>
      <c r="AF77" s="162"/>
      <c r="AG77" s="162"/>
      <c r="AH77" s="162"/>
      <c r="AI77" s="162"/>
      <c r="AJ77" s="162"/>
      <c r="AK77" s="162"/>
      <c r="AL77" s="130"/>
      <c r="AM77" s="130"/>
    </row>
    <row r="78" spans="1:39" s="163" customFormat="1" ht="12.75" customHeight="1">
      <c r="A78" s="283" t="s">
        <v>1418</v>
      </c>
      <c r="B78" s="283"/>
      <c r="C78" s="283"/>
      <c r="D78" s="283"/>
      <c r="E78" s="283"/>
      <c r="F78" s="283"/>
      <c r="G78" s="283"/>
      <c r="H78" s="283"/>
      <c r="I78" s="283"/>
      <c r="J78" s="283"/>
      <c r="K78" s="283"/>
      <c r="L78" s="283"/>
      <c r="M78" s="283"/>
      <c r="N78" s="283"/>
      <c r="O78" s="283"/>
      <c r="P78" s="283"/>
      <c r="Q78" s="283"/>
      <c r="R78" s="283"/>
      <c r="S78" s="283"/>
      <c r="T78" s="283"/>
      <c r="U78" s="283"/>
      <c r="V78" s="283"/>
      <c r="W78" s="162"/>
      <c r="X78" s="162"/>
      <c r="Y78" s="162"/>
      <c r="Z78" s="162"/>
      <c r="AA78" s="162"/>
      <c r="AB78" s="162"/>
      <c r="AC78" s="162"/>
      <c r="AD78" s="162"/>
      <c r="AE78" s="162"/>
      <c r="AF78" s="162"/>
      <c r="AG78" s="162"/>
      <c r="AH78" s="162"/>
      <c r="AI78" s="162"/>
      <c r="AJ78" s="162"/>
      <c r="AK78" s="162"/>
      <c r="AL78" s="130"/>
      <c r="AM78" s="130"/>
    </row>
    <row r="79" spans="1:39" s="163" customFormat="1" ht="12" customHeight="1">
      <c r="A79" s="283" t="s">
        <v>1419</v>
      </c>
      <c r="B79" s="283"/>
      <c r="C79" s="283"/>
      <c r="D79" s="283"/>
      <c r="E79" s="283"/>
      <c r="F79" s="283"/>
      <c r="G79" s="283"/>
      <c r="H79" s="283"/>
      <c r="I79" s="283"/>
      <c r="J79" s="283"/>
      <c r="K79" s="283"/>
      <c r="L79" s="283"/>
      <c r="M79" s="283"/>
      <c r="N79" s="283"/>
      <c r="O79" s="283"/>
      <c r="P79" s="283"/>
      <c r="Q79" s="283"/>
      <c r="R79" s="283"/>
      <c r="S79" s="283"/>
      <c r="T79" s="283"/>
      <c r="U79" s="283"/>
      <c r="V79" s="283"/>
      <c r="W79" s="162"/>
      <c r="X79" s="162"/>
      <c r="Y79" s="162"/>
      <c r="Z79" s="162"/>
      <c r="AA79" s="162"/>
      <c r="AB79" s="162"/>
      <c r="AC79" s="162"/>
      <c r="AD79" s="162"/>
      <c r="AE79" s="162"/>
      <c r="AF79" s="162"/>
      <c r="AG79" s="162"/>
      <c r="AH79" s="162"/>
      <c r="AI79" s="162"/>
      <c r="AJ79" s="162"/>
      <c r="AK79" s="162"/>
      <c r="AL79" s="130"/>
      <c r="AM79" s="130"/>
    </row>
    <row r="80" spans="1:39" s="163" customFormat="1" ht="12.75" customHeight="1">
      <c r="A80" s="283" t="s">
        <v>1420</v>
      </c>
      <c r="B80" s="283"/>
      <c r="C80" s="283"/>
      <c r="D80" s="283"/>
      <c r="E80" s="283"/>
      <c r="F80" s="283"/>
      <c r="G80" s="283"/>
      <c r="H80" s="283"/>
      <c r="I80" s="283"/>
      <c r="J80" s="283"/>
      <c r="K80" s="283"/>
      <c r="L80" s="283"/>
      <c r="M80" s="283"/>
      <c r="N80" s="283"/>
      <c r="O80" s="283"/>
      <c r="P80" s="283"/>
      <c r="Q80" s="283"/>
      <c r="R80" s="283"/>
      <c r="S80" s="283"/>
      <c r="T80" s="283"/>
      <c r="U80" s="283"/>
      <c r="V80" s="283"/>
      <c r="W80" s="162"/>
      <c r="X80" s="162"/>
      <c r="Y80" s="162"/>
      <c r="Z80" s="162"/>
      <c r="AA80" s="162"/>
      <c r="AB80" s="162"/>
      <c r="AC80" s="162"/>
      <c r="AD80" s="162"/>
      <c r="AE80" s="162"/>
      <c r="AF80" s="162"/>
      <c r="AG80" s="162"/>
      <c r="AH80" s="162"/>
      <c r="AI80" s="162"/>
      <c r="AJ80" s="162"/>
      <c r="AK80" s="162"/>
      <c r="AL80" s="130"/>
      <c r="AM80" s="130"/>
    </row>
    <row r="81" spans="1:39" s="163" customFormat="1" ht="12.75" customHeight="1">
      <c r="A81" s="284" t="s">
        <v>1421</v>
      </c>
      <c r="B81" s="284"/>
      <c r="C81" s="284"/>
      <c r="D81" s="284"/>
      <c r="E81" s="284"/>
      <c r="F81" s="284"/>
      <c r="G81" s="284"/>
      <c r="H81" s="284"/>
      <c r="I81" s="284"/>
      <c r="J81" s="284"/>
      <c r="K81" s="284"/>
      <c r="L81" s="284"/>
      <c r="M81" s="284"/>
      <c r="N81" s="284"/>
      <c r="O81" s="284"/>
      <c r="P81" s="284"/>
      <c r="Q81" s="284"/>
      <c r="R81" s="284"/>
      <c r="S81" s="284"/>
      <c r="T81" s="284"/>
      <c r="U81" s="284"/>
      <c r="V81" s="284"/>
      <c r="W81" s="162"/>
      <c r="X81" s="162"/>
      <c r="Y81" s="162"/>
      <c r="Z81" s="162"/>
      <c r="AA81" s="162"/>
      <c r="AB81" s="162"/>
      <c r="AC81" s="162"/>
      <c r="AD81" s="162"/>
      <c r="AE81" s="162"/>
      <c r="AF81" s="162"/>
      <c r="AG81" s="162"/>
      <c r="AH81" s="162"/>
      <c r="AI81" s="162"/>
      <c r="AJ81" s="162"/>
      <c r="AK81" s="162"/>
      <c r="AL81" s="130"/>
      <c r="AM81" s="130"/>
    </row>
    <row r="82" spans="1:39" s="163" customFormat="1" ht="12.75" customHeight="1">
      <c r="A82" s="283" t="s">
        <v>1422</v>
      </c>
      <c r="B82" s="283"/>
      <c r="C82" s="283"/>
      <c r="D82" s="283"/>
      <c r="E82" s="283"/>
      <c r="F82" s="283"/>
      <c r="G82" s="283"/>
      <c r="H82" s="283"/>
      <c r="I82" s="283"/>
      <c r="J82" s="283"/>
      <c r="K82" s="283"/>
      <c r="L82" s="283"/>
      <c r="M82" s="283"/>
      <c r="N82" s="283"/>
      <c r="O82" s="283"/>
      <c r="P82" s="283"/>
      <c r="Q82" s="283"/>
      <c r="R82" s="283"/>
      <c r="S82" s="283"/>
      <c r="T82" s="283"/>
      <c r="U82" s="283"/>
      <c r="V82" s="283"/>
      <c r="W82" s="162"/>
      <c r="X82" s="162"/>
      <c r="Y82" s="162"/>
      <c r="Z82" s="162"/>
      <c r="AA82" s="162"/>
      <c r="AB82" s="162"/>
      <c r="AC82" s="162"/>
      <c r="AD82" s="162"/>
      <c r="AE82" s="162"/>
      <c r="AF82" s="162"/>
      <c r="AG82" s="162"/>
      <c r="AH82" s="162"/>
      <c r="AI82" s="162"/>
      <c r="AJ82" s="162"/>
      <c r="AK82" s="162"/>
      <c r="AL82" s="130"/>
      <c r="AM82" s="130"/>
    </row>
    <row r="83" spans="1:39" s="163" customFormat="1" ht="12.75" customHeight="1">
      <c r="A83" s="284" t="s">
        <v>1423</v>
      </c>
      <c r="B83" s="284"/>
      <c r="C83" s="284"/>
      <c r="D83" s="284"/>
      <c r="E83" s="284"/>
      <c r="F83" s="284"/>
      <c r="G83" s="284"/>
      <c r="H83" s="284"/>
      <c r="I83" s="284"/>
      <c r="J83" s="284"/>
      <c r="K83" s="284"/>
      <c r="L83" s="284"/>
      <c r="M83" s="284"/>
      <c r="N83" s="284"/>
      <c r="O83" s="284"/>
      <c r="P83" s="284"/>
      <c r="Q83" s="284"/>
      <c r="R83" s="284"/>
      <c r="S83" s="284"/>
      <c r="T83" s="284"/>
      <c r="U83" s="284"/>
      <c r="V83" s="284"/>
      <c r="W83" s="162"/>
      <c r="X83" s="162"/>
      <c r="Y83" s="162"/>
      <c r="Z83" s="162"/>
      <c r="AA83" s="162"/>
      <c r="AB83" s="162"/>
      <c r="AC83" s="162"/>
      <c r="AD83" s="162"/>
      <c r="AE83" s="162"/>
      <c r="AF83" s="162"/>
      <c r="AG83" s="162"/>
      <c r="AH83" s="162"/>
      <c r="AI83" s="162"/>
      <c r="AJ83" s="162"/>
      <c r="AK83" s="162"/>
      <c r="AL83" s="130"/>
      <c r="AM83" s="130"/>
    </row>
    <row r="84" spans="1:39" s="163" customFormat="1" ht="12.75" customHeight="1">
      <c r="A84" s="283" t="s">
        <v>1424</v>
      </c>
      <c r="B84" s="283"/>
      <c r="C84" s="283"/>
      <c r="D84" s="283"/>
      <c r="E84" s="283"/>
      <c r="F84" s="283"/>
      <c r="G84" s="283"/>
      <c r="H84" s="283"/>
      <c r="I84" s="283"/>
      <c r="J84" s="283"/>
      <c r="K84" s="283"/>
      <c r="L84" s="283"/>
      <c r="M84" s="283"/>
      <c r="N84" s="283"/>
      <c r="O84" s="283"/>
      <c r="P84" s="283"/>
      <c r="Q84" s="283"/>
      <c r="R84" s="283"/>
      <c r="S84" s="283"/>
      <c r="T84" s="283"/>
      <c r="U84" s="283"/>
      <c r="V84" s="283"/>
      <c r="W84" s="162"/>
      <c r="X84" s="162"/>
      <c r="Y84" s="162"/>
      <c r="Z84" s="162"/>
      <c r="AA84" s="162"/>
      <c r="AB84" s="162"/>
      <c r="AC84" s="162"/>
      <c r="AD84" s="162"/>
      <c r="AE84" s="162"/>
      <c r="AF84" s="162"/>
      <c r="AG84" s="162"/>
      <c r="AH84" s="162"/>
      <c r="AI84" s="162"/>
      <c r="AJ84" s="162"/>
      <c r="AK84" s="162"/>
      <c r="AL84" s="130"/>
      <c r="AM84" s="130"/>
    </row>
    <row r="85" spans="1:39" s="163" customFormat="1" ht="12.75" customHeight="1">
      <c r="A85" s="283" t="s">
        <v>1425</v>
      </c>
      <c r="B85" s="283"/>
      <c r="C85" s="283"/>
      <c r="D85" s="283"/>
      <c r="E85" s="283"/>
      <c r="F85" s="283"/>
      <c r="G85" s="283"/>
      <c r="H85" s="283"/>
      <c r="I85" s="283"/>
      <c r="J85" s="283"/>
      <c r="K85" s="283"/>
      <c r="L85" s="283"/>
      <c r="M85" s="283"/>
      <c r="N85" s="283"/>
      <c r="O85" s="283"/>
      <c r="P85" s="283"/>
      <c r="Q85" s="283"/>
      <c r="R85" s="283"/>
      <c r="S85" s="283"/>
      <c r="T85" s="283"/>
      <c r="U85" s="283"/>
      <c r="V85" s="283"/>
      <c r="W85" s="162"/>
      <c r="X85" s="162"/>
      <c r="Y85" s="162"/>
      <c r="Z85" s="162"/>
      <c r="AA85" s="162"/>
      <c r="AB85" s="162"/>
      <c r="AC85" s="162"/>
      <c r="AD85" s="162"/>
      <c r="AE85" s="162"/>
      <c r="AF85" s="162"/>
      <c r="AG85" s="162"/>
      <c r="AH85" s="162"/>
      <c r="AI85" s="162"/>
      <c r="AJ85" s="162"/>
      <c r="AK85" s="162"/>
      <c r="AL85" s="130"/>
      <c r="AM85" s="130"/>
    </row>
    <row r="86" spans="1:39" s="163" customFormat="1" ht="12.75" customHeight="1">
      <c r="A86" s="283" t="s">
        <v>1426</v>
      </c>
      <c r="B86" s="283"/>
      <c r="C86" s="283"/>
      <c r="D86" s="283"/>
      <c r="E86" s="283"/>
      <c r="F86" s="283"/>
      <c r="G86" s="283"/>
      <c r="H86" s="283"/>
      <c r="I86" s="283"/>
      <c r="J86" s="283"/>
      <c r="K86" s="283"/>
      <c r="L86" s="283"/>
      <c r="M86" s="283"/>
      <c r="N86" s="283"/>
      <c r="O86" s="283"/>
      <c r="P86" s="283"/>
      <c r="Q86" s="283"/>
      <c r="R86" s="283"/>
      <c r="S86" s="283"/>
      <c r="T86" s="283"/>
      <c r="U86" s="283"/>
      <c r="V86" s="283"/>
      <c r="W86" s="162"/>
      <c r="X86" s="162"/>
      <c r="Y86" s="162"/>
      <c r="Z86" s="162"/>
      <c r="AA86" s="162"/>
      <c r="AB86" s="162"/>
      <c r="AC86" s="162"/>
      <c r="AD86" s="162"/>
      <c r="AE86" s="162"/>
      <c r="AF86" s="162"/>
      <c r="AG86" s="162"/>
      <c r="AH86" s="162"/>
      <c r="AI86" s="162"/>
      <c r="AJ86" s="162"/>
      <c r="AK86" s="162"/>
      <c r="AL86" s="130"/>
      <c r="AM86" s="130"/>
    </row>
    <row r="87" spans="1:39" s="163" customFormat="1" ht="12.75" customHeight="1">
      <c r="A87" s="284" t="s">
        <v>1427</v>
      </c>
      <c r="B87" s="284"/>
      <c r="C87" s="284"/>
      <c r="D87" s="284"/>
      <c r="E87" s="284"/>
      <c r="F87" s="284"/>
      <c r="G87" s="284"/>
      <c r="H87" s="284"/>
      <c r="I87" s="284"/>
      <c r="J87" s="284"/>
      <c r="K87" s="284"/>
      <c r="L87" s="284"/>
      <c r="M87" s="284"/>
      <c r="N87" s="284"/>
      <c r="O87" s="284"/>
      <c r="P87" s="284"/>
      <c r="Q87" s="284"/>
      <c r="R87" s="284"/>
      <c r="S87" s="284"/>
      <c r="T87" s="284"/>
      <c r="U87" s="284"/>
      <c r="V87" s="284"/>
      <c r="W87" s="162"/>
      <c r="X87" s="162"/>
      <c r="Y87" s="162"/>
      <c r="Z87" s="162"/>
      <c r="AA87" s="162"/>
      <c r="AB87" s="162"/>
      <c r="AC87" s="162"/>
      <c r="AD87" s="162"/>
      <c r="AE87" s="162"/>
      <c r="AF87" s="162"/>
      <c r="AG87" s="162"/>
      <c r="AH87" s="162"/>
      <c r="AI87" s="162"/>
      <c r="AJ87" s="162"/>
      <c r="AK87" s="162"/>
      <c r="AL87" s="130"/>
      <c r="AM87" s="130"/>
    </row>
    <row r="88" spans="1:39" s="163" customFormat="1" ht="25.5" customHeight="1">
      <c r="A88" s="282" t="s">
        <v>1428</v>
      </c>
      <c r="B88" s="282"/>
      <c r="C88" s="282"/>
      <c r="D88" s="282"/>
      <c r="E88" s="282"/>
      <c r="F88" s="282"/>
      <c r="G88" s="282"/>
      <c r="H88" s="282"/>
      <c r="I88" s="282"/>
      <c r="J88" s="282"/>
      <c r="K88" s="282"/>
      <c r="L88" s="282"/>
      <c r="M88" s="282"/>
      <c r="N88" s="282"/>
      <c r="O88" s="282"/>
      <c r="P88" s="282"/>
      <c r="Q88" s="282"/>
      <c r="R88" s="282"/>
      <c r="S88" s="282"/>
      <c r="T88" s="282"/>
      <c r="U88" s="282"/>
      <c r="V88" s="282"/>
      <c r="W88" s="162"/>
      <c r="X88" s="162"/>
      <c r="Y88" s="162"/>
      <c r="Z88" s="162"/>
      <c r="AA88" s="162"/>
      <c r="AB88" s="162"/>
      <c r="AC88" s="162"/>
      <c r="AD88" s="162"/>
      <c r="AE88" s="162"/>
      <c r="AF88" s="162"/>
      <c r="AG88" s="162"/>
      <c r="AH88" s="162"/>
      <c r="AI88" s="162"/>
      <c r="AJ88" s="162"/>
      <c r="AK88" s="162"/>
      <c r="AL88" s="130"/>
      <c r="AM88" s="130"/>
    </row>
    <row r="89" spans="1:39" s="163" customFormat="1" ht="25.5" customHeight="1">
      <c r="A89" s="280" t="s">
        <v>1429</v>
      </c>
      <c r="B89" s="280"/>
      <c r="C89" s="280"/>
      <c r="D89" s="280"/>
      <c r="E89" s="280"/>
      <c r="F89" s="280"/>
      <c r="G89" s="280"/>
      <c r="H89" s="280"/>
      <c r="I89" s="280"/>
      <c r="J89" s="280"/>
      <c r="K89" s="280"/>
      <c r="L89" s="280"/>
      <c r="M89" s="280"/>
      <c r="N89" s="280"/>
      <c r="O89" s="280"/>
      <c r="P89" s="280"/>
      <c r="Q89" s="280"/>
      <c r="R89" s="280"/>
      <c r="S89" s="280"/>
      <c r="T89" s="280"/>
      <c r="U89" s="280"/>
      <c r="V89" s="280"/>
      <c r="W89" s="162"/>
      <c r="X89" s="162"/>
      <c r="Y89" s="162"/>
      <c r="Z89" s="162"/>
      <c r="AA89" s="162"/>
      <c r="AB89" s="162"/>
      <c r="AC89" s="162"/>
      <c r="AD89" s="162"/>
      <c r="AE89" s="162"/>
      <c r="AF89" s="162"/>
      <c r="AG89" s="162"/>
      <c r="AH89" s="162"/>
      <c r="AI89" s="162"/>
      <c r="AJ89" s="162"/>
      <c r="AK89" s="162"/>
      <c r="AL89" s="130"/>
      <c r="AM89" s="130"/>
    </row>
    <row r="90" spans="1:39" s="163" customFormat="1" ht="12.75" customHeight="1">
      <c r="A90" s="280" t="s">
        <v>1430</v>
      </c>
      <c r="B90" s="280"/>
      <c r="C90" s="280"/>
      <c r="D90" s="280"/>
      <c r="E90" s="280"/>
      <c r="F90" s="280"/>
      <c r="G90" s="280"/>
      <c r="H90" s="280"/>
      <c r="I90" s="280"/>
      <c r="J90" s="280"/>
      <c r="K90" s="280"/>
      <c r="L90" s="280"/>
      <c r="M90" s="280"/>
      <c r="N90" s="280"/>
      <c r="O90" s="280"/>
      <c r="P90" s="280"/>
      <c r="Q90" s="280"/>
      <c r="R90" s="280"/>
      <c r="S90" s="280"/>
      <c r="T90" s="280"/>
      <c r="U90" s="280"/>
      <c r="V90" s="280"/>
      <c r="W90" s="162"/>
      <c r="X90" s="162"/>
      <c r="Y90" s="162"/>
      <c r="Z90" s="162"/>
      <c r="AA90" s="162"/>
      <c r="AB90" s="162"/>
      <c r="AC90" s="162"/>
      <c r="AD90" s="162"/>
      <c r="AE90" s="162"/>
      <c r="AF90" s="162"/>
      <c r="AG90" s="162"/>
      <c r="AH90" s="162"/>
      <c r="AI90" s="162"/>
      <c r="AJ90" s="162"/>
      <c r="AK90" s="162"/>
      <c r="AL90" s="130"/>
      <c r="AM90" s="130"/>
    </row>
    <row r="91" spans="1:39" s="163" customFormat="1" ht="12.75" customHeight="1">
      <c r="A91" s="282" t="s">
        <v>1431</v>
      </c>
      <c r="B91" s="282"/>
      <c r="C91" s="282"/>
      <c r="D91" s="282"/>
      <c r="E91" s="282"/>
      <c r="F91" s="282"/>
      <c r="G91" s="282"/>
      <c r="H91" s="282"/>
      <c r="I91" s="282"/>
      <c r="J91" s="282"/>
      <c r="K91" s="282"/>
      <c r="L91" s="282"/>
      <c r="M91" s="282"/>
      <c r="N91" s="282"/>
      <c r="O91" s="282"/>
      <c r="P91" s="282"/>
      <c r="Q91" s="282"/>
      <c r="R91" s="282"/>
      <c r="S91" s="282"/>
      <c r="T91" s="282"/>
      <c r="U91" s="282"/>
      <c r="V91" s="282"/>
      <c r="W91" s="162"/>
      <c r="X91" s="162"/>
      <c r="Y91" s="162"/>
      <c r="Z91" s="162"/>
      <c r="AA91" s="162"/>
      <c r="AB91" s="162"/>
      <c r="AC91" s="162"/>
      <c r="AD91" s="162"/>
      <c r="AE91" s="162"/>
      <c r="AF91" s="162"/>
      <c r="AG91" s="162"/>
      <c r="AH91" s="162"/>
      <c r="AI91" s="162"/>
      <c r="AJ91" s="162"/>
      <c r="AK91" s="162"/>
      <c r="AL91" s="130"/>
      <c r="AM91" s="130"/>
    </row>
    <row r="92" spans="1:39" s="163" customFormat="1" ht="12" customHeight="1">
      <c r="A92" s="285" t="s">
        <v>1432</v>
      </c>
      <c r="B92" s="285"/>
      <c r="C92" s="285"/>
      <c r="D92" s="285"/>
      <c r="E92" s="285"/>
      <c r="F92" s="285"/>
      <c r="G92" s="285"/>
      <c r="H92" s="285"/>
      <c r="I92" s="285"/>
      <c r="J92" s="285"/>
      <c r="K92" s="285"/>
      <c r="L92" s="285"/>
      <c r="M92" s="285"/>
      <c r="N92" s="285"/>
      <c r="O92" s="285"/>
      <c r="P92" s="285"/>
      <c r="Q92" s="285"/>
      <c r="R92" s="285"/>
      <c r="S92" s="285"/>
      <c r="T92" s="285"/>
      <c r="U92" s="285"/>
      <c r="V92" s="285"/>
      <c r="W92" s="162"/>
      <c r="X92" s="162"/>
      <c r="Y92" s="162"/>
      <c r="Z92" s="162"/>
      <c r="AA92" s="162"/>
      <c r="AB92" s="162"/>
      <c r="AC92" s="162"/>
      <c r="AD92" s="162"/>
      <c r="AE92" s="162"/>
      <c r="AF92" s="162"/>
      <c r="AG92" s="162"/>
      <c r="AH92" s="162"/>
      <c r="AI92" s="162"/>
      <c r="AJ92" s="162"/>
      <c r="AK92" s="162"/>
      <c r="AL92" s="130"/>
      <c r="AM92" s="130"/>
    </row>
    <row r="93" spans="1:39" s="163" customFormat="1" ht="12.75" customHeight="1">
      <c r="A93" s="280" t="s">
        <v>1433</v>
      </c>
      <c r="B93" s="280"/>
      <c r="C93" s="280"/>
      <c r="D93" s="280"/>
      <c r="E93" s="280"/>
      <c r="F93" s="280"/>
      <c r="G93" s="280"/>
      <c r="H93" s="280"/>
      <c r="I93" s="280"/>
      <c r="J93" s="280"/>
      <c r="K93" s="280"/>
      <c r="L93" s="280"/>
      <c r="M93" s="280"/>
      <c r="N93" s="280"/>
      <c r="O93" s="280"/>
      <c r="P93" s="280"/>
      <c r="Q93" s="280"/>
      <c r="R93" s="280"/>
      <c r="S93" s="280"/>
      <c r="T93" s="280"/>
      <c r="U93" s="280"/>
      <c r="V93" s="280"/>
      <c r="W93" s="162"/>
      <c r="X93" s="162"/>
      <c r="Y93" s="162"/>
      <c r="Z93" s="162"/>
      <c r="AA93" s="162"/>
      <c r="AB93" s="162"/>
      <c r="AC93" s="162"/>
      <c r="AD93" s="162"/>
      <c r="AE93" s="162"/>
      <c r="AF93" s="162"/>
      <c r="AG93" s="162"/>
      <c r="AH93" s="162"/>
      <c r="AI93" s="162"/>
      <c r="AJ93" s="162"/>
      <c r="AK93" s="162"/>
      <c r="AL93" s="130"/>
      <c r="AM93" s="130"/>
    </row>
    <row r="94" spans="1:39" s="163" customFormat="1" ht="12" customHeight="1">
      <c r="A94" s="281" t="s">
        <v>1434</v>
      </c>
      <c r="B94" s="281"/>
      <c r="C94" s="281"/>
      <c r="D94" s="281"/>
      <c r="E94" s="281"/>
      <c r="F94" s="281"/>
      <c r="G94" s="281"/>
      <c r="H94" s="281"/>
      <c r="I94" s="281"/>
      <c r="J94" s="281"/>
      <c r="K94" s="281"/>
      <c r="L94" s="281"/>
      <c r="M94" s="281"/>
      <c r="N94" s="281"/>
      <c r="O94" s="281"/>
      <c r="P94" s="281"/>
      <c r="Q94" s="281"/>
      <c r="R94" s="281"/>
      <c r="S94" s="281"/>
      <c r="T94" s="281"/>
      <c r="U94" s="281"/>
      <c r="V94" s="281"/>
      <c r="W94" s="164"/>
      <c r="X94" s="164"/>
      <c r="Y94" s="164"/>
      <c r="Z94" s="164"/>
      <c r="AA94" s="162"/>
      <c r="AB94" s="162"/>
      <c r="AC94" s="162"/>
      <c r="AD94" s="162"/>
      <c r="AE94" s="162"/>
      <c r="AF94" s="162"/>
      <c r="AG94" s="162"/>
      <c r="AH94" s="162"/>
      <c r="AI94" s="162"/>
      <c r="AJ94" s="162"/>
      <c r="AK94" s="162"/>
      <c r="AL94" s="130"/>
      <c r="AM94" s="130"/>
    </row>
    <row r="95" spans="1:39" s="165" customFormat="1" ht="12.75" customHeight="1">
      <c r="A95" s="282" t="s">
        <v>1435</v>
      </c>
      <c r="B95" s="282"/>
      <c r="C95" s="282"/>
      <c r="D95" s="282"/>
      <c r="E95" s="282"/>
      <c r="F95" s="282"/>
      <c r="G95" s="282"/>
      <c r="H95" s="282"/>
      <c r="I95" s="282"/>
      <c r="J95" s="282"/>
      <c r="K95" s="282"/>
      <c r="L95" s="282"/>
      <c r="M95" s="282"/>
      <c r="N95" s="282"/>
      <c r="O95" s="282"/>
      <c r="P95" s="282"/>
      <c r="Q95" s="282"/>
      <c r="R95" s="282"/>
      <c r="S95" s="282"/>
      <c r="T95" s="282"/>
      <c r="U95" s="282"/>
      <c r="V95" s="282"/>
      <c r="W95" s="162"/>
      <c r="X95" s="162"/>
      <c r="Y95" s="162"/>
      <c r="Z95" s="162"/>
      <c r="AA95" s="162"/>
      <c r="AB95" s="162"/>
      <c r="AC95" s="162"/>
      <c r="AD95" s="162"/>
      <c r="AE95" s="162"/>
      <c r="AF95" s="162"/>
      <c r="AG95" s="162"/>
      <c r="AH95" s="162"/>
      <c r="AI95" s="162"/>
      <c r="AJ95" s="162"/>
      <c r="AK95" s="162"/>
      <c r="AL95" s="130"/>
      <c r="AM95" s="130"/>
    </row>
    <row r="96" spans="1:39" s="13" customFormat="1">
      <c r="A96" s="283" t="s">
        <v>1436</v>
      </c>
      <c r="B96" s="283"/>
      <c r="C96" s="283"/>
      <c r="D96" s="283"/>
      <c r="E96" s="283"/>
      <c r="F96" s="283"/>
      <c r="G96" s="283"/>
      <c r="H96" s="283"/>
      <c r="I96" s="283"/>
      <c r="J96" s="283"/>
      <c r="K96" s="283"/>
      <c r="L96" s="283"/>
      <c r="M96" s="283"/>
      <c r="N96" s="283"/>
      <c r="O96" s="283"/>
      <c r="P96" s="283"/>
      <c r="Q96" s="283"/>
      <c r="R96" s="283"/>
      <c r="S96" s="283"/>
      <c r="T96" s="283"/>
      <c r="U96" s="283"/>
      <c r="V96" s="283"/>
      <c r="W96" s="162"/>
      <c r="X96" s="162"/>
      <c r="Y96" s="162"/>
      <c r="Z96" s="162"/>
      <c r="AA96" s="165"/>
      <c r="AB96" s="165"/>
      <c r="AC96" s="165"/>
      <c r="AD96" s="165"/>
      <c r="AE96" s="165"/>
      <c r="AF96" s="165"/>
      <c r="AG96" s="165"/>
      <c r="AH96" s="165"/>
      <c r="AI96" s="165"/>
      <c r="AJ96" s="165"/>
      <c r="AK96" s="165"/>
      <c r="AL96" s="130"/>
      <c r="AM96" s="130"/>
    </row>
    <row r="98" spans="1:2" ht="15">
      <c r="A98">
        <v>10</v>
      </c>
      <c r="B98" t="s">
        <v>1618</v>
      </c>
    </row>
  </sheetData>
  <mergeCells count="64">
    <mergeCell ref="A38:V38"/>
    <mergeCell ref="A33:V33"/>
    <mergeCell ref="A34:V34"/>
    <mergeCell ref="A35:V35"/>
    <mergeCell ref="A36:V36"/>
    <mergeCell ref="A37:V37"/>
    <mergeCell ref="A50:V50"/>
    <mergeCell ref="A39:V39"/>
    <mergeCell ref="A40:V40"/>
    <mergeCell ref="A41:V41"/>
    <mergeCell ref="A42:V42"/>
    <mergeCell ref="A43:V43"/>
    <mergeCell ref="A44:V44"/>
    <mergeCell ref="A45:V45"/>
    <mergeCell ref="A46:V46"/>
    <mergeCell ref="A47:V47"/>
    <mergeCell ref="A48:V48"/>
    <mergeCell ref="A49:V49"/>
    <mergeCell ref="A62:V62"/>
    <mergeCell ref="A51:V51"/>
    <mergeCell ref="A52:V52"/>
    <mergeCell ref="A53:V53"/>
    <mergeCell ref="A54:V54"/>
    <mergeCell ref="A55:V55"/>
    <mergeCell ref="A56:V56"/>
    <mergeCell ref="A57:V57"/>
    <mergeCell ref="A58:V58"/>
    <mergeCell ref="A59:V59"/>
    <mergeCell ref="A60:V60"/>
    <mergeCell ref="A61:V61"/>
    <mergeCell ref="A74:V74"/>
    <mergeCell ref="A63:V63"/>
    <mergeCell ref="A64:V64"/>
    <mergeCell ref="A65:V65"/>
    <mergeCell ref="A66:V66"/>
    <mergeCell ref="A67:V67"/>
    <mergeCell ref="A68:V68"/>
    <mergeCell ref="A69:V69"/>
    <mergeCell ref="A70:V70"/>
    <mergeCell ref="A71:V71"/>
    <mergeCell ref="A72:V72"/>
    <mergeCell ref="A73:V73"/>
    <mergeCell ref="A86:V86"/>
    <mergeCell ref="A75:V75"/>
    <mergeCell ref="A76:V76"/>
    <mergeCell ref="A77:V77"/>
    <mergeCell ref="A78:V78"/>
    <mergeCell ref="A79:V79"/>
    <mergeCell ref="A80:V80"/>
    <mergeCell ref="A81:V81"/>
    <mergeCell ref="A82:V82"/>
    <mergeCell ref="A83:V83"/>
    <mergeCell ref="A84:V84"/>
    <mergeCell ref="A85:V85"/>
    <mergeCell ref="A93:V93"/>
    <mergeCell ref="A94:V94"/>
    <mergeCell ref="A95:V95"/>
    <mergeCell ref="A96:V96"/>
    <mergeCell ref="A87:V87"/>
    <mergeCell ref="A88:V88"/>
    <mergeCell ref="A89:V89"/>
    <mergeCell ref="A90:V90"/>
    <mergeCell ref="A91:V91"/>
    <mergeCell ref="A92:V92"/>
  </mergeCells>
  <conditionalFormatting sqref="B2:AN32">
    <cfRule type="containsText" dxfId="5" priority="1" operator="containsText" text="false">
      <formula>NOT(ISERROR(SEARCH("false",B2)))</formula>
    </cfRule>
  </conditionalFormatting>
  <pageMargins left="0.25" right="0.25" top="0.75" bottom="0.75" header="0.3" footer="0.3"/>
  <pageSetup scale="35"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A9420-0CEA-46F0-ACA6-37B5C574DD83}">
  <dimension ref="A1:AQ96"/>
  <sheetViews>
    <sheetView workbookViewId="0">
      <selection sqref="A1:XFD1048576"/>
    </sheetView>
  </sheetViews>
  <sheetFormatPr defaultColWidth="9.28515625" defaultRowHeight="12.75"/>
  <cols>
    <col min="1" max="1" width="51.85546875" style="130" customWidth="1"/>
    <col min="2" max="19" width="11.7109375" style="130" hidden="1" customWidth="1"/>
    <col min="20" max="20" width="11.7109375" style="166" hidden="1" customWidth="1"/>
    <col min="21" max="36" width="11.7109375" style="130" hidden="1" customWidth="1"/>
    <col min="37" max="37" width="12.5703125" style="130" hidden="1" customWidth="1"/>
    <col min="38" max="38" width="13.85546875" style="130" bestFit="1" customWidth="1"/>
    <col min="39" max="39" width="10.85546875" style="130" bestFit="1" customWidth="1"/>
    <col min="40" max="16384" width="9.28515625" style="130"/>
  </cols>
  <sheetData>
    <row r="1" spans="1:43" ht="16.5" customHeight="1" thickBot="1">
      <c r="A1" s="74" t="s">
        <v>1352</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row>
    <row r="2" spans="1:43" s="132" customFormat="1" ht="16.5" customHeight="1">
      <c r="A2" s="72"/>
      <c r="B2" s="107">
        <v>1960</v>
      </c>
      <c r="C2" s="107">
        <v>1965</v>
      </c>
      <c r="D2" s="107">
        <v>1970</v>
      </c>
      <c r="E2" s="107">
        <v>1975</v>
      </c>
      <c r="F2" s="107">
        <v>1980</v>
      </c>
      <c r="G2" s="107">
        <v>1985</v>
      </c>
      <c r="H2" s="107">
        <v>1990</v>
      </c>
      <c r="I2" s="107">
        <v>1991</v>
      </c>
      <c r="J2" s="107">
        <v>1992</v>
      </c>
      <c r="K2" s="107">
        <v>1993</v>
      </c>
      <c r="L2" s="107">
        <v>1994</v>
      </c>
      <c r="M2" s="107">
        <v>1995</v>
      </c>
      <c r="N2" s="107">
        <v>1996</v>
      </c>
      <c r="O2" s="107">
        <v>1997</v>
      </c>
      <c r="P2" s="107">
        <v>1998</v>
      </c>
      <c r="Q2" s="107">
        <v>1999</v>
      </c>
      <c r="R2" s="107">
        <v>2000</v>
      </c>
      <c r="S2" s="107">
        <v>2001</v>
      </c>
      <c r="T2" s="84">
        <v>2002</v>
      </c>
      <c r="U2" s="84">
        <v>2003</v>
      </c>
      <c r="V2" s="84">
        <v>2004</v>
      </c>
      <c r="W2" s="84">
        <v>2005</v>
      </c>
      <c r="X2" s="84">
        <v>2006</v>
      </c>
      <c r="Y2" s="84">
        <v>2007</v>
      </c>
      <c r="Z2" s="84">
        <v>2008</v>
      </c>
      <c r="AA2" s="84">
        <v>2009</v>
      </c>
      <c r="AB2" s="84">
        <v>2010</v>
      </c>
      <c r="AC2" s="84">
        <v>2011</v>
      </c>
      <c r="AD2" s="84">
        <v>2012</v>
      </c>
      <c r="AE2" s="84">
        <v>2013</v>
      </c>
      <c r="AF2" s="131">
        <v>2014</v>
      </c>
      <c r="AG2" s="131">
        <v>2015</v>
      </c>
      <c r="AH2" s="131">
        <v>2016</v>
      </c>
      <c r="AI2" s="131">
        <v>2017</v>
      </c>
      <c r="AJ2" s="131">
        <v>2018</v>
      </c>
      <c r="AK2" s="131">
        <v>2019</v>
      </c>
      <c r="AL2" s="131">
        <v>2020</v>
      </c>
      <c r="AM2" s="131">
        <v>2021</v>
      </c>
      <c r="AN2" s="131">
        <v>2022</v>
      </c>
    </row>
    <row r="3" spans="1:43" s="137" customFormat="1" ht="16.5" customHeight="1">
      <c r="A3" s="133" t="s">
        <v>168</v>
      </c>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A3" s="135"/>
      <c r="AB3" s="135"/>
      <c r="AC3" s="135"/>
      <c r="AD3" s="135"/>
      <c r="AE3" s="136"/>
      <c r="AI3" s="138"/>
      <c r="AJ3" s="138"/>
      <c r="AK3" s="138"/>
      <c r="AL3" s="138"/>
      <c r="AM3" s="138"/>
      <c r="AN3" s="138"/>
    </row>
    <row r="4" spans="1:43" s="138" customFormat="1" ht="16.5" customHeight="1">
      <c r="A4" s="139" t="s">
        <v>1353</v>
      </c>
      <c r="B4" s="140">
        <v>2135</v>
      </c>
      <c r="C4" s="140">
        <v>2125</v>
      </c>
      <c r="D4" s="140">
        <v>2679</v>
      </c>
      <c r="E4" s="140">
        <v>2495</v>
      </c>
      <c r="F4" s="140">
        <v>3808</v>
      </c>
      <c r="G4" s="140">
        <v>4678</v>
      </c>
      <c r="H4" s="140">
        <v>6083</v>
      </c>
      <c r="I4" s="140">
        <v>6054</v>
      </c>
      <c r="J4" s="140">
        <v>7320</v>
      </c>
      <c r="K4" s="140">
        <v>7297</v>
      </c>
      <c r="L4" s="140">
        <v>7370</v>
      </c>
      <c r="M4" s="140">
        <v>6865</v>
      </c>
      <c r="N4" s="140">
        <v>7077</v>
      </c>
      <c r="O4" s="140">
        <v>7043</v>
      </c>
      <c r="P4" s="140">
        <v>7451</v>
      </c>
      <c r="Q4" s="134">
        <v>7859</v>
      </c>
      <c r="R4" s="134">
        <v>7826</v>
      </c>
      <c r="S4" s="134">
        <v>7746</v>
      </c>
      <c r="T4" s="134">
        <v>7673</v>
      </c>
      <c r="U4" s="134">
        <v>7564</v>
      </c>
      <c r="V4" s="134">
        <v>7764</v>
      </c>
      <c r="W4" s="134">
        <v>7686</v>
      </c>
      <c r="X4" s="134">
        <v>7637</v>
      </c>
      <c r="Y4" s="134">
        <v>7732</v>
      </c>
      <c r="Z4" s="134">
        <v>7337</v>
      </c>
      <c r="AA4" s="134">
        <v>7169</v>
      </c>
      <c r="AB4" s="134">
        <v>7185</v>
      </c>
      <c r="AC4" s="134">
        <v>7168</v>
      </c>
      <c r="AD4" s="134">
        <v>6914</v>
      </c>
      <c r="AE4" s="134">
        <v>6740</v>
      </c>
      <c r="AF4" s="134">
        <v>6761</v>
      </c>
      <c r="AG4" s="134">
        <v>6876</v>
      </c>
      <c r="AH4" s="134">
        <v>7077</v>
      </c>
      <c r="AI4" s="134">
        <v>7196</v>
      </c>
      <c r="AJ4" s="134">
        <v>7475</v>
      </c>
      <c r="AK4" s="134">
        <v>7628</v>
      </c>
      <c r="AL4" s="134">
        <v>5884</v>
      </c>
      <c r="AM4" s="134">
        <v>5815</v>
      </c>
      <c r="AN4" s="134">
        <v>6852</v>
      </c>
    </row>
    <row r="5" spans="1:43" s="138" customFormat="1" ht="16.5" customHeight="1">
      <c r="A5" s="139" t="s">
        <v>1354</v>
      </c>
      <c r="B5" s="140">
        <v>76549</v>
      </c>
      <c r="C5" s="140">
        <v>95442</v>
      </c>
      <c r="D5" s="140">
        <v>131743</v>
      </c>
      <c r="E5" s="140">
        <v>168475</v>
      </c>
      <c r="F5" s="140">
        <v>211045</v>
      </c>
      <c r="G5" s="140">
        <v>210654</v>
      </c>
      <c r="H5" s="140">
        <v>198000</v>
      </c>
      <c r="I5" s="140">
        <v>196874</v>
      </c>
      <c r="J5" s="140">
        <v>185650</v>
      </c>
      <c r="K5" s="140">
        <v>177120</v>
      </c>
      <c r="L5" s="140">
        <v>172935</v>
      </c>
      <c r="M5" s="140">
        <v>188089</v>
      </c>
      <c r="N5" s="140">
        <v>191129</v>
      </c>
      <c r="O5" s="140">
        <v>192414</v>
      </c>
      <c r="P5" s="140">
        <v>204710</v>
      </c>
      <c r="Q5" s="134">
        <v>219464</v>
      </c>
      <c r="R5" s="134">
        <v>217533</v>
      </c>
      <c r="S5" s="134">
        <v>211446</v>
      </c>
      <c r="T5" s="134">
        <v>211244</v>
      </c>
      <c r="U5" s="134">
        <v>209708</v>
      </c>
      <c r="V5" s="134">
        <v>219426</v>
      </c>
      <c r="W5" s="134">
        <v>224352</v>
      </c>
      <c r="X5" s="134">
        <v>221943</v>
      </c>
      <c r="Y5" s="134">
        <v>231607</v>
      </c>
      <c r="Z5" s="134">
        <v>228663</v>
      </c>
      <c r="AA5" s="134">
        <v>223877</v>
      </c>
      <c r="AB5" s="134">
        <v>223370</v>
      </c>
      <c r="AC5" s="134">
        <v>220453.22868848289</v>
      </c>
      <c r="AD5" s="134">
        <v>209033.99999999994</v>
      </c>
      <c r="AE5" s="134">
        <v>199927</v>
      </c>
      <c r="AF5" s="134">
        <v>204408</v>
      </c>
      <c r="AG5" s="134">
        <v>210031</v>
      </c>
      <c r="AH5" s="134">
        <v>211794</v>
      </c>
      <c r="AI5" s="134">
        <v>211757</v>
      </c>
      <c r="AJ5" s="134">
        <v>211749</v>
      </c>
      <c r="AK5" s="134">
        <v>210981.00000000003</v>
      </c>
      <c r="AL5" s="134">
        <v>204140.00000000006</v>
      </c>
      <c r="AM5" s="141">
        <v>209194</v>
      </c>
      <c r="AN5" s="134">
        <v>209140</v>
      </c>
    </row>
    <row r="6" spans="1:43" s="137" customFormat="1" ht="16.5" customHeight="1">
      <c r="A6" s="133" t="s">
        <v>1355</v>
      </c>
      <c r="B6" s="142">
        <v>73857768</v>
      </c>
      <c r="C6" s="142">
        <v>90357667</v>
      </c>
      <c r="D6" s="142">
        <v>111242295</v>
      </c>
      <c r="E6" s="142">
        <v>137912779</v>
      </c>
      <c r="F6" s="142">
        <v>161490159</v>
      </c>
      <c r="G6" s="142">
        <v>177133282</v>
      </c>
      <c r="H6" s="142">
        <v>193057376</v>
      </c>
      <c r="I6" s="142">
        <v>192313834</v>
      </c>
      <c r="J6" s="142">
        <v>194427346</v>
      </c>
      <c r="K6" s="142">
        <v>198041338</v>
      </c>
      <c r="L6" s="142">
        <v>201801918</v>
      </c>
      <c r="M6" s="142">
        <v>205427212</v>
      </c>
      <c r="N6" s="142">
        <v>210441248.708</v>
      </c>
      <c r="O6" s="142">
        <v>211580033</v>
      </c>
      <c r="P6" s="142">
        <v>215496003</v>
      </c>
      <c r="Q6" s="143">
        <v>220461056</v>
      </c>
      <c r="R6" s="143">
        <v>225821241</v>
      </c>
      <c r="S6" s="143">
        <v>235331382</v>
      </c>
      <c r="T6" s="143">
        <v>234624135</v>
      </c>
      <c r="U6" s="143">
        <v>236760033</v>
      </c>
      <c r="V6" s="143">
        <v>243010549</v>
      </c>
      <c r="W6" s="143">
        <v>247421120</v>
      </c>
      <c r="X6" s="143">
        <v>250844644</v>
      </c>
      <c r="Y6" s="143">
        <v>254403081</v>
      </c>
      <c r="Z6" s="143">
        <v>255917664</v>
      </c>
      <c r="AA6" s="143">
        <v>254212611</v>
      </c>
      <c r="AB6" s="143">
        <v>250070048</v>
      </c>
      <c r="AC6" s="143">
        <v>253215681</v>
      </c>
      <c r="AD6" s="143">
        <v>253639386</v>
      </c>
      <c r="AE6" s="143">
        <v>255876822</v>
      </c>
      <c r="AF6" s="143">
        <v>260350938</v>
      </c>
      <c r="AG6" s="143">
        <v>263610219</v>
      </c>
      <c r="AH6" s="143">
        <v>268799083</v>
      </c>
      <c r="AI6" s="143">
        <v>272480899</v>
      </c>
      <c r="AJ6" s="143">
        <v>273602100</v>
      </c>
      <c r="AK6" s="143">
        <v>276491174</v>
      </c>
      <c r="AL6" s="143">
        <v>275936367</v>
      </c>
      <c r="AM6" s="143">
        <v>282366285</v>
      </c>
      <c r="AN6" s="143" t="s">
        <v>171</v>
      </c>
    </row>
    <row r="7" spans="1:43" s="138" customFormat="1" ht="16.5" customHeight="1">
      <c r="A7" s="139" t="s">
        <v>1356</v>
      </c>
      <c r="B7" s="140">
        <v>61671390</v>
      </c>
      <c r="C7" s="140">
        <v>75257588</v>
      </c>
      <c r="D7" s="140">
        <v>92067655</v>
      </c>
      <c r="E7" s="140">
        <v>111670004</v>
      </c>
      <c r="F7" s="140">
        <v>127294783</v>
      </c>
      <c r="G7" s="140">
        <v>133329597</v>
      </c>
      <c r="H7" s="140">
        <v>137959958</v>
      </c>
      <c r="I7" s="140">
        <v>132476966</v>
      </c>
      <c r="J7" s="140">
        <v>130646266</v>
      </c>
      <c r="K7" s="140">
        <v>131305045</v>
      </c>
      <c r="L7" s="140">
        <v>133929661</v>
      </c>
      <c r="M7" s="140">
        <v>128386775</v>
      </c>
      <c r="N7" s="140">
        <v>129728341</v>
      </c>
      <c r="O7" s="140">
        <v>129748704</v>
      </c>
      <c r="P7" s="140">
        <v>131838538</v>
      </c>
      <c r="Q7" s="134">
        <v>132432044</v>
      </c>
      <c r="R7" s="134">
        <v>133621420</v>
      </c>
      <c r="S7" s="134">
        <v>137633467</v>
      </c>
      <c r="T7" s="134">
        <v>135920677</v>
      </c>
      <c r="U7" s="134">
        <v>135669897</v>
      </c>
      <c r="V7" s="134">
        <v>136430651</v>
      </c>
      <c r="W7" s="134">
        <v>136568083</v>
      </c>
      <c r="X7" s="134">
        <v>135399945</v>
      </c>
      <c r="Y7" s="134">
        <v>196491176</v>
      </c>
      <c r="Z7" s="134">
        <v>196762927</v>
      </c>
      <c r="AA7" s="134">
        <v>193979654</v>
      </c>
      <c r="AB7" s="134">
        <v>190202782</v>
      </c>
      <c r="AC7" s="134">
        <v>183522635</v>
      </c>
      <c r="AD7" s="134">
        <v>183171882</v>
      </c>
      <c r="AE7" s="134">
        <v>184497490</v>
      </c>
      <c r="AF7" s="134">
        <v>187554928</v>
      </c>
      <c r="AG7" s="134">
        <v>189618308</v>
      </c>
      <c r="AH7" s="134">
        <v>192774508</v>
      </c>
      <c r="AI7" s="134">
        <v>193672370</v>
      </c>
      <c r="AJ7" s="134">
        <v>192856211</v>
      </c>
      <c r="AK7" s="134">
        <v>194348815</v>
      </c>
      <c r="AL7" s="134">
        <v>194882977</v>
      </c>
      <c r="AM7" s="134">
        <v>197236007</v>
      </c>
      <c r="AN7" s="134" t="s">
        <v>171</v>
      </c>
    </row>
    <row r="8" spans="1:43" s="138" customFormat="1" ht="16.5" customHeight="1">
      <c r="A8" s="139" t="s">
        <v>1357</v>
      </c>
      <c r="B8" s="140" t="s">
        <v>171</v>
      </c>
      <c r="C8" s="140" t="s">
        <v>171</v>
      </c>
      <c r="D8" s="140" t="s">
        <v>171</v>
      </c>
      <c r="E8" s="140" t="s">
        <v>171</v>
      </c>
      <c r="F8" s="140" t="s">
        <v>171</v>
      </c>
      <c r="G8" s="140" t="s">
        <v>171</v>
      </c>
      <c r="H8" s="140" t="s">
        <v>171</v>
      </c>
      <c r="I8" s="140" t="s">
        <v>171</v>
      </c>
      <c r="J8" s="140" t="s">
        <v>171</v>
      </c>
      <c r="K8" s="140" t="s">
        <v>171</v>
      </c>
      <c r="L8" s="140">
        <v>3756553</v>
      </c>
      <c r="M8" s="140">
        <v>3897191</v>
      </c>
      <c r="N8" s="140">
        <v>3871599</v>
      </c>
      <c r="O8" s="140">
        <v>3826373</v>
      </c>
      <c r="P8" s="140">
        <v>3879450</v>
      </c>
      <c r="Q8" s="134">
        <v>4152433</v>
      </c>
      <c r="R8" s="134">
        <v>4346068</v>
      </c>
      <c r="S8" s="134">
        <v>4903056</v>
      </c>
      <c r="T8" s="134">
        <v>5004156</v>
      </c>
      <c r="U8" s="134">
        <v>5370035</v>
      </c>
      <c r="V8" s="134">
        <v>5767934</v>
      </c>
      <c r="W8" s="134">
        <v>6227146</v>
      </c>
      <c r="X8" s="134">
        <v>6678958</v>
      </c>
      <c r="Y8" s="134">
        <v>7138476</v>
      </c>
      <c r="Z8" s="134">
        <v>7752926</v>
      </c>
      <c r="AA8" s="134">
        <v>7929724</v>
      </c>
      <c r="AB8" s="134">
        <v>8009503</v>
      </c>
      <c r="AC8" s="134">
        <v>8437502</v>
      </c>
      <c r="AD8" s="134">
        <v>8454939</v>
      </c>
      <c r="AE8" s="134">
        <v>8404687</v>
      </c>
      <c r="AF8" s="134">
        <v>8417718</v>
      </c>
      <c r="AG8" s="134">
        <v>8600936</v>
      </c>
      <c r="AH8" s="134">
        <v>8679380</v>
      </c>
      <c r="AI8" s="134">
        <v>8715204</v>
      </c>
      <c r="AJ8" s="134">
        <v>8666185</v>
      </c>
      <c r="AK8" s="134">
        <v>8596314</v>
      </c>
      <c r="AL8" s="134">
        <v>8347435</v>
      </c>
      <c r="AM8" s="134">
        <v>9892706</v>
      </c>
      <c r="AN8" s="134" t="s">
        <v>171</v>
      </c>
    </row>
    <row r="9" spans="1:43" s="138" customFormat="1" ht="16.5" customHeight="1">
      <c r="A9" s="139" t="s">
        <v>1358</v>
      </c>
      <c r="B9" s="140" t="s">
        <v>171</v>
      </c>
      <c r="C9" s="140" t="s">
        <v>171</v>
      </c>
      <c r="D9" s="140">
        <v>14210591</v>
      </c>
      <c r="E9" s="140">
        <v>20418250</v>
      </c>
      <c r="F9" s="140">
        <v>27875934</v>
      </c>
      <c r="G9" s="140">
        <v>37213863</v>
      </c>
      <c r="H9" s="140">
        <v>48274555</v>
      </c>
      <c r="I9" s="140">
        <v>53033443</v>
      </c>
      <c r="J9" s="140">
        <v>57091143</v>
      </c>
      <c r="K9" s="140">
        <v>59993706</v>
      </c>
      <c r="L9" s="140">
        <v>57141967</v>
      </c>
      <c r="M9" s="140">
        <v>65738322</v>
      </c>
      <c r="N9" s="140">
        <v>69133912.708000004</v>
      </c>
      <c r="O9" s="140">
        <v>70224082</v>
      </c>
      <c r="P9" s="140">
        <v>71330205</v>
      </c>
      <c r="Q9" s="134">
        <v>75356376</v>
      </c>
      <c r="R9" s="134">
        <v>79084979</v>
      </c>
      <c r="S9" s="134">
        <v>84187636</v>
      </c>
      <c r="T9" s="134">
        <v>85011305</v>
      </c>
      <c r="U9" s="134">
        <v>87186663</v>
      </c>
      <c r="V9" s="134">
        <v>91845327</v>
      </c>
      <c r="W9" s="134">
        <v>95336839</v>
      </c>
      <c r="X9" s="134">
        <v>99124775</v>
      </c>
      <c r="Y9" s="134">
        <v>39186974</v>
      </c>
      <c r="Z9" s="134">
        <v>39685228</v>
      </c>
      <c r="AA9" s="134">
        <v>40488025</v>
      </c>
      <c r="AB9" s="134">
        <v>40241658</v>
      </c>
      <c r="AC9" s="134">
        <v>50318787</v>
      </c>
      <c r="AD9" s="134">
        <v>50588676</v>
      </c>
      <c r="AE9" s="134">
        <v>51512740</v>
      </c>
      <c r="AF9" s="134">
        <v>52600309</v>
      </c>
      <c r="AG9" s="134">
        <v>53298884</v>
      </c>
      <c r="AH9" s="134">
        <v>54870473</v>
      </c>
      <c r="AI9" s="134">
        <v>56880878</v>
      </c>
      <c r="AJ9" s="134">
        <v>57853642</v>
      </c>
      <c r="AK9" s="134">
        <v>59465369</v>
      </c>
      <c r="AL9" s="134">
        <v>58796280</v>
      </c>
      <c r="AM9" s="134">
        <v>60439172</v>
      </c>
      <c r="AN9" s="134" t="s">
        <v>171</v>
      </c>
    </row>
    <row r="10" spans="1:43" s="138" customFormat="1" ht="16.5" customHeight="1">
      <c r="A10" s="144" t="s">
        <v>1359</v>
      </c>
      <c r="B10" s="140" t="s">
        <v>171</v>
      </c>
      <c r="C10" s="140">
        <v>13999285</v>
      </c>
      <c r="D10" s="140">
        <v>3681405</v>
      </c>
      <c r="E10" s="140">
        <v>4231622</v>
      </c>
      <c r="F10" s="140">
        <v>4373784</v>
      </c>
      <c r="G10" s="140">
        <v>4593071</v>
      </c>
      <c r="H10" s="140">
        <v>4486981</v>
      </c>
      <c r="I10" s="140">
        <v>4480815</v>
      </c>
      <c r="J10" s="140">
        <v>4369842</v>
      </c>
      <c r="K10" s="140">
        <v>4407850</v>
      </c>
      <c r="L10" s="140">
        <v>4724608</v>
      </c>
      <c r="M10" s="140">
        <v>5023670</v>
      </c>
      <c r="N10" s="140">
        <v>5266029</v>
      </c>
      <c r="O10" s="140">
        <v>5293358</v>
      </c>
      <c r="P10" s="140">
        <v>5734925</v>
      </c>
      <c r="Q10" s="134">
        <v>5762864</v>
      </c>
      <c r="R10" s="134">
        <v>5926030</v>
      </c>
      <c r="S10" s="134">
        <v>5703501</v>
      </c>
      <c r="T10" s="134">
        <v>5650619</v>
      </c>
      <c r="U10" s="134">
        <v>5848523</v>
      </c>
      <c r="V10" s="134">
        <v>6161028</v>
      </c>
      <c r="W10" s="134">
        <v>6395240</v>
      </c>
      <c r="X10" s="134">
        <v>6649337</v>
      </c>
      <c r="Y10" s="134">
        <v>8116672</v>
      </c>
      <c r="Z10" s="134">
        <v>8288046</v>
      </c>
      <c r="AA10" s="134">
        <v>8356097</v>
      </c>
      <c r="AB10" s="134">
        <v>8217189</v>
      </c>
      <c r="AC10" s="134">
        <v>7819055</v>
      </c>
      <c r="AD10" s="134">
        <v>8190286</v>
      </c>
      <c r="AE10" s="134">
        <v>8126007</v>
      </c>
      <c r="AF10" s="134">
        <v>8328759</v>
      </c>
      <c r="AG10" s="134">
        <v>8456302</v>
      </c>
      <c r="AH10" s="134">
        <v>8746518</v>
      </c>
      <c r="AI10" s="134">
        <v>9336998</v>
      </c>
      <c r="AJ10" s="134">
        <v>10327899</v>
      </c>
      <c r="AK10" s="134">
        <v>10160433</v>
      </c>
      <c r="AL10" s="134">
        <v>9908409</v>
      </c>
      <c r="AM10" s="134">
        <v>10715697</v>
      </c>
      <c r="AN10" s="134" t="s">
        <v>171</v>
      </c>
    </row>
    <row r="11" spans="1:43" s="138" customFormat="1" ht="16.5" customHeight="1">
      <c r="A11" s="139" t="s">
        <v>1360</v>
      </c>
      <c r="B11" s="140">
        <v>11914249</v>
      </c>
      <c r="C11" s="140">
        <v>786510</v>
      </c>
      <c r="D11" s="140">
        <v>905082</v>
      </c>
      <c r="E11" s="140">
        <v>1130747</v>
      </c>
      <c r="F11" s="140">
        <v>1416869</v>
      </c>
      <c r="G11" s="140">
        <v>1403266</v>
      </c>
      <c r="H11" s="140">
        <v>1708895</v>
      </c>
      <c r="I11" s="140">
        <v>1691331</v>
      </c>
      <c r="J11" s="140">
        <v>1675363</v>
      </c>
      <c r="K11" s="140">
        <v>1680305</v>
      </c>
      <c r="L11" s="140">
        <v>1578706</v>
      </c>
      <c r="M11" s="140">
        <v>1695751</v>
      </c>
      <c r="N11" s="140">
        <v>1746586</v>
      </c>
      <c r="O11" s="140">
        <v>1789968</v>
      </c>
      <c r="P11" s="140">
        <v>1997345</v>
      </c>
      <c r="Q11" s="134">
        <v>2028562</v>
      </c>
      <c r="R11" s="134">
        <v>2096619</v>
      </c>
      <c r="S11" s="134">
        <v>2154174</v>
      </c>
      <c r="T11" s="134">
        <v>2276661</v>
      </c>
      <c r="U11" s="134">
        <v>1908365</v>
      </c>
      <c r="V11" s="134">
        <v>2010335</v>
      </c>
      <c r="W11" s="134">
        <v>2086759</v>
      </c>
      <c r="X11" s="134">
        <v>2169670</v>
      </c>
      <c r="Y11" s="134">
        <v>2635347</v>
      </c>
      <c r="Z11" s="134">
        <v>2585229</v>
      </c>
      <c r="AA11" s="134">
        <v>2617118</v>
      </c>
      <c r="AB11" s="134">
        <v>2552865</v>
      </c>
      <c r="AC11" s="134">
        <v>2451638</v>
      </c>
      <c r="AD11" s="134">
        <v>2469094</v>
      </c>
      <c r="AE11" s="134">
        <v>2471349</v>
      </c>
      <c r="AF11" s="134">
        <v>2577197</v>
      </c>
      <c r="AG11" s="134">
        <v>2746882</v>
      </c>
      <c r="AH11" s="134">
        <v>2752043</v>
      </c>
      <c r="AI11" s="134">
        <v>2892218</v>
      </c>
      <c r="AJ11" s="134">
        <v>2906011</v>
      </c>
      <c r="AK11" s="134">
        <v>2925210</v>
      </c>
      <c r="AL11" s="134">
        <v>2990962</v>
      </c>
      <c r="AM11" s="134">
        <v>3143484</v>
      </c>
      <c r="AN11" s="134" t="s">
        <v>171</v>
      </c>
    </row>
    <row r="12" spans="1:43" s="138" customFormat="1" ht="16.5" customHeight="1">
      <c r="A12" s="139" t="s">
        <v>1361</v>
      </c>
      <c r="B12" s="140">
        <v>272129</v>
      </c>
      <c r="C12" s="140">
        <v>314284</v>
      </c>
      <c r="D12" s="140">
        <v>377562</v>
      </c>
      <c r="E12" s="140">
        <v>462156</v>
      </c>
      <c r="F12" s="140">
        <v>528789</v>
      </c>
      <c r="G12" s="140">
        <v>593485</v>
      </c>
      <c r="H12" s="140">
        <v>626987</v>
      </c>
      <c r="I12" s="140">
        <v>631279</v>
      </c>
      <c r="J12" s="140">
        <v>644732</v>
      </c>
      <c r="K12" s="140">
        <v>654432</v>
      </c>
      <c r="L12" s="140">
        <v>670423</v>
      </c>
      <c r="M12" s="140">
        <v>685503</v>
      </c>
      <c r="N12" s="140">
        <v>694781</v>
      </c>
      <c r="O12" s="140">
        <v>697548</v>
      </c>
      <c r="P12" s="140">
        <v>715540</v>
      </c>
      <c r="Q12" s="134">
        <v>728777</v>
      </c>
      <c r="R12" s="134">
        <v>746125</v>
      </c>
      <c r="S12" s="134">
        <v>749548</v>
      </c>
      <c r="T12" s="134">
        <v>760717</v>
      </c>
      <c r="U12" s="134">
        <v>776550</v>
      </c>
      <c r="V12" s="134">
        <v>795274</v>
      </c>
      <c r="W12" s="134">
        <v>807053</v>
      </c>
      <c r="X12" s="134">
        <v>821959</v>
      </c>
      <c r="Y12" s="134">
        <v>834436</v>
      </c>
      <c r="Z12" s="134">
        <v>843308</v>
      </c>
      <c r="AA12" s="134">
        <v>841993</v>
      </c>
      <c r="AB12" s="134">
        <v>846051</v>
      </c>
      <c r="AC12" s="134">
        <v>666064</v>
      </c>
      <c r="AD12" s="134">
        <v>764509</v>
      </c>
      <c r="AE12" s="134">
        <v>864549</v>
      </c>
      <c r="AF12" s="134">
        <v>872027</v>
      </c>
      <c r="AG12" s="134">
        <v>888907</v>
      </c>
      <c r="AH12" s="134">
        <v>976161</v>
      </c>
      <c r="AI12" s="134">
        <v>983231</v>
      </c>
      <c r="AJ12" s="134">
        <v>992152</v>
      </c>
      <c r="AK12" s="134">
        <v>995033</v>
      </c>
      <c r="AL12" s="134">
        <v>1010304</v>
      </c>
      <c r="AM12" s="134">
        <v>939219</v>
      </c>
      <c r="AN12" s="134" t="s">
        <v>171</v>
      </c>
    </row>
    <row r="13" spans="1:43" s="137" customFormat="1" ht="16.5" customHeight="1">
      <c r="A13" s="145" t="s">
        <v>1362</v>
      </c>
      <c r="B13" s="140"/>
      <c r="C13" s="140"/>
      <c r="D13" s="140"/>
      <c r="E13" s="140"/>
      <c r="F13" s="140"/>
      <c r="G13" s="140"/>
      <c r="H13" s="140"/>
      <c r="I13" s="140"/>
      <c r="J13" s="140"/>
      <c r="K13" s="140"/>
      <c r="L13" s="140"/>
      <c r="M13" s="140"/>
      <c r="N13" s="140"/>
      <c r="O13" s="140"/>
      <c r="P13" s="140"/>
      <c r="Q13" s="134"/>
      <c r="R13" s="134"/>
      <c r="S13" s="134"/>
      <c r="T13" s="134"/>
      <c r="U13" s="134"/>
      <c r="V13" s="134"/>
      <c r="W13" s="134"/>
      <c r="X13" s="134"/>
      <c r="Y13" s="134"/>
      <c r="Z13" s="134"/>
      <c r="AA13" s="134"/>
      <c r="AB13" s="135"/>
      <c r="AC13" s="135"/>
      <c r="AD13" s="135"/>
      <c r="AE13" s="136"/>
      <c r="AF13" s="136"/>
      <c r="AG13" s="136"/>
      <c r="AH13" s="136"/>
      <c r="AI13" s="135"/>
      <c r="AJ13" s="135"/>
      <c r="AK13" s="146"/>
      <c r="AL13" s="146"/>
      <c r="AM13" s="146"/>
      <c r="AN13" s="134"/>
    </row>
    <row r="14" spans="1:43" s="138" customFormat="1" ht="16.5" customHeight="1">
      <c r="A14" s="139" t="s">
        <v>1363</v>
      </c>
      <c r="B14" s="140">
        <v>49600</v>
      </c>
      <c r="C14" s="140">
        <v>49600</v>
      </c>
      <c r="D14" s="140">
        <v>49700</v>
      </c>
      <c r="E14" s="140">
        <v>50822</v>
      </c>
      <c r="F14" s="140">
        <v>59411</v>
      </c>
      <c r="G14" s="140">
        <v>64258</v>
      </c>
      <c r="H14" s="140">
        <v>58714</v>
      </c>
      <c r="I14" s="140">
        <v>60377</v>
      </c>
      <c r="J14" s="140">
        <v>63080</v>
      </c>
      <c r="K14" s="140">
        <v>64850</v>
      </c>
      <c r="L14" s="140">
        <v>68123</v>
      </c>
      <c r="M14" s="140">
        <v>67107</v>
      </c>
      <c r="N14" s="140">
        <v>53339</v>
      </c>
      <c r="O14" s="140">
        <v>54946</v>
      </c>
      <c r="P14" s="140">
        <v>55661</v>
      </c>
      <c r="Q14" s="134">
        <v>57352</v>
      </c>
      <c r="R14" s="134">
        <v>58578</v>
      </c>
      <c r="S14" s="134">
        <v>60256</v>
      </c>
      <c r="T14" s="134">
        <v>60719</v>
      </c>
      <c r="U14" s="134">
        <v>61659</v>
      </c>
      <c r="V14" s="134">
        <v>61318</v>
      </c>
      <c r="W14" s="134">
        <v>62284</v>
      </c>
      <c r="X14" s="134">
        <v>64025</v>
      </c>
      <c r="Y14" s="134">
        <v>63359</v>
      </c>
      <c r="Z14" s="134">
        <v>63151</v>
      </c>
      <c r="AA14" s="134">
        <v>63343</v>
      </c>
      <c r="AB14" s="134">
        <v>63108</v>
      </c>
      <c r="AC14" s="134">
        <v>61127</v>
      </c>
      <c r="AD14" s="134">
        <v>61245</v>
      </c>
      <c r="AE14" s="134">
        <v>66823</v>
      </c>
      <c r="AF14" s="134">
        <v>62449</v>
      </c>
      <c r="AG14" s="134">
        <v>63573</v>
      </c>
      <c r="AH14" s="134">
        <v>63270</v>
      </c>
      <c r="AI14" s="134">
        <v>63759</v>
      </c>
      <c r="AJ14" s="134">
        <v>63284</v>
      </c>
      <c r="AK14" s="134">
        <v>64000</v>
      </c>
      <c r="AL14" s="134">
        <v>63903</v>
      </c>
      <c r="AM14" s="134">
        <v>62836</v>
      </c>
      <c r="AN14" s="134" t="s">
        <v>171</v>
      </c>
      <c r="AQ14" s="135"/>
    </row>
    <row r="15" spans="1:43" s="138" customFormat="1" ht="16.5" customHeight="1">
      <c r="A15" s="139" t="s">
        <v>1364</v>
      </c>
      <c r="B15" s="140">
        <v>2856</v>
      </c>
      <c r="C15" s="140">
        <v>1549</v>
      </c>
      <c r="D15" s="140">
        <v>1262</v>
      </c>
      <c r="E15" s="140">
        <v>1061</v>
      </c>
      <c r="F15" s="140">
        <v>1013</v>
      </c>
      <c r="G15" s="140">
        <v>717</v>
      </c>
      <c r="H15" s="140">
        <v>910</v>
      </c>
      <c r="I15" s="140">
        <v>1092</v>
      </c>
      <c r="J15" s="140">
        <v>1055</v>
      </c>
      <c r="K15" s="140">
        <v>1001</v>
      </c>
      <c r="L15" s="140">
        <v>1051</v>
      </c>
      <c r="M15" s="140">
        <v>1048</v>
      </c>
      <c r="N15" s="140">
        <v>1097</v>
      </c>
      <c r="O15" s="140">
        <v>1062</v>
      </c>
      <c r="P15" s="140">
        <v>1061</v>
      </c>
      <c r="Q15" s="134">
        <v>1160</v>
      </c>
      <c r="R15" s="134">
        <v>1306</v>
      </c>
      <c r="S15" s="134">
        <v>1359</v>
      </c>
      <c r="T15" s="134">
        <v>1448</v>
      </c>
      <c r="U15" s="134">
        <v>1482</v>
      </c>
      <c r="V15" s="134">
        <v>1622</v>
      </c>
      <c r="W15" s="134">
        <v>1645</v>
      </c>
      <c r="X15" s="134">
        <v>1801</v>
      </c>
      <c r="Y15" s="134">
        <v>1802</v>
      </c>
      <c r="Z15" s="134">
        <v>1948</v>
      </c>
      <c r="AA15" s="134">
        <v>2059</v>
      </c>
      <c r="AB15" s="134">
        <v>2096</v>
      </c>
      <c r="AC15" s="134">
        <v>2284</v>
      </c>
      <c r="AD15" s="134">
        <v>2348</v>
      </c>
      <c r="AE15" s="134">
        <v>2842</v>
      </c>
      <c r="AF15" s="134">
        <v>2444</v>
      </c>
      <c r="AG15" s="134">
        <v>2478</v>
      </c>
      <c r="AH15" s="134">
        <v>2553</v>
      </c>
      <c r="AI15" s="134">
        <v>2557</v>
      </c>
      <c r="AJ15" s="134">
        <v>2729</v>
      </c>
      <c r="AK15" s="134">
        <v>2811</v>
      </c>
      <c r="AL15" s="134">
        <v>2799</v>
      </c>
      <c r="AM15" s="134">
        <v>2859</v>
      </c>
      <c r="AN15" s="134" t="s">
        <v>171</v>
      </c>
    </row>
    <row r="16" spans="1:43" s="138" customFormat="1" ht="16.5" customHeight="1">
      <c r="A16" s="147" t="s">
        <v>1365</v>
      </c>
      <c r="B16" s="140">
        <v>9010</v>
      </c>
      <c r="C16" s="140">
        <v>9115</v>
      </c>
      <c r="D16" s="140">
        <v>9338</v>
      </c>
      <c r="E16" s="140">
        <v>9608</v>
      </c>
      <c r="F16" s="140">
        <v>9641</v>
      </c>
      <c r="G16" s="140">
        <v>9326</v>
      </c>
      <c r="H16" s="140">
        <v>10567</v>
      </c>
      <c r="I16" s="140">
        <v>10478</v>
      </c>
      <c r="J16" s="140">
        <v>10391</v>
      </c>
      <c r="K16" s="140">
        <v>10282</v>
      </c>
      <c r="L16" s="140">
        <v>10282</v>
      </c>
      <c r="M16" s="140">
        <v>10166</v>
      </c>
      <c r="N16" s="140">
        <v>10243</v>
      </c>
      <c r="O16" s="140">
        <v>10228</v>
      </c>
      <c r="P16" s="140">
        <v>10296</v>
      </c>
      <c r="Q16" s="134">
        <v>10362</v>
      </c>
      <c r="R16" s="134">
        <v>10311</v>
      </c>
      <c r="S16" s="134">
        <v>10718</v>
      </c>
      <c r="T16" s="134">
        <v>10849</v>
      </c>
      <c r="U16" s="134">
        <v>10754</v>
      </c>
      <c r="V16" s="134">
        <v>10858</v>
      </c>
      <c r="W16" s="134">
        <v>11110</v>
      </c>
      <c r="X16" s="134">
        <v>11052</v>
      </c>
      <c r="Y16" s="134">
        <v>11222</v>
      </c>
      <c r="Z16" s="134">
        <v>11377</v>
      </c>
      <c r="AA16" s="134">
        <v>11461</v>
      </c>
      <c r="AB16" s="134">
        <v>11510</v>
      </c>
      <c r="AC16" s="134">
        <v>14942</v>
      </c>
      <c r="AD16" s="134">
        <v>10469</v>
      </c>
      <c r="AE16" s="134">
        <v>10380</v>
      </c>
      <c r="AF16" s="134">
        <v>10551</v>
      </c>
      <c r="AG16" s="134">
        <v>10737</v>
      </c>
      <c r="AH16" s="134">
        <v>10775</v>
      </c>
      <c r="AI16" s="134">
        <v>10705</v>
      </c>
      <c r="AJ16" s="134">
        <v>10763</v>
      </c>
      <c r="AK16" s="134">
        <v>11198</v>
      </c>
      <c r="AL16" s="134">
        <v>11064</v>
      </c>
      <c r="AM16" s="134">
        <v>10942</v>
      </c>
      <c r="AN16" s="134" t="s">
        <v>171</v>
      </c>
    </row>
    <row r="17" spans="1:40" s="138" customFormat="1" ht="16.5" customHeight="1">
      <c r="A17" s="139" t="s">
        <v>1366</v>
      </c>
      <c r="B17" s="140">
        <v>3826</v>
      </c>
      <c r="C17" s="140">
        <v>1453</v>
      </c>
      <c r="D17" s="140">
        <v>1050</v>
      </c>
      <c r="E17" s="140">
        <v>703</v>
      </c>
      <c r="F17" s="140">
        <v>823</v>
      </c>
      <c r="G17" s="140">
        <v>676</v>
      </c>
      <c r="H17" s="140">
        <v>610</v>
      </c>
      <c r="I17" s="140">
        <v>551</v>
      </c>
      <c r="J17" s="140">
        <v>665</v>
      </c>
      <c r="K17" s="140">
        <v>635</v>
      </c>
      <c r="L17" s="140">
        <v>643</v>
      </c>
      <c r="M17" s="140">
        <v>695</v>
      </c>
      <c r="N17" s="140">
        <v>675</v>
      </c>
      <c r="O17" s="140">
        <v>655</v>
      </c>
      <c r="P17" s="140">
        <v>646</v>
      </c>
      <c r="Q17" s="134">
        <v>657</v>
      </c>
      <c r="R17" s="134">
        <v>652</v>
      </c>
      <c r="S17" s="134">
        <v>600</v>
      </c>
      <c r="T17" s="134">
        <v>616</v>
      </c>
      <c r="U17" s="134">
        <v>672</v>
      </c>
      <c r="V17" s="134">
        <v>597</v>
      </c>
      <c r="W17" s="134">
        <v>615</v>
      </c>
      <c r="X17" s="134">
        <v>609</v>
      </c>
      <c r="Y17" s="134">
        <v>559</v>
      </c>
      <c r="Z17" s="134">
        <v>590</v>
      </c>
      <c r="AA17" s="134">
        <v>531</v>
      </c>
      <c r="AB17" s="134">
        <v>571</v>
      </c>
      <c r="AC17" s="134">
        <v>479</v>
      </c>
      <c r="AD17" s="134">
        <v>570</v>
      </c>
      <c r="AE17" s="134">
        <v>560</v>
      </c>
      <c r="AF17" s="134">
        <v>537</v>
      </c>
      <c r="AG17" s="134">
        <v>611</v>
      </c>
      <c r="AH17" s="134">
        <v>601</v>
      </c>
      <c r="AI17" s="134">
        <v>539</v>
      </c>
      <c r="AJ17" s="134">
        <v>571</v>
      </c>
      <c r="AK17" s="134">
        <v>572</v>
      </c>
      <c r="AL17" s="134">
        <v>633</v>
      </c>
      <c r="AM17" s="134">
        <v>563</v>
      </c>
      <c r="AN17" s="134" t="s">
        <v>171</v>
      </c>
    </row>
    <row r="18" spans="1:40" s="138" customFormat="1" ht="16.5" customHeight="1">
      <c r="A18" s="139" t="s">
        <v>1367</v>
      </c>
      <c r="B18" s="140" t="s">
        <v>170</v>
      </c>
      <c r="C18" s="140" t="s">
        <v>170</v>
      </c>
      <c r="D18" s="140" t="s">
        <v>170</v>
      </c>
      <c r="E18" s="140" t="s">
        <v>170</v>
      </c>
      <c r="F18" s="140">
        <v>4500</v>
      </c>
      <c r="G18" s="140">
        <v>4035</v>
      </c>
      <c r="H18" s="140">
        <v>4982</v>
      </c>
      <c r="I18" s="140">
        <v>5126</v>
      </c>
      <c r="J18" s="140">
        <v>5164</v>
      </c>
      <c r="K18" s="140">
        <v>4982</v>
      </c>
      <c r="L18" s="140">
        <v>5126</v>
      </c>
      <c r="M18" s="140">
        <v>5164</v>
      </c>
      <c r="N18" s="140">
        <v>5239</v>
      </c>
      <c r="O18" s="140">
        <v>5425</v>
      </c>
      <c r="P18" s="140">
        <v>5535</v>
      </c>
      <c r="Q18" s="148">
        <v>5549</v>
      </c>
      <c r="R18" s="148">
        <v>5497</v>
      </c>
      <c r="S18" s="148">
        <v>5528</v>
      </c>
      <c r="T18" s="148">
        <v>5631</v>
      </c>
      <c r="U18" s="148">
        <v>5866</v>
      </c>
      <c r="V18" s="148">
        <v>6130</v>
      </c>
      <c r="W18" s="148">
        <v>6290</v>
      </c>
      <c r="X18" s="148">
        <v>6300</v>
      </c>
      <c r="Y18" s="148">
        <v>6279</v>
      </c>
      <c r="Z18" s="148">
        <v>6494</v>
      </c>
      <c r="AA18" s="134">
        <v>6722</v>
      </c>
      <c r="AB18" s="134">
        <v>6768</v>
      </c>
      <c r="AC18" s="134">
        <v>6971</v>
      </c>
      <c r="AD18" s="134">
        <v>6938</v>
      </c>
      <c r="AE18" s="134">
        <v>7150</v>
      </c>
      <c r="AF18" s="134">
        <v>7177</v>
      </c>
      <c r="AG18" s="134">
        <v>7151</v>
      </c>
      <c r="AH18" s="134">
        <v>7190</v>
      </c>
      <c r="AI18" s="134">
        <v>7129</v>
      </c>
      <c r="AJ18" s="134">
        <v>7023</v>
      </c>
      <c r="AK18" s="134">
        <v>7144</v>
      </c>
      <c r="AL18" s="134">
        <v>7524</v>
      </c>
      <c r="AM18" s="134">
        <v>7545</v>
      </c>
      <c r="AN18" s="134" t="s">
        <v>171</v>
      </c>
    </row>
    <row r="19" spans="1:40" s="138" customFormat="1" ht="16.5" customHeight="1">
      <c r="A19" s="139" t="s">
        <v>1368</v>
      </c>
      <c r="B19" s="140" t="s">
        <v>170</v>
      </c>
      <c r="C19" s="140" t="s">
        <v>170</v>
      </c>
      <c r="D19" s="140" t="s">
        <v>170</v>
      </c>
      <c r="E19" s="140" t="s">
        <v>170</v>
      </c>
      <c r="F19" s="140" t="s">
        <v>170</v>
      </c>
      <c r="G19" s="140">
        <v>14490</v>
      </c>
      <c r="H19" s="140">
        <v>16471</v>
      </c>
      <c r="I19" s="140">
        <v>17879</v>
      </c>
      <c r="J19" s="140">
        <v>20695</v>
      </c>
      <c r="K19" s="140">
        <v>23527</v>
      </c>
      <c r="L19" s="140">
        <v>28729</v>
      </c>
      <c r="M19" s="140">
        <v>29352</v>
      </c>
      <c r="N19" s="140">
        <v>17738</v>
      </c>
      <c r="O19" s="140">
        <v>19820</v>
      </c>
      <c r="P19" s="140">
        <v>20042</v>
      </c>
      <c r="Q19" s="148">
        <v>20761</v>
      </c>
      <c r="R19" s="148">
        <v>22087</v>
      </c>
      <c r="S19" s="148">
        <v>24668</v>
      </c>
      <c r="T19" s="148">
        <v>24808</v>
      </c>
      <c r="U19" s="148">
        <v>25873</v>
      </c>
      <c r="V19" s="148">
        <v>26333</v>
      </c>
      <c r="W19" s="148">
        <v>28346</v>
      </c>
      <c r="X19" s="148">
        <v>29406</v>
      </c>
      <c r="Y19" s="148">
        <v>29433</v>
      </c>
      <c r="Z19" s="148">
        <v>30773</v>
      </c>
      <c r="AA19" s="134">
        <v>34266</v>
      </c>
      <c r="AB19" s="134">
        <v>32696</v>
      </c>
      <c r="AC19" s="134">
        <v>31846</v>
      </c>
      <c r="AD19" s="134">
        <v>31929</v>
      </c>
      <c r="AE19" s="134">
        <v>31433</v>
      </c>
      <c r="AF19" s="134">
        <v>31359</v>
      </c>
      <c r="AG19" s="134">
        <v>32490</v>
      </c>
      <c r="AH19" s="134">
        <v>33225</v>
      </c>
      <c r="AI19" s="134">
        <v>33012</v>
      </c>
      <c r="AJ19" s="134">
        <v>33253</v>
      </c>
      <c r="AK19" s="134">
        <v>34613</v>
      </c>
      <c r="AL19" s="134">
        <v>34633</v>
      </c>
      <c r="AM19" s="134">
        <v>31553</v>
      </c>
      <c r="AN19" s="134" t="s">
        <v>171</v>
      </c>
    </row>
    <row r="20" spans="1:40" s="138" customFormat="1" ht="16.5" customHeight="1">
      <c r="A20" s="139" t="s">
        <v>1369</v>
      </c>
      <c r="B20" s="140" t="s">
        <v>170</v>
      </c>
      <c r="C20" s="140" t="s">
        <v>170</v>
      </c>
      <c r="D20" s="140" t="s">
        <v>170</v>
      </c>
      <c r="E20" s="140" t="s">
        <v>170</v>
      </c>
      <c r="F20" s="140" t="s">
        <v>170</v>
      </c>
      <c r="G20" s="140">
        <v>867</v>
      </c>
      <c r="H20" s="140">
        <v>1176</v>
      </c>
      <c r="I20" s="140">
        <v>1568</v>
      </c>
      <c r="J20" s="140">
        <v>1821</v>
      </c>
      <c r="K20" s="140">
        <v>2268</v>
      </c>
      <c r="L20" s="140">
        <v>2462</v>
      </c>
      <c r="M20" s="140">
        <v>2809</v>
      </c>
      <c r="N20" s="140">
        <v>5344</v>
      </c>
      <c r="O20" s="140">
        <v>6245</v>
      </c>
      <c r="P20" s="140">
        <v>7105</v>
      </c>
      <c r="Q20" s="148">
        <v>7467</v>
      </c>
      <c r="R20" s="148">
        <v>7705</v>
      </c>
      <c r="S20" s="148">
        <v>8137</v>
      </c>
      <c r="T20" s="148">
        <v>8033</v>
      </c>
      <c r="U20" s="148">
        <v>8626</v>
      </c>
      <c r="V20" s="148">
        <v>10544</v>
      </c>
      <c r="W20" s="148">
        <v>11622</v>
      </c>
      <c r="X20" s="148">
        <v>12454</v>
      </c>
      <c r="Y20" s="148">
        <v>12953</v>
      </c>
      <c r="Z20" s="148">
        <v>14953</v>
      </c>
      <c r="AA20" s="134">
        <v>17766</v>
      </c>
      <c r="AB20" s="134">
        <v>18066</v>
      </c>
      <c r="AC20" s="134">
        <v>18965</v>
      </c>
      <c r="AD20" s="134">
        <v>16996</v>
      </c>
      <c r="AE20" s="134">
        <v>17793</v>
      </c>
      <c r="AF20" s="134">
        <v>17994</v>
      </c>
      <c r="AG20" s="134">
        <v>18601</v>
      </c>
      <c r="AH20" s="134">
        <v>17042</v>
      </c>
      <c r="AI20" s="134">
        <v>18104</v>
      </c>
      <c r="AJ20" s="134">
        <v>17803</v>
      </c>
      <c r="AK20" s="134">
        <v>17491</v>
      </c>
      <c r="AL20" s="134">
        <v>17511</v>
      </c>
      <c r="AM20" s="134">
        <v>13748</v>
      </c>
      <c r="AN20" s="134" t="s">
        <v>171</v>
      </c>
    </row>
    <row r="21" spans="1:40" s="137" customFormat="1" ht="16.5" customHeight="1">
      <c r="A21" s="133" t="s">
        <v>175</v>
      </c>
      <c r="B21" s="140"/>
      <c r="C21" s="140"/>
      <c r="D21" s="140"/>
      <c r="E21" s="140"/>
      <c r="F21" s="140"/>
      <c r="G21" s="140"/>
      <c r="H21" s="140"/>
      <c r="I21" s="140"/>
      <c r="J21" s="140"/>
      <c r="K21" s="140"/>
      <c r="L21" s="140"/>
      <c r="M21" s="140"/>
      <c r="N21" s="140"/>
      <c r="O21" s="140"/>
      <c r="P21" s="140"/>
      <c r="Q21" s="134"/>
      <c r="R21" s="134"/>
      <c r="S21" s="134"/>
      <c r="T21" s="134"/>
      <c r="U21" s="134"/>
      <c r="V21" s="134"/>
      <c r="W21" s="134"/>
      <c r="X21" s="134"/>
      <c r="Y21" s="134"/>
      <c r="Z21" s="134"/>
      <c r="AA21" s="134"/>
      <c r="AB21" s="135"/>
      <c r="AC21" s="135"/>
      <c r="AD21" s="135"/>
      <c r="AE21" s="136"/>
      <c r="AF21" s="136"/>
      <c r="AG21" s="136"/>
      <c r="AH21" s="136"/>
      <c r="AI21" s="136"/>
      <c r="AJ21" s="146"/>
      <c r="AK21" s="146"/>
      <c r="AL21" s="146"/>
      <c r="AM21" s="146"/>
      <c r="AN21" s="134"/>
    </row>
    <row r="22" spans="1:40" s="138" customFormat="1" ht="16.5" customHeight="1">
      <c r="A22" s="139" t="s">
        <v>1370</v>
      </c>
      <c r="B22" s="140">
        <v>1658292</v>
      </c>
      <c r="C22" s="140">
        <v>1478005</v>
      </c>
      <c r="D22" s="140">
        <v>1423921</v>
      </c>
      <c r="E22" s="140">
        <v>1359459</v>
      </c>
      <c r="F22" s="140">
        <v>1168114</v>
      </c>
      <c r="G22" s="140">
        <v>867070</v>
      </c>
      <c r="H22" s="140">
        <v>658902</v>
      </c>
      <c r="I22" s="140">
        <v>633489</v>
      </c>
      <c r="J22" s="140">
        <v>605189</v>
      </c>
      <c r="K22" s="140">
        <v>587033</v>
      </c>
      <c r="L22" s="140">
        <v>590930</v>
      </c>
      <c r="M22" s="140">
        <v>583486</v>
      </c>
      <c r="N22" s="140">
        <v>570865</v>
      </c>
      <c r="O22" s="140">
        <v>568493</v>
      </c>
      <c r="P22" s="140">
        <v>575604</v>
      </c>
      <c r="Q22" s="134">
        <v>579140</v>
      </c>
      <c r="R22" s="134">
        <v>560154</v>
      </c>
      <c r="S22" s="134">
        <v>499860</v>
      </c>
      <c r="T22" s="134">
        <v>477751</v>
      </c>
      <c r="U22" s="134">
        <v>467063</v>
      </c>
      <c r="V22" s="134">
        <v>473773</v>
      </c>
      <c r="W22" s="134">
        <v>474839</v>
      </c>
      <c r="X22" s="134">
        <v>475415</v>
      </c>
      <c r="Y22" s="134">
        <v>460172</v>
      </c>
      <c r="Z22" s="134">
        <v>450297</v>
      </c>
      <c r="AA22" s="134">
        <v>416180</v>
      </c>
      <c r="AB22" s="148">
        <v>397730</v>
      </c>
      <c r="AC22" s="148">
        <v>380699</v>
      </c>
      <c r="AD22" s="148">
        <v>380641</v>
      </c>
      <c r="AE22" s="135">
        <v>373838</v>
      </c>
      <c r="AF22" s="148">
        <v>371642</v>
      </c>
      <c r="AG22" s="148">
        <v>330996</v>
      </c>
      <c r="AH22" s="148">
        <v>315227</v>
      </c>
      <c r="AI22" s="148">
        <v>306268</v>
      </c>
      <c r="AJ22" s="148">
        <v>293742</v>
      </c>
      <c r="AK22" s="148">
        <v>270378</v>
      </c>
      <c r="AL22" s="148">
        <v>252400</v>
      </c>
      <c r="AM22" s="148">
        <v>243087</v>
      </c>
      <c r="AN22" s="134" t="s">
        <v>171</v>
      </c>
    </row>
    <row r="23" spans="1:40" s="138" customFormat="1" ht="16.5" customHeight="1">
      <c r="A23" s="139" t="s">
        <v>1371</v>
      </c>
      <c r="B23" s="140">
        <v>29031</v>
      </c>
      <c r="C23" s="140">
        <v>27780</v>
      </c>
      <c r="D23" s="140">
        <v>27077</v>
      </c>
      <c r="E23" s="140">
        <v>27846</v>
      </c>
      <c r="F23" s="140">
        <v>28094</v>
      </c>
      <c r="G23" s="140">
        <v>22548</v>
      </c>
      <c r="H23" s="140">
        <v>18835</v>
      </c>
      <c r="I23" s="140">
        <v>18344</v>
      </c>
      <c r="J23" s="140">
        <v>18004</v>
      </c>
      <c r="K23" s="140">
        <v>18161</v>
      </c>
      <c r="L23" s="140">
        <v>18505</v>
      </c>
      <c r="M23" s="140">
        <v>18812</v>
      </c>
      <c r="N23" s="140">
        <v>19269</v>
      </c>
      <c r="O23" s="140">
        <v>19684</v>
      </c>
      <c r="P23" s="140">
        <v>20261</v>
      </c>
      <c r="Q23" s="134">
        <v>20256</v>
      </c>
      <c r="R23" s="134">
        <v>20028</v>
      </c>
      <c r="S23" s="134">
        <v>19745</v>
      </c>
      <c r="T23" s="134">
        <v>20506</v>
      </c>
      <c r="U23" s="134">
        <v>20774</v>
      </c>
      <c r="V23" s="134">
        <v>22015</v>
      </c>
      <c r="W23" s="134">
        <v>22779</v>
      </c>
      <c r="X23" s="134">
        <v>23732</v>
      </c>
      <c r="Y23" s="134">
        <v>24143</v>
      </c>
      <c r="Z23" s="134">
        <v>24003</v>
      </c>
      <c r="AA23" s="134">
        <v>24045</v>
      </c>
      <c r="AB23" s="148">
        <v>23893</v>
      </c>
      <c r="AC23" s="148">
        <v>24250</v>
      </c>
      <c r="AD23" s="148">
        <v>24707</v>
      </c>
      <c r="AE23" s="135">
        <v>25033</v>
      </c>
      <c r="AF23" s="148">
        <v>25916</v>
      </c>
      <c r="AG23" s="148">
        <v>26574</v>
      </c>
      <c r="AH23" s="148">
        <v>26716</v>
      </c>
      <c r="AI23" s="148">
        <v>26547</v>
      </c>
      <c r="AJ23" s="148">
        <v>26086</v>
      </c>
      <c r="AK23" s="148">
        <v>24597</v>
      </c>
      <c r="AL23" s="148">
        <v>23544</v>
      </c>
      <c r="AM23" s="148">
        <v>23264</v>
      </c>
      <c r="AN23" s="134" t="s">
        <v>171</v>
      </c>
    </row>
    <row r="24" spans="1:40" s="138" customFormat="1" ht="16.5" customHeight="1">
      <c r="A24" s="139" t="s">
        <v>1372</v>
      </c>
      <c r="B24" s="140">
        <v>32104</v>
      </c>
      <c r="C24" s="140">
        <v>37164</v>
      </c>
      <c r="D24" s="140">
        <v>29787</v>
      </c>
      <c r="E24" s="140">
        <v>29407</v>
      </c>
      <c r="F24" s="140">
        <v>102161</v>
      </c>
      <c r="G24" s="140">
        <v>111086</v>
      </c>
      <c r="H24" s="140">
        <v>103527</v>
      </c>
      <c r="I24" s="140">
        <v>97492</v>
      </c>
      <c r="J24" s="140">
        <v>90064</v>
      </c>
      <c r="K24" s="140">
        <v>88513</v>
      </c>
      <c r="L24" s="140">
        <v>86120</v>
      </c>
      <c r="M24" s="140">
        <v>84724</v>
      </c>
      <c r="N24" s="140">
        <v>87364</v>
      </c>
      <c r="O24" s="140">
        <v>116108</v>
      </c>
      <c r="P24" s="140">
        <v>121659</v>
      </c>
      <c r="Q24" s="134">
        <v>126762</v>
      </c>
      <c r="R24" s="134">
        <v>132448</v>
      </c>
      <c r="S24" s="134">
        <v>125470</v>
      </c>
      <c r="T24" s="134">
        <v>130590</v>
      </c>
      <c r="U24" s="134">
        <v>124580</v>
      </c>
      <c r="V24" s="134">
        <v>120169</v>
      </c>
      <c r="W24" s="134">
        <v>120195</v>
      </c>
      <c r="X24" s="134">
        <v>120688</v>
      </c>
      <c r="Y24" s="134">
        <v>120463</v>
      </c>
      <c r="Z24" s="134">
        <v>109487</v>
      </c>
      <c r="AA24" s="134">
        <v>108233</v>
      </c>
      <c r="AB24" s="148">
        <v>101755</v>
      </c>
      <c r="AC24" s="148">
        <v>95972</v>
      </c>
      <c r="AD24" s="148">
        <v>92742</v>
      </c>
      <c r="AE24" s="135">
        <v>88122</v>
      </c>
      <c r="AF24" s="148" t="s">
        <v>170</v>
      </c>
      <c r="AG24" s="148" t="s">
        <v>170</v>
      </c>
      <c r="AH24" s="148" t="s">
        <v>170</v>
      </c>
      <c r="AI24" s="148" t="s">
        <v>170</v>
      </c>
      <c r="AJ24" s="148" t="s">
        <v>170</v>
      </c>
      <c r="AK24" s="148" t="s">
        <v>170</v>
      </c>
      <c r="AL24" s="148" t="s">
        <v>170</v>
      </c>
      <c r="AM24" s="148" t="s">
        <v>170</v>
      </c>
      <c r="AN24" s="148" t="s">
        <v>170</v>
      </c>
    </row>
    <row r="25" spans="1:40" s="138" customFormat="1" ht="16.5" customHeight="1">
      <c r="A25" s="139" t="s">
        <v>1373</v>
      </c>
      <c r="B25" s="140">
        <v>275090</v>
      </c>
      <c r="C25" s="140">
        <v>285493</v>
      </c>
      <c r="D25" s="140">
        <v>330473</v>
      </c>
      <c r="E25" s="140">
        <v>334739</v>
      </c>
      <c r="F25" s="140">
        <v>440552</v>
      </c>
      <c r="G25" s="140">
        <v>443530</v>
      </c>
      <c r="H25" s="140">
        <v>449832</v>
      </c>
      <c r="I25" s="140">
        <v>458679</v>
      </c>
      <c r="J25" s="140">
        <v>477883</v>
      </c>
      <c r="K25" s="140">
        <v>497586</v>
      </c>
      <c r="L25" s="140">
        <v>515362</v>
      </c>
      <c r="M25" s="140">
        <v>550717</v>
      </c>
      <c r="N25" s="140">
        <v>582344</v>
      </c>
      <c r="O25" s="140">
        <v>585818</v>
      </c>
      <c r="P25" s="140">
        <v>618404</v>
      </c>
      <c r="Q25" s="134">
        <v>662934</v>
      </c>
      <c r="R25" s="134">
        <v>688194</v>
      </c>
      <c r="S25" s="134">
        <v>688806</v>
      </c>
      <c r="T25" s="134">
        <v>691329</v>
      </c>
      <c r="U25" s="134">
        <v>687337</v>
      </c>
      <c r="V25" s="134">
        <v>693978</v>
      </c>
      <c r="W25" s="134">
        <v>717211</v>
      </c>
      <c r="X25" s="134">
        <v>750404</v>
      </c>
      <c r="Y25" s="134">
        <v>805074</v>
      </c>
      <c r="Z25" s="134">
        <v>833188</v>
      </c>
      <c r="AA25" s="134">
        <v>839020</v>
      </c>
      <c r="AB25" s="148">
        <v>809544</v>
      </c>
      <c r="AC25" s="148">
        <v>806554</v>
      </c>
      <c r="AD25" s="148">
        <v>842802</v>
      </c>
      <c r="AE25" s="135">
        <v>873679</v>
      </c>
      <c r="AF25" s="148" t="s">
        <v>170</v>
      </c>
      <c r="AG25" s="148" t="s">
        <v>170</v>
      </c>
      <c r="AH25" s="148" t="s">
        <v>170</v>
      </c>
      <c r="AI25" s="148" t="s">
        <v>170</v>
      </c>
      <c r="AJ25" s="148" t="s">
        <v>170</v>
      </c>
      <c r="AK25" s="148" t="s">
        <v>170</v>
      </c>
      <c r="AL25" s="148" t="s">
        <v>170</v>
      </c>
      <c r="AM25" s="148" t="s">
        <v>170</v>
      </c>
      <c r="AN25" s="148" t="s">
        <v>170</v>
      </c>
    </row>
    <row r="26" spans="1:40" s="138" customFormat="1" ht="16.5" customHeight="1">
      <c r="A26" s="139" t="s">
        <v>1374</v>
      </c>
      <c r="B26" s="140" t="s">
        <v>170</v>
      </c>
      <c r="C26" s="140" t="s">
        <v>170</v>
      </c>
      <c r="D26" s="140" t="s">
        <v>170</v>
      </c>
      <c r="E26" s="140">
        <v>1913</v>
      </c>
      <c r="F26" s="140">
        <v>2128</v>
      </c>
      <c r="G26" s="140">
        <v>1854</v>
      </c>
      <c r="H26" s="140">
        <v>1863</v>
      </c>
      <c r="I26" s="140">
        <v>1786</v>
      </c>
      <c r="J26" s="140">
        <v>1796</v>
      </c>
      <c r="K26" s="140">
        <v>1853</v>
      </c>
      <c r="L26" s="140">
        <v>1852</v>
      </c>
      <c r="M26" s="140">
        <v>1722</v>
      </c>
      <c r="N26" s="140">
        <v>1730</v>
      </c>
      <c r="O26" s="140">
        <v>1728</v>
      </c>
      <c r="P26" s="140">
        <v>1962</v>
      </c>
      <c r="Q26" s="148">
        <v>1992</v>
      </c>
      <c r="R26" s="148">
        <v>1894</v>
      </c>
      <c r="S26" s="148">
        <v>2084</v>
      </c>
      <c r="T26" s="148">
        <v>2896</v>
      </c>
      <c r="U26" s="148">
        <v>1623</v>
      </c>
      <c r="V26" s="148">
        <v>1211</v>
      </c>
      <c r="W26" s="148">
        <v>1186</v>
      </c>
      <c r="X26" s="148">
        <v>1191</v>
      </c>
      <c r="Y26" s="148">
        <v>1164</v>
      </c>
      <c r="Z26" s="148">
        <v>1177</v>
      </c>
      <c r="AA26" s="148">
        <v>1214</v>
      </c>
      <c r="AB26" s="148">
        <v>1274</v>
      </c>
      <c r="AC26" s="148">
        <v>1301</v>
      </c>
      <c r="AD26" s="148">
        <v>2090</v>
      </c>
      <c r="AE26" s="148">
        <v>1447</v>
      </c>
      <c r="AF26" s="148">
        <v>1419</v>
      </c>
      <c r="AG26" s="148">
        <v>1428</v>
      </c>
      <c r="AH26" s="148">
        <v>1402</v>
      </c>
      <c r="AI26" s="148">
        <v>1405</v>
      </c>
      <c r="AJ26" s="148">
        <v>1403</v>
      </c>
      <c r="AK26" s="148">
        <v>1415</v>
      </c>
      <c r="AL26" s="148">
        <v>1313</v>
      </c>
      <c r="AM26" s="148">
        <v>1529</v>
      </c>
      <c r="AN26" s="148" t="s">
        <v>171</v>
      </c>
    </row>
    <row r="27" spans="1:40" s="138" customFormat="1" ht="16.5" customHeight="1">
      <c r="A27" s="139" t="s">
        <v>1375</v>
      </c>
      <c r="B27" s="140" t="s">
        <v>170</v>
      </c>
      <c r="C27" s="140" t="s">
        <v>170</v>
      </c>
      <c r="D27" s="140" t="s">
        <v>170</v>
      </c>
      <c r="E27" s="140">
        <v>355</v>
      </c>
      <c r="F27" s="140">
        <v>419</v>
      </c>
      <c r="G27" s="140">
        <v>291</v>
      </c>
      <c r="H27" s="140">
        <v>318</v>
      </c>
      <c r="I27" s="140">
        <v>316</v>
      </c>
      <c r="J27" s="140">
        <v>336</v>
      </c>
      <c r="K27" s="140">
        <v>360</v>
      </c>
      <c r="L27" s="140">
        <v>338</v>
      </c>
      <c r="M27" s="140">
        <v>313</v>
      </c>
      <c r="N27" s="140">
        <v>299</v>
      </c>
      <c r="O27" s="140">
        <v>332</v>
      </c>
      <c r="P27" s="140">
        <v>345</v>
      </c>
      <c r="Q27" s="148">
        <v>329</v>
      </c>
      <c r="R27" s="148">
        <v>378</v>
      </c>
      <c r="S27" s="148">
        <v>401</v>
      </c>
      <c r="T27" s="148">
        <v>372</v>
      </c>
      <c r="U27" s="148">
        <v>442</v>
      </c>
      <c r="V27" s="148">
        <v>276</v>
      </c>
      <c r="W27" s="148">
        <v>258</v>
      </c>
      <c r="X27" s="148">
        <v>319</v>
      </c>
      <c r="Y27" s="148">
        <v>270</v>
      </c>
      <c r="Z27" s="148">
        <v>278</v>
      </c>
      <c r="AA27" s="148">
        <v>274</v>
      </c>
      <c r="AB27" s="148">
        <v>282</v>
      </c>
      <c r="AC27" s="148">
        <v>287</v>
      </c>
      <c r="AD27" s="148">
        <v>485</v>
      </c>
      <c r="AE27" s="148">
        <v>418</v>
      </c>
      <c r="AF27" s="148">
        <v>428</v>
      </c>
      <c r="AG27" s="148">
        <v>423</v>
      </c>
      <c r="AH27" s="148">
        <v>434</v>
      </c>
      <c r="AI27" s="148">
        <v>419</v>
      </c>
      <c r="AJ27" s="148">
        <v>431</v>
      </c>
      <c r="AK27" s="148">
        <v>403</v>
      </c>
      <c r="AL27" s="148">
        <v>384</v>
      </c>
      <c r="AM27" s="148">
        <v>395</v>
      </c>
      <c r="AN27" s="148" t="s">
        <v>171</v>
      </c>
    </row>
    <row r="28" spans="1:40" s="137" customFormat="1" ht="16.5" customHeight="1">
      <c r="A28" s="133" t="s">
        <v>1376</v>
      </c>
      <c r="B28" s="140"/>
      <c r="C28" s="140"/>
      <c r="D28" s="140"/>
      <c r="E28" s="140"/>
      <c r="F28" s="140"/>
      <c r="G28" s="140"/>
      <c r="H28" s="140"/>
      <c r="I28" s="140"/>
      <c r="J28" s="140"/>
      <c r="K28" s="140"/>
      <c r="L28" s="140"/>
      <c r="M28" s="140"/>
      <c r="N28" s="140"/>
      <c r="O28" s="140"/>
      <c r="P28" s="140"/>
      <c r="Q28" s="134"/>
      <c r="R28" s="134"/>
      <c r="S28" s="134"/>
      <c r="T28" s="134"/>
      <c r="U28" s="134"/>
      <c r="V28" s="134"/>
      <c r="W28" s="134"/>
      <c r="X28" s="134"/>
      <c r="Y28" s="134"/>
      <c r="Z28" s="134"/>
      <c r="AA28" s="134"/>
      <c r="AB28" s="134"/>
      <c r="AC28" s="134"/>
      <c r="AD28" s="134"/>
      <c r="AE28" s="136"/>
      <c r="AF28" s="136"/>
      <c r="AG28" s="136"/>
      <c r="AH28" s="136"/>
      <c r="AI28" s="136"/>
      <c r="AJ28" s="146"/>
      <c r="AK28" s="146"/>
      <c r="AL28" s="146"/>
      <c r="AM28" s="146"/>
      <c r="AN28" s="148"/>
    </row>
    <row r="29" spans="1:40" s="138" customFormat="1" ht="16.5" customHeight="1">
      <c r="A29" s="139" t="s">
        <v>1377</v>
      </c>
      <c r="B29" s="140">
        <v>16777</v>
      </c>
      <c r="C29" s="140">
        <v>17033</v>
      </c>
      <c r="D29" s="140">
        <v>19377</v>
      </c>
      <c r="E29" s="140">
        <v>25515</v>
      </c>
      <c r="F29" s="140">
        <v>31662</v>
      </c>
      <c r="G29" s="140">
        <v>33597</v>
      </c>
      <c r="H29" s="140">
        <v>33597</v>
      </c>
      <c r="I29" s="140" t="s">
        <v>171</v>
      </c>
      <c r="J29" s="140">
        <v>30899</v>
      </c>
      <c r="K29" s="140">
        <v>30785</v>
      </c>
      <c r="L29" s="140">
        <v>30730</v>
      </c>
      <c r="M29" s="140">
        <v>27851</v>
      </c>
      <c r="N29" s="140">
        <v>28908</v>
      </c>
      <c r="O29" s="140">
        <v>33790</v>
      </c>
      <c r="P29" s="140">
        <v>33759</v>
      </c>
      <c r="Q29" s="149">
        <v>34448</v>
      </c>
      <c r="R29" s="134">
        <v>35008</v>
      </c>
      <c r="S29" s="141">
        <v>35036</v>
      </c>
      <c r="T29" s="134">
        <v>34299</v>
      </c>
      <c r="U29" s="134">
        <v>33198</v>
      </c>
      <c r="V29" s="134">
        <v>32989</v>
      </c>
      <c r="W29" s="134">
        <v>32380</v>
      </c>
      <c r="X29" s="141">
        <v>32889</v>
      </c>
      <c r="Y29" s="134">
        <v>33091</v>
      </c>
      <c r="Z29" s="134">
        <v>32236</v>
      </c>
      <c r="AA29" s="134">
        <v>31761</v>
      </c>
      <c r="AB29" s="148">
        <v>31906</v>
      </c>
      <c r="AC29" s="150">
        <v>32454</v>
      </c>
      <c r="AD29" s="151">
        <v>32394</v>
      </c>
      <c r="AE29" s="135">
        <v>32047</v>
      </c>
      <c r="AF29" s="148">
        <v>32275</v>
      </c>
      <c r="AG29" s="148">
        <v>32819</v>
      </c>
      <c r="AH29" s="150">
        <v>33472</v>
      </c>
      <c r="AI29" s="148">
        <v>32808</v>
      </c>
      <c r="AJ29" s="148">
        <v>33266</v>
      </c>
      <c r="AK29" s="148">
        <v>33600</v>
      </c>
      <c r="AL29" s="150">
        <v>34209</v>
      </c>
      <c r="AM29" s="148">
        <v>34364</v>
      </c>
      <c r="AN29" s="148" t="s">
        <v>171</v>
      </c>
    </row>
    <row r="30" spans="1:40" s="138" customFormat="1" ht="16.5" customHeight="1">
      <c r="A30" s="139" t="s">
        <v>1378</v>
      </c>
      <c r="B30" s="140">
        <v>6543</v>
      </c>
      <c r="C30" s="140">
        <v>6083</v>
      </c>
      <c r="D30" s="140">
        <v>6455</v>
      </c>
      <c r="E30" s="140">
        <v>6144</v>
      </c>
      <c r="F30" s="140">
        <v>7126</v>
      </c>
      <c r="G30" s="140">
        <v>7522</v>
      </c>
      <c r="H30" s="140">
        <v>8236</v>
      </c>
      <c r="I30" s="140" t="s">
        <v>171</v>
      </c>
      <c r="J30" s="140">
        <v>8311</v>
      </c>
      <c r="K30" s="140">
        <v>8323</v>
      </c>
      <c r="L30" s="140">
        <v>8334</v>
      </c>
      <c r="M30" s="140">
        <v>9009</v>
      </c>
      <c r="N30" s="140">
        <v>9037</v>
      </c>
      <c r="O30" s="140">
        <v>9966</v>
      </c>
      <c r="P30" s="140">
        <v>9980</v>
      </c>
      <c r="Q30" s="149">
        <v>10279</v>
      </c>
      <c r="R30" s="134">
        <v>10410</v>
      </c>
      <c r="S30" s="141">
        <v>10449</v>
      </c>
      <c r="T30" s="134">
        <v>10127</v>
      </c>
      <c r="U30" s="134">
        <v>10068</v>
      </c>
      <c r="V30" s="134">
        <v>10367</v>
      </c>
      <c r="W30" s="134">
        <v>10497</v>
      </c>
      <c r="X30" s="141">
        <v>10587</v>
      </c>
      <c r="Y30" s="134">
        <v>10223</v>
      </c>
      <c r="Z30" s="134">
        <v>10262</v>
      </c>
      <c r="AA30" s="134">
        <v>10607</v>
      </c>
      <c r="AB30" s="148">
        <v>10775</v>
      </c>
      <c r="AC30" s="150">
        <v>10702</v>
      </c>
      <c r="AD30" s="148">
        <v>10139</v>
      </c>
      <c r="AE30" s="135">
        <v>9921</v>
      </c>
      <c r="AF30" s="148">
        <v>10187</v>
      </c>
      <c r="AG30" s="148">
        <v>10108</v>
      </c>
      <c r="AH30" s="150">
        <v>10068</v>
      </c>
      <c r="AI30" s="148">
        <v>9344</v>
      </c>
      <c r="AJ30" s="148">
        <v>9904</v>
      </c>
      <c r="AK30" s="148">
        <v>10152</v>
      </c>
      <c r="AL30" s="150">
        <v>10339</v>
      </c>
      <c r="AM30" s="148">
        <v>10392</v>
      </c>
      <c r="AN30" s="148" t="s">
        <v>171</v>
      </c>
    </row>
    <row r="31" spans="1:40" s="138" customFormat="1" ht="16.5" customHeight="1">
      <c r="A31" s="152" t="s">
        <v>1379</v>
      </c>
      <c r="B31" s="140">
        <v>2926</v>
      </c>
      <c r="C31" s="140">
        <v>2376</v>
      </c>
      <c r="D31" s="140">
        <v>1579</v>
      </c>
      <c r="E31" s="140">
        <v>857</v>
      </c>
      <c r="F31" s="140">
        <v>864</v>
      </c>
      <c r="G31" s="140">
        <v>737</v>
      </c>
      <c r="H31" s="140">
        <v>636</v>
      </c>
      <c r="I31" s="140">
        <v>619</v>
      </c>
      <c r="J31" s="140">
        <v>603</v>
      </c>
      <c r="K31" s="140">
        <v>565</v>
      </c>
      <c r="L31" s="140">
        <v>543</v>
      </c>
      <c r="M31" s="140">
        <v>509</v>
      </c>
      <c r="N31" s="140">
        <v>495</v>
      </c>
      <c r="O31" s="140">
        <v>477</v>
      </c>
      <c r="P31" s="140">
        <v>470</v>
      </c>
      <c r="Q31" s="149">
        <v>463</v>
      </c>
      <c r="R31" s="153">
        <v>282</v>
      </c>
      <c r="S31" s="153">
        <v>274</v>
      </c>
      <c r="T31" s="153">
        <v>261</v>
      </c>
      <c r="U31" s="153">
        <v>246</v>
      </c>
      <c r="V31" s="153">
        <v>233</v>
      </c>
      <c r="W31" s="153">
        <v>231</v>
      </c>
      <c r="X31" s="153">
        <v>229</v>
      </c>
      <c r="Y31" s="153">
        <v>220</v>
      </c>
      <c r="Z31" s="153">
        <v>225</v>
      </c>
      <c r="AA31" s="153">
        <v>217</v>
      </c>
      <c r="AB31" s="148">
        <v>221</v>
      </c>
      <c r="AC31" s="148">
        <v>214</v>
      </c>
      <c r="AD31" s="148">
        <v>198</v>
      </c>
      <c r="AE31" s="135">
        <v>187</v>
      </c>
      <c r="AF31" s="135">
        <v>179</v>
      </c>
      <c r="AG31" s="135">
        <v>170</v>
      </c>
      <c r="AH31" s="135">
        <v>169</v>
      </c>
      <c r="AI31" s="135">
        <v>176</v>
      </c>
      <c r="AJ31" s="135">
        <v>182</v>
      </c>
      <c r="AK31" s="135">
        <v>182</v>
      </c>
      <c r="AL31" s="135">
        <v>185</v>
      </c>
      <c r="AM31" s="135">
        <v>183</v>
      </c>
      <c r="AN31" s="135">
        <v>178</v>
      </c>
    </row>
    <row r="32" spans="1:40" s="138" customFormat="1" ht="16.5" customHeight="1" thickBot="1">
      <c r="A32" s="154" t="s">
        <v>1380</v>
      </c>
      <c r="B32" s="140">
        <v>2450484</v>
      </c>
      <c r="C32" s="140">
        <v>4138140</v>
      </c>
      <c r="D32" s="140">
        <v>5128345</v>
      </c>
      <c r="E32" s="140">
        <v>7303286</v>
      </c>
      <c r="F32" s="140">
        <v>8577857</v>
      </c>
      <c r="G32" s="140">
        <v>9589483</v>
      </c>
      <c r="H32" s="140">
        <v>10996253</v>
      </c>
      <c r="I32" s="140">
        <v>11068440</v>
      </c>
      <c r="J32" s="140">
        <v>11132386</v>
      </c>
      <c r="K32" s="140">
        <v>11282736</v>
      </c>
      <c r="L32" s="140">
        <v>11429585</v>
      </c>
      <c r="M32" s="140">
        <v>11734710</v>
      </c>
      <c r="N32" s="140">
        <v>11877938</v>
      </c>
      <c r="O32" s="140">
        <v>12312982</v>
      </c>
      <c r="P32" s="140">
        <v>12565930</v>
      </c>
      <c r="Q32" s="155">
        <v>12738271</v>
      </c>
      <c r="R32" s="156">
        <v>12782143</v>
      </c>
      <c r="S32" s="156">
        <v>12876346</v>
      </c>
      <c r="T32" s="156">
        <v>12854054</v>
      </c>
      <c r="U32" s="156">
        <v>12794616</v>
      </c>
      <c r="V32" s="156">
        <v>12781476</v>
      </c>
      <c r="W32" s="156">
        <v>12942414</v>
      </c>
      <c r="X32" s="156">
        <v>12746126</v>
      </c>
      <c r="Y32" s="156">
        <v>12875568</v>
      </c>
      <c r="Z32" s="156">
        <v>12692892</v>
      </c>
      <c r="AA32" s="156">
        <v>12721541</v>
      </c>
      <c r="AB32" s="157">
        <v>12438926</v>
      </c>
      <c r="AC32" s="157">
        <v>12173935</v>
      </c>
      <c r="AD32" s="157">
        <v>12101936</v>
      </c>
      <c r="AE32" s="158">
        <v>12013496</v>
      </c>
      <c r="AF32" s="157">
        <v>11804002</v>
      </c>
      <c r="AG32" s="157">
        <v>11867049</v>
      </c>
      <c r="AH32" s="157">
        <v>11861811</v>
      </c>
      <c r="AI32" s="157">
        <v>11961568</v>
      </c>
      <c r="AJ32" s="157">
        <v>11852969</v>
      </c>
      <c r="AK32" s="157">
        <v>11878542</v>
      </c>
      <c r="AL32" s="157">
        <v>11838188</v>
      </c>
      <c r="AM32" s="157">
        <v>11957886</v>
      </c>
      <c r="AN32" s="157">
        <v>11770383</v>
      </c>
    </row>
    <row r="33" spans="1:39" s="160" customFormat="1" ht="12.95" customHeight="1">
      <c r="A33" s="293" t="s">
        <v>1381</v>
      </c>
      <c r="B33" s="293"/>
      <c r="C33" s="293"/>
      <c r="D33" s="293"/>
      <c r="E33" s="293"/>
      <c r="F33" s="293"/>
      <c r="G33" s="293"/>
      <c r="H33" s="293"/>
      <c r="I33" s="293"/>
      <c r="J33" s="293"/>
      <c r="K33" s="293"/>
      <c r="L33" s="293"/>
      <c r="M33" s="293"/>
      <c r="N33" s="293"/>
      <c r="O33" s="293"/>
      <c r="P33" s="293"/>
      <c r="Q33" s="293"/>
      <c r="R33" s="293"/>
      <c r="S33" s="293"/>
      <c r="T33" s="293"/>
      <c r="U33" s="293"/>
      <c r="V33" s="293"/>
      <c r="W33" s="159"/>
      <c r="X33" s="159"/>
      <c r="Y33" s="159"/>
      <c r="Z33" s="159"/>
      <c r="AA33" s="159"/>
      <c r="AB33" s="159"/>
      <c r="AC33" s="159"/>
      <c r="AE33" s="161"/>
      <c r="AL33" s="130"/>
      <c r="AM33" s="130"/>
    </row>
    <row r="34" spans="1:39" s="160" customFormat="1" ht="12.95" customHeight="1">
      <c r="A34" s="294"/>
      <c r="B34" s="294"/>
      <c r="C34" s="294"/>
      <c r="D34" s="294"/>
      <c r="E34" s="294"/>
      <c r="F34" s="294"/>
      <c r="G34" s="294"/>
      <c r="H34" s="294"/>
      <c r="I34" s="294"/>
      <c r="J34" s="294"/>
      <c r="K34" s="294"/>
      <c r="L34" s="294"/>
      <c r="M34" s="294"/>
      <c r="N34" s="294"/>
      <c r="O34" s="294"/>
      <c r="P34" s="294"/>
      <c r="Q34" s="294"/>
      <c r="R34" s="294"/>
      <c r="S34" s="294"/>
      <c r="T34" s="294"/>
      <c r="U34" s="294"/>
      <c r="V34" s="294"/>
      <c r="AL34" s="130"/>
      <c r="AM34" s="130"/>
    </row>
    <row r="35" spans="1:39" s="163" customFormat="1" ht="25.5" customHeight="1">
      <c r="A35" s="295" t="s">
        <v>1382</v>
      </c>
      <c r="B35" s="295"/>
      <c r="C35" s="295"/>
      <c r="D35" s="295"/>
      <c r="E35" s="295"/>
      <c r="F35" s="295"/>
      <c r="G35" s="295"/>
      <c r="H35" s="295"/>
      <c r="I35" s="295"/>
      <c r="J35" s="295"/>
      <c r="K35" s="295"/>
      <c r="L35" s="295"/>
      <c r="M35" s="295"/>
      <c r="N35" s="295"/>
      <c r="O35" s="295"/>
      <c r="P35" s="295"/>
      <c r="Q35" s="295"/>
      <c r="R35" s="295"/>
      <c r="S35" s="295"/>
      <c r="T35" s="295"/>
      <c r="U35" s="295"/>
      <c r="V35" s="295"/>
      <c r="W35" s="162"/>
      <c r="X35" s="162"/>
      <c r="Y35" s="162"/>
      <c r="Z35" s="162"/>
      <c r="AA35" s="162"/>
      <c r="AB35" s="162"/>
      <c r="AC35" s="162"/>
      <c r="AD35" s="162"/>
      <c r="AE35" s="162"/>
      <c r="AF35" s="162"/>
      <c r="AG35" s="162"/>
      <c r="AH35" s="162"/>
      <c r="AI35" s="162"/>
      <c r="AJ35" s="162"/>
      <c r="AK35" s="162"/>
      <c r="AL35" s="130"/>
      <c r="AM35" s="130"/>
    </row>
    <row r="36" spans="1:39" s="163" customFormat="1" ht="25.5" customHeight="1">
      <c r="A36" s="286" t="s">
        <v>1383</v>
      </c>
      <c r="B36" s="286"/>
      <c r="C36" s="286"/>
      <c r="D36" s="286"/>
      <c r="E36" s="286"/>
      <c r="F36" s="286"/>
      <c r="G36" s="286"/>
      <c r="H36" s="286"/>
      <c r="I36" s="286"/>
      <c r="J36" s="286"/>
      <c r="K36" s="286"/>
      <c r="L36" s="286"/>
      <c r="M36" s="286"/>
      <c r="N36" s="286"/>
      <c r="O36" s="286"/>
      <c r="P36" s="286"/>
      <c r="Q36" s="286"/>
      <c r="R36" s="286"/>
      <c r="S36" s="286"/>
      <c r="T36" s="286"/>
      <c r="U36" s="286"/>
      <c r="V36" s="286"/>
      <c r="W36" s="162"/>
      <c r="X36" s="162"/>
      <c r="Y36" s="162"/>
      <c r="Z36" s="162"/>
      <c r="AA36" s="162"/>
      <c r="AB36" s="162"/>
      <c r="AC36" s="162"/>
      <c r="AD36" s="162"/>
      <c r="AE36" s="162"/>
      <c r="AF36" s="162"/>
      <c r="AG36" s="162"/>
      <c r="AH36" s="162"/>
      <c r="AI36" s="162"/>
      <c r="AJ36" s="162"/>
      <c r="AK36" s="162"/>
      <c r="AL36" s="130"/>
      <c r="AM36" s="130"/>
    </row>
    <row r="37" spans="1:39" s="163" customFormat="1" ht="38.85" customHeight="1">
      <c r="A37" s="292" t="s">
        <v>1384</v>
      </c>
      <c r="B37" s="292"/>
      <c r="C37" s="292"/>
      <c r="D37" s="292"/>
      <c r="E37" s="292"/>
      <c r="F37" s="292"/>
      <c r="G37" s="292"/>
      <c r="H37" s="292"/>
      <c r="I37" s="292"/>
      <c r="J37" s="292"/>
      <c r="K37" s="292"/>
      <c r="L37" s="292"/>
      <c r="M37" s="292"/>
      <c r="N37" s="292"/>
      <c r="O37" s="292"/>
      <c r="P37" s="292"/>
      <c r="Q37" s="292"/>
      <c r="R37" s="292"/>
      <c r="S37" s="292"/>
      <c r="T37" s="292"/>
      <c r="U37" s="292"/>
      <c r="V37" s="292"/>
      <c r="W37" s="162"/>
      <c r="X37" s="162"/>
      <c r="Y37" s="162"/>
      <c r="Z37" s="162"/>
      <c r="AA37" s="162"/>
      <c r="AB37" s="162"/>
      <c r="AC37" s="162"/>
      <c r="AD37" s="162"/>
      <c r="AE37" s="162"/>
      <c r="AF37" s="162"/>
      <c r="AG37" s="162"/>
      <c r="AH37" s="162"/>
      <c r="AI37" s="162"/>
      <c r="AJ37" s="162"/>
      <c r="AK37" s="162"/>
      <c r="AL37" s="130"/>
      <c r="AM37" s="130"/>
    </row>
    <row r="38" spans="1:39" s="163" customFormat="1" ht="12.95" customHeight="1">
      <c r="A38" s="286" t="s">
        <v>1385</v>
      </c>
      <c r="B38" s="286"/>
      <c r="C38" s="286"/>
      <c r="D38" s="286"/>
      <c r="E38" s="286"/>
      <c r="F38" s="286"/>
      <c r="G38" s="286"/>
      <c r="H38" s="286"/>
      <c r="I38" s="286"/>
      <c r="J38" s="286"/>
      <c r="K38" s="286"/>
      <c r="L38" s="286"/>
      <c r="M38" s="286"/>
      <c r="N38" s="286"/>
      <c r="O38" s="286"/>
      <c r="P38" s="286"/>
      <c r="Q38" s="286"/>
      <c r="R38" s="286"/>
      <c r="S38" s="286"/>
      <c r="T38" s="286"/>
      <c r="U38" s="286"/>
      <c r="V38" s="286"/>
      <c r="W38" s="162"/>
      <c r="X38" s="162"/>
      <c r="Y38" s="162"/>
      <c r="Z38" s="162"/>
      <c r="AA38" s="162"/>
      <c r="AB38" s="162"/>
      <c r="AC38" s="162"/>
      <c r="AD38" s="162"/>
      <c r="AE38" s="162"/>
      <c r="AF38" s="162"/>
      <c r="AG38" s="162"/>
      <c r="AH38" s="162"/>
      <c r="AI38" s="162"/>
      <c r="AJ38" s="162"/>
      <c r="AK38" s="162"/>
      <c r="AL38" s="130"/>
      <c r="AM38" s="130"/>
    </row>
    <row r="39" spans="1:39" s="163" customFormat="1" ht="12.95" customHeight="1">
      <c r="A39" s="286" t="s">
        <v>1386</v>
      </c>
      <c r="B39" s="286"/>
      <c r="C39" s="286"/>
      <c r="D39" s="286"/>
      <c r="E39" s="286"/>
      <c r="F39" s="286"/>
      <c r="G39" s="286"/>
      <c r="H39" s="286"/>
      <c r="I39" s="286"/>
      <c r="J39" s="286"/>
      <c r="K39" s="286"/>
      <c r="L39" s="286"/>
      <c r="M39" s="286"/>
      <c r="N39" s="286"/>
      <c r="O39" s="286"/>
      <c r="P39" s="286"/>
      <c r="Q39" s="286"/>
      <c r="R39" s="286"/>
      <c r="S39" s="286"/>
      <c r="T39" s="286"/>
      <c r="U39" s="286"/>
      <c r="V39" s="286"/>
      <c r="W39" s="162"/>
      <c r="X39" s="162"/>
      <c r="Y39" s="162"/>
      <c r="Z39" s="162"/>
      <c r="AA39" s="162"/>
      <c r="AB39" s="162"/>
      <c r="AC39" s="162"/>
      <c r="AD39" s="162"/>
      <c r="AE39" s="162"/>
      <c r="AF39" s="162"/>
      <c r="AG39" s="162"/>
      <c r="AH39" s="162"/>
      <c r="AI39" s="162"/>
      <c r="AJ39" s="162"/>
      <c r="AK39" s="162"/>
      <c r="AL39" s="130"/>
      <c r="AM39" s="130"/>
    </row>
    <row r="40" spans="1:39" s="163" customFormat="1" ht="12.95" customHeight="1">
      <c r="A40" s="286" t="s">
        <v>1387</v>
      </c>
      <c r="B40" s="286"/>
      <c r="C40" s="286"/>
      <c r="D40" s="286"/>
      <c r="E40" s="286"/>
      <c r="F40" s="286"/>
      <c r="G40" s="286"/>
      <c r="H40" s="286"/>
      <c r="I40" s="286"/>
      <c r="J40" s="286"/>
      <c r="K40" s="286"/>
      <c r="L40" s="286"/>
      <c r="M40" s="286"/>
      <c r="N40" s="286"/>
      <c r="O40" s="286"/>
      <c r="P40" s="286"/>
      <c r="Q40" s="286"/>
      <c r="R40" s="286"/>
      <c r="S40" s="286"/>
      <c r="T40" s="286"/>
      <c r="U40" s="286"/>
      <c r="V40" s="286"/>
      <c r="W40" s="162"/>
      <c r="X40" s="162"/>
      <c r="Y40" s="162"/>
      <c r="Z40" s="162"/>
      <c r="AA40" s="162"/>
      <c r="AB40" s="162"/>
      <c r="AC40" s="162"/>
      <c r="AD40" s="162"/>
      <c r="AE40" s="162"/>
      <c r="AF40" s="162"/>
      <c r="AG40" s="162"/>
      <c r="AH40" s="162"/>
      <c r="AI40" s="162"/>
      <c r="AJ40" s="162"/>
      <c r="AK40" s="162"/>
      <c r="AL40" s="130"/>
      <c r="AM40" s="130"/>
    </row>
    <row r="41" spans="1:39" s="163" customFormat="1" ht="12.95" customHeight="1">
      <c r="A41" s="286" t="s">
        <v>1388</v>
      </c>
      <c r="B41" s="286"/>
      <c r="C41" s="286"/>
      <c r="D41" s="286"/>
      <c r="E41" s="286"/>
      <c r="F41" s="286"/>
      <c r="G41" s="286"/>
      <c r="H41" s="286"/>
      <c r="I41" s="286"/>
      <c r="J41" s="286"/>
      <c r="K41" s="286"/>
      <c r="L41" s="286"/>
      <c r="M41" s="286"/>
      <c r="N41" s="286"/>
      <c r="O41" s="286"/>
      <c r="P41" s="286"/>
      <c r="Q41" s="286"/>
      <c r="R41" s="286"/>
      <c r="S41" s="286"/>
      <c r="T41" s="286"/>
      <c r="U41" s="286"/>
      <c r="V41" s="286"/>
      <c r="W41" s="162"/>
      <c r="X41" s="162"/>
      <c r="Y41" s="162"/>
      <c r="Z41" s="162"/>
      <c r="AA41" s="162"/>
      <c r="AB41" s="162"/>
      <c r="AC41" s="162"/>
      <c r="AD41" s="162"/>
      <c r="AE41" s="162"/>
      <c r="AF41" s="162"/>
      <c r="AG41" s="162"/>
      <c r="AH41" s="162"/>
      <c r="AI41" s="162"/>
      <c r="AJ41" s="162"/>
      <c r="AK41" s="162"/>
      <c r="AL41" s="130"/>
      <c r="AM41" s="130"/>
    </row>
    <row r="42" spans="1:39" s="163" customFormat="1" ht="12.95" customHeight="1">
      <c r="A42" s="291" t="s">
        <v>1389</v>
      </c>
      <c r="B42" s="291"/>
      <c r="C42" s="291"/>
      <c r="D42" s="291"/>
      <c r="E42" s="291"/>
      <c r="F42" s="291"/>
      <c r="G42" s="291"/>
      <c r="H42" s="291"/>
      <c r="I42" s="291"/>
      <c r="J42" s="291"/>
      <c r="K42" s="291"/>
      <c r="L42" s="291"/>
      <c r="M42" s="291"/>
      <c r="N42" s="291"/>
      <c r="O42" s="291"/>
      <c r="P42" s="291"/>
      <c r="Q42" s="291"/>
      <c r="R42" s="291"/>
      <c r="S42" s="291"/>
      <c r="T42" s="291"/>
      <c r="U42" s="291"/>
      <c r="V42" s="291"/>
      <c r="W42" s="162"/>
      <c r="X42" s="162"/>
      <c r="Y42" s="162"/>
      <c r="Z42" s="162"/>
      <c r="AA42" s="162"/>
      <c r="AB42" s="162"/>
      <c r="AC42" s="162"/>
      <c r="AD42" s="162"/>
      <c r="AE42" s="162"/>
      <c r="AF42" s="162"/>
      <c r="AG42" s="162"/>
      <c r="AH42" s="162"/>
      <c r="AI42" s="162"/>
      <c r="AJ42" s="162"/>
      <c r="AK42" s="162"/>
      <c r="AL42" s="130"/>
      <c r="AM42" s="130"/>
    </row>
    <row r="43" spans="1:39" s="163" customFormat="1" ht="12.95" customHeight="1">
      <c r="A43" s="291" t="s">
        <v>1390</v>
      </c>
      <c r="B43" s="291"/>
      <c r="C43" s="291"/>
      <c r="D43" s="291"/>
      <c r="E43" s="291"/>
      <c r="F43" s="291"/>
      <c r="G43" s="291"/>
      <c r="H43" s="291"/>
      <c r="I43" s="291"/>
      <c r="J43" s="291"/>
      <c r="K43" s="291"/>
      <c r="L43" s="291"/>
      <c r="M43" s="291"/>
      <c r="N43" s="291"/>
      <c r="O43" s="291"/>
      <c r="P43" s="291"/>
      <c r="Q43" s="291"/>
      <c r="R43" s="291"/>
      <c r="S43" s="291"/>
      <c r="T43" s="291"/>
      <c r="U43" s="291"/>
      <c r="V43" s="291"/>
      <c r="W43" s="162"/>
      <c r="X43" s="162"/>
      <c r="Y43" s="162"/>
      <c r="Z43" s="162"/>
      <c r="AA43" s="162"/>
      <c r="AB43" s="162"/>
      <c r="AC43" s="162"/>
      <c r="AD43" s="162"/>
      <c r="AE43" s="162"/>
      <c r="AF43" s="162"/>
      <c r="AG43" s="162"/>
      <c r="AH43" s="162"/>
      <c r="AI43" s="162"/>
      <c r="AJ43" s="162"/>
      <c r="AK43" s="162"/>
      <c r="AL43" s="130"/>
      <c r="AM43" s="130"/>
    </row>
    <row r="44" spans="1:39" s="163" customFormat="1" ht="12.95" customHeight="1">
      <c r="A44" s="292" t="s">
        <v>1391</v>
      </c>
      <c r="B44" s="292"/>
      <c r="C44" s="292"/>
      <c r="D44" s="292"/>
      <c r="E44" s="292"/>
      <c r="F44" s="292"/>
      <c r="G44" s="292"/>
      <c r="H44" s="292"/>
      <c r="I44" s="292"/>
      <c r="J44" s="292"/>
      <c r="K44" s="292"/>
      <c r="L44" s="292"/>
      <c r="M44" s="292"/>
      <c r="N44" s="292"/>
      <c r="O44" s="292"/>
      <c r="P44" s="292"/>
      <c r="Q44" s="292"/>
      <c r="R44" s="292"/>
      <c r="S44" s="292"/>
      <c r="T44" s="292"/>
      <c r="U44" s="292"/>
      <c r="V44" s="292"/>
      <c r="W44" s="162"/>
      <c r="X44" s="162"/>
      <c r="Y44" s="162"/>
      <c r="Z44" s="162"/>
      <c r="AA44" s="162"/>
      <c r="AB44" s="162"/>
      <c r="AC44" s="162"/>
      <c r="AD44" s="162"/>
      <c r="AE44" s="162"/>
      <c r="AF44" s="162"/>
      <c r="AG44" s="162"/>
      <c r="AH44" s="162"/>
      <c r="AI44" s="162"/>
      <c r="AJ44" s="162"/>
      <c r="AK44" s="162"/>
      <c r="AL44" s="130"/>
      <c r="AM44" s="130"/>
    </row>
    <row r="45" spans="1:39" s="163" customFormat="1" ht="12.95" customHeight="1">
      <c r="A45" s="286" t="s">
        <v>1392</v>
      </c>
      <c r="B45" s="286"/>
      <c r="C45" s="286"/>
      <c r="D45" s="286"/>
      <c r="E45" s="286"/>
      <c r="F45" s="286"/>
      <c r="G45" s="286"/>
      <c r="H45" s="286"/>
      <c r="I45" s="286"/>
      <c r="J45" s="286"/>
      <c r="K45" s="286"/>
      <c r="L45" s="286"/>
      <c r="M45" s="286"/>
      <c r="N45" s="286"/>
      <c r="O45" s="286"/>
      <c r="P45" s="286"/>
      <c r="Q45" s="286"/>
      <c r="R45" s="286"/>
      <c r="S45" s="286"/>
      <c r="T45" s="286"/>
      <c r="U45" s="286"/>
      <c r="V45" s="286"/>
      <c r="W45" s="162"/>
      <c r="X45" s="162"/>
      <c r="Y45" s="162"/>
      <c r="Z45" s="162"/>
      <c r="AA45" s="162"/>
      <c r="AB45" s="162"/>
      <c r="AC45" s="162"/>
      <c r="AD45" s="162"/>
      <c r="AE45" s="162"/>
      <c r="AF45" s="162"/>
      <c r="AG45" s="162"/>
      <c r="AH45" s="162"/>
      <c r="AI45" s="162"/>
      <c r="AJ45" s="162"/>
      <c r="AK45" s="162"/>
      <c r="AL45" s="130"/>
      <c r="AM45" s="130"/>
    </row>
    <row r="46" spans="1:39" s="163" customFormat="1" ht="12.95" customHeight="1">
      <c r="A46" s="286" t="s">
        <v>1393</v>
      </c>
      <c r="B46" s="286"/>
      <c r="C46" s="286"/>
      <c r="D46" s="286"/>
      <c r="E46" s="286"/>
      <c r="F46" s="286"/>
      <c r="G46" s="286"/>
      <c r="H46" s="286"/>
      <c r="I46" s="286"/>
      <c r="J46" s="286"/>
      <c r="K46" s="286"/>
      <c r="L46" s="286"/>
      <c r="M46" s="286"/>
      <c r="N46" s="286"/>
      <c r="O46" s="286"/>
      <c r="P46" s="286"/>
      <c r="Q46" s="286"/>
      <c r="R46" s="286"/>
      <c r="S46" s="286"/>
      <c r="T46" s="286"/>
      <c r="U46" s="286"/>
      <c r="V46" s="286"/>
      <c r="W46" s="162"/>
      <c r="X46" s="162"/>
      <c r="Y46" s="162"/>
      <c r="Z46" s="162"/>
      <c r="AA46" s="162"/>
      <c r="AB46" s="162"/>
      <c r="AC46" s="162"/>
      <c r="AD46" s="162"/>
      <c r="AE46" s="162"/>
      <c r="AF46" s="162"/>
      <c r="AG46" s="162"/>
      <c r="AH46" s="162"/>
      <c r="AI46" s="162"/>
      <c r="AJ46" s="162"/>
      <c r="AK46" s="162"/>
      <c r="AL46" s="130"/>
      <c r="AM46" s="130"/>
    </row>
    <row r="47" spans="1:39" s="163" customFormat="1" ht="12.95" customHeight="1">
      <c r="A47" s="286" t="s">
        <v>1394</v>
      </c>
      <c r="B47" s="286"/>
      <c r="C47" s="286"/>
      <c r="D47" s="286"/>
      <c r="E47" s="286"/>
      <c r="F47" s="286"/>
      <c r="G47" s="286"/>
      <c r="H47" s="286"/>
      <c r="I47" s="286"/>
      <c r="J47" s="286"/>
      <c r="K47" s="286"/>
      <c r="L47" s="286"/>
      <c r="M47" s="286"/>
      <c r="N47" s="286"/>
      <c r="O47" s="286"/>
      <c r="P47" s="286"/>
      <c r="Q47" s="286"/>
      <c r="R47" s="286"/>
      <c r="S47" s="286"/>
      <c r="T47" s="286"/>
      <c r="U47" s="286"/>
      <c r="V47" s="286"/>
      <c r="W47" s="162"/>
      <c r="X47" s="162"/>
      <c r="Y47" s="162"/>
      <c r="Z47" s="162"/>
      <c r="AA47" s="162"/>
      <c r="AB47" s="162"/>
      <c r="AC47" s="162"/>
      <c r="AD47" s="162"/>
      <c r="AE47" s="162"/>
      <c r="AF47" s="162"/>
      <c r="AG47" s="162"/>
      <c r="AH47" s="162"/>
      <c r="AI47" s="162"/>
      <c r="AJ47" s="162"/>
      <c r="AK47" s="162"/>
      <c r="AL47" s="130"/>
      <c r="AM47" s="130"/>
    </row>
    <row r="48" spans="1:39" s="163" customFormat="1" ht="25.5" customHeight="1">
      <c r="A48" s="286" t="s">
        <v>1395</v>
      </c>
      <c r="B48" s="286"/>
      <c r="C48" s="286"/>
      <c r="D48" s="286"/>
      <c r="E48" s="286"/>
      <c r="F48" s="286"/>
      <c r="G48" s="286"/>
      <c r="H48" s="286"/>
      <c r="I48" s="286"/>
      <c r="J48" s="286"/>
      <c r="K48" s="286"/>
      <c r="L48" s="286"/>
      <c r="M48" s="286"/>
      <c r="N48" s="286"/>
      <c r="O48" s="286"/>
      <c r="P48" s="286"/>
      <c r="Q48" s="286"/>
      <c r="R48" s="286"/>
      <c r="S48" s="286"/>
      <c r="T48" s="286"/>
      <c r="U48" s="286"/>
      <c r="V48" s="286"/>
      <c r="W48" s="162"/>
      <c r="X48" s="162"/>
      <c r="Y48" s="162"/>
      <c r="Z48" s="162"/>
      <c r="AA48" s="162"/>
      <c r="AB48" s="162"/>
      <c r="AC48" s="162"/>
      <c r="AD48" s="162"/>
      <c r="AE48" s="162"/>
      <c r="AF48" s="162"/>
      <c r="AG48" s="162"/>
      <c r="AH48" s="162"/>
      <c r="AI48" s="162"/>
      <c r="AJ48" s="162"/>
      <c r="AK48" s="162"/>
      <c r="AL48" s="130"/>
      <c r="AM48" s="130"/>
    </row>
    <row r="49" spans="1:39" s="163" customFormat="1" ht="12.95" customHeight="1">
      <c r="A49" s="286" t="s">
        <v>1396</v>
      </c>
      <c r="B49" s="286"/>
      <c r="C49" s="286"/>
      <c r="D49" s="286"/>
      <c r="E49" s="286"/>
      <c r="F49" s="286"/>
      <c r="G49" s="286"/>
      <c r="H49" s="286"/>
      <c r="I49" s="286"/>
      <c r="J49" s="286"/>
      <c r="K49" s="286"/>
      <c r="L49" s="286"/>
      <c r="M49" s="286"/>
      <c r="N49" s="286"/>
      <c r="O49" s="286"/>
      <c r="P49" s="286"/>
      <c r="Q49" s="286"/>
      <c r="R49" s="286"/>
      <c r="S49" s="286"/>
      <c r="T49" s="286"/>
      <c r="U49" s="286"/>
      <c r="V49" s="286"/>
      <c r="W49" s="162"/>
      <c r="X49" s="162"/>
      <c r="Y49" s="162"/>
      <c r="Z49" s="162"/>
      <c r="AA49" s="162"/>
      <c r="AB49" s="162"/>
      <c r="AC49" s="162"/>
      <c r="AD49" s="162"/>
      <c r="AE49" s="162"/>
      <c r="AF49" s="162"/>
      <c r="AG49" s="162"/>
      <c r="AH49" s="162"/>
      <c r="AI49" s="162"/>
      <c r="AJ49" s="162"/>
      <c r="AK49" s="162"/>
      <c r="AL49" s="130"/>
      <c r="AM49" s="130"/>
    </row>
    <row r="50" spans="1:39" s="163" customFormat="1" ht="12.95" customHeight="1">
      <c r="A50" s="286" t="s">
        <v>1397</v>
      </c>
      <c r="B50" s="286"/>
      <c r="C50" s="286"/>
      <c r="D50" s="286"/>
      <c r="E50" s="286"/>
      <c r="F50" s="286"/>
      <c r="G50" s="286"/>
      <c r="H50" s="286"/>
      <c r="I50" s="286"/>
      <c r="J50" s="286"/>
      <c r="K50" s="286"/>
      <c r="L50" s="286"/>
      <c r="M50" s="286"/>
      <c r="N50" s="286"/>
      <c r="O50" s="286"/>
      <c r="P50" s="286"/>
      <c r="Q50" s="286"/>
      <c r="R50" s="286"/>
      <c r="S50" s="286"/>
      <c r="T50" s="286"/>
      <c r="U50" s="286"/>
      <c r="V50" s="286"/>
      <c r="W50" s="162"/>
      <c r="X50" s="162"/>
      <c r="Y50" s="162"/>
      <c r="Z50" s="162"/>
      <c r="AA50" s="162"/>
      <c r="AB50" s="162"/>
      <c r="AC50" s="162"/>
      <c r="AD50" s="162"/>
      <c r="AE50" s="162"/>
      <c r="AF50" s="162"/>
      <c r="AG50" s="162"/>
      <c r="AH50" s="162"/>
      <c r="AI50" s="162"/>
      <c r="AJ50" s="162"/>
      <c r="AK50" s="162"/>
      <c r="AL50" s="130"/>
      <c r="AM50" s="130"/>
    </row>
    <row r="51" spans="1:39" s="163" customFormat="1" ht="12.95" customHeight="1">
      <c r="A51" s="286"/>
      <c r="B51" s="286"/>
      <c r="C51" s="286"/>
      <c r="D51" s="286"/>
      <c r="E51" s="286"/>
      <c r="F51" s="286"/>
      <c r="G51" s="286"/>
      <c r="H51" s="286"/>
      <c r="I51" s="286"/>
      <c r="J51" s="286"/>
      <c r="K51" s="286"/>
      <c r="L51" s="286"/>
      <c r="M51" s="286"/>
      <c r="N51" s="286"/>
      <c r="O51" s="286"/>
      <c r="P51" s="286"/>
      <c r="Q51" s="286"/>
      <c r="R51" s="286"/>
      <c r="S51" s="286"/>
      <c r="T51" s="286"/>
      <c r="U51" s="286"/>
      <c r="V51" s="286"/>
      <c r="W51" s="162"/>
      <c r="X51" s="162"/>
      <c r="Y51" s="162"/>
      <c r="Z51" s="162"/>
      <c r="AA51" s="162"/>
      <c r="AB51" s="162"/>
      <c r="AC51" s="162"/>
      <c r="AD51" s="162"/>
      <c r="AE51" s="162"/>
      <c r="AF51" s="162"/>
      <c r="AG51" s="162"/>
      <c r="AH51" s="162"/>
      <c r="AI51" s="162"/>
      <c r="AJ51" s="162"/>
      <c r="AK51" s="162"/>
      <c r="AL51" s="130"/>
      <c r="AM51" s="130"/>
    </row>
    <row r="52" spans="1:39" s="163" customFormat="1" ht="12.95" customHeight="1">
      <c r="A52" s="287" t="s">
        <v>1398</v>
      </c>
      <c r="B52" s="287"/>
      <c r="C52" s="287"/>
      <c r="D52" s="287"/>
      <c r="E52" s="287"/>
      <c r="F52" s="287"/>
      <c r="G52" s="287"/>
      <c r="H52" s="287"/>
      <c r="I52" s="287"/>
      <c r="J52" s="287"/>
      <c r="K52" s="287"/>
      <c r="L52" s="287"/>
      <c r="M52" s="287"/>
      <c r="N52" s="287"/>
      <c r="O52" s="287"/>
      <c r="P52" s="287"/>
      <c r="Q52" s="287"/>
      <c r="R52" s="287"/>
      <c r="S52" s="287"/>
      <c r="T52" s="287"/>
      <c r="U52" s="287"/>
      <c r="V52" s="287"/>
      <c r="W52" s="162"/>
      <c r="X52" s="162"/>
      <c r="Y52" s="162"/>
      <c r="Z52" s="162"/>
      <c r="AA52" s="162"/>
      <c r="AB52" s="162"/>
      <c r="AC52" s="162"/>
      <c r="AD52" s="162"/>
      <c r="AE52" s="162"/>
      <c r="AF52" s="162"/>
      <c r="AG52" s="162"/>
      <c r="AH52" s="162"/>
      <c r="AI52" s="162"/>
      <c r="AJ52" s="162"/>
      <c r="AK52" s="162"/>
      <c r="AL52" s="130"/>
      <c r="AM52" s="130"/>
    </row>
    <row r="53" spans="1:39" s="163" customFormat="1" ht="12.95" customHeight="1">
      <c r="A53" s="280" t="s">
        <v>1399</v>
      </c>
      <c r="B53" s="280"/>
      <c r="C53" s="280"/>
      <c r="D53" s="280"/>
      <c r="E53" s="280"/>
      <c r="F53" s="280"/>
      <c r="G53" s="280"/>
      <c r="H53" s="280"/>
      <c r="I53" s="280"/>
      <c r="J53" s="280"/>
      <c r="K53" s="280"/>
      <c r="L53" s="280"/>
      <c r="M53" s="280"/>
      <c r="N53" s="280"/>
      <c r="O53" s="280"/>
      <c r="P53" s="280"/>
      <c r="Q53" s="280"/>
      <c r="R53" s="280"/>
      <c r="S53" s="280"/>
      <c r="T53" s="280"/>
      <c r="U53" s="280"/>
      <c r="V53" s="280"/>
      <c r="W53" s="162"/>
      <c r="X53" s="162"/>
      <c r="Y53" s="162"/>
      <c r="Z53" s="162"/>
      <c r="AA53" s="162"/>
      <c r="AB53" s="162"/>
      <c r="AC53" s="162"/>
      <c r="AD53" s="162"/>
      <c r="AE53" s="162"/>
      <c r="AF53" s="162"/>
      <c r="AG53" s="162"/>
      <c r="AH53" s="162"/>
      <c r="AI53" s="162"/>
      <c r="AJ53" s="162"/>
      <c r="AK53" s="162"/>
      <c r="AL53" s="130"/>
      <c r="AM53" s="130"/>
    </row>
    <row r="54" spans="1:39" s="163" customFormat="1" ht="38.85" customHeight="1">
      <c r="A54" s="288" t="s">
        <v>1400</v>
      </c>
      <c r="B54" s="288"/>
      <c r="C54" s="288"/>
      <c r="D54" s="288"/>
      <c r="E54" s="288"/>
      <c r="F54" s="288"/>
      <c r="G54" s="288"/>
      <c r="H54" s="288"/>
      <c r="I54" s="288"/>
      <c r="J54" s="288"/>
      <c r="K54" s="288"/>
      <c r="L54" s="288"/>
      <c r="M54" s="288"/>
      <c r="N54" s="288"/>
      <c r="O54" s="288"/>
      <c r="P54" s="288"/>
      <c r="Q54" s="288"/>
      <c r="R54" s="288"/>
      <c r="S54" s="288"/>
      <c r="T54" s="288"/>
      <c r="U54" s="288"/>
      <c r="V54" s="288"/>
      <c r="AL54" s="130"/>
      <c r="AM54" s="130"/>
    </row>
    <row r="55" spans="1:39" s="163" customFormat="1" ht="12.95" customHeight="1">
      <c r="A55" s="280" t="s">
        <v>1401</v>
      </c>
      <c r="B55" s="280"/>
      <c r="C55" s="280"/>
      <c r="D55" s="280"/>
      <c r="E55" s="280"/>
      <c r="F55" s="280"/>
      <c r="G55" s="280"/>
      <c r="H55" s="280"/>
      <c r="I55" s="280"/>
      <c r="J55" s="280"/>
      <c r="K55" s="280"/>
      <c r="L55" s="280"/>
      <c r="M55" s="280"/>
      <c r="N55" s="280"/>
      <c r="O55" s="280"/>
      <c r="P55" s="280"/>
      <c r="Q55" s="280"/>
      <c r="R55" s="280"/>
      <c r="S55" s="280"/>
      <c r="T55" s="280"/>
      <c r="U55" s="280"/>
      <c r="V55" s="280"/>
      <c r="W55" s="162"/>
      <c r="X55" s="162"/>
      <c r="Y55" s="162"/>
      <c r="Z55" s="162"/>
      <c r="AA55" s="162"/>
      <c r="AB55" s="162"/>
      <c r="AC55" s="162"/>
      <c r="AD55" s="162"/>
      <c r="AE55" s="162"/>
      <c r="AF55" s="162"/>
      <c r="AG55" s="162"/>
      <c r="AH55" s="162"/>
      <c r="AI55" s="162"/>
      <c r="AJ55" s="162"/>
      <c r="AK55" s="162"/>
      <c r="AL55" s="130"/>
      <c r="AM55" s="130"/>
    </row>
    <row r="56" spans="1:39" s="163" customFormat="1" ht="12.95" customHeight="1">
      <c r="A56" s="280" t="s">
        <v>1402</v>
      </c>
      <c r="B56" s="280"/>
      <c r="C56" s="280"/>
      <c r="D56" s="280"/>
      <c r="E56" s="280"/>
      <c r="F56" s="280"/>
      <c r="G56" s="280"/>
      <c r="H56" s="280"/>
      <c r="I56" s="280"/>
      <c r="J56" s="280"/>
      <c r="K56" s="280"/>
      <c r="L56" s="280"/>
      <c r="M56" s="280"/>
      <c r="N56" s="280"/>
      <c r="O56" s="280"/>
      <c r="P56" s="280"/>
      <c r="Q56" s="280"/>
      <c r="R56" s="280"/>
      <c r="S56" s="280"/>
      <c r="T56" s="280"/>
      <c r="U56" s="280"/>
      <c r="V56" s="280"/>
      <c r="W56" s="162"/>
      <c r="X56" s="162"/>
      <c r="Y56" s="162"/>
      <c r="Z56" s="162"/>
      <c r="AA56" s="162"/>
      <c r="AB56" s="162"/>
      <c r="AC56" s="162"/>
      <c r="AD56" s="162"/>
      <c r="AE56" s="162"/>
      <c r="AF56" s="162"/>
      <c r="AG56" s="162"/>
      <c r="AH56" s="162"/>
      <c r="AI56" s="162"/>
      <c r="AJ56" s="162"/>
      <c r="AK56" s="162"/>
      <c r="AL56" s="130"/>
      <c r="AM56" s="130"/>
    </row>
    <row r="57" spans="1:39" s="163" customFormat="1" ht="12.95" customHeight="1">
      <c r="A57" s="281" t="s">
        <v>1403</v>
      </c>
      <c r="B57" s="281"/>
      <c r="C57" s="281"/>
      <c r="D57" s="281"/>
      <c r="E57" s="281"/>
      <c r="F57" s="281"/>
      <c r="G57" s="281"/>
      <c r="H57" s="281"/>
      <c r="I57" s="281"/>
      <c r="J57" s="281"/>
      <c r="K57" s="281"/>
      <c r="L57" s="281"/>
      <c r="M57" s="281"/>
      <c r="N57" s="281"/>
      <c r="O57" s="281"/>
      <c r="P57" s="281"/>
      <c r="Q57" s="281"/>
      <c r="R57" s="281"/>
      <c r="S57" s="281"/>
      <c r="T57" s="281"/>
      <c r="U57" s="281"/>
      <c r="V57" s="281"/>
      <c r="W57" s="162"/>
      <c r="X57" s="162"/>
      <c r="Y57" s="162"/>
      <c r="Z57" s="162"/>
      <c r="AA57" s="162"/>
      <c r="AB57" s="162"/>
      <c r="AC57" s="162"/>
      <c r="AD57" s="162"/>
      <c r="AE57" s="162"/>
      <c r="AF57" s="162"/>
      <c r="AG57" s="162"/>
      <c r="AH57" s="162"/>
      <c r="AI57" s="162"/>
      <c r="AJ57" s="162"/>
      <c r="AK57" s="162"/>
      <c r="AL57" s="130"/>
      <c r="AM57" s="130"/>
    </row>
    <row r="58" spans="1:39" s="163" customFormat="1" ht="12.95" customHeight="1">
      <c r="A58" s="289"/>
      <c r="B58" s="289"/>
      <c r="C58" s="289"/>
      <c r="D58" s="289"/>
      <c r="E58" s="289"/>
      <c r="F58" s="289"/>
      <c r="G58" s="289"/>
      <c r="H58" s="289"/>
      <c r="I58" s="289"/>
      <c r="J58" s="289"/>
      <c r="K58" s="289"/>
      <c r="L58" s="289"/>
      <c r="M58" s="289"/>
      <c r="N58" s="289"/>
      <c r="O58" s="289"/>
      <c r="P58" s="289"/>
      <c r="Q58" s="289"/>
      <c r="R58" s="289"/>
      <c r="S58" s="289"/>
      <c r="T58" s="289"/>
      <c r="U58" s="289"/>
      <c r="V58" s="289"/>
      <c r="W58" s="162"/>
      <c r="X58" s="162"/>
      <c r="Y58" s="162"/>
      <c r="Z58" s="162"/>
      <c r="AA58" s="162"/>
      <c r="AB58" s="162"/>
      <c r="AC58" s="162"/>
      <c r="AD58" s="162"/>
      <c r="AE58" s="162"/>
      <c r="AF58" s="162"/>
      <c r="AG58" s="162"/>
      <c r="AH58" s="162"/>
      <c r="AI58" s="162"/>
      <c r="AJ58" s="162"/>
      <c r="AK58" s="162"/>
      <c r="AL58" s="130"/>
      <c r="AM58" s="130"/>
    </row>
    <row r="59" spans="1:39" s="163" customFormat="1" ht="12.95" customHeight="1">
      <c r="A59" s="290" t="s">
        <v>182</v>
      </c>
      <c r="B59" s="290"/>
      <c r="C59" s="290"/>
      <c r="D59" s="290"/>
      <c r="E59" s="290"/>
      <c r="F59" s="290"/>
      <c r="G59" s="290"/>
      <c r="H59" s="290"/>
      <c r="I59" s="290"/>
      <c r="J59" s="290"/>
      <c r="K59" s="290"/>
      <c r="L59" s="290"/>
      <c r="M59" s="290"/>
      <c r="N59" s="290"/>
      <c r="O59" s="290"/>
      <c r="P59" s="290"/>
      <c r="Q59" s="290"/>
      <c r="R59" s="290"/>
      <c r="S59" s="290"/>
      <c r="T59" s="290"/>
      <c r="U59" s="290"/>
      <c r="V59" s="290"/>
      <c r="W59" s="162"/>
      <c r="X59" s="162"/>
      <c r="Y59" s="162"/>
      <c r="Z59" s="162"/>
      <c r="AA59" s="162"/>
      <c r="AB59" s="162"/>
      <c r="AC59" s="162"/>
      <c r="AD59" s="162"/>
      <c r="AE59" s="162"/>
      <c r="AF59" s="162"/>
      <c r="AG59" s="162"/>
      <c r="AH59" s="162"/>
      <c r="AI59" s="162"/>
      <c r="AJ59" s="162"/>
      <c r="AK59" s="162"/>
      <c r="AL59" s="130"/>
      <c r="AM59" s="130"/>
    </row>
    <row r="60" spans="1:39" s="163" customFormat="1" ht="12.95" customHeight="1">
      <c r="A60" s="290" t="s">
        <v>183</v>
      </c>
      <c r="B60" s="290"/>
      <c r="C60" s="290"/>
      <c r="D60" s="290"/>
      <c r="E60" s="290"/>
      <c r="F60" s="290"/>
      <c r="G60" s="290"/>
      <c r="H60" s="290"/>
      <c r="I60" s="290"/>
      <c r="J60" s="290"/>
      <c r="K60" s="290"/>
      <c r="L60" s="290"/>
      <c r="M60" s="290"/>
      <c r="N60" s="290"/>
      <c r="O60" s="290"/>
      <c r="P60" s="290"/>
      <c r="Q60" s="290"/>
      <c r="R60" s="290"/>
      <c r="S60" s="290"/>
      <c r="T60" s="290"/>
      <c r="U60" s="290"/>
      <c r="V60" s="290"/>
      <c r="W60" s="162"/>
      <c r="X60" s="162"/>
      <c r="Y60" s="162"/>
      <c r="Z60" s="162"/>
      <c r="AA60" s="162"/>
      <c r="AB60" s="162"/>
      <c r="AC60" s="162"/>
      <c r="AD60" s="162"/>
      <c r="AE60" s="162"/>
      <c r="AF60" s="162"/>
      <c r="AG60" s="162"/>
      <c r="AH60" s="162"/>
      <c r="AI60" s="162"/>
      <c r="AJ60" s="162"/>
      <c r="AK60" s="162"/>
      <c r="AL60" s="130"/>
      <c r="AM60" s="130"/>
    </row>
    <row r="61" spans="1:39" s="163" customFormat="1" ht="12.95" customHeight="1">
      <c r="A61" s="282" t="s">
        <v>1404</v>
      </c>
      <c r="B61" s="282"/>
      <c r="C61" s="282"/>
      <c r="D61" s="282"/>
      <c r="E61" s="282"/>
      <c r="F61" s="282"/>
      <c r="G61" s="282"/>
      <c r="H61" s="282"/>
      <c r="I61" s="282"/>
      <c r="J61" s="282"/>
      <c r="K61" s="282"/>
      <c r="L61" s="282"/>
      <c r="M61" s="282"/>
      <c r="N61" s="282"/>
      <c r="O61" s="282"/>
      <c r="P61" s="282"/>
      <c r="Q61" s="282"/>
      <c r="R61" s="282"/>
      <c r="S61" s="282"/>
      <c r="T61" s="282"/>
      <c r="U61" s="282"/>
      <c r="V61" s="282"/>
      <c r="W61" s="162"/>
      <c r="X61" s="162"/>
      <c r="Y61" s="162"/>
      <c r="Z61" s="162"/>
      <c r="AA61" s="162"/>
      <c r="AB61" s="162"/>
      <c r="AC61" s="162"/>
      <c r="AD61" s="162"/>
      <c r="AE61" s="162"/>
      <c r="AF61" s="162"/>
      <c r="AG61" s="162"/>
      <c r="AH61" s="162"/>
      <c r="AI61" s="162"/>
      <c r="AJ61" s="162"/>
      <c r="AK61" s="162"/>
      <c r="AL61" s="130"/>
      <c r="AM61" s="130"/>
    </row>
    <row r="62" spans="1:39" s="163" customFormat="1" ht="12.95" customHeight="1">
      <c r="A62" s="285" t="s">
        <v>1405</v>
      </c>
      <c r="B62" s="285"/>
      <c r="C62" s="285"/>
      <c r="D62" s="285"/>
      <c r="E62" s="285"/>
      <c r="F62" s="285"/>
      <c r="G62" s="285"/>
      <c r="H62" s="285"/>
      <c r="I62" s="285"/>
      <c r="J62" s="285"/>
      <c r="K62" s="285"/>
      <c r="L62" s="285"/>
      <c r="M62" s="285"/>
      <c r="N62" s="285"/>
      <c r="O62" s="285"/>
      <c r="P62" s="285"/>
      <c r="Q62" s="285"/>
      <c r="R62" s="285"/>
      <c r="S62" s="285"/>
      <c r="T62" s="285"/>
      <c r="U62" s="285"/>
      <c r="V62" s="285"/>
      <c r="W62" s="162"/>
      <c r="X62" s="162"/>
      <c r="Y62" s="162"/>
      <c r="Z62" s="162"/>
      <c r="AA62" s="162"/>
      <c r="AB62" s="162"/>
      <c r="AC62" s="162"/>
      <c r="AD62" s="162"/>
      <c r="AE62" s="162"/>
      <c r="AF62" s="162"/>
      <c r="AG62" s="162"/>
      <c r="AH62" s="162"/>
      <c r="AI62" s="162"/>
      <c r="AJ62" s="162"/>
      <c r="AK62" s="162"/>
      <c r="AL62" s="130"/>
      <c r="AM62" s="130"/>
    </row>
    <row r="63" spans="1:39" s="163" customFormat="1" ht="12.95" customHeight="1">
      <c r="A63" s="283" t="s">
        <v>1406</v>
      </c>
      <c r="B63" s="283"/>
      <c r="C63" s="283"/>
      <c r="D63" s="283"/>
      <c r="E63" s="283"/>
      <c r="F63" s="283"/>
      <c r="G63" s="283"/>
      <c r="H63" s="283"/>
      <c r="I63" s="283"/>
      <c r="J63" s="283"/>
      <c r="K63" s="283"/>
      <c r="L63" s="283"/>
      <c r="M63" s="283"/>
      <c r="N63" s="283"/>
      <c r="O63" s="283"/>
      <c r="P63" s="283"/>
      <c r="Q63" s="283"/>
      <c r="R63" s="283"/>
      <c r="S63" s="283"/>
      <c r="T63" s="283"/>
      <c r="U63" s="283"/>
      <c r="V63" s="283"/>
      <c r="W63" s="162"/>
      <c r="X63" s="162"/>
      <c r="Y63" s="162"/>
      <c r="Z63" s="162"/>
      <c r="AA63" s="162"/>
      <c r="AB63" s="162"/>
      <c r="AC63" s="162"/>
      <c r="AD63" s="162"/>
      <c r="AE63" s="162"/>
      <c r="AF63" s="162"/>
      <c r="AG63" s="162"/>
      <c r="AH63" s="162"/>
      <c r="AI63" s="162"/>
      <c r="AJ63" s="162"/>
      <c r="AK63" s="162"/>
      <c r="AL63" s="130"/>
      <c r="AM63" s="130"/>
    </row>
    <row r="64" spans="1:39" s="163" customFormat="1" ht="12.95" customHeight="1">
      <c r="A64" s="283" t="s">
        <v>1407</v>
      </c>
      <c r="B64" s="283"/>
      <c r="C64" s="283"/>
      <c r="D64" s="283"/>
      <c r="E64" s="283"/>
      <c r="F64" s="283"/>
      <c r="G64" s="283"/>
      <c r="H64" s="283"/>
      <c r="I64" s="283"/>
      <c r="J64" s="283"/>
      <c r="K64" s="283"/>
      <c r="L64" s="283"/>
      <c r="M64" s="283"/>
      <c r="N64" s="283"/>
      <c r="O64" s="283"/>
      <c r="P64" s="283"/>
      <c r="Q64" s="283"/>
      <c r="R64" s="283"/>
      <c r="S64" s="283"/>
      <c r="T64" s="283"/>
      <c r="U64" s="283"/>
      <c r="V64" s="283"/>
      <c r="W64" s="162"/>
      <c r="X64" s="162"/>
      <c r="Y64" s="162"/>
      <c r="Z64" s="162"/>
      <c r="AA64" s="162"/>
      <c r="AB64" s="162"/>
      <c r="AC64" s="162"/>
      <c r="AD64" s="162"/>
      <c r="AE64" s="162"/>
      <c r="AF64" s="162"/>
      <c r="AG64" s="162"/>
      <c r="AH64" s="162"/>
      <c r="AI64" s="162"/>
      <c r="AJ64" s="162"/>
      <c r="AK64" s="162"/>
      <c r="AL64" s="130"/>
      <c r="AM64" s="130"/>
    </row>
    <row r="65" spans="1:39" s="163" customFormat="1" ht="12.95" customHeight="1">
      <c r="A65" s="283" t="s">
        <v>1408</v>
      </c>
      <c r="B65" s="283"/>
      <c r="C65" s="283"/>
      <c r="D65" s="283"/>
      <c r="E65" s="283"/>
      <c r="F65" s="283"/>
      <c r="G65" s="283"/>
      <c r="H65" s="283"/>
      <c r="I65" s="283"/>
      <c r="J65" s="283"/>
      <c r="K65" s="283"/>
      <c r="L65" s="283"/>
      <c r="M65" s="283"/>
      <c r="N65" s="283"/>
      <c r="O65" s="283"/>
      <c r="P65" s="283"/>
      <c r="Q65" s="283"/>
      <c r="R65" s="283"/>
      <c r="S65" s="283"/>
      <c r="T65" s="283"/>
      <c r="U65" s="283"/>
      <c r="V65" s="283"/>
      <c r="W65" s="162"/>
      <c r="X65" s="162"/>
      <c r="Y65" s="162"/>
      <c r="Z65" s="162"/>
      <c r="AA65" s="162"/>
      <c r="AB65" s="162"/>
      <c r="AC65" s="162"/>
      <c r="AD65" s="162"/>
      <c r="AE65" s="162"/>
      <c r="AF65" s="162"/>
      <c r="AG65" s="162"/>
      <c r="AH65" s="162"/>
      <c r="AI65" s="162"/>
      <c r="AJ65" s="162"/>
      <c r="AK65" s="162"/>
      <c r="AL65" s="130"/>
      <c r="AM65" s="130"/>
    </row>
    <row r="66" spans="1:39" s="163" customFormat="1" ht="12.95" customHeight="1">
      <c r="A66" s="283" t="s">
        <v>1409</v>
      </c>
      <c r="B66" s="283"/>
      <c r="C66" s="283"/>
      <c r="D66" s="283"/>
      <c r="E66" s="283"/>
      <c r="F66" s="283"/>
      <c r="G66" s="283"/>
      <c r="H66" s="283"/>
      <c r="I66" s="283"/>
      <c r="J66" s="283"/>
      <c r="K66" s="283"/>
      <c r="L66" s="283"/>
      <c r="M66" s="283"/>
      <c r="N66" s="283"/>
      <c r="O66" s="283"/>
      <c r="P66" s="283"/>
      <c r="Q66" s="283"/>
      <c r="R66" s="283"/>
      <c r="S66" s="283"/>
      <c r="T66" s="283"/>
      <c r="U66" s="283"/>
      <c r="V66" s="283"/>
      <c r="W66" s="162"/>
      <c r="X66" s="162"/>
      <c r="Y66" s="162"/>
      <c r="Z66" s="162"/>
      <c r="AA66" s="162"/>
      <c r="AB66" s="162"/>
      <c r="AC66" s="162"/>
      <c r="AD66" s="162"/>
      <c r="AE66" s="162"/>
      <c r="AF66" s="162"/>
      <c r="AG66" s="162"/>
      <c r="AH66" s="162"/>
      <c r="AI66" s="162"/>
      <c r="AJ66" s="162"/>
      <c r="AK66" s="162"/>
      <c r="AL66" s="130"/>
      <c r="AM66" s="130"/>
    </row>
    <row r="67" spans="1:39" s="163" customFormat="1" ht="12.95" customHeight="1">
      <c r="A67" s="282" t="s">
        <v>279</v>
      </c>
      <c r="B67" s="282"/>
      <c r="C67" s="282"/>
      <c r="D67" s="282"/>
      <c r="E67" s="282"/>
      <c r="F67" s="282"/>
      <c r="G67" s="282"/>
      <c r="H67" s="282"/>
      <c r="I67" s="282"/>
      <c r="J67" s="282"/>
      <c r="K67" s="282"/>
      <c r="L67" s="282"/>
      <c r="M67" s="282"/>
      <c r="N67" s="282"/>
      <c r="O67" s="282"/>
      <c r="P67" s="282"/>
      <c r="Q67" s="282"/>
      <c r="R67" s="282"/>
      <c r="S67" s="282"/>
      <c r="T67" s="282"/>
      <c r="U67" s="282"/>
      <c r="V67" s="282"/>
      <c r="W67" s="162"/>
      <c r="X67" s="162"/>
      <c r="Y67" s="162"/>
      <c r="Z67" s="162"/>
      <c r="AA67" s="162"/>
      <c r="AB67" s="162"/>
      <c r="AC67" s="162"/>
      <c r="AD67" s="162"/>
      <c r="AE67" s="162"/>
      <c r="AF67" s="162"/>
      <c r="AG67" s="162"/>
      <c r="AH67" s="162"/>
      <c r="AI67" s="162"/>
      <c r="AJ67" s="162"/>
      <c r="AK67" s="162"/>
      <c r="AL67" s="130"/>
      <c r="AM67" s="130"/>
    </row>
    <row r="68" spans="1:39" s="163" customFormat="1" ht="12.95" customHeight="1">
      <c r="A68" s="283" t="s">
        <v>1410</v>
      </c>
      <c r="B68" s="283"/>
      <c r="C68" s="283"/>
      <c r="D68" s="283"/>
      <c r="E68" s="283"/>
      <c r="F68" s="283"/>
      <c r="G68" s="283"/>
      <c r="H68" s="283"/>
      <c r="I68" s="283"/>
      <c r="J68" s="283"/>
      <c r="K68" s="283"/>
      <c r="L68" s="283"/>
      <c r="M68" s="283"/>
      <c r="N68" s="283"/>
      <c r="O68" s="283"/>
      <c r="P68" s="283"/>
      <c r="Q68" s="283"/>
      <c r="R68" s="283"/>
      <c r="S68" s="283"/>
      <c r="T68" s="283"/>
      <c r="U68" s="283"/>
      <c r="V68" s="283"/>
      <c r="W68" s="162"/>
      <c r="X68" s="162"/>
      <c r="Y68" s="162"/>
      <c r="Z68" s="162"/>
      <c r="AA68" s="162"/>
      <c r="AB68" s="162"/>
      <c r="AC68" s="162"/>
      <c r="AD68" s="162"/>
      <c r="AE68" s="162"/>
      <c r="AF68" s="162"/>
      <c r="AG68" s="162"/>
      <c r="AH68" s="162"/>
      <c r="AI68" s="162"/>
      <c r="AJ68" s="162"/>
      <c r="AK68" s="162"/>
      <c r="AL68" s="130"/>
      <c r="AM68" s="130"/>
    </row>
    <row r="69" spans="1:39" s="163" customFormat="1" ht="12.95" customHeight="1">
      <c r="A69" s="283" t="s">
        <v>1411</v>
      </c>
      <c r="B69" s="283"/>
      <c r="C69" s="283"/>
      <c r="D69" s="283"/>
      <c r="E69" s="283"/>
      <c r="F69" s="283"/>
      <c r="G69" s="283"/>
      <c r="H69" s="283"/>
      <c r="I69" s="283"/>
      <c r="J69" s="283"/>
      <c r="K69" s="283"/>
      <c r="L69" s="283"/>
      <c r="M69" s="283"/>
      <c r="N69" s="283"/>
      <c r="O69" s="283"/>
      <c r="P69" s="283"/>
      <c r="Q69" s="283"/>
      <c r="R69" s="283"/>
      <c r="S69" s="283"/>
      <c r="T69" s="283"/>
      <c r="U69" s="283"/>
      <c r="V69" s="283"/>
      <c r="W69" s="162"/>
      <c r="X69" s="162"/>
      <c r="Y69" s="162"/>
      <c r="Z69" s="162"/>
      <c r="AA69" s="162"/>
      <c r="AB69" s="162"/>
      <c r="AC69" s="162"/>
      <c r="AD69" s="162"/>
      <c r="AE69" s="162"/>
      <c r="AF69" s="162"/>
      <c r="AG69" s="162"/>
      <c r="AH69" s="162"/>
      <c r="AI69" s="162"/>
      <c r="AJ69" s="162"/>
      <c r="AK69" s="162"/>
      <c r="AL69" s="130"/>
      <c r="AM69" s="130"/>
    </row>
    <row r="70" spans="1:39" s="163" customFormat="1" ht="12.95" customHeight="1">
      <c r="A70" s="283" t="s">
        <v>1412</v>
      </c>
      <c r="B70" s="283"/>
      <c r="C70" s="283"/>
      <c r="D70" s="283"/>
      <c r="E70" s="283"/>
      <c r="F70" s="283"/>
      <c r="G70" s="283"/>
      <c r="H70" s="283"/>
      <c r="I70" s="283"/>
      <c r="J70" s="283"/>
      <c r="K70" s="283"/>
      <c r="L70" s="283"/>
      <c r="M70" s="283"/>
      <c r="N70" s="283"/>
      <c r="O70" s="283"/>
      <c r="P70" s="283"/>
      <c r="Q70" s="283"/>
      <c r="R70" s="283"/>
      <c r="S70" s="283"/>
      <c r="T70" s="283"/>
      <c r="U70" s="283"/>
      <c r="V70" s="283"/>
      <c r="W70" s="162"/>
      <c r="X70" s="162"/>
      <c r="Y70" s="162"/>
      <c r="Z70" s="162"/>
      <c r="AA70" s="162"/>
      <c r="AB70" s="162"/>
      <c r="AC70" s="162"/>
      <c r="AD70" s="162"/>
      <c r="AE70" s="162"/>
      <c r="AF70" s="162"/>
      <c r="AG70" s="162"/>
      <c r="AH70" s="162"/>
      <c r="AI70" s="162"/>
      <c r="AJ70" s="162"/>
      <c r="AK70" s="162"/>
      <c r="AL70" s="130"/>
      <c r="AM70" s="130"/>
    </row>
    <row r="71" spans="1:39" s="163" customFormat="1" ht="12.95" customHeight="1">
      <c r="A71" s="283" t="s">
        <v>1413</v>
      </c>
      <c r="B71" s="283"/>
      <c r="C71" s="283"/>
      <c r="D71" s="283"/>
      <c r="E71" s="283"/>
      <c r="F71" s="283"/>
      <c r="G71" s="283"/>
      <c r="H71" s="283"/>
      <c r="I71" s="283"/>
      <c r="J71" s="283"/>
      <c r="K71" s="283"/>
      <c r="L71" s="283"/>
      <c r="M71" s="283"/>
      <c r="N71" s="283"/>
      <c r="O71" s="283"/>
      <c r="P71" s="283"/>
      <c r="Q71" s="283"/>
      <c r="R71" s="283"/>
      <c r="S71" s="283"/>
      <c r="T71" s="283"/>
      <c r="U71" s="283"/>
      <c r="V71" s="283"/>
      <c r="W71" s="162"/>
      <c r="X71" s="162"/>
      <c r="Y71" s="162"/>
      <c r="Z71" s="162"/>
      <c r="AA71" s="162"/>
      <c r="AB71" s="162"/>
      <c r="AC71" s="162"/>
      <c r="AD71" s="162"/>
      <c r="AE71" s="162"/>
      <c r="AF71" s="162"/>
      <c r="AG71" s="162"/>
      <c r="AH71" s="162"/>
      <c r="AI71" s="162"/>
      <c r="AJ71" s="162"/>
      <c r="AK71" s="162"/>
      <c r="AL71" s="130"/>
      <c r="AM71" s="130"/>
    </row>
    <row r="72" spans="1:39" s="163" customFormat="1" ht="12" customHeight="1">
      <c r="A72" s="283" t="s">
        <v>1414</v>
      </c>
      <c r="B72" s="283"/>
      <c r="C72" s="283"/>
      <c r="D72" s="283"/>
      <c r="E72" s="283"/>
      <c r="F72" s="283"/>
      <c r="G72" s="283"/>
      <c r="H72" s="283"/>
      <c r="I72" s="283"/>
      <c r="J72" s="283"/>
      <c r="K72" s="283"/>
      <c r="L72" s="283"/>
      <c r="M72" s="283"/>
      <c r="N72" s="283"/>
      <c r="O72" s="283"/>
      <c r="P72" s="283"/>
      <c r="Q72" s="283"/>
      <c r="R72" s="283"/>
      <c r="S72" s="283"/>
      <c r="T72" s="283"/>
      <c r="U72" s="283"/>
      <c r="V72" s="283"/>
      <c r="W72" s="162"/>
      <c r="X72" s="162"/>
      <c r="Y72" s="162"/>
      <c r="Z72" s="162"/>
      <c r="AA72" s="162"/>
      <c r="AB72" s="162"/>
      <c r="AC72" s="162"/>
      <c r="AD72" s="162"/>
      <c r="AE72" s="162"/>
      <c r="AF72" s="162"/>
      <c r="AG72" s="162"/>
      <c r="AH72" s="162"/>
      <c r="AI72" s="162"/>
      <c r="AJ72" s="162"/>
      <c r="AK72" s="162"/>
      <c r="AL72" s="130"/>
      <c r="AM72" s="130"/>
    </row>
    <row r="73" spans="1:39" s="163" customFormat="1" ht="12.75" customHeight="1">
      <c r="A73" s="283" t="s">
        <v>1415</v>
      </c>
      <c r="B73" s="283"/>
      <c r="C73" s="283"/>
      <c r="D73" s="283"/>
      <c r="E73" s="283"/>
      <c r="F73" s="283"/>
      <c r="G73" s="283"/>
      <c r="H73" s="283"/>
      <c r="I73" s="283"/>
      <c r="J73" s="283"/>
      <c r="K73" s="283"/>
      <c r="L73" s="283"/>
      <c r="M73" s="283"/>
      <c r="N73" s="283"/>
      <c r="O73" s="283"/>
      <c r="P73" s="283"/>
      <c r="Q73" s="283"/>
      <c r="R73" s="283"/>
      <c r="S73" s="283"/>
      <c r="T73" s="283"/>
      <c r="U73" s="283"/>
      <c r="V73" s="283"/>
      <c r="W73" s="162"/>
      <c r="X73" s="162"/>
      <c r="Y73" s="162"/>
      <c r="Z73" s="162"/>
      <c r="AA73" s="162"/>
      <c r="AB73" s="162"/>
      <c r="AC73" s="162"/>
      <c r="AD73" s="162"/>
      <c r="AE73" s="162"/>
      <c r="AF73" s="162"/>
      <c r="AG73" s="162"/>
      <c r="AH73" s="162"/>
      <c r="AI73" s="162"/>
      <c r="AJ73" s="162"/>
      <c r="AK73" s="162"/>
      <c r="AL73" s="130"/>
      <c r="AM73" s="130"/>
    </row>
    <row r="74" spans="1:39" s="163" customFormat="1" ht="25.5" customHeight="1">
      <c r="A74" s="284" t="s">
        <v>185</v>
      </c>
      <c r="B74" s="284"/>
      <c r="C74" s="284"/>
      <c r="D74" s="284"/>
      <c r="E74" s="284"/>
      <c r="F74" s="284"/>
      <c r="G74" s="284"/>
      <c r="H74" s="284"/>
      <c r="I74" s="284"/>
      <c r="J74" s="284"/>
      <c r="K74" s="284"/>
      <c r="L74" s="284"/>
      <c r="M74" s="284"/>
      <c r="N74" s="284"/>
      <c r="O74" s="284"/>
      <c r="P74" s="284"/>
      <c r="Q74" s="284"/>
      <c r="R74" s="284"/>
      <c r="S74" s="284"/>
      <c r="T74" s="284"/>
      <c r="U74" s="284"/>
      <c r="V74" s="284"/>
      <c r="W74" s="162"/>
      <c r="X74" s="162"/>
      <c r="Y74" s="162"/>
      <c r="Z74" s="162"/>
      <c r="AA74" s="162"/>
      <c r="AB74" s="162"/>
      <c r="AC74" s="162"/>
      <c r="AD74" s="162"/>
      <c r="AE74" s="162"/>
      <c r="AF74" s="162"/>
      <c r="AG74" s="162"/>
      <c r="AH74" s="162"/>
      <c r="AI74" s="162"/>
      <c r="AJ74" s="162"/>
      <c r="AK74" s="162"/>
      <c r="AL74" s="130"/>
      <c r="AM74" s="130"/>
    </row>
    <row r="75" spans="1:39" s="163" customFormat="1" ht="12.75" customHeight="1">
      <c r="A75" s="280" t="s">
        <v>1416</v>
      </c>
      <c r="B75" s="280"/>
      <c r="C75" s="280"/>
      <c r="D75" s="280"/>
      <c r="E75" s="280"/>
      <c r="F75" s="280"/>
      <c r="G75" s="280"/>
      <c r="H75" s="280"/>
      <c r="I75" s="280"/>
      <c r="J75" s="280"/>
      <c r="K75" s="280"/>
      <c r="L75" s="280"/>
      <c r="M75" s="280"/>
      <c r="N75" s="280"/>
      <c r="O75" s="280"/>
      <c r="P75" s="280"/>
      <c r="Q75" s="280"/>
      <c r="R75" s="280"/>
      <c r="S75" s="280"/>
      <c r="T75" s="280"/>
      <c r="U75" s="280"/>
      <c r="V75" s="280"/>
      <c r="W75" s="162"/>
      <c r="X75" s="162"/>
      <c r="Y75" s="162"/>
      <c r="Z75" s="162"/>
      <c r="AA75" s="162"/>
      <c r="AB75" s="162"/>
      <c r="AC75" s="162"/>
      <c r="AD75" s="162"/>
      <c r="AE75" s="162"/>
      <c r="AF75" s="162"/>
      <c r="AG75" s="162"/>
      <c r="AH75" s="162"/>
      <c r="AI75" s="162"/>
      <c r="AJ75" s="162"/>
      <c r="AK75" s="162"/>
      <c r="AL75" s="130"/>
      <c r="AM75" s="130"/>
    </row>
    <row r="76" spans="1:39" s="163" customFormat="1" ht="12.75" customHeight="1">
      <c r="A76" s="283" t="s">
        <v>1417</v>
      </c>
      <c r="B76" s="283"/>
      <c r="C76" s="283"/>
      <c r="D76" s="283"/>
      <c r="E76" s="283"/>
      <c r="F76" s="283"/>
      <c r="G76" s="283"/>
      <c r="H76" s="283"/>
      <c r="I76" s="283"/>
      <c r="J76" s="283"/>
      <c r="K76" s="283"/>
      <c r="L76" s="283"/>
      <c r="M76" s="283"/>
      <c r="N76" s="283"/>
      <c r="O76" s="283"/>
      <c r="P76" s="283"/>
      <c r="Q76" s="283"/>
      <c r="R76" s="283"/>
      <c r="S76" s="283"/>
      <c r="T76" s="283"/>
      <c r="U76" s="283"/>
      <c r="V76" s="283"/>
      <c r="W76" s="162"/>
      <c r="X76" s="162"/>
      <c r="Y76" s="162"/>
      <c r="Z76" s="162"/>
      <c r="AA76" s="162"/>
      <c r="AB76" s="162"/>
      <c r="AC76" s="162"/>
      <c r="AD76" s="162"/>
      <c r="AE76" s="162"/>
      <c r="AF76" s="162"/>
      <c r="AG76" s="162"/>
      <c r="AH76" s="162"/>
      <c r="AI76" s="162"/>
      <c r="AJ76" s="162"/>
      <c r="AK76" s="162"/>
      <c r="AL76" s="130"/>
      <c r="AM76" s="130"/>
    </row>
    <row r="77" spans="1:39" s="163" customFormat="1" ht="12.75" customHeight="1">
      <c r="A77" s="284" t="s">
        <v>186</v>
      </c>
      <c r="B77" s="284"/>
      <c r="C77" s="284"/>
      <c r="D77" s="284"/>
      <c r="E77" s="284"/>
      <c r="F77" s="284"/>
      <c r="G77" s="284"/>
      <c r="H77" s="284"/>
      <c r="I77" s="284"/>
      <c r="J77" s="284"/>
      <c r="K77" s="284"/>
      <c r="L77" s="284"/>
      <c r="M77" s="284"/>
      <c r="N77" s="284"/>
      <c r="O77" s="284"/>
      <c r="P77" s="284"/>
      <c r="Q77" s="284"/>
      <c r="R77" s="284"/>
      <c r="S77" s="284"/>
      <c r="T77" s="284"/>
      <c r="U77" s="284"/>
      <c r="V77" s="284"/>
      <c r="W77" s="162"/>
      <c r="X77" s="162"/>
      <c r="Y77" s="162"/>
      <c r="Z77" s="162"/>
      <c r="AA77" s="162"/>
      <c r="AB77" s="162"/>
      <c r="AC77" s="162"/>
      <c r="AD77" s="162"/>
      <c r="AE77" s="162"/>
      <c r="AF77" s="162"/>
      <c r="AG77" s="162"/>
      <c r="AH77" s="162"/>
      <c r="AI77" s="162"/>
      <c r="AJ77" s="162"/>
      <c r="AK77" s="162"/>
      <c r="AL77" s="130"/>
      <c r="AM77" s="130"/>
    </row>
    <row r="78" spans="1:39" s="163" customFormat="1" ht="12.75" customHeight="1">
      <c r="A78" s="283" t="s">
        <v>1418</v>
      </c>
      <c r="B78" s="283"/>
      <c r="C78" s="283"/>
      <c r="D78" s="283"/>
      <c r="E78" s="283"/>
      <c r="F78" s="283"/>
      <c r="G78" s="283"/>
      <c r="H78" s="283"/>
      <c r="I78" s="283"/>
      <c r="J78" s="283"/>
      <c r="K78" s="283"/>
      <c r="L78" s="283"/>
      <c r="M78" s="283"/>
      <c r="N78" s="283"/>
      <c r="O78" s="283"/>
      <c r="P78" s="283"/>
      <c r="Q78" s="283"/>
      <c r="R78" s="283"/>
      <c r="S78" s="283"/>
      <c r="T78" s="283"/>
      <c r="U78" s="283"/>
      <c r="V78" s="283"/>
      <c r="W78" s="162"/>
      <c r="X78" s="162"/>
      <c r="Y78" s="162"/>
      <c r="Z78" s="162"/>
      <c r="AA78" s="162"/>
      <c r="AB78" s="162"/>
      <c r="AC78" s="162"/>
      <c r="AD78" s="162"/>
      <c r="AE78" s="162"/>
      <c r="AF78" s="162"/>
      <c r="AG78" s="162"/>
      <c r="AH78" s="162"/>
      <c r="AI78" s="162"/>
      <c r="AJ78" s="162"/>
      <c r="AK78" s="162"/>
      <c r="AL78" s="130"/>
      <c r="AM78" s="130"/>
    </row>
    <row r="79" spans="1:39" s="163" customFormat="1" ht="12" customHeight="1">
      <c r="A79" s="283" t="s">
        <v>1419</v>
      </c>
      <c r="B79" s="283"/>
      <c r="C79" s="283"/>
      <c r="D79" s="283"/>
      <c r="E79" s="283"/>
      <c r="F79" s="283"/>
      <c r="G79" s="283"/>
      <c r="H79" s="283"/>
      <c r="I79" s="283"/>
      <c r="J79" s="283"/>
      <c r="K79" s="283"/>
      <c r="L79" s="283"/>
      <c r="M79" s="283"/>
      <c r="N79" s="283"/>
      <c r="O79" s="283"/>
      <c r="P79" s="283"/>
      <c r="Q79" s="283"/>
      <c r="R79" s="283"/>
      <c r="S79" s="283"/>
      <c r="T79" s="283"/>
      <c r="U79" s="283"/>
      <c r="V79" s="283"/>
      <c r="W79" s="162"/>
      <c r="X79" s="162"/>
      <c r="Y79" s="162"/>
      <c r="Z79" s="162"/>
      <c r="AA79" s="162"/>
      <c r="AB79" s="162"/>
      <c r="AC79" s="162"/>
      <c r="AD79" s="162"/>
      <c r="AE79" s="162"/>
      <c r="AF79" s="162"/>
      <c r="AG79" s="162"/>
      <c r="AH79" s="162"/>
      <c r="AI79" s="162"/>
      <c r="AJ79" s="162"/>
      <c r="AK79" s="162"/>
      <c r="AL79" s="130"/>
      <c r="AM79" s="130"/>
    </row>
    <row r="80" spans="1:39" s="163" customFormat="1" ht="12.75" customHeight="1">
      <c r="A80" s="283" t="s">
        <v>1420</v>
      </c>
      <c r="B80" s="283"/>
      <c r="C80" s="283"/>
      <c r="D80" s="283"/>
      <c r="E80" s="283"/>
      <c r="F80" s="283"/>
      <c r="G80" s="283"/>
      <c r="H80" s="283"/>
      <c r="I80" s="283"/>
      <c r="J80" s="283"/>
      <c r="K80" s="283"/>
      <c r="L80" s="283"/>
      <c r="M80" s="283"/>
      <c r="N80" s="283"/>
      <c r="O80" s="283"/>
      <c r="P80" s="283"/>
      <c r="Q80" s="283"/>
      <c r="R80" s="283"/>
      <c r="S80" s="283"/>
      <c r="T80" s="283"/>
      <c r="U80" s="283"/>
      <c r="V80" s="283"/>
      <c r="W80" s="162"/>
      <c r="X80" s="162"/>
      <c r="Y80" s="162"/>
      <c r="Z80" s="162"/>
      <c r="AA80" s="162"/>
      <c r="AB80" s="162"/>
      <c r="AC80" s="162"/>
      <c r="AD80" s="162"/>
      <c r="AE80" s="162"/>
      <c r="AF80" s="162"/>
      <c r="AG80" s="162"/>
      <c r="AH80" s="162"/>
      <c r="AI80" s="162"/>
      <c r="AJ80" s="162"/>
      <c r="AK80" s="162"/>
      <c r="AL80" s="130"/>
      <c r="AM80" s="130"/>
    </row>
    <row r="81" spans="1:39" s="163" customFormat="1" ht="12.75" customHeight="1">
      <c r="A81" s="284" t="s">
        <v>1421</v>
      </c>
      <c r="B81" s="284"/>
      <c r="C81" s="284"/>
      <c r="D81" s="284"/>
      <c r="E81" s="284"/>
      <c r="F81" s="284"/>
      <c r="G81" s="284"/>
      <c r="H81" s="284"/>
      <c r="I81" s="284"/>
      <c r="J81" s="284"/>
      <c r="K81" s="284"/>
      <c r="L81" s="284"/>
      <c r="M81" s="284"/>
      <c r="N81" s="284"/>
      <c r="O81" s="284"/>
      <c r="P81" s="284"/>
      <c r="Q81" s="284"/>
      <c r="R81" s="284"/>
      <c r="S81" s="284"/>
      <c r="T81" s="284"/>
      <c r="U81" s="284"/>
      <c r="V81" s="284"/>
      <c r="W81" s="162"/>
      <c r="X81" s="162"/>
      <c r="Y81" s="162"/>
      <c r="Z81" s="162"/>
      <c r="AA81" s="162"/>
      <c r="AB81" s="162"/>
      <c r="AC81" s="162"/>
      <c r="AD81" s="162"/>
      <c r="AE81" s="162"/>
      <c r="AF81" s="162"/>
      <c r="AG81" s="162"/>
      <c r="AH81" s="162"/>
      <c r="AI81" s="162"/>
      <c r="AJ81" s="162"/>
      <c r="AK81" s="162"/>
      <c r="AL81" s="130"/>
      <c r="AM81" s="130"/>
    </row>
    <row r="82" spans="1:39" s="163" customFormat="1" ht="12.75" customHeight="1">
      <c r="A82" s="283" t="s">
        <v>1422</v>
      </c>
      <c r="B82" s="283"/>
      <c r="C82" s="283"/>
      <c r="D82" s="283"/>
      <c r="E82" s="283"/>
      <c r="F82" s="283"/>
      <c r="G82" s="283"/>
      <c r="H82" s="283"/>
      <c r="I82" s="283"/>
      <c r="J82" s="283"/>
      <c r="K82" s="283"/>
      <c r="L82" s="283"/>
      <c r="M82" s="283"/>
      <c r="N82" s="283"/>
      <c r="O82" s="283"/>
      <c r="P82" s="283"/>
      <c r="Q82" s="283"/>
      <c r="R82" s="283"/>
      <c r="S82" s="283"/>
      <c r="T82" s="283"/>
      <c r="U82" s="283"/>
      <c r="V82" s="283"/>
      <c r="W82" s="162"/>
      <c r="X82" s="162"/>
      <c r="Y82" s="162"/>
      <c r="Z82" s="162"/>
      <c r="AA82" s="162"/>
      <c r="AB82" s="162"/>
      <c r="AC82" s="162"/>
      <c r="AD82" s="162"/>
      <c r="AE82" s="162"/>
      <c r="AF82" s="162"/>
      <c r="AG82" s="162"/>
      <c r="AH82" s="162"/>
      <c r="AI82" s="162"/>
      <c r="AJ82" s="162"/>
      <c r="AK82" s="162"/>
      <c r="AL82" s="130"/>
      <c r="AM82" s="130"/>
    </row>
    <row r="83" spans="1:39" s="163" customFormat="1" ht="12.75" customHeight="1">
      <c r="A83" s="284" t="s">
        <v>1423</v>
      </c>
      <c r="B83" s="284"/>
      <c r="C83" s="284"/>
      <c r="D83" s="284"/>
      <c r="E83" s="284"/>
      <c r="F83" s="284"/>
      <c r="G83" s="284"/>
      <c r="H83" s="284"/>
      <c r="I83" s="284"/>
      <c r="J83" s="284"/>
      <c r="K83" s="284"/>
      <c r="L83" s="284"/>
      <c r="M83" s="284"/>
      <c r="N83" s="284"/>
      <c r="O83" s="284"/>
      <c r="P83" s="284"/>
      <c r="Q83" s="284"/>
      <c r="R83" s="284"/>
      <c r="S83" s="284"/>
      <c r="T83" s="284"/>
      <c r="U83" s="284"/>
      <c r="V83" s="284"/>
      <c r="W83" s="162"/>
      <c r="X83" s="162"/>
      <c r="Y83" s="162"/>
      <c r="Z83" s="162"/>
      <c r="AA83" s="162"/>
      <c r="AB83" s="162"/>
      <c r="AC83" s="162"/>
      <c r="AD83" s="162"/>
      <c r="AE83" s="162"/>
      <c r="AF83" s="162"/>
      <c r="AG83" s="162"/>
      <c r="AH83" s="162"/>
      <c r="AI83" s="162"/>
      <c r="AJ83" s="162"/>
      <c r="AK83" s="162"/>
      <c r="AL83" s="130"/>
      <c r="AM83" s="130"/>
    </row>
    <row r="84" spans="1:39" s="163" customFormat="1" ht="12.75" customHeight="1">
      <c r="A84" s="283" t="s">
        <v>1424</v>
      </c>
      <c r="B84" s="283"/>
      <c r="C84" s="283"/>
      <c r="D84" s="283"/>
      <c r="E84" s="283"/>
      <c r="F84" s="283"/>
      <c r="G84" s="283"/>
      <c r="H84" s="283"/>
      <c r="I84" s="283"/>
      <c r="J84" s="283"/>
      <c r="K84" s="283"/>
      <c r="L84" s="283"/>
      <c r="M84" s="283"/>
      <c r="N84" s="283"/>
      <c r="O84" s="283"/>
      <c r="P84" s="283"/>
      <c r="Q84" s="283"/>
      <c r="R84" s="283"/>
      <c r="S84" s="283"/>
      <c r="T84" s="283"/>
      <c r="U84" s="283"/>
      <c r="V84" s="283"/>
      <c r="W84" s="162"/>
      <c r="X84" s="162"/>
      <c r="Y84" s="162"/>
      <c r="Z84" s="162"/>
      <c r="AA84" s="162"/>
      <c r="AB84" s="162"/>
      <c r="AC84" s="162"/>
      <c r="AD84" s="162"/>
      <c r="AE84" s="162"/>
      <c r="AF84" s="162"/>
      <c r="AG84" s="162"/>
      <c r="AH84" s="162"/>
      <c r="AI84" s="162"/>
      <c r="AJ84" s="162"/>
      <c r="AK84" s="162"/>
      <c r="AL84" s="130"/>
      <c r="AM84" s="130"/>
    </row>
    <row r="85" spans="1:39" s="163" customFormat="1" ht="12.75" customHeight="1">
      <c r="A85" s="283" t="s">
        <v>1425</v>
      </c>
      <c r="B85" s="283"/>
      <c r="C85" s="283"/>
      <c r="D85" s="283"/>
      <c r="E85" s="283"/>
      <c r="F85" s="283"/>
      <c r="G85" s="283"/>
      <c r="H85" s="283"/>
      <c r="I85" s="283"/>
      <c r="J85" s="283"/>
      <c r="K85" s="283"/>
      <c r="L85" s="283"/>
      <c r="M85" s="283"/>
      <c r="N85" s="283"/>
      <c r="O85" s="283"/>
      <c r="P85" s="283"/>
      <c r="Q85" s="283"/>
      <c r="R85" s="283"/>
      <c r="S85" s="283"/>
      <c r="T85" s="283"/>
      <c r="U85" s="283"/>
      <c r="V85" s="283"/>
      <c r="W85" s="162"/>
      <c r="X85" s="162"/>
      <c r="Y85" s="162"/>
      <c r="Z85" s="162"/>
      <c r="AA85" s="162"/>
      <c r="AB85" s="162"/>
      <c r="AC85" s="162"/>
      <c r="AD85" s="162"/>
      <c r="AE85" s="162"/>
      <c r="AF85" s="162"/>
      <c r="AG85" s="162"/>
      <c r="AH85" s="162"/>
      <c r="AI85" s="162"/>
      <c r="AJ85" s="162"/>
      <c r="AK85" s="162"/>
      <c r="AL85" s="130"/>
      <c r="AM85" s="130"/>
    </row>
    <row r="86" spans="1:39" s="163" customFormat="1" ht="12.75" customHeight="1">
      <c r="A86" s="283" t="s">
        <v>1426</v>
      </c>
      <c r="B86" s="283"/>
      <c r="C86" s="283"/>
      <c r="D86" s="283"/>
      <c r="E86" s="283"/>
      <c r="F86" s="283"/>
      <c r="G86" s="283"/>
      <c r="H86" s="283"/>
      <c r="I86" s="283"/>
      <c r="J86" s="283"/>
      <c r="K86" s="283"/>
      <c r="L86" s="283"/>
      <c r="M86" s="283"/>
      <c r="N86" s="283"/>
      <c r="O86" s="283"/>
      <c r="P86" s="283"/>
      <c r="Q86" s="283"/>
      <c r="R86" s="283"/>
      <c r="S86" s="283"/>
      <c r="T86" s="283"/>
      <c r="U86" s="283"/>
      <c r="V86" s="283"/>
      <c r="W86" s="162"/>
      <c r="X86" s="162"/>
      <c r="Y86" s="162"/>
      <c r="Z86" s="162"/>
      <c r="AA86" s="162"/>
      <c r="AB86" s="162"/>
      <c r="AC86" s="162"/>
      <c r="AD86" s="162"/>
      <c r="AE86" s="162"/>
      <c r="AF86" s="162"/>
      <c r="AG86" s="162"/>
      <c r="AH86" s="162"/>
      <c r="AI86" s="162"/>
      <c r="AJ86" s="162"/>
      <c r="AK86" s="162"/>
      <c r="AL86" s="130"/>
      <c r="AM86" s="130"/>
    </row>
    <row r="87" spans="1:39" s="163" customFormat="1" ht="12.75" customHeight="1">
      <c r="A87" s="284" t="s">
        <v>1427</v>
      </c>
      <c r="B87" s="284"/>
      <c r="C87" s="284"/>
      <c r="D87" s="284"/>
      <c r="E87" s="284"/>
      <c r="F87" s="284"/>
      <c r="G87" s="284"/>
      <c r="H87" s="284"/>
      <c r="I87" s="284"/>
      <c r="J87" s="284"/>
      <c r="K87" s="284"/>
      <c r="L87" s="284"/>
      <c r="M87" s="284"/>
      <c r="N87" s="284"/>
      <c r="O87" s="284"/>
      <c r="P87" s="284"/>
      <c r="Q87" s="284"/>
      <c r="R87" s="284"/>
      <c r="S87" s="284"/>
      <c r="T87" s="284"/>
      <c r="U87" s="284"/>
      <c r="V87" s="284"/>
      <c r="W87" s="162"/>
      <c r="X87" s="162"/>
      <c r="Y87" s="162"/>
      <c r="Z87" s="162"/>
      <c r="AA87" s="162"/>
      <c r="AB87" s="162"/>
      <c r="AC87" s="162"/>
      <c r="AD87" s="162"/>
      <c r="AE87" s="162"/>
      <c r="AF87" s="162"/>
      <c r="AG87" s="162"/>
      <c r="AH87" s="162"/>
      <c r="AI87" s="162"/>
      <c r="AJ87" s="162"/>
      <c r="AK87" s="162"/>
      <c r="AL87" s="130"/>
      <c r="AM87" s="130"/>
    </row>
    <row r="88" spans="1:39" s="163" customFormat="1" ht="25.5" customHeight="1">
      <c r="A88" s="282" t="s">
        <v>1428</v>
      </c>
      <c r="B88" s="282"/>
      <c r="C88" s="282"/>
      <c r="D88" s="282"/>
      <c r="E88" s="282"/>
      <c r="F88" s="282"/>
      <c r="G88" s="282"/>
      <c r="H88" s="282"/>
      <c r="I88" s="282"/>
      <c r="J88" s="282"/>
      <c r="K88" s="282"/>
      <c r="L88" s="282"/>
      <c r="M88" s="282"/>
      <c r="N88" s="282"/>
      <c r="O88" s="282"/>
      <c r="P88" s="282"/>
      <c r="Q88" s="282"/>
      <c r="R88" s="282"/>
      <c r="S88" s="282"/>
      <c r="T88" s="282"/>
      <c r="U88" s="282"/>
      <c r="V88" s="282"/>
      <c r="W88" s="162"/>
      <c r="X88" s="162"/>
      <c r="Y88" s="162"/>
      <c r="Z88" s="162"/>
      <c r="AA88" s="162"/>
      <c r="AB88" s="162"/>
      <c r="AC88" s="162"/>
      <c r="AD88" s="162"/>
      <c r="AE88" s="162"/>
      <c r="AF88" s="162"/>
      <c r="AG88" s="162"/>
      <c r="AH88" s="162"/>
      <c r="AI88" s="162"/>
      <c r="AJ88" s="162"/>
      <c r="AK88" s="162"/>
      <c r="AL88" s="130"/>
      <c r="AM88" s="130"/>
    </row>
    <row r="89" spans="1:39" s="163" customFormat="1" ht="25.5" customHeight="1">
      <c r="A89" s="280" t="s">
        <v>1429</v>
      </c>
      <c r="B89" s="280"/>
      <c r="C89" s="280"/>
      <c r="D89" s="280"/>
      <c r="E89" s="280"/>
      <c r="F89" s="280"/>
      <c r="G89" s="280"/>
      <c r="H89" s="280"/>
      <c r="I89" s="280"/>
      <c r="J89" s="280"/>
      <c r="K89" s="280"/>
      <c r="L89" s="280"/>
      <c r="M89" s="280"/>
      <c r="N89" s="280"/>
      <c r="O89" s="280"/>
      <c r="P89" s="280"/>
      <c r="Q89" s="280"/>
      <c r="R89" s="280"/>
      <c r="S89" s="280"/>
      <c r="T89" s="280"/>
      <c r="U89" s="280"/>
      <c r="V89" s="280"/>
      <c r="W89" s="162"/>
      <c r="X89" s="162"/>
      <c r="Y89" s="162"/>
      <c r="Z89" s="162"/>
      <c r="AA89" s="162"/>
      <c r="AB89" s="162"/>
      <c r="AC89" s="162"/>
      <c r="AD89" s="162"/>
      <c r="AE89" s="162"/>
      <c r="AF89" s="162"/>
      <c r="AG89" s="162"/>
      <c r="AH89" s="162"/>
      <c r="AI89" s="162"/>
      <c r="AJ89" s="162"/>
      <c r="AK89" s="162"/>
      <c r="AL89" s="130"/>
      <c r="AM89" s="130"/>
    </row>
    <row r="90" spans="1:39" s="163" customFormat="1" ht="12.75" customHeight="1">
      <c r="A90" s="280" t="s">
        <v>1430</v>
      </c>
      <c r="B90" s="280"/>
      <c r="C90" s="280"/>
      <c r="D90" s="280"/>
      <c r="E90" s="280"/>
      <c r="F90" s="280"/>
      <c r="G90" s="280"/>
      <c r="H90" s="280"/>
      <c r="I90" s="280"/>
      <c r="J90" s="280"/>
      <c r="K90" s="280"/>
      <c r="L90" s="280"/>
      <c r="M90" s="280"/>
      <c r="N90" s="280"/>
      <c r="O90" s="280"/>
      <c r="P90" s="280"/>
      <c r="Q90" s="280"/>
      <c r="R90" s="280"/>
      <c r="S90" s="280"/>
      <c r="T90" s="280"/>
      <c r="U90" s="280"/>
      <c r="V90" s="280"/>
      <c r="W90" s="162"/>
      <c r="X90" s="162"/>
      <c r="Y90" s="162"/>
      <c r="Z90" s="162"/>
      <c r="AA90" s="162"/>
      <c r="AB90" s="162"/>
      <c r="AC90" s="162"/>
      <c r="AD90" s="162"/>
      <c r="AE90" s="162"/>
      <c r="AF90" s="162"/>
      <c r="AG90" s="162"/>
      <c r="AH90" s="162"/>
      <c r="AI90" s="162"/>
      <c r="AJ90" s="162"/>
      <c r="AK90" s="162"/>
      <c r="AL90" s="130"/>
      <c r="AM90" s="130"/>
    </row>
    <row r="91" spans="1:39" s="163" customFormat="1" ht="12.75" customHeight="1">
      <c r="A91" s="282" t="s">
        <v>1431</v>
      </c>
      <c r="B91" s="282"/>
      <c r="C91" s="282"/>
      <c r="D91" s="282"/>
      <c r="E91" s="282"/>
      <c r="F91" s="282"/>
      <c r="G91" s="282"/>
      <c r="H91" s="282"/>
      <c r="I91" s="282"/>
      <c r="J91" s="282"/>
      <c r="K91" s="282"/>
      <c r="L91" s="282"/>
      <c r="M91" s="282"/>
      <c r="N91" s="282"/>
      <c r="O91" s="282"/>
      <c r="P91" s="282"/>
      <c r="Q91" s="282"/>
      <c r="R91" s="282"/>
      <c r="S91" s="282"/>
      <c r="T91" s="282"/>
      <c r="U91" s="282"/>
      <c r="V91" s="282"/>
      <c r="W91" s="162"/>
      <c r="X91" s="162"/>
      <c r="Y91" s="162"/>
      <c r="Z91" s="162"/>
      <c r="AA91" s="162"/>
      <c r="AB91" s="162"/>
      <c r="AC91" s="162"/>
      <c r="AD91" s="162"/>
      <c r="AE91" s="162"/>
      <c r="AF91" s="162"/>
      <c r="AG91" s="162"/>
      <c r="AH91" s="162"/>
      <c r="AI91" s="162"/>
      <c r="AJ91" s="162"/>
      <c r="AK91" s="162"/>
      <c r="AL91" s="130"/>
      <c r="AM91" s="130"/>
    </row>
    <row r="92" spans="1:39" s="163" customFormat="1" ht="12" customHeight="1">
      <c r="A92" s="285" t="s">
        <v>1432</v>
      </c>
      <c r="B92" s="285"/>
      <c r="C92" s="285"/>
      <c r="D92" s="285"/>
      <c r="E92" s="285"/>
      <c r="F92" s="285"/>
      <c r="G92" s="285"/>
      <c r="H92" s="285"/>
      <c r="I92" s="285"/>
      <c r="J92" s="285"/>
      <c r="K92" s="285"/>
      <c r="L92" s="285"/>
      <c r="M92" s="285"/>
      <c r="N92" s="285"/>
      <c r="O92" s="285"/>
      <c r="P92" s="285"/>
      <c r="Q92" s="285"/>
      <c r="R92" s="285"/>
      <c r="S92" s="285"/>
      <c r="T92" s="285"/>
      <c r="U92" s="285"/>
      <c r="V92" s="285"/>
      <c r="W92" s="162"/>
      <c r="X92" s="162"/>
      <c r="Y92" s="162"/>
      <c r="Z92" s="162"/>
      <c r="AA92" s="162"/>
      <c r="AB92" s="162"/>
      <c r="AC92" s="162"/>
      <c r="AD92" s="162"/>
      <c r="AE92" s="162"/>
      <c r="AF92" s="162"/>
      <c r="AG92" s="162"/>
      <c r="AH92" s="162"/>
      <c r="AI92" s="162"/>
      <c r="AJ92" s="162"/>
      <c r="AK92" s="162"/>
      <c r="AL92" s="130"/>
      <c r="AM92" s="130"/>
    </row>
    <row r="93" spans="1:39" s="163" customFormat="1" ht="12.75" customHeight="1">
      <c r="A93" s="280" t="s">
        <v>1433</v>
      </c>
      <c r="B93" s="280"/>
      <c r="C93" s="280"/>
      <c r="D93" s="280"/>
      <c r="E93" s="280"/>
      <c r="F93" s="280"/>
      <c r="G93" s="280"/>
      <c r="H93" s="280"/>
      <c r="I93" s="280"/>
      <c r="J93" s="280"/>
      <c r="K93" s="280"/>
      <c r="L93" s="280"/>
      <c r="M93" s="280"/>
      <c r="N93" s="280"/>
      <c r="O93" s="280"/>
      <c r="P93" s="280"/>
      <c r="Q93" s="280"/>
      <c r="R93" s="280"/>
      <c r="S93" s="280"/>
      <c r="T93" s="280"/>
      <c r="U93" s="280"/>
      <c r="V93" s="280"/>
      <c r="W93" s="162"/>
      <c r="X93" s="162"/>
      <c r="Y93" s="162"/>
      <c r="Z93" s="162"/>
      <c r="AA93" s="162"/>
      <c r="AB93" s="162"/>
      <c r="AC93" s="162"/>
      <c r="AD93" s="162"/>
      <c r="AE93" s="162"/>
      <c r="AF93" s="162"/>
      <c r="AG93" s="162"/>
      <c r="AH93" s="162"/>
      <c r="AI93" s="162"/>
      <c r="AJ93" s="162"/>
      <c r="AK93" s="162"/>
      <c r="AL93" s="130"/>
      <c r="AM93" s="130"/>
    </row>
    <row r="94" spans="1:39" s="163" customFormat="1" ht="12" customHeight="1">
      <c r="A94" s="281" t="s">
        <v>1434</v>
      </c>
      <c r="B94" s="281"/>
      <c r="C94" s="281"/>
      <c r="D94" s="281"/>
      <c r="E94" s="281"/>
      <c r="F94" s="281"/>
      <c r="G94" s="281"/>
      <c r="H94" s="281"/>
      <c r="I94" s="281"/>
      <c r="J94" s="281"/>
      <c r="K94" s="281"/>
      <c r="L94" s="281"/>
      <c r="M94" s="281"/>
      <c r="N94" s="281"/>
      <c r="O94" s="281"/>
      <c r="P94" s="281"/>
      <c r="Q94" s="281"/>
      <c r="R94" s="281"/>
      <c r="S94" s="281"/>
      <c r="T94" s="281"/>
      <c r="U94" s="281"/>
      <c r="V94" s="281"/>
      <c r="W94" s="164"/>
      <c r="X94" s="164"/>
      <c r="Y94" s="164"/>
      <c r="Z94" s="164"/>
      <c r="AA94" s="162"/>
      <c r="AB94" s="162"/>
      <c r="AC94" s="162"/>
      <c r="AD94" s="162"/>
      <c r="AE94" s="162"/>
      <c r="AF94" s="162"/>
      <c r="AG94" s="162"/>
      <c r="AH94" s="162"/>
      <c r="AI94" s="162"/>
      <c r="AJ94" s="162"/>
      <c r="AK94" s="162"/>
      <c r="AL94" s="130"/>
      <c r="AM94" s="130"/>
    </row>
    <row r="95" spans="1:39" s="165" customFormat="1" ht="12.75" customHeight="1">
      <c r="A95" s="282" t="s">
        <v>1435</v>
      </c>
      <c r="B95" s="282"/>
      <c r="C95" s="282"/>
      <c r="D95" s="282"/>
      <c r="E95" s="282"/>
      <c r="F95" s="282"/>
      <c r="G95" s="282"/>
      <c r="H95" s="282"/>
      <c r="I95" s="282"/>
      <c r="J95" s="282"/>
      <c r="K95" s="282"/>
      <c r="L95" s="282"/>
      <c r="M95" s="282"/>
      <c r="N95" s="282"/>
      <c r="O95" s="282"/>
      <c r="P95" s="282"/>
      <c r="Q95" s="282"/>
      <c r="R95" s="282"/>
      <c r="S95" s="282"/>
      <c r="T95" s="282"/>
      <c r="U95" s="282"/>
      <c r="V95" s="282"/>
      <c r="W95" s="162"/>
      <c r="X95" s="162"/>
      <c r="Y95" s="162"/>
      <c r="Z95" s="162"/>
      <c r="AA95" s="162"/>
      <c r="AB95" s="162"/>
      <c r="AC95" s="162"/>
      <c r="AD95" s="162"/>
      <c r="AE95" s="162"/>
      <c r="AF95" s="162"/>
      <c r="AG95" s="162"/>
      <c r="AH95" s="162"/>
      <c r="AI95" s="162"/>
      <c r="AJ95" s="162"/>
      <c r="AK95" s="162"/>
      <c r="AL95" s="130"/>
      <c r="AM95" s="130"/>
    </row>
    <row r="96" spans="1:39" s="13" customFormat="1">
      <c r="A96" s="283" t="s">
        <v>1436</v>
      </c>
      <c r="B96" s="283"/>
      <c r="C96" s="283"/>
      <c r="D96" s="283"/>
      <c r="E96" s="283"/>
      <c r="F96" s="283"/>
      <c r="G96" s="283"/>
      <c r="H96" s="283"/>
      <c r="I96" s="283"/>
      <c r="J96" s="283"/>
      <c r="K96" s="283"/>
      <c r="L96" s="283"/>
      <c r="M96" s="283"/>
      <c r="N96" s="283"/>
      <c r="O96" s="283"/>
      <c r="P96" s="283"/>
      <c r="Q96" s="283"/>
      <c r="R96" s="283"/>
      <c r="S96" s="283"/>
      <c r="T96" s="283"/>
      <c r="U96" s="283"/>
      <c r="V96" s="283"/>
      <c r="W96" s="162"/>
      <c r="X96" s="162"/>
      <c r="Y96" s="162"/>
      <c r="Z96" s="162"/>
      <c r="AA96" s="165"/>
      <c r="AB96" s="165"/>
      <c r="AC96" s="165"/>
      <c r="AD96" s="165"/>
      <c r="AE96" s="165"/>
      <c r="AF96" s="165"/>
      <c r="AG96" s="165"/>
      <c r="AH96" s="165"/>
      <c r="AI96" s="165"/>
      <c r="AJ96" s="165"/>
      <c r="AK96" s="165"/>
      <c r="AL96" s="130"/>
      <c r="AM96" s="130"/>
    </row>
  </sheetData>
  <mergeCells count="64">
    <mergeCell ref="A38:V38"/>
    <mergeCell ref="A33:V33"/>
    <mergeCell ref="A34:V34"/>
    <mergeCell ref="A35:V35"/>
    <mergeCell ref="A36:V36"/>
    <mergeCell ref="A37:V37"/>
    <mergeCell ref="A50:V50"/>
    <mergeCell ref="A39:V39"/>
    <mergeCell ref="A40:V40"/>
    <mergeCell ref="A41:V41"/>
    <mergeCell ref="A42:V42"/>
    <mergeCell ref="A43:V43"/>
    <mergeCell ref="A44:V44"/>
    <mergeCell ref="A45:V45"/>
    <mergeCell ref="A46:V46"/>
    <mergeCell ref="A47:V47"/>
    <mergeCell ref="A48:V48"/>
    <mergeCell ref="A49:V49"/>
    <mergeCell ref="A62:V62"/>
    <mergeCell ref="A51:V51"/>
    <mergeCell ref="A52:V52"/>
    <mergeCell ref="A53:V53"/>
    <mergeCell ref="A54:V54"/>
    <mergeCell ref="A55:V55"/>
    <mergeCell ref="A56:V56"/>
    <mergeCell ref="A57:V57"/>
    <mergeCell ref="A58:V58"/>
    <mergeCell ref="A59:V59"/>
    <mergeCell ref="A60:V60"/>
    <mergeCell ref="A61:V61"/>
    <mergeCell ref="A74:V74"/>
    <mergeCell ref="A63:V63"/>
    <mergeCell ref="A64:V64"/>
    <mergeCell ref="A65:V65"/>
    <mergeCell ref="A66:V66"/>
    <mergeCell ref="A67:V67"/>
    <mergeCell ref="A68:V68"/>
    <mergeCell ref="A69:V69"/>
    <mergeCell ref="A70:V70"/>
    <mergeCell ref="A71:V71"/>
    <mergeCell ref="A72:V72"/>
    <mergeCell ref="A73:V73"/>
    <mergeCell ref="A86:V86"/>
    <mergeCell ref="A75:V75"/>
    <mergeCell ref="A76:V76"/>
    <mergeCell ref="A77:V77"/>
    <mergeCell ref="A78:V78"/>
    <mergeCell ref="A79:V79"/>
    <mergeCell ref="A80:V80"/>
    <mergeCell ref="A81:V81"/>
    <mergeCell ref="A82:V82"/>
    <mergeCell ref="A83:V83"/>
    <mergeCell ref="A84:V84"/>
    <mergeCell ref="A85:V85"/>
    <mergeCell ref="A93:V93"/>
    <mergeCell ref="A94:V94"/>
    <mergeCell ref="A95:V95"/>
    <mergeCell ref="A96:V96"/>
    <mergeCell ref="A87:V87"/>
    <mergeCell ref="A88:V88"/>
    <mergeCell ref="A89:V89"/>
    <mergeCell ref="A90:V90"/>
    <mergeCell ref="A91:V91"/>
    <mergeCell ref="A92:V92"/>
  </mergeCells>
  <conditionalFormatting sqref="B2:AN32">
    <cfRule type="containsText" dxfId="4" priority="1" operator="containsText" text="false">
      <formula>NOT(ISERROR(SEARCH("false",B2)))</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
  <sheetViews>
    <sheetView workbookViewId="0">
      <selection activeCell="D6" sqref="D6"/>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17</v>
      </c>
    </row>
    <row r="2" spans="1:7">
      <c r="A2" s="1"/>
    </row>
    <row r="3" spans="1:7" ht="45">
      <c r="A3" s="8" t="s">
        <v>18</v>
      </c>
      <c r="B3" s="8" t="s">
        <v>19</v>
      </c>
      <c r="C3" s="8" t="s">
        <v>20</v>
      </c>
      <c r="D3" s="8" t="s">
        <v>21</v>
      </c>
      <c r="E3" s="8" t="s">
        <v>22</v>
      </c>
      <c r="F3" s="8" t="s">
        <v>23</v>
      </c>
      <c r="G3" s="8" t="s">
        <v>24</v>
      </c>
    </row>
    <row r="4" spans="1:7">
      <c r="A4" t="s">
        <v>25</v>
      </c>
      <c r="B4" s="9">
        <v>21611</v>
      </c>
      <c r="C4" s="9">
        <v>244203</v>
      </c>
      <c r="D4" s="9">
        <v>3584</v>
      </c>
      <c r="E4">
        <v>11.3</v>
      </c>
      <c r="F4">
        <v>5.7</v>
      </c>
      <c r="G4">
        <v>2.4</v>
      </c>
    </row>
    <row r="5" spans="1:7">
      <c r="A5" t="s">
        <v>26</v>
      </c>
      <c r="B5" s="9">
        <v>10147</v>
      </c>
      <c r="C5" s="9">
        <v>121865</v>
      </c>
      <c r="D5" s="9">
        <v>2035</v>
      </c>
      <c r="E5">
        <v>12</v>
      </c>
      <c r="F5">
        <v>6</v>
      </c>
      <c r="G5">
        <v>2.7</v>
      </c>
    </row>
    <row r="6" spans="1:7">
      <c r="A6" t="s">
        <v>27</v>
      </c>
      <c r="B6">
        <v>735</v>
      </c>
      <c r="C6" s="9">
        <v>8137</v>
      </c>
      <c r="D6">
        <v>154</v>
      </c>
      <c r="E6">
        <v>11.1</v>
      </c>
      <c r="F6">
        <v>7.8</v>
      </c>
      <c r="G6">
        <v>2.4</v>
      </c>
    </row>
    <row r="7" spans="1:7">
      <c r="A7" t="s">
        <v>28</v>
      </c>
      <c r="B7">
        <v>854</v>
      </c>
      <c r="C7" s="9">
        <v>12694</v>
      </c>
      <c r="D7">
        <v>220</v>
      </c>
      <c r="E7">
        <v>14.9</v>
      </c>
      <c r="F7">
        <v>4.0999999999999996</v>
      </c>
      <c r="G7">
        <v>3.8</v>
      </c>
    </row>
    <row r="8" spans="1:7">
      <c r="A8" t="s">
        <v>29</v>
      </c>
      <c r="B8" s="9">
        <v>1704</v>
      </c>
      <c r="C8" s="9">
        <v>18728</v>
      </c>
      <c r="D8">
        <v>212</v>
      </c>
      <c r="E8">
        <v>11</v>
      </c>
      <c r="F8">
        <v>4.7</v>
      </c>
      <c r="G8">
        <v>2.2999999999999998</v>
      </c>
    </row>
    <row r="9" spans="1:7">
      <c r="A9" t="s">
        <v>30</v>
      </c>
      <c r="B9" s="9">
        <v>2508</v>
      </c>
      <c r="C9" s="9">
        <v>21580</v>
      </c>
      <c r="D9">
        <v>362</v>
      </c>
      <c r="E9">
        <v>8.6</v>
      </c>
      <c r="F9">
        <v>6.3</v>
      </c>
      <c r="G9">
        <v>2.2999999999999998</v>
      </c>
    </row>
    <row r="10" spans="1:7">
      <c r="A10" t="s">
        <v>31</v>
      </c>
      <c r="B10" s="9">
        <v>3916</v>
      </c>
      <c r="C10" s="9">
        <v>43741</v>
      </c>
      <c r="D10">
        <v>280</v>
      </c>
      <c r="E10">
        <v>11.2</v>
      </c>
      <c r="F10">
        <v>4.5999999999999996</v>
      </c>
      <c r="G10">
        <v>1.3</v>
      </c>
    </row>
    <row r="11" spans="1:7">
      <c r="A11" t="s">
        <v>32</v>
      </c>
      <c r="B11" s="9">
        <v>1747</v>
      </c>
      <c r="C11" s="9">
        <v>17458</v>
      </c>
      <c r="D11">
        <v>322</v>
      </c>
      <c r="E11">
        <v>10</v>
      </c>
      <c r="F11">
        <v>6.8</v>
      </c>
      <c r="G11">
        <v>2.4</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B558A-C630-47D4-8D42-5826CEC30A4E}">
  <dimension ref="A1:AX71"/>
  <sheetViews>
    <sheetView workbookViewId="0">
      <selection activeCell="N71" sqref="N71"/>
    </sheetView>
  </sheetViews>
  <sheetFormatPr defaultRowHeight="15"/>
  <cols>
    <col min="14" max="14" width="9.140625" style="199"/>
    <col min="15" max="23" width="0" hidden="1" customWidth="1"/>
    <col min="24" max="24" width="11.42578125" style="199" customWidth="1"/>
    <col min="25" max="45" width="0" hidden="1" customWidth="1"/>
    <col min="46" max="46" width="13.5703125" style="199" customWidth="1"/>
  </cols>
  <sheetData>
    <row r="1" spans="1:50" ht="79.5">
      <c r="A1" s="179" t="s">
        <v>1684</v>
      </c>
      <c r="B1" s="179" t="s">
        <v>1685</v>
      </c>
      <c r="C1" s="179" t="s">
        <v>1686</v>
      </c>
      <c r="D1" s="179" t="s">
        <v>1687</v>
      </c>
      <c r="E1" s="179" t="s">
        <v>1688</v>
      </c>
      <c r="F1" s="179" t="s">
        <v>1689</v>
      </c>
      <c r="G1" s="179" t="s">
        <v>1690</v>
      </c>
      <c r="H1" s="179" t="s">
        <v>1691</v>
      </c>
      <c r="I1" s="179" t="s">
        <v>1692</v>
      </c>
      <c r="J1" s="179" t="s">
        <v>1693</v>
      </c>
      <c r="K1" s="179" t="s">
        <v>1694</v>
      </c>
      <c r="L1" s="179" t="s">
        <v>1695</v>
      </c>
      <c r="M1" s="179" t="s">
        <v>1696</v>
      </c>
      <c r="N1" s="180" t="s">
        <v>1697</v>
      </c>
      <c r="O1" s="179" t="s">
        <v>1698</v>
      </c>
      <c r="P1" s="179" t="s">
        <v>1699</v>
      </c>
      <c r="Q1" s="179" t="s">
        <v>1700</v>
      </c>
      <c r="R1" s="179" t="s">
        <v>1701</v>
      </c>
      <c r="S1" s="179" t="s">
        <v>1702</v>
      </c>
      <c r="T1" s="179" t="s">
        <v>1703</v>
      </c>
      <c r="U1" s="179" t="s">
        <v>1704</v>
      </c>
      <c r="V1" s="179" t="s">
        <v>1705</v>
      </c>
      <c r="W1" s="179" t="s">
        <v>1706</v>
      </c>
      <c r="X1" s="181" t="s">
        <v>1707</v>
      </c>
      <c r="Y1" s="179" t="s">
        <v>1708</v>
      </c>
      <c r="Z1" s="179" t="s">
        <v>1709</v>
      </c>
      <c r="AA1" s="179" t="s">
        <v>1710</v>
      </c>
      <c r="AB1" s="179" t="s">
        <v>1711</v>
      </c>
      <c r="AC1" s="182" t="s">
        <v>1712</v>
      </c>
      <c r="AD1" s="183" t="s">
        <v>1713</v>
      </c>
      <c r="AE1" s="182" t="s">
        <v>1714</v>
      </c>
      <c r="AF1" s="183" t="s">
        <v>1715</v>
      </c>
      <c r="AG1" s="182" t="s">
        <v>1716</v>
      </c>
      <c r="AH1" s="183" t="s">
        <v>1717</v>
      </c>
      <c r="AI1" s="182" t="s">
        <v>1718</v>
      </c>
      <c r="AJ1" s="183" t="s">
        <v>1719</v>
      </c>
      <c r="AK1" s="182" t="s">
        <v>1720</v>
      </c>
      <c r="AL1" s="183" t="s">
        <v>1721</v>
      </c>
      <c r="AM1" s="182" t="s">
        <v>1722</v>
      </c>
      <c r="AN1" s="183" t="s">
        <v>1723</v>
      </c>
      <c r="AO1" s="182" t="s">
        <v>1724</v>
      </c>
      <c r="AP1" s="183" t="s">
        <v>1725</v>
      </c>
      <c r="AQ1" s="182" t="s">
        <v>1726</v>
      </c>
      <c r="AR1" s="183" t="s">
        <v>1727</v>
      </c>
      <c r="AS1" s="182" t="s">
        <v>1728</v>
      </c>
      <c r="AT1" s="184" t="s">
        <v>1729</v>
      </c>
      <c r="AU1" s="185" t="s">
        <v>1730</v>
      </c>
      <c r="AV1" s="186" t="s">
        <v>1731</v>
      </c>
      <c r="AW1" s="185" t="s">
        <v>1732</v>
      </c>
      <c r="AX1" s="179" t="s">
        <v>1733</v>
      </c>
    </row>
    <row r="2" spans="1:50">
      <c r="A2" s="187" t="s">
        <v>1734</v>
      </c>
      <c r="B2" s="187" t="s">
        <v>1735</v>
      </c>
      <c r="C2" s="187" t="s">
        <v>1736</v>
      </c>
      <c r="D2" s="188">
        <v>2008</v>
      </c>
      <c r="E2" s="189">
        <v>20008</v>
      </c>
      <c r="F2" s="187" t="s">
        <v>1737</v>
      </c>
      <c r="G2" s="187" t="s">
        <v>1738</v>
      </c>
      <c r="H2" s="190">
        <v>18351295</v>
      </c>
      <c r="I2" s="191">
        <v>10427</v>
      </c>
      <c r="J2" s="187" t="s">
        <v>1739</v>
      </c>
      <c r="K2" s="187" t="s">
        <v>1740</v>
      </c>
      <c r="L2" s="192">
        <v>5413</v>
      </c>
      <c r="M2" s="187"/>
      <c r="N2" s="193">
        <v>527</v>
      </c>
      <c r="O2" s="191"/>
      <c r="P2" s="194">
        <v>18.215599999999998</v>
      </c>
      <c r="Q2" s="191"/>
      <c r="R2" s="194">
        <v>4.2031999999999998</v>
      </c>
      <c r="S2" s="191"/>
      <c r="T2" s="194">
        <v>62.403700000000001</v>
      </c>
      <c r="U2" s="191"/>
      <c r="V2" s="190">
        <v>376401985</v>
      </c>
      <c r="W2" s="191"/>
      <c r="X2" s="195">
        <v>334949157</v>
      </c>
      <c r="Y2" s="191"/>
      <c r="Z2" s="190">
        <v>324782077</v>
      </c>
      <c r="AA2" s="191"/>
      <c r="AB2" s="190">
        <v>10167080</v>
      </c>
      <c r="AC2" s="191"/>
      <c r="AD2" s="190">
        <v>18782357</v>
      </c>
      <c r="AE2" s="191"/>
      <c r="AF2" s="190">
        <v>17829918</v>
      </c>
      <c r="AG2" s="191"/>
      <c r="AH2" s="190">
        <v>952439</v>
      </c>
      <c r="AI2" s="191"/>
      <c r="AJ2" s="190">
        <v>36770774</v>
      </c>
      <c r="AK2" s="191"/>
      <c r="AL2" s="190">
        <v>35625281</v>
      </c>
      <c r="AM2" s="191"/>
      <c r="AN2" s="190">
        <v>2060234</v>
      </c>
      <c r="AO2" s="191"/>
      <c r="AP2" s="196">
        <v>1955760</v>
      </c>
      <c r="AQ2" s="191"/>
      <c r="AR2" s="190">
        <v>1112653405</v>
      </c>
      <c r="AS2" s="191"/>
      <c r="AT2" s="195">
        <v>4676670633</v>
      </c>
      <c r="AU2" s="187"/>
      <c r="AV2" s="197">
        <v>493.68</v>
      </c>
      <c r="AW2" s="187" t="s">
        <v>43</v>
      </c>
      <c r="AX2" s="187" t="s">
        <v>1741</v>
      </c>
    </row>
    <row r="3" spans="1:50">
      <c r="A3" s="187" t="s">
        <v>1742</v>
      </c>
      <c r="B3" s="187" t="s">
        <v>1743</v>
      </c>
      <c r="C3" s="187" t="s">
        <v>1744</v>
      </c>
      <c r="D3" s="188">
        <v>2080</v>
      </c>
      <c r="E3" s="189">
        <v>20080</v>
      </c>
      <c r="F3" s="187" t="s">
        <v>1745</v>
      </c>
      <c r="G3" s="187" t="s">
        <v>1738</v>
      </c>
      <c r="H3" s="190">
        <v>18351295</v>
      </c>
      <c r="I3" s="191">
        <v>3646</v>
      </c>
      <c r="J3" s="187" t="s">
        <v>1746</v>
      </c>
      <c r="K3" s="187" t="s">
        <v>1747</v>
      </c>
      <c r="L3" s="192">
        <v>42</v>
      </c>
      <c r="M3" s="187"/>
      <c r="N3" s="193">
        <v>20</v>
      </c>
      <c r="O3" s="191"/>
      <c r="P3" s="194">
        <v>16.576499999999999</v>
      </c>
      <c r="Q3" s="191"/>
      <c r="R3" s="194">
        <v>3.7544</v>
      </c>
      <c r="S3" s="191"/>
      <c r="T3" s="194">
        <v>104.70910000000001</v>
      </c>
      <c r="U3" s="191"/>
      <c r="V3" s="190">
        <v>1809860</v>
      </c>
      <c r="W3" s="191"/>
      <c r="X3" s="195">
        <v>1929113</v>
      </c>
      <c r="Y3" s="191"/>
      <c r="Z3" s="190">
        <v>1893039</v>
      </c>
      <c r="AA3" s="191"/>
      <c r="AB3" s="190">
        <v>36074</v>
      </c>
      <c r="AC3" s="191"/>
      <c r="AD3" s="190">
        <v>115699</v>
      </c>
      <c r="AE3" s="191"/>
      <c r="AF3" s="190">
        <v>114200</v>
      </c>
      <c r="AG3" s="191"/>
      <c r="AH3" s="190">
        <v>1499</v>
      </c>
      <c r="AI3" s="191"/>
      <c r="AJ3" s="190">
        <v>1096779</v>
      </c>
      <c r="AK3" s="191"/>
      <c r="AL3" s="190">
        <v>1076347</v>
      </c>
      <c r="AM3" s="191"/>
      <c r="AN3" s="190">
        <v>64689</v>
      </c>
      <c r="AO3" s="191"/>
      <c r="AP3" s="196">
        <v>63804</v>
      </c>
      <c r="AQ3" s="191"/>
      <c r="AR3" s="190">
        <v>11957780</v>
      </c>
      <c r="AS3" s="191"/>
      <c r="AT3" s="195">
        <v>44894834</v>
      </c>
      <c r="AU3" s="187"/>
      <c r="AV3" s="197">
        <v>34.08</v>
      </c>
      <c r="AW3" s="187" t="s">
        <v>43</v>
      </c>
      <c r="AX3" s="187" t="s">
        <v>1741</v>
      </c>
    </row>
    <row r="4" spans="1:50">
      <c r="A4" s="187" t="s">
        <v>1742</v>
      </c>
      <c r="B4" s="187" t="s">
        <v>1743</v>
      </c>
      <c r="C4" s="187" t="s">
        <v>1744</v>
      </c>
      <c r="D4" s="188">
        <v>2080</v>
      </c>
      <c r="E4" s="189">
        <v>20080</v>
      </c>
      <c r="F4" s="187" t="s">
        <v>1745</v>
      </c>
      <c r="G4" s="187" t="s">
        <v>1738</v>
      </c>
      <c r="H4" s="190">
        <v>18351295</v>
      </c>
      <c r="I4" s="191">
        <v>3646</v>
      </c>
      <c r="J4" s="187" t="s">
        <v>1746</v>
      </c>
      <c r="K4" s="187" t="s">
        <v>1740</v>
      </c>
      <c r="L4" s="192">
        <v>15</v>
      </c>
      <c r="M4" s="187"/>
      <c r="N4" s="193">
        <v>15</v>
      </c>
      <c r="O4" s="191"/>
      <c r="P4" s="194">
        <v>9.3912999999999993</v>
      </c>
      <c r="Q4" s="191"/>
      <c r="R4" s="194">
        <v>2.2517</v>
      </c>
      <c r="S4" s="191"/>
      <c r="T4" s="194">
        <v>88.662099999999995</v>
      </c>
      <c r="U4" s="191"/>
      <c r="V4" s="190">
        <v>458806</v>
      </c>
      <c r="W4" s="191"/>
      <c r="X4" s="195">
        <v>481308</v>
      </c>
      <c r="Y4" s="191"/>
      <c r="Z4" s="190">
        <v>470004</v>
      </c>
      <c r="AA4" s="191"/>
      <c r="AB4" s="190">
        <v>11304</v>
      </c>
      <c r="AC4" s="191"/>
      <c r="AD4" s="190">
        <v>55608</v>
      </c>
      <c r="AE4" s="191"/>
      <c r="AF4" s="190">
        <v>50047</v>
      </c>
      <c r="AG4" s="191"/>
      <c r="AH4" s="190">
        <v>5561</v>
      </c>
      <c r="AI4" s="191"/>
      <c r="AJ4" s="190">
        <v>481308</v>
      </c>
      <c r="AK4" s="191"/>
      <c r="AL4" s="190">
        <v>470004</v>
      </c>
      <c r="AM4" s="191"/>
      <c r="AN4" s="190">
        <v>55608</v>
      </c>
      <c r="AO4" s="191"/>
      <c r="AP4" s="196">
        <v>50047</v>
      </c>
      <c r="AQ4" s="191"/>
      <c r="AR4" s="190">
        <v>4437270</v>
      </c>
      <c r="AS4" s="191"/>
      <c r="AT4" s="195">
        <v>9991369</v>
      </c>
      <c r="AU4" s="187"/>
      <c r="AV4" s="197">
        <v>12.42</v>
      </c>
      <c r="AW4" s="187" t="s">
        <v>43</v>
      </c>
      <c r="AX4" s="187" t="s">
        <v>1741</v>
      </c>
    </row>
    <row r="5" spans="1:50">
      <c r="A5" s="187" t="s">
        <v>1742</v>
      </c>
      <c r="B5" s="187" t="s">
        <v>1743</v>
      </c>
      <c r="C5" s="187" t="s">
        <v>1744</v>
      </c>
      <c r="D5" s="188">
        <v>2080</v>
      </c>
      <c r="E5" s="189">
        <v>20080</v>
      </c>
      <c r="F5" s="187" t="s">
        <v>1745</v>
      </c>
      <c r="G5" s="187" t="s">
        <v>1738</v>
      </c>
      <c r="H5" s="190">
        <v>18351295</v>
      </c>
      <c r="I5" s="191">
        <v>3646</v>
      </c>
      <c r="J5" s="187" t="s">
        <v>1748</v>
      </c>
      <c r="K5" s="187" t="s">
        <v>1740</v>
      </c>
      <c r="L5" s="192">
        <v>904</v>
      </c>
      <c r="M5" s="187"/>
      <c r="N5" s="193">
        <v>105</v>
      </c>
      <c r="O5" s="191"/>
      <c r="P5" s="194">
        <v>32.758000000000003</v>
      </c>
      <c r="Q5" s="191"/>
      <c r="R5" s="194">
        <v>22.010100000000001</v>
      </c>
      <c r="S5" s="191"/>
      <c r="T5" s="194">
        <v>40.014699999999998</v>
      </c>
      <c r="U5" s="191"/>
      <c r="V5" s="190">
        <v>54847772</v>
      </c>
      <c r="W5" s="191"/>
      <c r="X5" s="195">
        <v>57155030</v>
      </c>
      <c r="Y5" s="191"/>
      <c r="Z5" s="190">
        <v>54301350</v>
      </c>
      <c r="AA5" s="191"/>
      <c r="AB5" s="190">
        <v>2853680</v>
      </c>
      <c r="AC5" s="191"/>
      <c r="AD5" s="190">
        <v>1953118</v>
      </c>
      <c r="AE5" s="191"/>
      <c r="AF5" s="190">
        <v>1657653</v>
      </c>
      <c r="AG5" s="191"/>
      <c r="AH5" s="190">
        <v>295465</v>
      </c>
      <c r="AI5" s="191"/>
      <c r="AJ5" s="190">
        <v>8422625</v>
      </c>
      <c r="AK5" s="191"/>
      <c r="AL5" s="190">
        <v>7942892</v>
      </c>
      <c r="AM5" s="191"/>
      <c r="AN5" s="190">
        <v>287491</v>
      </c>
      <c r="AO5" s="191"/>
      <c r="AP5" s="196">
        <v>248272</v>
      </c>
      <c r="AQ5" s="191"/>
      <c r="AR5" s="190">
        <v>66330426</v>
      </c>
      <c r="AS5" s="191"/>
      <c r="AT5" s="195">
        <v>1459936301</v>
      </c>
      <c r="AU5" s="187"/>
      <c r="AV5" s="197">
        <v>920.4</v>
      </c>
      <c r="AW5" s="187" t="s">
        <v>43</v>
      </c>
      <c r="AX5" s="187" t="s">
        <v>1741</v>
      </c>
    </row>
    <row r="6" spans="1:50">
      <c r="A6" s="187" t="s">
        <v>1749</v>
      </c>
      <c r="B6" s="187" t="s">
        <v>1750</v>
      </c>
      <c r="C6" s="187" t="s">
        <v>1751</v>
      </c>
      <c r="D6" s="188">
        <v>9154</v>
      </c>
      <c r="E6" s="189">
        <v>90154</v>
      </c>
      <c r="F6" s="187" t="s">
        <v>1752</v>
      </c>
      <c r="G6" s="187" t="s">
        <v>1738</v>
      </c>
      <c r="H6" s="190">
        <v>12150996</v>
      </c>
      <c r="I6" s="191">
        <v>3482</v>
      </c>
      <c r="J6" s="187" t="s">
        <v>1746</v>
      </c>
      <c r="K6" s="187" t="s">
        <v>1740</v>
      </c>
      <c r="L6" s="192">
        <v>203</v>
      </c>
      <c r="M6" s="187"/>
      <c r="N6" s="193">
        <v>74</v>
      </c>
      <c r="O6" s="191"/>
      <c r="P6" s="194">
        <v>20.558</v>
      </c>
      <c r="Q6" s="191"/>
      <c r="R6" s="194">
        <v>7.5712999999999999</v>
      </c>
      <c r="S6" s="191"/>
      <c r="T6" s="194">
        <v>55.704000000000001</v>
      </c>
      <c r="U6" s="191"/>
      <c r="V6" s="190">
        <v>15592469</v>
      </c>
      <c r="W6" s="191"/>
      <c r="X6" s="195">
        <v>16090545</v>
      </c>
      <c r="Y6" s="191"/>
      <c r="Z6" s="190">
        <v>15536688</v>
      </c>
      <c r="AA6" s="191"/>
      <c r="AB6" s="190">
        <v>553857</v>
      </c>
      <c r="AC6" s="191"/>
      <c r="AD6" s="190">
        <v>792734</v>
      </c>
      <c r="AE6" s="191"/>
      <c r="AF6" s="190">
        <v>755749</v>
      </c>
      <c r="AG6" s="191"/>
      <c r="AH6" s="190">
        <v>36985</v>
      </c>
      <c r="AI6" s="191"/>
      <c r="AJ6" s="190">
        <v>6384468</v>
      </c>
      <c r="AK6" s="191"/>
      <c r="AL6" s="190">
        <v>6156417</v>
      </c>
      <c r="AM6" s="191"/>
      <c r="AN6" s="190">
        <v>309440</v>
      </c>
      <c r="AO6" s="191"/>
      <c r="AP6" s="196">
        <v>294220</v>
      </c>
      <c r="AQ6" s="191"/>
      <c r="AR6" s="190">
        <v>42098255</v>
      </c>
      <c r="AS6" s="191"/>
      <c r="AT6" s="195">
        <v>318737668</v>
      </c>
      <c r="AU6" s="187"/>
      <c r="AV6" s="197">
        <v>171.92</v>
      </c>
      <c r="AW6" s="187" t="s">
        <v>43</v>
      </c>
      <c r="AX6" s="187" t="s">
        <v>1741</v>
      </c>
    </row>
    <row r="7" spans="1:50">
      <c r="A7" s="187" t="s">
        <v>1749</v>
      </c>
      <c r="B7" s="187" t="s">
        <v>1750</v>
      </c>
      <c r="C7" s="187" t="s">
        <v>1751</v>
      </c>
      <c r="D7" s="188">
        <v>9154</v>
      </c>
      <c r="E7" s="189">
        <v>90154</v>
      </c>
      <c r="F7" s="187" t="s">
        <v>1752</v>
      </c>
      <c r="G7" s="187" t="s">
        <v>1738</v>
      </c>
      <c r="H7" s="190">
        <v>12150996</v>
      </c>
      <c r="I7" s="191">
        <v>3482</v>
      </c>
      <c r="J7" s="187" t="s">
        <v>1739</v>
      </c>
      <c r="K7" s="187" t="s">
        <v>1740</v>
      </c>
      <c r="L7" s="192">
        <v>68</v>
      </c>
      <c r="M7" s="187"/>
      <c r="N7" s="193">
        <v>13</v>
      </c>
      <c r="O7" s="191"/>
      <c r="P7" s="194">
        <v>21.8993</v>
      </c>
      <c r="Q7" s="191"/>
      <c r="R7" s="194">
        <v>4.8391999999999999</v>
      </c>
      <c r="S7" s="191"/>
      <c r="T7" s="194">
        <v>108.40730000000001</v>
      </c>
      <c r="U7" s="191"/>
      <c r="V7" s="190">
        <v>6821561</v>
      </c>
      <c r="W7" s="191"/>
      <c r="X7" s="195">
        <v>6973555</v>
      </c>
      <c r="Y7" s="191"/>
      <c r="Z7" s="190">
        <v>6801301</v>
      </c>
      <c r="AA7" s="191"/>
      <c r="AB7" s="190">
        <v>172254</v>
      </c>
      <c r="AC7" s="191"/>
      <c r="AD7" s="190">
        <v>327668</v>
      </c>
      <c r="AE7" s="191"/>
      <c r="AF7" s="190">
        <v>310572</v>
      </c>
      <c r="AG7" s="191"/>
      <c r="AH7" s="190">
        <v>17096</v>
      </c>
      <c r="AI7" s="191"/>
      <c r="AJ7" s="190">
        <v>1383514</v>
      </c>
      <c r="AK7" s="191"/>
      <c r="AL7" s="190">
        <v>1350454</v>
      </c>
      <c r="AM7" s="191"/>
      <c r="AN7" s="190">
        <v>66480</v>
      </c>
      <c r="AO7" s="191"/>
      <c r="AP7" s="196">
        <v>63158</v>
      </c>
      <c r="AQ7" s="191"/>
      <c r="AR7" s="190">
        <v>33668265</v>
      </c>
      <c r="AS7" s="191"/>
      <c r="AT7" s="195">
        <v>162927528</v>
      </c>
      <c r="AU7" s="187"/>
      <c r="AV7" s="197">
        <v>31.9</v>
      </c>
      <c r="AW7" s="187" t="s">
        <v>43</v>
      </c>
      <c r="AX7" s="187" t="s">
        <v>1741</v>
      </c>
    </row>
    <row r="8" spans="1:50">
      <c r="A8" s="187" t="s">
        <v>1753</v>
      </c>
      <c r="B8" s="187" t="s">
        <v>1754</v>
      </c>
      <c r="C8" s="187" t="s">
        <v>1755</v>
      </c>
      <c r="D8" s="188">
        <v>3030</v>
      </c>
      <c r="E8" s="189">
        <v>30030</v>
      </c>
      <c r="F8" s="187" t="s">
        <v>1752</v>
      </c>
      <c r="G8" s="187" t="s">
        <v>1738</v>
      </c>
      <c r="H8" s="190">
        <v>4586770</v>
      </c>
      <c r="I8" s="191">
        <v>3304</v>
      </c>
      <c r="J8" s="187" t="s">
        <v>1739</v>
      </c>
      <c r="K8" s="187" t="s">
        <v>1740</v>
      </c>
      <c r="L8" s="192">
        <v>998</v>
      </c>
      <c r="M8" s="187"/>
      <c r="N8" s="193">
        <v>129</v>
      </c>
      <c r="O8" s="191"/>
      <c r="P8" s="194">
        <v>23.3386</v>
      </c>
      <c r="Q8" s="191"/>
      <c r="R8" s="194">
        <v>5.6486999999999998</v>
      </c>
      <c r="S8" s="191"/>
      <c r="T8" s="194">
        <v>51.016399999999997</v>
      </c>
      <c r="U8" s="191"/>
      <c r="V8" s="190">
        <v>81860566</v>
      </c>
      <c r="W8" s="191"/>
      <c r="X8" s="195">
        <v>82234530</v>
      </c>
      <c r="Y8" s="191"/>
      <c r="Z8" s="190">
        <v>79847615</v>
      </c>
      <c r="AA8" s="191"/>
      <c r="AB8" s="190">
        <v>2386915</v>
      </c>
      <c r="AC8" s="191"/>
      <c r="AD8" s="190">
        <v>3524685</v>
      </c>
      <c r="AE8" s="191"/>
      <c r="AF8" s="190">
        <v>3421264</v>
      </c>
      <c r="AG8" s="191"/>
      <c r="AH8" s="190">
        <v>103421</v>
      </c>
      <c r="AI8" s="191"/>
      <c r="AJ8" s="190">
        <v>11770449</v>
      </c>
      <c r="AK8" s="191"/>
      <c r="AL8" s="190">
        <v>11432619</v>
      </c>
      <c r="AM8" s="191"/>
      <c r="AN8" s="190">
        <v>505929</v>
      </c>
      <c r="AO8" s="191"/>
      <c r="AP8" s="196">
        <v>489793</v>
      </c>
      <c r="AQ8" s="191"/>
      <c r="AR8" s="190">
        <v>174540714</v>
      </c>
      <c r="AS8" s="191"/>
      <c r="AT8" s="195">
        <v>985922295</v>
      </c>
      <c r="AU8" s="187"/>
      <c r="AV8" s="197">
        <v>234.2</v>
      </c>
      <c r="AW8" s="187" t="s">
        <v>43</v>
      </c>
      <c r="AX8" s="187" t="s">
        <v>1741</v>
      </c>
    </row>
    <row r="9" spans="1:50">
      <c r="A9" s="187" t="s">
        <v>1756</v>
      </c>
      <c r="B9" s="187" t="s">
        <v>1757</v>
      </c>
      <c r="C9" s="187" t="s">
        <v>1758</v>
      </c>
      <c r="D9" s="188">
        <v>5066</v>
      </c>
      <c r="E9" s="189">
        <v>50066</v>
      </c>
      <c r="F9" s="187" t="s">
        <v>1752</v>
      </c>
      <c r="G9" s="187" t="s">
        <v>1738</v>
      </c>
      <c r="H9" s="190">
        <v>8608208</v>
      </c>
      <c r="I9" s="191">
        <v>2703</v>
      </c>
      <c r="J9" s="187" t="s">
        <v>1739</v>
      </c>
      <c r="K9" s="187" t="s">
        <v>1740</v>
      </c>
      <c r="L9" s="192">
        <v>1148</v>
      </c>
      <c r="M9" s="187"/>
      <c r="N9" s="193">
        <v>158</v>
      </c>
      <c r="O9" s="191"/>
      <c r="P9" s="194">
        <v>18.0276</v>
      </c>
      <c r="Q9" s="191"/>
      <c r="R9" s="194">
        <v>6.3144</v>
      </c>
      <c r="S9" s="191" t="s">
        <v>1759</v>
      </c>
      <c r="T9" s="194">
        <v>19.723500000000001</v>
      </c>
      <c r="U9" s="191"/>
      <c r="V9" s="190">
        <v>82996946</v>
      </c>
      <c r="W9" s="191"/>
      <c r="X9" s="195">
        <v>70519745</v>
      </c>
      <c r="Y9" s="191"/>
      <c r="Z9" s="190">
        <v>69510641</v>
      </c>
      <c r="AA9" s="191"/>
      <c r="AB9" s="190">
        <v>1009104</v>
      </c>
      <c r="AC9" s="191"/>
      <c r="AD9" s="190">
        <v>4177041</v>
      </c>
      <c r="AE9" s="191"/>
      <c r="AF9" s="190">
        <v>3855798</v>
      </c>
      <c r="AG9" s="191"/>
      <c r="AH9" s="190">
        <v>321243</v>
      </c>
      <c r="AI9" s="191"/>
      <c r="AJ9" s="190">
        <v>10533049</v>
      </c>
      <c r="AK9" s="191"/>
      <c r="AL9" s="190">
        <v>10388783</v>
      </c>
      <c r="AM9" s="191"/>
      <c r="AN9" s="190">
        <v>631507</v>
      </c>
      <c r="AO9" s="191"/>
      <c r="AP9" s="196">
        <v>582079</v>
      </c>
      <c r="AQ9" s="191"/>
      <c r="AR9" s="190">
        <v>76049871</v>
      </c>
      <c r="AS9" s="191"/>
      <c r="AT9" s="195">
        <v>480210760</v>
      </c>
      <c r="AU9" s="187" t="s">
        <v>1759</v>
      </c>
      <c r="AV9" s="197">
        <v>207.84</v>
      </c>
      <c r="AW9" s="187" t="s">
        <v>43</v>
      </c>
      <c r="AX9" s="187" t="s">
        <v>1760</v>
      </c>
    </row>
    <row r="10" spans="1:50">
      <c r="A10" s="187" t="s">
        <v>1761</v>
      </c>
      <c r="B10" s="187" t="s">
        <v>1762</v>
      </c>
      <c r="C10" s="187" t="s">
        <v>1763</v>
      </c>
      <c r="D10" s="188">
        <v>1003</v>
      </c>
      <c r="E10" s="189">
        <v>10003</v>
      </c>
      <c r="F10" s="187" t="s">
        <v>1752</v>
      </c>
      <c r="G10" s="187" t="s">
        <v>1738</v>
      </c>
      <c r="H10" s="190">
        <v>4181019</v>
      </c>
      <c r="I10" s="191">
        <v>2428</v>
      </c>
      <c r="J10" s="187" t="s">
        <v>1746</v>
      </c>
      <c r="K10" s="187" t="s">
        <v>1740</v>
      </c>
      <c r="L10" s="192">
        <v>154</v>
      </c>
      <c r="M10" s="187"/>
      <c r="N10" s="193">
        <v>86</v>
      </c>
      <c r="O10" s="191"/>
      <c r="P10" s="194">
        <v>7.3029000000000002</v>
      </c>
      <c r="Q10" s="191"/>
      <c r="R10" s="194">
        <v>2.3538000000000001</v>
      </c>
      <c r="S10" s="191"/>
      <c r="T10" s="194">
        <v>57.774500000000003</v>
      </c>
      <c r="U10" s="191"/>
      <c r="V10" s="190">
        <v>5714964</v>
      </c>
      <c r="W10" s="191"/>
      <c r="X10" s="195">
        <v>5260506</v>
      </c>
      <c r="Y10" s="191"/>
      <c r="Z10" s="190">
        <v>5241369</v>
      </c>
      <c r="AA10" s="191"/>
      <c r="AB10" s="190">
        <v>19137</v>
      </c>
      <c r="AC10" s="191"/>
      <c r="AD10" s="190">
        <v>726323</v>
      </c>
      <c r="AE10" s="191"/>
      <c r="AF10" s="190">
        <v>717709</v>
      </c>
      <c r="AG10" s="191"/>
      <c r="AH10" s="190">
        <v>8614</v>
      </c>
      <c r="AI10" s="191" t="s">
        <v>1764</v>
      </c>
      <c r="AJ10" s="190">
        <v>2876932</v>
      </c>
      <c r="AK10" s="191"/>
      <c r="AL10" s="190">
        <v>2870560</v>
      </c>
      <c r="AM10" s="191"/>
      <c r="AN10" s="190">
        <v>321018</v>
      </c>
      <c r="AO10" s="191"/>
      <c r="AP10" s="196">
        <v>315916</v>
      </c>
      <c r="AQ10" s="191"/>
      <c r="AR10" s="190">
        <v>41465243</v>
      </c>
      <c r="AS10" s="191"/>
      <c r="AT10" s="195">
        <v>97602251</v>
      </c>
      <c r="AU10" s="187"/>
      <c r="AV10" s="197">
        <v>51</v>
      </c>
      <c r="AW10" s="187" t="s">
        <v>43</v>
      </c>
      <c r="AX10" s="187" t="s">
        <v>1760</v>
      </c>
    </row>
    <row r="11" spans="1:50">
      <c r="A11" s="187" t="s">
        <v>1761</v>
      </c>
      <c r="B11" s="187" t="s">
        <v>1762</v>
      </c>
      <c r="C11" s="187" t="s">
        <v>1763</v>
      </c>
      <c r="D11" s="188">
        <v>1003</v>
      </c>
      <c r="E11" s="189">
        <v>10003</v>
      </c>
      <c r="F11" s="187" t="s">
        <v>1752</v>
      </c>
      <c r="G11" s="187" t="s">
        <v>1738</v>
      </c>
      <c r="H11" s="190">
        <v>4181019</v>
      </c>
      <c r="I11" s="191">
        <v>2428</v>
      </c>
      <c r="J11" s="187" t="s">
        <v>1739</v>
      </c>
      <c r="K11" s="187" t="s">
        <v>1740</v>
      </c>
      <c r="L11" s="192">
        <v>338</v>
      </c>
      <c r="M11" s="187"/>
      <c r="N11" s="193">
        <v>56</v>
      </c>
      <c r="O11" s="191"/>
      <c r="P11" s="194">
        <v>16.707100000000001</v>
      </c>
      <c r="Q11" s="191"/>
      <c r="R11" s="194">
        <v>3.5198</v>
      </c>
      <c r="S11" s="191"/>
      <c r="T11" s="194">
        <v>87.046400000000006</v>
      </c>
      <c r="U11" s="191"/>
      <c r="V11" s="190">
        <v>23317516</v>
      </c>
      <c r="W11" s="191"/>
      <c r="X11" s="195">
        <v>22746421</v>
      </c>
      <c r="Y11" s="191"/>
      <c r="Z11" s="190">
        <v>22203578</v>
      </c>
      <c r="AA11" s="191"/>
      <c r="AB11" s="190">
        <v>542843</v>
      </c>
      <c r="AC11" s="191"/>
      <c r="AD11" s="190">
        <v>1393950</v>
      </c>
      <c r="AE11" s="191"/>
      <c r="AF11" s="190">
        <v>1328990</v>
      </c>
      <c r="AG11" s="191"/>
      <c r="AH11" s="190">
        <v>64960</v>
      </c>
      <c r="AI11" s="191"/>
      <c r="AJ11" s="190">
        <v>3791070</v>
      </c>
      <c r="AK11" s="191"/>
      <c r="AL11" s="190">
        <v>3700596</v>
      </c>
      <c r="AM11" s="191"/>
      <c r="AN11" s="190">
        <v>253575</v>
      </c>
      <c r="AO11" s="191"/>
      <c r="AP11" s="196">
        <v>242748</v>
      </c>
      <c r="AQ11" s="191"/>
      <c r="AR11" s="190">
        <v>115683733</v>
      </c>
      <c r="AS11" s="191"/>
      <c r="AT11" s="195">
        <v>407181618</v>
      </c>
      <c r="AU11" s="187"/>
      <c r="AV11" s="197">
        <v>76.3</v>
      </c>
      <c r="AW11" s="187" t="s">
        <v>43</v>
      </c>
      <c r="AX11" s="187" t="s">
        <v>1741</v>
      </c>
    </row>
    <row r="12" spans="1:50">
      <c r="A12" s="187" t="s">
        <v>1761</v>
      </c>
      <c r="B12" s="187" t="s">
        <v>1762</v>
      </c>
      <c r="C12" s="187" t="s">
        <v>1763</v>
      </c>
      <c r="D12" s="188">
        <v>1003</v>
      </c>
      <c r="E12" s="189">
        <v>10003</v>
      </c>
      <c r="F12" s="187" t="s">
        <v>1752</v>
      </c>
      <c r="G12" s="187" t="s">
        <v>1738</v>
      </c>
      <c r="H12" s="190">
        <v>4181019</v>
      </c>
      <c r="I12" s="191">
        <v>2428</v>
      </c>
      <c r="J12" s="187" t="s">
        <v>1748</v>
      </c>
      <c r="K12" s="187" t="s">
        <v>1747</v>
      </c>
      <c r="L12" s="192">
        <v>436</v>
      </c>
      <c r="M12" s="187"/>
      <c r="N12" s="193">
        <v>67</v>
      </c>
      <c r="O12" s="191"/>
      <c r="P12" s="194">
        <v>29.729199999999999</v>
      </c>
      <c r="Q12" s="191"/>
      <c r="R12" s="194">
        <v>20.751000000000001</v>
      </c>
      <c r="S12" s="191"/>
      <c r="T12" s="194">
        <v>33.01</v>
      </c>
      <c r="U12" s="191"/>
      <c r="V12" s="190">
        <v>22195183</v>
      </c>
      <c r="W12" s="191"/>
      <c r="X12" s="195">
        <v>22810502</v>
      </c>
      <c r="Y12" s="191"/>
      <c r="Z12" s="190">
        <v>22300695</v>
      </c>
      <c r="AA12" s="191"/>
      <c r="AB12" s="190">
        <v>509807</v>
      </c>
      <c r="AC12" s="191"/>
      <c r="AD12" s="190">
        <v>768699</v>
      </c>
      <c r="AE12" s="191"/>
      <c r="AF12" s="190">
        <v>750128</v>
      </c>
      <c r="AG12" s="191"/>
      <c r="AH12" s="190">
        <v>18571</v>
      </c>
      <c r="AI12" s="191"/>
      <c r="AJ12" s="190">
        <v>4189947</v>
      </c>
      <c r="AK12" s="191"/>
      <c r="AL12" s="190">
        <v>4093393</v>
      </c>
      <c r="AM12" s="191"/>
      <c r="AN12" s="190">
        <v>141215</v>
      </c>
      <c r="AO12" s="191"/>
      <c r="AP12" s="196">
        <v>137738</v>
      </c>
      <c r="AQ12" s="191"/>
      <c r="AR12" s="190">
        <v>24761705</v>
      </c>
      <c r="AS12" s="191"/>
      <c r="AT12" s="195">
        <v>513830968</v>
      </c>
      <c r="AU12" s="187"/>
      <c r="AV12" s="197">
        <v>776.08</v>
      </c>
      <c r="AW12" s="187" t="s">
        <v>43</v>
      </c>
      <c r="AX12" s="187" t="s">
        <v>1741</v>
      </c>
    </row>
    <row r="13" spans="1:50">
      <c r="A13" s="187" t="s">
        <v>1765</v>
      </c>
      <c r="B13" s="187" t="s">
        <v>1766</v>
      </c>
      <c r="C13" s="187" t="s">
        <v>1767</v>
      </c>
      <c r="D13" s="188">
        <v>3019</v>
      </c>
      <c r="E13" s="189">
        <v>30019</v>
      </c>
      <c r="F13" s="187" t="s">
        <v>1752</v>
      </c>
      <c r="G13" s="187" t="s">
        <v>1738</v>
      </c>
      <c r="H13" s="190">
        <v>5441567</v>
      </c>
      <c r="I13" s="191">
        <v>2406</v>
      </c>
      <c r="J13" s="187" t="s">
        <v>1739</v>
      </c>
      <c r="K13" s="187" t="s">
        <v>1740</v>
      </c>
      <c r="L13" s="192">
        <v>286</v>
      </c>
      <c r="M13" s="187"/>
      <c r="N13" s="193">
        <v>61</v>
      </c>
      <c r="O13" s="191"/>
      <c r="P13" s="194">
        <v>17.097100000000001</v>
      </c>
      <c r="Q13" s="191"/>
      <c r="R13" s="194">
        <v>4.4253999999999998</v>
      </c>
      <c r="S13" s="191" t="s">
        <v>1759</v>
      </c>
      <c r="T13" s="194">
        <v>75.514099999999999</v>
      </c>
      <c r="U13" s="191" t="s">
        <v>1759</v>
      </c>
      <c r="V13" s="190">
        <v>16431036</v>
      </c>
      <c r="W13" s="191"/>
      <c r="X13" s="195">
        <v>16168711</v>
      </c>
      <c r="Y13" s="191"/>
      <c r="Z13" s="190">
        <v>16089713</v>
      </c>
      <c r="AA13" s="191"/>
      <c r="AB13" s="190">
        <v>78998</v>
      </c>
      <c r="AC13" s="191"/>
      <c r="AD13" s="190">
        <v>945947</v>
      </c>
      <c r="AE13" s="191"/>
      <c r="AF13" s="190">
        <v>941080</v>
      </c>
      <c r="AG13" s="191"/>
      <c r="AH13" s="190">
        <v>4867</v>
      </c>
      <c r="AI13" s="191"/>
      <c r="AJ13" s="190">
        <v>3121305</v>
      </c>
      <c r="AK13" s="191"/>
      <c r="AL13" s="190">
        <v>3101700</v>
      </c>
      <c r="AM13" s="191"/>
      <c r="AN13" s="190">
        <v>182557</v>
      </c>
      <c r="AO13" s="191"/>
      <c r="AP13" s="196">
        <v>181391</v>
      </c>
      <c r="AQ13" s="191"/>
      <c r="AR13" s="190">
        <v>71064786</v>
      </c>
      <c r="AS13" s="191" t="s">
        <v>1759</v>
      </c>
      <c r="AT13" s="195">
        <v>314489396</v>
      </c>
      <c r="AU13" s="187" t="s">
        <v>1759</v>
      </c>
      <c r="AV13" s="197">
        <v>74.900000000000006</v>
      </c>
      <c r="AW13" s="187" t="s">
        <v>43</v>
      </c>
      <c r="AX13" s="187" t="s">
        <v>1760</v>
      </c>
    </row>
    <row r="14" spans="1:50">
      <c r="A14" s="187" t="s">
        <v>1765</v>
      </c>
      <c r="B14" s="187" t="s">
        <v>1766</v>
      </c>
      <c r="C14" s="187" t="s">
        <v>1767</v>
      </c>
      <c r="D14" s="188">
        <v>3019</v>
      </c>
      <c r="E14" s="189">
        <v>30019</v>
      </c>
      <c r="F14" s="187" t="s">
        <v>1752</v>
      </c>
      <c r="G14" s="187" t="s">
        <v>1738</v>
      </c>
      <c r="H14" s="190">
        <v>5441567</v>
      </c>
      <c r="I14" s="191">
        <v>2406</v>
      </c>
      <c r="J14" s="187" t="s">
        <v>1748</v>
      </c>
      <c r="K14" s="187" t="s">
        <v>1740</v>
      </c>
      <c r="L14" s="192">
        <v>357</v>
      </c>
      <c r="M14" s="187"/>
      <c r="N14" s="193">
        <v>84</v>
      </c>
      <c r="O14" s="191"/>
      <c r="P14" s="194">
        <v>19.690899999999999</v>
      </c>
      <c r="Q14" s="191"/>
      <c r="R14" s="194">
        <v>13.449400000000001</v>
      </c>
      <c r="S14" s="191" t="s">
        <v>1759</v>
      </c>
      <c r="T14" s="194">
        <v>29.793900000000001</v>
      </c>
      <c r="U14" s="191" t="s">
        <v>1759</v>
      </c>
      <c r="V14" s="190">
        <v>16896038</v>
      </c>
      <c r="W14" s="191"/>
      <c r="X14" s="195">
        <v>17498310</v>
      </c>
      <c r="Y14" s="191"/>
      <c r="Z14" s="190">
        <v>16621821</v>
      </c>
      <c r="AA14" s="191"/>
      <c r="AB14" s="190">
        <v>876489</v>
      </c>
      <c r="AC14" s="191"/>
      <c r="AD14" s="190">
        <v>882766</v>
      </c>
      <c r="AE14" s="191"/>
      <c r="AF14" s="190">
        <v>844136</v>
      </c>
      <c r="AG14" s="191"/>
      <c r="AH14" s="190">
        <v>38630</v>
      </c>
      <c r="AI14" s="191"/>
      <c r="AJ14" s="190">
        <v>4453116</v>
      </c>
      <c r="AK14" s="191"/>
      <c r="AL14" s="190">
        <v>4225898</v>
      </c>
      <c r="AM14" s="191"/>
      <c r="AN14" s="190">
        <v>224140</v>
      </c>
      <c r="AO14" s="191"/>
      <c r="AP14" s="196">
        <v>214329</v>
      </c>
      <c r="AQ14" s="191"/>
      <c r="AR14" s="190">
        <v>25150117</v>
      </c>
      <c r="AS14" s="191" t="s">
        <v>1759</v>
      </c>
      <c r="AT14" s="195">
        <v>338253606</v>
      </c>
      <c r="AU14" s="187" t="s">
        <v>1759</v>
      </c>
      <c r="AV14" s="197">
        <v>446.94</v>
      </c>
      <c r="AW14" s="187" t="s">
        <v>43</v>
      </c>
      <c r="AX14" s="187" t="s">
        <v>1760</v>
      </c>
    </row>
    <row r="15" spans="1:50">
      <c r="A15" s="187" t="s">
        <v>1768</v>
      </c>
      <c r="B15" s="187" t="s">
        <v>1769</v>
      </c>
      <c r="C15" s="187" t="s">
        <v>1770</v>
      </c>
      <c r="D15" s="188">
        <v>6008</v>
      </c>
      <c r="E15" s="189">
        <v>60008</v>
      </c>
      <c r="F15" s="187" t="s">
        <v>1752</v>
      </c>
      <c r="G15" s="187" t="s">
        <v>1738</v>
      </c>
      <c r="H15" s="190">
        <v>4944332</v>
      </c>
      <c r="I15" s="191">
        <v>2157</v>
      </c>
      <c r="J15" s="187" t="s">
        <v>1746</v>
      </c>
      <c r="K15" s="187" t="s">
        <v>1740</v>
      </c>
      <c r="L15" s="192">
        <v>56</v>
      </c>
      <c r="M15" s="187"/>
      <c r="N15" s="193">
        <v>29</v>
      </c>
      <c r="O15" s="191"/>
      <c r="P15" s="194">
        <v>12.147399999999999</v>
      </c>
      <c r="Q15" s="191"/>
      <c r="R15" s="194">
        <v>2.9095</v>
      </c>
      <c r="S15" s="191"/>
      <c r="T15" s="194">
        <v>48.3795</v>
      </c>
      <c r="U15" s="191"/>
      <c r="V15" s="190">
        <v>3257209</v>
      </c>
      <c r="W15" s="191"/>
      <c r="X15" s="195">
        <v>3247125</v>
      </c>
      <c r="Y15" s="191"/>
      <c r="Z15" s="190">
        <v>3236011</v>
      </c>
      <c r="AA15" s="191"/>
      <c r="AB15" s="190">
        <v>11114</v>
      </c>
      <c r="AC15" s="191"/>
      <c r="AD15" s="190">
        <v>268268</v>
      </c>
      <c r="AE15" s="191"/>
      <c r="AF15" s="190">
        <v>266396</v>
      </c>
      <c r="AG15" s="191"/>
      <c r="AH15" s="190">
        <v>1872</v>
      </c>
      <c r="AI15" s="191"/>
      <c r="AJ15" s="190">
        <v>1940638</v>
      </c>
      <c r="AK15" s="191"/>
      <c r="AL15" s="190">
        <v>1929524</v>
      </c>
      <c r="AM15" s="191"/>
      <c r="AN15" s="190">
        <v>176143</v>
      </c>
      <c r="AO15" s="191"/>
      <c r="AP15" s="196">
        <v>174271</v>
      </c>
      <c r="AQ15" s="191"/>
      <c r="AR15" s="190">
        <v>12888105</v>
      </c>
      <c r="AS15" s="191"/>
      <c r="AT15" s="195">
        <v>37497523</v>
      </c>
      <c r="AU15" s="187"/>
      <c r="AV15" s="197">
        <v>43.59</v>
      </c>
      <c r="AW15" s="187" t="s">
        <v>43</v>
      </c>
      <c r="AX15" s="187" t="s">
        <v>1741</v>
      </c>
    </row>
    <row r="16" spans="1:50">
      <c r="A16" s="187" t="s">
        <v>1771</v>
      </c>
      <c r="B16" s="187" t="s">
        <v>1772</v>
      </c>
      <c r="C16" s="187" t="s">
        <v>1773</v>
      </c>
      <c r="D16" s="188">
        <v>3034</v>
      </c>
      <c r="E16" s="189">
        <v>30034</v>
      </c>
      <c r="F16" s="187" t="s">
        <v>1774</v>
      </c>
      <c r="G16" s="187" t="s">
        <v>1738</v>
      </c>
      <c r="H16" s="190">
        <v>2203663</v>
      </c>
      <c r="I16" s="191">
        <v>1888</v>
      </c>
      <c r="J16" s="187" t="s">
        <v>1746</v>
      </c>
      <c r="K16" s="187" t="s">
        <v>1740</v>
      </c>
      <c r="L16" s="192">
        <v>38</v>
      </c>
      <c r="M16" s="187"/>
      <c r="N16" s="193">
        <v>18</v>
      </c>
      <c r="O16" s="191"/>
      <c r="P16" s="194">
        <v>19.6769</v>
      </c>
      <c r="Q16" s="191"/>
      <c r="R16" s="194">
        <v>5.7127999999999997</v>
      </c>
      <c r="S16" s="191" t="s">
        <v>1759</v>
      </c>
      <c r="T16" s="194">
        <v>35.373800000000003</v>
      </c>
      <c r="U16" s="191"/>
      <c r="V16" s="190">
        <v>2774375</v>
      </c>
      <c r="W16" s="191"/>
      <c r="X16" s="195">
        <v>2676810</v>
      </c>
      <c r="Y16" s="191"/>
      <c r="Z16" s="190">
        <v>2588105</v>
      </c>
      <c r="AA16" s="191"/>
      <c r="AB16" s="190">
        <v>88705</v>
      </c>
      <c r="AC16" s="191"/>
      <c r="AD16" s="190">
        <v>138492</v>
      </c>
      <c r="AE16" s="191"/>
      <c r="AF16" s="190">
        <v>131530</v>
      </c>
      <c r="AG16" s="191"/>
      <c r="AH16" s="190">
        <v>6962</v>
      </c>
      <c r="AI16" s="191"/>
      <c r="AJ16" s="190">
        <v>1046361</v>
      </c>
      <c r="AK16" s="191"/>
      <c r="AL16" s="190">
        <v>1044905</v>
      </c>
      <c r="AM16" s="191"/>
      <c r="AN16" s="190">
        <v>58730</v>
      </c>
      <c r="AO16" s="191"/>
      <c r="AP16" s="196">
        <v>58193</v>
      </c>
      <c r="AQ16" s="191"/>
      <c r="AR16" s="190">
        <v>4652718</v>
      </c>
      <c r="AS16" s="191"/>
      <c r="AT16" s="195">
        <v>26579844</v>
      </c>
      <c r="AU16" s="187" t="s">
        <v>1759</v>
      </c>
      <c r="AV16" s="197">
        <v>57.6</v>
      </c>
      <c r="AW16" s="187" t="s">
        <v>43</v>
      </c>
      <c r="AX16" s="187" t="s">
        <v>1760</v>
      </c>
    </row>
    <row r="17" spans="1:50">
      <c r="A17" s="187" t="s">
        <v>1771</v>
      </c>
      <c r="B17" s="187" t="s">
        <v>1772</v>
      </c>
      <c r="C17" s="187" t="s">
        <v>1773</v>
      </c>
      <c r="D17" s="188">
        <v>3034</v>
      </c>
      <c r="E17" s="189">
        <v>30034</v>
      </c>
      <c r="F17" s="187" t="s">
        <v>1774</v>
      </c>
      <c r="G17" s="187" t="s">
        <v>1738</v>
      </c>
      <c r="H17" s="190">
        <v>2203663</v>
      </c>
      <c r="I17" s="191">
        <v>1888</v>
      </c>
      <c r="J17" s="187" t="s">
        <v>1739</v>
      </c>
      <c r="K17" s="187" t="s">
        <v>1740</v>
      </c>
      <c r="L17" s="192">
        <v>54</v>
      </c>
      <c r="M17" s="187"/>
      <c r="N17" s="193">
        <v>9</v>
      </c>
      <c r="O17" s="191"/>
      <c r="P17" s="194">
        <v>26.092600000000001</v>
      </c>
      <c r="Q17" s="191"/>
      <c r="R17" s="194">
        <v>4.7674000000000003</v>
      </c>
      <c r="S17" s="191" t="s">
        <v>1759</v>
      </c>
      <c r="T17" s="194">
        <v>36.698</v>
      </c>
      <c r="U17" s="191"/>
      <c r="V17" s="190">
        <v>4289979</v>
      </c>
      <c r="W17" s="191"/>
      <c r="X17" s="195">
        <v>4659371</v>
      </c>
      <c r="Y17" s="191"/>
      <c r="Z17" s="190">
        <v>4169492</v>
      </c>
      <c r="AA17" s="191"/>
      <c r="AB17" s="190">
        <v>489879</v>
      </c>
      <c r="AC17" s="191"/>
      <c r="AD17" s="190">
        <v>180401</v>
      </c>
      <c r="AE17" s="191"/>
      <c r="AF17" s="190">
        <v>159796</v>
      </c>
      <c r="AG17" s="191"/>
      <c r="AH17" s="190">
        <v>20605</v>
      </c>
      <c r="AI17" s="191"/>
      <c r="AJ17" s="190">
        <v>845652</v>
      </c>
      <c r="AK17" s="191"/>
      <c r="AL17" s="190">
        <v>734915</v>
      </c>
      <c r="AM17" s="191"/>
      <c r="AN17" s="190">
        <v>32887</v>
      </c>
      <c r="AO17" s="191"/>
      <c r="AP17" s="196">
        <v>28462</v>
      </c>
      <c r="AQ17" s="191"/>
      <c r="AR17" s="190">
        <v>5864191</v>
      </c>
      <c r="AS17" s="191"/>
      <c r="AT17" s="195">
        <v>27957087</v>
      </c>
      <c r="AU17" s="187" t="s">
        <v>1759</v>
      </c>
      <c r="AV17" s="197">
        <v>29.4</v>
      </c>
      <c r="AW17" s="187" t="s">
        <v>43</v>
      </c>
      <c r="AX17" s="187" t="s">
        <v>1760</v>
      </c>
    </row>
    <row r="18" spans="1:50">
      <c r="A18" s="187" t="s">
        <v>1771</v>
      </c>
      <c r="B18" s="187" t="s">
        <v>1772</v>
      </c>
      <c r="C18" s="187" t="s">
        <v>1773</v>
      </c>
      <c r="D18" s="188">
        <v>3034</v>
      </c>
      <c r="E18" s="189">
        <v>30034</v>
      </c>
      <c r="F18" s="187" t="s">
        <v>1774</v>
      </c>
      <c r="G18" s="187" t="s">
        <v>1738</v>
      </c>
      <c r="H18" s="190">
        <v>2203663</v>
      </c>
      <c r="I18" s="191">
        <v>1888</v>
      </c>
      <c r="J18" s="187" t="s">
        <v>1748</v>
      </c>
      <c r="K18" s="187" t="s">
        <v>1747</v>
      </c>
      <c r="L18" s="192">
        <v>149</v>
      </c>
      <c r="M18" s="187"/>
      <c r="N18" s="193">
        <v>28</v>
      </c>
      <c r="O18" s="191"/>
      <c r="P18" s="194">
        <v>38.328299999999999</v>
      </c>
      <c r="Q18" s="191"/>
      <c r="R18" s="194">
        <v>29.584599999999998</v>
      </c>
      <c r="S18" s="191" t="s">
        <v>1759</v>
      </c>
      <c r="T18" s="194">
        <v>45.747900000000001</v>
      </c>
      <c r="U18" s="191"/>
      <c r="V18" s="190">
        <v>6001808</v>
      </c>
      <c r="W18" s="191"/>
      <c r="X18" s="195">
        <v>5996542</v>
      </c>
      <c r="Y18" s="191"/>
      <c r="Z18" s="190">
        <v>5596811</v>
      </c>
      <c r="AA18" s="191"/>
      <c r="AB18" s="190">
        <v>399731</v>
      </c>
      <c r="AC18" s="191"/>
      <c r="AD18" s="190">
        <v>155174</v>
      </c>
      <c r="AE18" s="191"/>
      <c r="AF18" s="190">
        <v>146023</v>
      </c>
      <c r="AG18" s="191"/>
      <c r="AH18" s="190">
        <v>9151</v>
      </c>
      <c r="AI18" s="191"/>
      <c r="AJ18" s="190">
        <v>1094365</v>
      </c>
      <c r="AK18" s="191"/>
      <c r="AL18" s="190">
        <v>1036558</v>
      </c>
      <c r="AM18" s="191"/>
      <c r="AN18" s="190">
        <v>30902</v>
      </c>
      <c r="AO18" s="191"/>
      <c r="AP18" s="196">
        <v>28513</v>
      </c>
      <c r="AQ18" s="191"/>
      <c r="AR18" s="190">
        <v>6680248</v>
      </c>
      <c r="AS18" s="191"/>
      <c r="AT18" s="195">
        <v>197632189</v>
      </c>
      <c r="AU18" s="187" t="s">
        <v>1759</v>
      </c>
      <c r="AV18" s="197">
        <v>400.4</v>
      </c>
      <c r="AW18" s="187" t="s">
        <v>43</v>
      </c>
      <c r="AX18" s="187" t="s">
        <v>1760</v>
      </c>
    </row>
    <row r="19" spans="1:50">
      <c r="A19" s="187" t="s">
        <v>1775</v>
      </c>
      <c r="B19" s="187" t="s">
        <v>1776</v>
      </c>
      <c r="C19" s="187" t="s">
        <v>1777</v>
      </c>
      <c r="D19" s="188">
        <v>4034</v>
      </c>
      <c r="E19" s="189">
        <v>40034</v>
      </c>
      <c r="F19" s="187" t="s">
        <v>1778</v>
      </c>
      <c r="G19" s="187" t="s">
        <v>1738</v>
      </c>
      <c r="H19" s="190">
        <v>5502379</v>
      </c>
      <c r="I19" s="191">
        <v>1452</v>
      </c>
      <c r="J19" s="187" t="s">
        <v>1739</v>
      </c>
      <c r="K19" s="187" t="s">
        <v>1740</v>
      </c>
      <c r="L19" s="192">
        <v>76</v>
      </c>
      <c r="M19" s="187"/>
      <c r="N19" s="193">
        <v>18</v>
      </c>
      <c r="O19" s="191"/>
      <c r="P19" s="194">
        <v>21.7622</v>
      </c>
      <c r="Q19" s="191"/>
      <c r="R19" s="194">
        <v>7.3830999999999998</v>
      </c>
      <c r="S19" s="191" t="s">
        <v>1759</v>
      </c>
      <c r="T19" s="194">
        <v>35.960099999999997</v>
      </c>
      <c r="U19" s="191"/>
      <c r="V19" s="190">
        <v>7212362</v>
      </c>
      <c r="W19" s="191"/>
      <c r="X19" s="195">
        <v>7598157</v>
      </c>
      <c r="Y19" s="191"/>
      <c r="Z19" s="190">
        <v>7178627</v>
      </c>
      <c r="AA19" s="191"/>
      <c r="AB19" s="190">
        <v>419530</v>
      </c>
      <c r="AC19" s="191"/>
      <c r="AD19" s="190">
        <v>362201</v>
      </c>
      <c r="AE19" s="191"/>
      <c r="AF19" s="190">
        <v>329867</v>
      </c>
      <c r="AG19" s="191"/>
      <c r="AH19" s="190">
        <v>32334</v>
      </c>
      <c r="AI19" s="191"/>
      <c r="AJ19" s="190">
        <v>1899556</v>
      </c>
      <c r="AK19" s="191"/>
      <c r="AL19" s="190">
        <v>1794673</v>
      </c>
      <c r="AM19" s="191"/>
      <c r="AN19" s="190">
        <v>90549</v>
      </c>
      <c r="AO19" s="191"/>
      <c r="AP19" s="196">
        <v>82465</v>
      </c>
      <c r="AQ19" s="191"/>
      <c r="AR19" s="190">
        <v>11862059</v>
      </c>
      <c r="AS19" s="191"/>
      <c r="AT19" s="195">
        <v>87578321</v>
      </c>
      <c r="AU19" s="187" t="s">
        <v>1759</v>
      </c>
      <c r="AV19" s="197">
        <v>49.84</v>
      </c>
      <c r="AW19" s="187" t="s">
        <v>43</v>
      </c>
      <c r="AX19" s="187" t="s">
        <v>1760</v>
      </c>
    </row>
    <row r="20" spans="1:50">
      <c r="A20" s="187" t="s">
        <v>1779</v>
      </c>
      <c r="B20" s="187" t="s">
        <v>1780</v>
      </c>
      <c r="C20" s="187" t="s">
        <v>1781</v>
      </c>
      <c r="D20" s="188">
        <v>8006</v>
      </c>
      <c r="E20" s="189">
        <v>80006</v>
      </c>
      <c r="F20" s="187" t="s">
        <v>1752</v>
      </c>
      <c r="G20" s="187" t="s">
        <v>1738</v>
      </c>
      <c r="H20" s="190">
        <v>2374203</v>
      </c>
      <c r="I20" s="191">
        <v>1431</v>
      </c>
      <c r="J20" s="187" t="s">
        <v>1746</v>
      </c>
      <c r="K20" s="187" t="s">
        <v>1740</v>
      </c>
      <c r="L20" s="192">
        <v>156</v>
      </c>
      <c r="M20" s="187"/>
      <c r="N20" s="193">
        <v>41</v>
      </c>
      <c r="O20" s="191"/>
      <c r="P20" s="194">
        <v>17.200199999999999</v>
      </c>
      <c r="Q20" s="191"/>
      <c r="R20" s="194">
        <v>6.9672999999999998</v>
      </c>
      <c r="S20" s="191"/>
      <c r="T20" s="194">
        <v>19.858599999999999</v>
      </c>
      <c r="U20" s="191"/>
      <c r="V20" s="190">
        <v>9004264</v>
      </c>
      <c r="W20" s="191"/>
      <c r="X20" s="195">
        <v>9327859</v>
      </c>
      <c r="Y20" s="191"/>
      <c r="Z20" s="190">
        <v>9063803</v>
      </c>
      <c r="AA20" s="191"/>
      <c r="AB20" s="190">
        <v>264056</v>
      </c>
      <c r="AC20" s="191"/>
      <c r="AD20" s="190">
        <v>590892</v>
      </c>
      <c r="AE20" s="191"/>
      <c r="AF20" s="190">
        <v>526960</v>
      </c>
      <c r="AG20" s="191"/>
      <c r="AH20" s="190">
        <v>63932</v>
      </c>
      <c r="AI20" s="191"/>
      <c r="AJ20" s="190">
        <v>3900081</v>
      </c>
      <c r="AK20" s="191"/>
      <c r="AL20" s="190">
        <v>3745938</v>
      </c>
      <c r="AM20" s="191"/>
      <c r="AN20" s="190">
        <v>267096</v>
      </c>
      <c r="AO20" s="191"/>
      <c r="AP20" s="196">
        <v>226007</v>
      </c>
      <c r="AQ20" s="191"/>
      <c r="AR20" s="190">
        <v>10464678</v>
      </c>
      <c r="AS20" s="191"/>
      <c r="AT20" s="195">
        <v>72910951</v>
      </c>
      <c r="AU20" s="187"/>
      <c r="AV20" s="197">
        <v>119.78</v>
      </c>
      <c r="AW20" s="187" t="s">
        <v>43</v>
      </c>
      <c r="AX20" s="187" t="s">
        <v>1741</v>
      </c>
    </row>
    <row r="21" spans="1:50">
      <c r="A21" s="187" t="s">
        <v>1779</v>
      </c>
      <c r="B21" s="187" t="s">
        <v>1780</v>
      </c>
      <c r="C21" s="187" t="s">
        <v>1781</v>
      </c>
      <c r="D21" s="188">
        <v>8006</v>
      </c>
      <c r="E21" s="189">
        <v>80006</v>
      </c>
      <c r="F21" s="187" t="s">
        <v>1752</v>
      </c>
      <c r="G21" s="187" t="s">
        <v>1738</v>
      </c>
      <c r="H21" s="190">
        <v>2374203</v>
      </c>
      <c r="I21" s="191">
        <v>1431</v>
      </c>
      <c r="J21" s="187" t="s">
        <v>1748</v>
      </c>
      <c r="K21" s="187" t="s">
        <v>1747</v>
      </c>
      <c r="L21" s="192">
        <v>44</v>
      </c>
      <c r="M21" s="187"/>
      <c r="N21" s="193">
        <v>12</v>
      </c>
      <c r="O21" s="191"/>
      <c r="P21" s="194">
        <v>27.563099999999999</v>
      </c>
      <c r="Q21" s="191"/>
      <c r="R21" s="194">
        <v>11.5166</v>
      </c>
      <c r="S21" s="191"/>
      <c r="T21" s="194">
        <v>21.7837</v>
      </c>
      <c r="U21" s="191"/>
      <c r="V21" s="190">
        <v>6222945</v>
      </c>
      <c r="W21" s="191"/>
      <c r="X21" s="195">
        <v>6197643</v>
      </c>
      <c r="Y21" s="191"/>
      <c r="Z21" s="190">
        <v>6048702</v>
      </c>
      <c r="AA21" s="191"/>
      <c r="AB21" s="190">
        <v>148941</v>
      </c>
      <c r="AC21" s="191"/>
      <c r="AD21" s="190">
        <v>228257</v>
      </c>
      <c r="AE21" s="191"/>
      <c r="AF21" s="190">
        <v>219449</v>
      </c>
      <c r="AG21" s="191"/>
      <c r="AH21" s="190">
        <v>8808</v>
      </c>
      <c r="AI21" s="191"/>
      <c r="AJ21" s="190">
        <v>2010537</v>
      </c>
      <c r="AK21" s="191"/>
      <c r="AL21" s="190">
        <v>1917204</v>
      </c>
      <c r="AM21" s="191"/>
      <c r="AN21" s="190">
        <v>74540</v>
      </c>
      <c r="AO21" s="191"/>
      <c r="AP21" s="196">
        <v>70293</v>
      </c>
      <c r="AQ21" s="191"/>
      <c r="AR21" s="190">
        <v>4780402</v>
      </c>
      <c r="AS21" s="191"/>
      <c r="AT21" s="195">
        <v>55053882</v>
      </c>
      <c r="AU21" s="187"/>
      <c r="AV21" s="197">
        <v>72.760000000000005</v>
      </c>
      <c r="AW21" s="187" t="s">
        <v>43</v>
      </c>
      <c r="AX21" s="187" t="s">
        <v>1741</v>
      </c>
    </row>
    <row r="22" spans="1:50">
      <c r="A22" s="187" t="s">
        <v>1779</v>
      </c>
      <c r="B22" s="187" t="s">
        <v>1780</v>
      </c>
      <c r="C22" s="187" t="s">
        <v>1781</v>
      </c>
      <c r="D22" s="188">
        <v>8006</v>
      </c>
      <c r="E22" s="189">
        <v>80006</v>
      </c>
      <c r="F22" s="187" t="s">
        <v>1752</v>
      </c>
      <c r="G22" s="187" t="s">
        <v>1738</v>
      </c>
      <c r="H22" s="190">
        <v>2374203</v>
      </c>
      <c r="I22" s="191">
        <v>1431</v>
      </c>
      <c r="J22" s="187" t="s">
        <v>1748</v>
      </c>
      <c r="K22" s="187" t="s">
        <v>1740</v>
      </c>
      <c r="L22" s="192">
        <v>8</v>
      </c>
      <c r="M22" s="187"/>
      <c r="N22" s="193">
        <v>3</v>
      </c>
      <c r="O22" s="191"/>
      <c r="P22" s="194">
        <v>20.484200000000001</v>
      </c>
      <c r="Q22" s="191"/>
      <c r="R22" s="194">
        <v>8.6130999999999993</v>
      </c>
      <c r="S22" s="191"/>
      <c r="T22" s="194">
        <v>18.016100000000002</v>
      </c>
      <c r="U22" s="191"/>
      <c r="V22" s="190">
        <v>203262</v>
      </c>
      <c r="W22" s="191"/>
      <c r="X22" s="195">
        <v>223786</v>
      </c>
      <c r="Y22" s="191"/>
      <c r="Z22" s="190">
        <v>197570</v>
      </c>
      <c r="AA22" s="191"/>
      <c r="AB22" s="190">
        <v>26216</v>
      </c>
      <c r="AC22" s="191"/>
      <c r="AD22" s="190">
        <v>12511</v>
      </c>
      <c r="AE22" s="191"/>
      <c r="AF22" s="190">
        <v>9645</v>
      </c>
      <c r="AG22" s="191"/>
      <c r="AH22" s="190">
        <v>2866</v>
      </c>
      <c r="AI22" s="191"/>
      <c r="AJ22" s="190">
        <v>115030</v>
      </c>
      <c r="AK22" s="191"/>
      <c r="AL22" s="190">
        <v>98743</v>
      </c>
      <c r="AM22" s="191"/>
      <c r="AN22" s="190">
        <v>6243</v>
      </c>
      <c r="AO22" s="191"/>
      <c r="AP22" s="196">
        <v>4937</v>
      </c>
      <c r="AQ22" s="191"/>
      <c r="AR22" s="190">
        <v>173765</v>
      </c>
      <c r="AS22" s="191"/>
      <c r="AT22" s="195">
        <v>1496661</v>
      </c>
      <c r="AU22" s="187"/>
      <c r="AV22" s="197">
        <v>26.32</v>
      </c>
      <c r="AW22" s="187" t="s">
        <v>43</v>
      </c>
      <c r="AX22" s="187" t="s">
        <v>1741</v>
      </c>
    </row>
    <row r="23" spans="1:50">
      <c r="A23" s="187" t="s">
        <v>1782</v>
      </c>
      <c r="B23" s="187" t="s">
        <v>1783</v>
      </c>
      <c r="C23" s="187" t="s">
        <v>1736</v>
      </c>
      <c r="D23" s="188">
        <v>2078</v>
      </c>
      <c r="E23" s="189">
        <v>20078</v>
      </c>
      <c r="F23" s="187" t="s">
        <v>1737</v>
      </c>
      <c r="G23" s="187" t="s">
        <v>1738</v>
      </c>
      <c r="H23" s="190">
        <v>18351295</v>
      </c>
      <c r="I23" s="191">
        <v>1133</v>
      </c>
      <c r="J23" s="187" t="s">
        <v>1748</v>
      </c>
      <c r="K23" s="187" t="s">
        <v>1740</v>
      </c>
      <c r="L23" s="192">
        <v>1122</v>
      </c>
      <c r="M23" s="187"/>
      <c r="N23" s="193">
        <v>135</v>
      </c>
      <c r="O23" s="191"/>
      <c r="P23" s="194">
        <v>31.299700000000001</v>
      </c>
      <c r="Q23" s="191"/>
      <c r="R23" s="194">
        <v>22.852399999999999</v>
      </c>
      <c r="S23" s="191" t="s">
        <v>1759</v>
      </c>
      <c r="T23" s="194">
        <v>18.882400000000001</v>
      </c>
      <c r="U23" s="191"/>
      <c r="V23" s="190">
        <v>47488237</v>
      </c>
      <c r="W23" s="191"/>
      <c r="X23" s="195">
        <v>53139671</v>
      </c>
      <c r="Y23" s="191"/>
      <c r="Z23" s="190">
        <v>48719168</v>
      </c>
      <c r="AA23" s="191"/>
      <c r="AB23" s="190">
        <v>4420503</v>
      </c>
      <c r="AC23" s="191"/>
      <c r="AD23" s="190">
        <v>1709469</v>
      </c>
      <c r="AE23" s="191"/>
      <c r="AF23" s="190">
        <v>1556539</v>
      </c>
      <c r="AG23" s="191"/>
      <c r="AH23" s="190">
        <v>152930</v>
      </c>
      <c r="AI23" s="191"/>
      <c r="AJ23" s="190">
        <v>7201726</v>
      </c>
      <c r="AK23" s="191"/>
      <c r="AL23" s="190">
        <v>6564652</v>
      </c>
      <c r="AM23" s="191"/>
      <c r="AN23" s="190">
        <v>225218</v>
      </c>
      <c r="AO23" s="191"/>
      <c r="AP23" s="196">
        <v>203440</v>
      </c>
      <c r="AQ23" s="191"/>
      <c r="AR23" s="190">
        <v>29391259</v>
      </c>
      <c r="AS23" s="191"/>
      <c r="AT23" s="195">
        <v>671661254</v>
      </c>
      <c r="AU23" s="187" t="s">
        <v>1759</v>
      </c>
      <c r="AV23" s="197">
        <v>545.74</v>
      </c>
      <c r="AW23" s="187" t="s">
        <v>43</v>
      </c>
      <c r="AX23" s="187" t="s">
        <v>1760</v>
      </c>
    </row>
    <row r="24" spans="1:50">
      <c r="A24" s="187" t="s">
        <v>1784</v>
      </c>
      <c r="B24" s="187" t="s">
        <v>1785</v>
      </c>
      <c r="C24" s="187" t="s">
        <v>1770</v>
      </c>
      <c r="D24" s="188">
        <v>6056</v>
      </c>
      <c r="E24" s="189">
        <v>60056</v>
      </c>
      <c r="F24" s="187" t="s">
        <v>1752</v>
      </c>
      <c r="G24" s="187" t="s">
        <v>1738</v>
      </c>
      <c r="H24" s="190">
        <v>5121892</v>
      </c>
      <c r="I24" s="191">
        <v>1082</v>
      </c>
      <c r="J24" s="187" t="s">
        <v>1746</v>
      </c>
      <c r="K24" s="187" t="s">
        <v>1740</v>
      </c>
      <c r="L24" s="192">
        <v>117</v>
      </c>
      <c r="M24" s="187"/>
      <c r="N24" s="193">
        <v>44</v>
      </c>
      <c r="O24" s="191"/>
      <c r="P24" s="194">
        <v>20.510100000000001</v>
      </c>
      <c r="Q24" s="191"/>
      <c r="R24" s="194">
        <v>8.1821999999999999</v>
      </c>
      <c r="S24" s="191"/>
      <c r="T24" s="194">
        <v>41.742400000000004</v>
      </c>
      <c r="U24" s="191"/>
      <c r="V24" s="190">
        <v>9953657</v>
      </c>
      <c r="W24" s="191"/>
      <c r="X24" s="195">
        <v>9937246</v>
      </c>
      <c r="Y24" s="191"/>
      <c r="Z24" s="190">
        <v>9866803</v>
      </c>
      <c r="AA24" s="191"/>
      <c r="AB24" s="190">
        <v>70443</v>
      </c>
      <c r="AC24" s="191"/>
      <c r="AD24" s="190">
        <v>486886</v>
      </c>
      <c r="AE24" s="191"/>
      <c r="AF24" s="190">
        <v>481071</v>
      </c>
      <c r="AG24" s="191"/>
      <c r="AH24" s="190">
        <v>5815</v>
      </c>
      <c r="AI24" s="191"/>
      <c r="AJ24" s="190">
        <v>5348975</v>
      </c>
      <c r="AK24" s="191"/>
      <c r="AL24" s="190">
        <v>5310292</v>
      </c>
      <c r="AM24" s="191"/>
      <c r="AN24" s="190">
        <v>261692</v>
      </c>
      <c r="AO24" s="191"/>
      <c r="AP24" s="196">
        <v>258495</v>
      </c>
      <c r="AQ24" s="191"/>
      <c r="AR24" s="190">
        <v>20081036</v>
      </c>
      <c r="AS24" s="191"/>
      <c r="AT24" s="195">
        <v>164306746</v>
      </c>
      <c r="AU24" s="187"/>
      <c r="AV24" s="197">
        <v>182.44</v>
      </c>
      <c r="AW24" s="187" t="s">
        <v>43</v>
      </c>
      <c r="AX24" s="187" t="s">
        <v>1741</v>
      </c>
    </row>
    <row r="25" spans="1:50">
      <c r="A25" s="187" t="s">
        <v>1784</v>
      </c>
      <c r="B25" s="187" t="s">
        <v>1785</v>
      </c>
      <c r="C25" s="187" t="s">
        <v>1770</v>
      </c>
      <c r="D25" s="188">
        <v>6056</v>
      </c>
      <c r="E25" s="189">
        <v>60056</v>
      </c>
      <c r="F25" s="187" t="s">
        <v>1752</v>
      </c>
      <c r="G25" s="187" t="s">
        <v>1738</v>
      </c>
      <c r="H25" s="190">
        <v>5121892</v>
      </c>
      <c r="I25" s="191">
        <v>1082</v>
      </c>
      <c r="J25" s="187" t="s">
        <v>1748</v>
      </c>
      <c r="K25" s="187" t="s">
        <v>1747</v>
      </c>
      <c r="L25" s="192">
        <v>23</v>
      </c>
      <c r="M25" s="187"/>
      <c r="N25" s="193">
        <v>3</v>
      </c>
      <c r="O25" s="191"/>
      <c r="P25" s="194">
        <v>22.474</v>
      </c>
      <c r="Q25" s="191"/>
      <c r="R25" s="194">
        <v>17.300799999999999</v>
      </c>
      <c r="S25" s="191"/>
      <c r="T25" s="194">
        <v>20.252400000000002</v>
      </c>
      <c r="U25" s="191"/>
      <c r="V25" s="190">
        <v>1390207</v>
      </c>
      <c r="W25" s="191"/>
      <c r="X25" s="195">
        <v>1437340</v>
      </c>
      <c r="Y25" s="191"/>
      <c r="Z25" s="190">
        <v>1404961</v>
      </c>
      <c r="AA25" s="191"/>
      <c r="AB25" s="190">
        <v>32379</v>
      </c>
      <c r="AC25" s="191"/>
      <c r="AD25" s="190">
        <v>63773</v>
      </c>
      <c r="AE25" s="191"/>
      <c r="AF25" s="190">
        <v>62515</v>
      </c>
      <c r="AG25" s="191"/>
      <c r="AH25" s="190">
        <v>1258</v>
      </c>
      <c r="AI25" s="191"/>
      <c r="AJ25" s="190">
        <v>506768</v>
      </c>
      <c r="AK25" s="191"/>
      <c r="AL25" s="190">
        <v>495677</v>
      </c>
      <c r="AM25" s="191"/>
      <c r="AN25" s="190">
        <v>22535</v>
      </c>
      <c r="AO25" s="191"/>
      <c r="AP25" s="196">
        <v>22090</v>
      </c>
      <c r="AQ25" s="191"/>
      <c r="AR25" s="190">
        <v>1266076</v>
      </c>
      <c r="AS25" s="191"/>
      <c r="AT25" s="195">
        <v>21904126</v>
      </c>
      <c r="AU25" s="187"/>
      <c r="AV25" s="197">
        <v>72.3</v>
      </c>
      <c r="AW25" s="187" t="s">
        <v>43</v>
      </c>
      <c r="AX25" s="187" t="s">
        <v>1741</v>
      </c>
    </row>
    <row r="26" spans="1:50">
      <c r="A26" s="187" t="s">
        <v>1786</v>
      </c>
      <c r="B26" s="187" t="s">
        <v>1787</v>
      </c>
      <c r="C26" s="187" t="s">
        <v>1788</v>
      </c>
      <c r="D26" s="188">
        <v>8001</v>
      </c>
      <c r="E26" s="189">
        <v>80001</v>
      </c>
      <c r="F26" s="187" t="s">
        <v>1752</v>
      </c>
      <c r="G26" s="187" t="s">
        <v>1738</v>
      </c>
      <c r="H26" s="190">
        <v>1021243</v>
      </c>
      <c r="I26" s="191">
        <v>1081</v>
      </c>
      <c r="J26" s="187" t="s">
        <v>1746</v>
      </c>
      <c r="K26" s="187" t="s">
        <v>1740</v>
      </c>
      <c r="L26" s="192">
        <v>89</v>
      </c>
      <c r="M26" s="187"/>
      <c r="N26" s="193">
        <v>22</v>
      </c>
      <c r="O26" s="191"/>
      <c r="P26" s="194">
        <v>17.192799999999998</v>
      </c>
      <c r="Q26" s="191"/>
      <c r="R26" s="194">
        <v>4.7436999999999996</v>
      </c>
      <c r="S26" s="191"/>
      <c r="T26" s="194">
        <v>23.191400000000002</v>
      </c>
      <c r="U26" s="191"/>
      <c r="V26" s="190">
        <v>6112222</v>
      </c>
      <c r="W26" s="191"/>
      <c r="X26" s="195">
        <v>6204641</v>
      </c>
      <c r="Y26" s="191"/>
      <c r="Z26" s="190">
        <v>6114108</v>
      </c>
      <c r="AA26" s="191"/>
      <c r="AB26" s="190">
        <v>90533</v>
      </c>
      <c r="AC26" s="191"/>
      <c r="AD26" s="190">
        <v>367255</v>
      </c>
      <c r="AE26" s="191"/>
      <c r="AF26" s="190">
        <v>355621</v>
      </c>
      <c r="AG26" s="191"/>
      <c r="AH26" s="190">
        <v>11634</v>
      </c>
      <c r="AI26" s="191"/>
      <c r="AJ26" s="190">
        <v>2255583</v>
      </c>
      <c r="AK26" s="191"/>
      <c r="AL26" s="190">
        <v>2223959</v>
      </c>
      <c r="AM26" s="191"/>
      <c r="AN26" s="190">
        <v>136213</v>
      </c>
      <c r="AO26" s="191"/>
      <c r="AP26" s="196">
        <v>131989</v>
      </c>
      <c r="AQ26" s="191"/>
      <c r="AR26" s="190">
        <v>8247364</v>
      </c>
      <c r="AS26" s="191"/>
      <c r="AT26" s="195">
        <v>39122864</v>
      </c>
      <c r="AU26" s="187"/>
      <c r="AV26" s="197">
        <v>93.91</v>
      </c>
      <c r="AW26" s="187" t="s">
        <v>43</v>
      </c>
      <c r="AX26" s="187" t="s">
        <v>1741</v>
      </c>
    </row>
    <row r="27" spans="1:50">
      <c r="A27" s="187" t="s">
        <v>1786</v>
      </c>
      <c r="B27" s="187" t="s">
        <v>1787</v>
      </c>
      <c r="C27" s="187" t="s">
        <v>1788</v>
      </c>
      <c r="D27" s="188">
        <v>8001</v>
      </c>
      <c r="E27" s="189">
        <v>80001</v>
      </c>
      <c r="F27" s="187" t="s">
        <v>1752</v>
      </c>
      <c r="G27" s="187" t="s">
        <v>1738</v>
      </c>
      <c r="H27" s="190">
        <v>1021243</v>
      </c>
      <c r="I27" s="191">
        <v>1081</v>
      </c>
      <c r="J27" s="187" t="s">
        <v>1748</v>
      </c>
      <c r="K27" s="187" t="s">
        <v>1740</v>
      </c>
      <c r="L27" s="192">
        <v>50</v>
      </c>
      <c r="M27" s="187"/>
      <c r="N27" s="193">
        <v>9</v>
      </c>
      <c r="O27" s="191"/>
      <c r="P27" s="194">
        <v>32.473599999999998</v>
      </c>
      <c r="Q27" s="191"/>
      <c r="R27" s="194">
        <v>25.643899999999999</v>
      </c>
      <c r="S27" s="191"/>
      <c r="T27" s="194">
        <v>16.274799999999999</v>
      </c>
      <c r="U27" s="191"/>
      <c r="V27" s="190">
        <v>4053946</v>
      </c>
      <c r="W27" s="191"/>
      <c r="X27" s="195">
        <v>4051779</v>
      </c>
      <c r="Y27" s="191"/>
      <c r="Z27" s="190">
        <v>4039581</v>
      </c>
      <c r="AA27" s="191"/>
      <c r="AB27" s="190">
        <v>12198</v>
      </c>
      <c r="AC27" s="191"/>
      <c r="AD27" s="190">
        <v>128674</v>
      </c>
      <c r="AE27" s="191"/>
      <c r="AF27" s="190">
        <v>124396</v>
      </c>
      <c r="AG27" s="191"/>
      <c r="AH27" s="190">
        <v>4278</v>
      </c>
      <c r="AI27" s="191"/>
      <c r="AJ27" s="190">
        <v>1067699</v>
      </c>
      <c r="AK27" s="191"/>
      <c r="AL27" s="190">
        <v>1064546</v>
      </c>
      <c r="AM27" s="191"/>
      <c r="AN27" s="190">
        <v>33846</v>
      </c>
      <c r="AO27" s="191"/>
      <c r="AP27" s="196">
        <v>32741</v>
      </c>
      <c r="AQ27" s="191"/>
      <c r="AR27" s="190">
        <v>2024524</v>
      </c>
      <c r="AS27" s="191"/>
      <c r="AT27" s="195">
        <v>51916777</v>
      </c>
      <c r="AU27" s="187"/>
      <c r="AV27" s="197">
        <v>174.46</v>
      </c>
      <c r="AW27" s="187" t="s">
        <v>43</v>
      </c>
      <c r="AX27" s="187" t="s">
        <v>1741</v>
      </c>
    </row>
    <row r="28" spans="1:50">
      <c r="A28" s="187" t="s">
        <v>1789</v>
      </c>
      <c r="B28" s="187" t="s">
        <v>1757</v>
      </c>
      <c r="C28" s="187" t="s">
        <v>1758</v>
      </c>
      <c r="D28" s="188">
        <v>5118</v>
      </c>
      <c r="E28" s="189">
        <v>50118</v>
      </c>
      <c r="F28" s="187" t="s">
        <v>1752</v>
      </c>
      <c r="G28" s="187" t="s">
        <v>1738</v>
      </c>
      <c r="H28" s="190">
        <v>8608208</v>
      </c>
      <c r="I28" s="191">
        <v>1066</v>
      </c>
      <c r="J28" s="187" t="s">
        <v>1748</v>
      </c>
      <c r="K28" s="187" t="s">
        <v>1747</v>
      </c>
      <c r="L28" s="192">
        <v>527</v>
      </c>
      <c r="M28" s="187"/>
      <c r="N28" s="193">
        <v>40</v>
      </c>
      <c r="O28" s="191"/>
      <c r="P28" s="194">
        <v>30.932500000000001</v>
      </c>
      <c r="Q28" s="191"/>
      <c r="R28" s="194">
        <v>21.712499999999999</v>
      </c>
      <c r="S28" s="191"/>
      <c r="T28" s="194">
        <v>18.979099999999999</v>
      </c>
      <c r="U28" s="191"/>
      <c r="V28" s="190">
        <v>16284231</v>
      </c>
      <c r="W28" s="191"/>
      <c r="X28" s="195">
        <v>16302662</v>
      </c>
      <c r="Y28" s="191"/>
      <c r="Z28" s="190">
        <v>15388572</v>
      </c>
      <c r="AA28" s="191"/>
      <c r="AB28" s="190">
        <v>914090</v>
      </c>
      <c r="AC28" s="191"/>
      <c r="AD28" s="190">
        <v>520340</v>
      </c>
      <c r="AE28" s="191"/>
      <c r="AF28" s="190">
        <v>497488</v>
      </c>
      <c r="AG28" s="191"/>
      <c r="AH28" s="190">
        <v>22852</v>
      </c>
      <c r="AI28" s="191"/>
      <c r="AJ28" s="190">
        <v>2394714</v>
      </c>
      <c r="AK28" s="191"/>
      <c r="AL28" s="190">
        <v>2258067</v>
      </c>
      <c r="AM28" s="191"/>
      <c r="AN28" s="190">
        <v>76862</v>
      </c>
      <c r="AO28" s="191"/>
      <c r="AP28" s="196">
        <v>73504</v>
      </c>
      <c r="AQ28" s="191"/>
      <c r="AR28" s="190">
        <v>9441882</v>
      </c>
      <c r="AS28" s="191"/>
      <c r="AT28" s="195">
        <v>205006670</v>
      </c>
      <c r="AU28" s="187"/>
      <c r="AV28" s="197">
        <v>399.6</v>
      </c>
      <c r="AW28" s="187" t="s">
        <v>43</v>
      </c>
      <c r="AX28" s="187" t="s">
        <v>1741</v>
      </c>
    </row>
    <row r="29" spans="1:50">
      <c r="A29" s="187" t="s">
        <v>1789</v>
      </c>
      <c r="B29" s="187" t="s">
        <v>1757</v>
      </c>
      <c r="C29" s="187" t="s">
        <v>1758</v>
      </c>
      <c r="D29" s="188">
        <v>5118</v>
      </c>
      <c r="E29" s="189">
        <v>50118</v>
      </c>
      <c r="F29" s="187" t="s">
        <v>1752</v>
      </c>
      <c r="G29" s="187" t="s">
        <v>1738</v>
      </c>
      <c r="H29" s="190">
        <v>8608208</v>
      </c>
      <c r="I29" s="191">
        <v>1066</v>
      </c>
      <c r="J29" s="187" t="s">
        <v>1748</v>
      </c>
      <c r="K29" s="187" t="s">
        <v>1740</v>
      </c>
      <c r="L29" s="192">
        <v>539</v>
      </c>
      <c r="M29" s="187"/>
      <c r="N29" s="193">
        <v>53</v>
      </c>
      <c r="O29" s="191"/>
      <c r="P29" s="194">
        <v>29.0824</v>
      </c>
      <c r="Q29" s="191"/>
      <c r="R29" s="194">
        <v>21.172499999999999</v>
      </c>
      <c r="S29" s="191"/>
      <c r="T29" s="194">
        <v>13.8796</v>
      </c>
      <c r="U29" s="191"/>
      <c r="V29" s="190">
        <v>16028080</v>
      </c>
      <c r="W29" s="191"/>
      <c r="X29" s="195">
        <v>15585872</v>
      </c>
      <c r="Y29" s="191"/>
      <c r="Z29" s="190">
        <v>15273179</v>
      </c>
      <c r="AA29" s="191"/>
      <c r="AB29" s="190">
        <v>312693</v>
      </c>
      <c r="AC29" s="191"/>
      <c r="AD29" s="190">
        <v>535954</v>
      </c>
      <c r="AE29" s="191"/>
      <c r="AF29" s="190">
        <v>525169</v>
      </c>
      <c r="AG29" s="191"/>
      <c r="AH29" s="190">
        <v>10785</v>
      </c>
      <c r="AI29" s="191"/>
      <c r="AJ29" s="190">
        <v>2545102</v>
      </c>
      <c r="AK29" s="191"/>
      <c r="AL29" s="190">
        <v>2494601</v>
      </c>
      <c r="AM29" s="191"/>
      <c r="AN29" s="190">
        <v>89035</v>
      </c>
      <c r="AO29" s="191"/>
      <c r="AP29" s="196">
        <v>87312</v>
      </c>
      <c r="AQ29" s="191"/>
      <c r="AR29" s="190">
        <v>7289149</v>
      </c>
      <c r="AS29" s="191"/>
      <c r="AT29" s="195">
        <v>154329520</v>
      </c>
      <c r="AU29" s="187"/>
      <c r="AV29" s="197">
        <v>575.4</v>
      </c>
      <c r="AW29" s="187" t="s">
        <v>43</v>
      </c>
      <c r="AX29" s="187" t="s">
        <v>1741</v>
      </c>
    </row>
    <row r="30" spans="1:50">
      <c r="A30" s="187" t="s">
        <v>1790</v>
      </c>
      <c r="B30" s="187" t="s">
        <v>1791</v>
      </c>
      <c r="C30" s="187" t="s">
        <v>1736</v>
      </c>
      <c r="D30" s="188">
        <v>2100</v>
      </c>
      <c r="E30" s="189">
        <v>20100</v>
      </c>
      <c r="F30" s="187" t="s">
        <v>1737</v>
      </c>
      <c r="G30" s="187" t="s">
        <v>1738</v>
      </c>
      <c r="H30" s="190">
        <v>18351295</v>
      </c>
      <c r="I30" s="191">
        <v>1022</v>
      </c>
      <c r="J30" s="187" t="s">
        <v>1748</v>
      </c>
      <c r="K30" s="187" t="s">
        <v>1740</v>
      </c>
      <c r="L30" s="192">
        <v>1022</v>
      </c>
      <c r="M30" s="187"/>
      <c r="N30" s="193">
        <v>107</v>
      </c>
      <c r="O30" s="191"/>
      <c r="P30" s="194">
        <v>29.212299999999999</v>
      </c>
      <c r="Q30" s="191"/>
      <c r="R30" s="194">
        <v>28.269200000000001</v>
      </c>
      <c r="S30" s="191" t="s">
        <v>1759</v>
      </c>
      <c r="T30" s="194">
        <v>20.565999999999999</v>
      </c>
      <c r="U30" s="191" t="s">
        <v>1759</v>
      </c>
      <c r="V30" s="190">
        <v>61301708</v>
      </c>
      <c r="W30" s="191"/>
      <c r="X30" s="195">
        <v>68469245</v>
      </c>
      <c r="Y30" s="191"/>
      <c r="Z30" s="190">
        <v>61766650</v>
      </c>
      <c r="AA30" s="191"/>
      <c r="AB30" s="190">
        <v>6702595</v>
      </c>
      <c r="AC30" s="191"/>
      <c r="AD30" s="190">
        <v>2305899</v>
      </c>
      <c r="AE30" s="191"/>
      <c r="AF30" s="190">
        <v>2114409</v>
      </c>
      <c r="AG30" s="191"/>
      <c r="AH30" s="190">
        <v>191490</v>
      </c>
      <c r="AI30" s="191"/>
      <c r="AJ30" s="190">
        <v>7765181</v>
      </c>
      <c r="AK30" s="191"/>
      <c r="AL30" s="190">
        <v>6968685</v>
      </c>
      <c r="AM30" s="191"/>
      <c r="AN30" s="190">
        <v>266731</v>
      </c>
      <c r="AO30" s="191"/>
      <c r="AP30" s="196">
        <v>199752</v>
      </c>
      <c r="AQ30" s="191"/>
      <c r="AR30" s="190">
        <v>43484907</v>
      </c>
      <c r="AS30" s="191" t="s">
        <v>1759</v>
      </c>
      <c r="AT30" s="195">
        <v>1229284540</v>
      </c>
      <c r="AU30" s="187" t="s">
        <v>1759</v>
      </c>
      <c r="AV30" s="197">
        <v>638.20000000000005</v>
      </c>
      <c r="AW30" s="187" t="s">
        <v>43</v>
      </c>
      <c r="AX30" s="187" t="s">
        <v>1760</v>
      </c>
    </row>
    <row r="31" spans="1:50">
      <c r="A31" s="187" t="s">
        <v>1792</v>
      </c>
      <c r="B31" s="187" t="s">
        <v>1793</v>
      </c>
      <c r="C31" s="187" t="s">
        <v>1751</v>
      </c>
      <c r="D31" s="188">
        <v>9015</v>
      </c>
      <c r="E31" s="189">
        <v>90015</v>
      </c>
      <c r="F31" s="187" t="s">
        <v>1778</v>
      </c>
      <c r="G31" s="187" t="s">
        <v>1738</v>
      </c>
      <c r="H31" s="190">
        <v>3281212</v>
      </c>
      <c r="I31" s="191">
        <v>996</v>
      </c>
      <c r="J31" s="187" t="s">
        <v>1746</v>
      </c>
      <c r="K31" s="187" t="s">
        <v>1740</v>
      </c>
      <c r="L31" s="192">
        <v>149</v>
      </c>
      <c r="M31" s="187"/>
      <c r="N31" s="193">
        <v>141</v>
      </c>
      <c r="O31" s="191"/>
      <c r="P31" s="194">
        <v>9.4969999999999999</v>
      </c>
      <c r="Q31" s="191"/>
      <c r="R31" s="194">
        <v>2.7421000000000002</v>
      </c>
      <c r="S31" s="191"/>
      <c r="T31" s="194">
        <v>76.584800000000001</v>
      </c>
      <c r="U31" s="191"/>
      <c r="V31" s="190">
        <v>4944335</v>
      </c>
      <c r="W31" s="191"/>
      <c r="X31" s="195">
        <v>4660934</v>
      </c>
      <c r="Y31" s="191"/>
      <c r="Z31" s="190">
        <v>4640244</v>
      </c>
      <c r="AA31" s="191"/>
      <c r="AB31" s="190">
        <v>20690</v>
      </c>
      <c r="AC31" s="191"/>
      <c r="AD31" s="190">
        <v>491748</v>
      </c>
      <c r="AE31" s="191"/>
      <c r="AF31" s="190">
        <v>488601</v>
      </c>
      <c r="AG31" s="191"/>
      <c r="AH31" s="190">
        <v>3147</v>
      </c>
      <c r="AI31" s="191"/>
      <c r="AJ31" s="190">
        <v>3097363</v>
      </c>
      <c r="AK31" s="191"/>
      <c r="AL31" s="190">
        <v>3084167</v>
      </c>
      <c r="AM31" s="191"/>
      <c r="AN31" s="190">
        <v>326422</v>
      </c>
      <c r="AO31" s="191"/>
      <c r="AP31" s="196">
        <v>324323</v>
      </c>
      <c r="AQ31" s="191"/>
      <c r="AR31" s="190">
        <v>37419416</v>
      </c>
      <c r="AS31" s="191"/>
      <c r="AT31" s="195">
        <v>102607757</v>
      </c>
      <c r="AU31" s="187"/>
      <c r="AV31" s="197">
        <v>64.400000000000006</v>
      </c>
      <c r="AW31" s="187" t="s">
        <v>43</v>
      </c>
      <c r="AX31" s="187" t="s">
        <v>1741</v>
      </c>
    </row>
    <row r="32" spans="1:50">
      <c r="A32" s="187" t="s">
        <v>1794</v>
      </c>
      <c r="B32" s="187" t="s">
        <v>1795</v>
      </c>
      <c r="C32" s="187" t="s">
        <v>1796</v>
      </c>
      <c r="D32" s="188">
        <v>8</v>
      </c>
      <c r="E32" s="189">
        <v>8</v>
      </c>
      <c r="F32" s="187" t="s">
        <v>1752</v>
      </c>
      <c r="G32" s="187" t="s">
        <v>1738</v>
      </c>
      <c r="H32" s="190">
        <v>1849898</v>
      </c>
      <c r="I32" s="191">
        <v>982</v>
      </c>
      <c r="J32" s="187" t="s">
        <v>1746</v>
      </c>
      <c r="K32" s="187" t="s">
        <v>1740</v>
      </c>
      <c r="L32" s="192">
        <v>116</v>
      </c>
      <c r="M32" s="187"/>
      <c r="N32" s="193">
        <v>55</v>
      </c>
      <c r="O32" s="191"/>
      <c r="P32" s="194">
        <v>14.136900000000001</v>
      </c>
      <c r="Q32" s="191"/>
      <c r="R32" s="194">
        <v>5.2552000000000003</v>
      </c>
      <c r="S32" s="191"/>
      <c r="T32" s="194">
        <v>48.392400000000002</v>
      </c>
      <c r="U32" s="191"/>
      <c r="V32" s="190">
        <v>8977599</v>
      </c>
      <c r="W32" s="191"/>
      <c r="X32" s="195">
        <v>8981104</v>
      </c>
      <c r="Y32" s="191"/>
      <c r="Z32" s="190">
        <v>8864217</v>
      </c>
      <c r="AA32" s="191"/>
      <c r="AB32" s="190">
        <v>116887</v>
      </c>
      <c r="AC32" s="191"/>
      <c r="AD32" s="190">
        <v>636882</v>
      </c>
      <c r="AE32" s="191"/>
      <c r="AF32" s="190">
        <v>627025</v>
      </c>
      <c r="AG32" s="191"/>
      <c r="AH32" s="190">
        <v>9857</v>
      </c>
      <c r="AI32" s="191"/>
      <c r="AJ32" s="190">
        <v>4501055</v>
      </c>
      <c r="AK32" s="191"/>
      <c r="AL32" s="190">
        <v>4442373</v>
      </c>
      <c r="AM32" s="191"/>
      <c r="AN32" s="190">
        <v>319090</v>
      </c>
      <c r="AO32" s="191"/>
      <c r="AP32" s="196">
        <v>314140</v>
      </c>
      <c r="AQ32" s="191"/>
      <c r="AR32" s="190">
        <v>30343267</v>
      </c>
      <c r="AS32" s="191"/>
      <c r="AT32" s="195">
        <v>159458488</v>
      </c>
      <c r="AU32" s="187"/>
      <c r="AV32" s="197">
        <v>118.91</v>
      </c>
      <c r="AW32" s="187" t="s">
        <v>43</v>
      </c>
      <c r="AX32" s="187" t="s">
        <v>1741</v>
      </c>
    </row>
    <row r="33" spans="1:50">
      <c r="A33" s="187" t="s">
        <v>1797</v>
      </c>
      <c r="B33" s="187" t="s">
        <v>1798</v>
      </c>
      <c r="C33" s="187" t="s">
        <v>1799</v>
      </c>
      <c r="D33" s="188">
        <v>4022</v>
      </c>
      <c r="E33" s="189">
        <v>40022</v>
      </c>
      <c r="F33" s="187" t="s">
        <v>1752</v>
      </c>
      <c r="G33" s="187" t="s">
        <v>1738</v>
      </c>
      <c r="H33" s="190">
        <v>4515419</v>
      </c>
      <c r="I33" s="191">
        <v>943</v>
      </c>
      <c r="J33" s="187" t="s">
        <v>1739</v>
      </c>
      <c r="K33" s="187" t="s">
        <v>1740</v>
      </c>
      <c r="L33" s="192">
        <v>212</v>
      </c>
      <c r="M33" s="187"/>
      <c r="N33" s="193">
        <v>39</v>
      </c>
      <c r="O33" s="191"/>
      <c r="P33" s="194">
        <v>26.494</v>
      </c>
      <c r="Q33" s="191"/>
      <c r="R33" s="194">
        <v>7.2762000000000002</v>
      </c>
      <c r="S33" s="191"/>
      <c r="T33" s="194">
        <v>58.747300000000003</v>
      </c>
      <c r="U33" s="191"/>
      <c r="V33" s="190">
        <v>20499724</v>
      </c>
      <c r="W33" s="191"/>
      <c r="X33" s="195">
        <v>21145309</v>
      </c>
      <c r="Y33" s="191"/>
      <c r="Z33" s="190">
        <v>20430752</v>
      </c>
      <c r="AA33" s="191"/>
      <c r="AB33" s="190">
        <v>714557</v>
      </c>
      <c r="AC33" s="191"/>
      <c r="AD33" s="190">
        <v>794602</v>
      </c>
      <c r="AE33" s="191"/>
      <c r="AF33" s="190">
        <v>771146</v>
      </c>
      <c r="AG33" s="191"/>
      <c r="AH33" s="190">
        <v>23456</v>
      </c>
      <c r="AI33" s="191"/>
      <c r="AJ33" s="190">
        <v>3715370</v>
      </c>
      <c r="AK33" s="191"/>
      <c r="AL33" s="190">
        <v>3628801</v>
      </c>
      <c r="AM33" s="191"/>
      <c r="AN33" s="190">
        <v>143614</v>
      </c>
      <c r="AO33" s="191"/>
      <c r="AP33" s="196">
        <v>139086</v>
      </c>
      <c r="AQ33" s="191"/>
      <c r="AR33" s="190">
        <v>45302714</v>
      </c>
      <c r="AS33" s="191"/>
      <c r="AT33" s="195">
        <v>329631085</v>
      </c>
      <c r="AU33" s="187"/>
      <c r="AV33" s="197">
        <v>96.06</v>
      </c>
      <c r="AW33" s="187" t="s">
        <v>43</v>
      </c>
      <c r="AX33" s="187" t="s">
        <v>1741</v>
      </c>
    </row>
    <row r="34" spans="1:50">
      <c r="A34" s="187" t="s">
        <v>1800</v>
      </c>
      <c r="B34" s="187" t="s">
        <v>1801</v>
      </c>
      <c r="C34" s="187" t="s">
        <v>1767</v>
      </c>
      <c r="D34" s="188">
        <v>3022</v>
      </c>
      <c r="E34" s="189">
        <v>30022</v>
      </c>
      <c r="F34" s="187" t="s">
        <v>1752</v>
      </c>
      <c r="G34" s="187" t="s">
        <v>1738</v>
      </c>
      <c r="H34" s="190">
        <v>1733853</v>
      </c>
      <c r="I34" s="191">
        <v>930</v>
      </c>
      <c r="J34" s="187" t="s">
        <v>1746</v>
      </c>
      <c r="K34" s="187" t="s">
        <v>1740</v>
      </c>
      <c r="L34" s="192">
        <v>58</v>
      </c>
      <c r="M34" s="187"/>
      <c r="N34" s="193">
        <v>29</v>
      </c>
      <c r="O34" s="191"/>
      <c r="P34" s="194">
        <v>12.909700000000001</v>
      </c>
      <c r="Q34" s="191"/>
      <c r="R34" s="194">
        <v>4.0317999999999996</v>
      </c>
      <c r="S34" s="191"/>
      <c r="T34" s="194">
        <v>37.530500000000004</v>
      </c>
      <c r="U34" s="191"/>
      <c r="V34" s="190">
        <v>2027777</v>
      </c>
      <c r="W34" s="191"/>
      <c r="X34" s="195">
        <v>1999310</v>
      </c>
      <c r="Y34" s="191"/>
      <c r="Z34" s="190">
        <v>1916792</v>
      </c>
      <c r="AA34" s="191"/>
      <c r="AB34" s="190">
        <v>82518</v>
      </c>
      <c r="AC34" s="191"/>
      <c r="AD34" s="190">
        <v>155486</v>
      </c>
      <c r="AE34" s="191"/>
      <c r="AF34" s="190">
        <v>148477</v>
      </c>
      <c r="AG34" s="191"/>
      <c r="AH34" s="190">
        <v>7009</v>
      </c>
      <c r="AI34" s="191"/>
      <c r="AJ34" s="190">
        <v>1497766</v>
      </c>
      <c r="AK34" s="191"/>
      <c r="AL34" s="190">
        <v>1442245</v>
      </c>
      <c r="AM34" s="191"/>
      <c r="AN34" s="190">
        <v>116738</v>
      </c>
      <c r="AO34" s="191"/>
      <c r="AP34" s="196">
        <v>112071</v>
      </c>
      <c r="AQ34" s="191"/>
      <c r="AR34" s="190">
        <v>5572417</v>
      </c>
      <c r="AS34" s="191"/>
      <c r="AT34" s="195">
        <v>22466673</v>
      </c>
      <c r="AU34" s="187"/>
      <c r="AV34" s="197">
        <v>49.64</v>
      </c>
      <c r="AW34" s="187" t="s">
        <v>43</v>
      </c>
      <c r="AX34" s="187" t="s">
        <v>1741</v>
      </c>
    </row>
    <row r="35" spans="1:50">
      <c r="A35" s="187" t="s">
        <v>1802</v>
      </c>
      <c r="B35" s="187" t="s">
        <v>1803</v>
      </c>
      <c r="C35" s="187" t="s">
        <v>1751</v>
      </c>
      <c r="D35" s="188">
        <v>9026</v>
      </c>
      <c r="E35" s="189">
        <v>90026</v>
      </c>
      <c r="F35" s="187" t="s">
        <v>1752</v>
      </c>
      <c r="G35" s="187" t="s">
        <v>1738</v>
      </c>
      <c r="H35" s="190">
        <v>2956746</v>
      </c>
      <c r="I35" s="191">
        <v>906</v>
      </c>
      <c r="J35" s="187" t="s">
        <v>1746</v>
      </c>
      <c r="K35" s="187" t="s">
        <v>1740</v>
      </c>
      <c r="L35" s="192">
        <v>103</v>
      </c>
      <c r="M35" s="187"/>
      <c r="N35" s="193">
        <v>35</v>
      </c>
      <c r="O35" s="191"/>
      <c r="P35" s="194">
        <v>18.120799999999999</v>
      </c>
      <c r="Q35" s="191"/>
      <c r="R35" s="194">
        <v>6.0708000000000002</v>
      </c>
      <c r="S35" s="191"/>
      <c r="T35" s="194">
        <v>62.966000000000001</v>
      </c>
      <c r="U35" s="191"/>
      <c r="V35" s="190">
        <v>9662505</v>
      </c>
      <c r="W35" s="191"/>
      <c r="X35" s="195">
        <v>9410942</v>
      </c>
      <c r="Y35" s="191"/>
      <c r="Z35" s="190">
        <v>9210076</v>
      </c>
      <c r="AA35" s="191"/>
      <c r="AB35" s="190">
        <v>200866</v>
      </c>
      <c r="AC35" s="191"/>
      <c r="AD35" s="190">
        <v>527144</v>
      </c>
      <c r="AE35" s="191"/>
      <c r="AF35" s="190">
        <v>508259</v>
      </c>
      <c r="AG35" s="191"/>
      <c r="AH35" s="190">
        <v>18885</v>
      </c>
      <c r="AI35" s="191"/>
      <c r="AJ35" s="190">
        <v>3279625</v>
      </c>
      <c r="AK35" s="191"/>
      <c r="AL35" s="190">
        <v>3207856</v>
      </c>
      <c r="AM35" s="191"/>
      <c r="AN35" s="190">
        <v>183992</v>
      </c>
      <c r="AO35" s="191"/>
      <c r="AP35" s="196">
        <v>177429</v>
      </c>
      <c r="AQ35" s="191"/>
      <c r="AR35" s="190">
        <v>32003027</v>
      </c>
      <c r="AS35" s="191"/>
      <c r="AT35" s="195">
        <v>194284885</v>
      </c>
      <c r="AU35" s="187"/>
      <c r="AV35" s="197">
        <v>108.4</v>
      </c>
      <c r="AW35" s="187" t="s">
        <v>43</v>
      </c>
      <c r="AX35" s="187" t="s">
        <v>1741</v>
      </c>
    </row>
    <row r="36" spans="1:50">
      <c r="A36" s="187" t="s">
        <v>1804</v>
      </c>
      <c r="B36" s="187" t="s">
        <v>1805</v>
      </c>
      <c r="C36" s="187" t="s">
        <v>1806</v>
      </c>
      <c r="D36" s="188">
        <v>5027</v>
      </c>
      <c r="E36" s="189">
        <v>50027</v>
      </c>
      <c r="F36" s="187" t="s">
        <v>1737</v>
      </c>
      <c r="G36" s="187" t="s">
        <v>1738</v>
      </c>
      <c r="H36" s="190">
        <v>2650890</v>
      </c>
      <c r="I36" s="191">
        <v>823</v>
      </c>
      <c r="J36" s="187" t="s">
        <v>1746</v>
      </c>
      <c r="K36" s="187" t="s">
        <v>1740</v>
      </c>
      <c r="L36" s="192">
        <v>76</v>
      </c>
      <c r="M36" s="187"/>
      <c r="N36" s="193">
        <v>23</v>
      </c>
      <c r="O36" s="191"/>
      <c r="P36" s="194">
        <v>11.985900000000001</v>
      </c>
      <c r="Q36" s="191"/>
      <c r="R36" s="194">
        <v>3.9723999999999999</v>
      </c>
      <c r="S36" s="191" t="s">
        <v>1759</v>
      </c>
      <c r="T36" s="194">
        <v>30.465299999999999</v>
      </c>
      <c r="U36" s="191"/>
      <c r="V36" s="190">
        <v>4237895</v>
      </c>
      <c r="W36" s="191"/>
      <c r="X36" s="195">
        <v>4129925</v>
      </c>
      <c r="Y36" s="191"/>
      <c r="Z36" s="190">
        <v>4034814</v>
      </c>
      <c r="AA36" s="191"/>
      <c r="AB36" s="190">
        <v>95111</v>
      </c>
      <c r="AC36" s="191"/>
      <c r="AD36" s="190">
        <v>354913</v>
      </c>
      <c r="AE36" s="191"/>
      <c r="AF36" s="190">
        <v>336629</v>
      </c>
      <c r="AG36" s="191"/>
      <c r="AH36" s="190">
        <v>18284</v>
      </c>
      <c r="AI36" s="191"/>
      <c r="AJ36" s="190">
        <v>1500026</v>
      </c>
      <c r="AK36" s="191"/>
      <c r="AL36" s="190">
        <v>1436691</v>
      </c>
      <c r="AM36" s="191"/>
      <c r="AN36" s="190">
        <v>125192</v>
      </c>
      <c r="AO36" s="191"/>
      <c r="AP36" s="196">
        <v>118274</v>
      </c>
      <c r="AQ36" s="191"/>
      <c r="AR36" s="190">
        <v>10255520</v>
      </c>
      <c r="AS36" s="191"/>
      <c r="AT36" s="195">
        <v>40738989</v>
      </c>
      <c r="AU36" s="187" t="s">
        <v>1759</v>
      </c>
      <c r="AV36" s="197">
        <v>44.26</v>
      </c>
      <c r="AW36" s="187" t="s">
        <v>43</v>
      </c>
      <c r="AX36" s="187" t="s">
        <v>1760</v>
      </c>
    </row>
    <row r="37" spans="1:50">
      <c r="A37" s="187" t="s">
        <v>1804</v>
      </c>
      <c r="B37" s="187" t="s">
        <v>1805</v>
      </c>
      <c r="C37" s="187" t="s">
        <v>1806</v>
      </c>
      <c r="D37" s="188">
        <v>5027</v>
      </c>
      <c r="E37" s="189">
        <v>50027</v>
      </c>
      <c r="F37" s="187" t="s">
        <v>1737</v>
      </c>
      <c r="G37" s="187" t="s">
        <v>1738</v>
      </c>
      <c r="H37" s="190">
        <v>2650890</v>
      </c>
      <c r="I37" s="191">
        <v>823</v>
      </c>
      <c r="J37" s="187" t="s">
        <v>1748</v>
      </c>
      <c r="K37" s="187" t="s">
        <v>1747</v>
      </c>
      <c r="L37" s="192">
        <v>20</v>
      </c>
      <c r="M37" s="187"/>
      <c r="N37" s="193">
        <v>4</v>
      </c>
      <c r="O37" s="191"/>
      <c r="P37" s="194">
        <v>43.768999999999998</v>
      </c>
      <c r="Q37" s="191"/>
      <c r="R37" s="194">
        <v>24.702500000000001</v>
      </c>
      <c r="S37" s="191" t="s">
        <v>1759</v>
      </c>
      <c r="T37" s="194">
        <v>26.3444</v>
      </c>
      <c r="U37" s="191"/>
      <c r="V37" s="190">
        <v>253487</v>
      </c>
      <c r="W37" s="191"/>
      <c r="X37" s="195">
        <v>256360</v>
      </c>
      <c r="Y37" s="191"/>
      <c r="Z37" s="190">
        <v>253291</v>
      </c>
      <c r="AA37" s="191"/>
      <c r="AB37" s="190">
        <v>3069</v>
      </c>
      <c r="AC37" s="191"/>
      <c r="AD37" s="190">
        <v>6199</v>
      </c>
      <c r="AE37" s="191"/>
      <c r="AF37" s="190">
        <v>5787</v>
      </c>
      <c r="AG37" s="191"/>
      <c r="AH37" s="190">
        <v>412</v>
      </c>
      <c r="AI37" s="191"/>
      <c r="AJ37" s="190">
        <v>64139</v>
      </c>
      <c r="AK37" s="191"/>
      <c r="AL37" s="190">
        <v>63372</v>
      </c>
      <c r="AM37" s="191"/>
      <c r="AN37" s="190">
        <v>1552</v>
      </c>
      <c r="AO37" s="191"/>
      <c r="AP37" s="196">
        <v>1448</v>
      </c>
      <c r="AQ37" s="191"/>
      <c r="AR37" s="190">
        <v>152455</v>
      </c>
      <c r="AS37" s="191"/>
      <c r="AT37" s="195">
        <v>3766017</v>
      </c>
      <c r="AU37" s="187" t="s">
        <v>1759</v>
      </c>
      <c r="AV37" s="197">
        <v>77.900000000000006</v>
      </c>
      <c r="AW37" s="187" t="s">
        <v>43</v>
      </c>
      <c r="AX37" s="187" t="s">
        <v>1760</v>
      </c>
    </row>
    <row r="38" spans="1:50">
      <c r="A38" s="187" t="s">
        <v>1807</v>
      </c>
      <c r="B38" s="187" t="s">
        <v>1808</v>
      </c>
      <c r="C38" s="187" t="s">
        <v>1751</v>
      </c>
      <c r="D38" s="188">
        <v>9013</v>
      </c>
      <c r="E38" s="189">
        <v>90013</v>
      </c>
      <c r="F38" s="187" t="s">
        <v>1752</v>
      </c>
      <c r="G38" s="187" t="s">
        <v>1738</v>
      </c>
      <c r="H38" s="190">
        <v>1664496</v>
      </c>
      <c r="I38" s="191">
        <v>635</v>
      </c>
      <c r="J38" s="187" t="s">
        <v>1746</v>
      </c>
      <c r="K38" s="187" t="s">
        <v>1740</v>
      </c>
      <c r="L38" s="192">
        <v>61</v>
      </c>
      <c r="M38" s="187"/>
      <c r="N38" s="193">
        <v>29</v>
      </c>
      <c r="O38" s="191"/>
      <c r="P38" s="194">
        <v>14.6876</v>
      </c>
      <c r="Q38" s="191"/>
      <c r="R38" s="194">
        <v>5.3385999999999996</v>
      </c>
      <c r="S38" s="191"/>
      <c r="T38" s="194">
        <v>31.957599999999999</v>
      </c>
      <c r="U38" s="191"/>
      <c r="V38" s="190">
        <v>3049391</v>
      </c>
      <c r="W38" s="191"/>
      <c r="X38" s="195">
        <v>3045104</v>
      </c>
      <c r="Y38" s="191"/>
      <c r="Z38" s="190">
        <v>2886997</v>
      </c>
      <c r="AA38" s="191"/>
      <c r="AB38" s="190">
        <v>158107</v>
      </c>
      <c r="AC38" s="191"/>
      <c r="AD38" s="190">
        <v>208938</v>
      </c>
      <c r="AE38" s="191"/>
      <c r="AF38" s="190">
        <v>196560</v>
      </c>
      <c r="AG38" s="191"/>
      <c r="AH38" s="190">
        <v>12378</v>
      </c>
      <c r="AI38" s="191"/>
      <c r="AJ38" s="190">
        <v>1824324</v>
      </c>
      <c r="AK38" s="191"/>
      <c r="AL38" s="190">
        <v>1733696</v>
      </c>
      <c r="AM38" s="191"/>
      <c r="AN38" s="190">
        <v>131172</v>
      </c>
      <c r="AO38" s="191"/>
      <c r="AP38" s="196">
        <v>123509</v>
      </c>
      <c r="AQ38" s="191"/>
      <c r="AR38" s="190">
        <v>6281578</v>
      </c>
      <c r="AS38" s="191"/>
      <c r="AT38" s="195">
        <v>33535077</v>
      </c>
      <c r="AU38" s="187"/>
      <c r="AV38" s="197">
        <v>80.959999999999994</v>
      </c>
      <c r="AW38" s="187" t="s">
        <v>43</v>
      </c>
      <c r="AX38" s="187" t="s">
        <v>1741</v>
      </c>
    </row>
    <row r="39" spans="1:50">
      <c r="A39" s="187" t="s">
        <v>1809</v>
      </c>
      <c r="B39" s="187" t="s">
        <v>1810</v>
      </c>
      <c r="C39" s="187" t="s">
        <v>1751</v>
      </c>
      <c r="D39" s="188">
        <v>9003</v>
      </c>
      <c r="E39" s="189">
        <v>90003</v>
      </c>
      <c r="F39" s="187" t="s">
        <v>1752</v>
      </c>
      <c r="G39" s="187" t="s">
        <v>1738</v>
      </c>
      <c r="H39" s="190">
        <v>3281212</v>
      </c>
      <c r="I39" s="191">
        <v>616</v>
      </c>
      <c r="J39" s="187" t="s">
        <v>1739</v>
      </c>
      <c r="K39" s="187" t="s">
        <v>1740</v>
      </c>
      <c r="L39" s="192">
        <v>599</v>
      </c>
      <c r="M39" s="187"/>
      <c r="N39" s="193">
        <v>56</v>
      </c>
      <c r="O39" s="191"/>
      <c r="P39" s="194">
        <v>34.829900000000002</v>
      </c>
      <c r="Q39" s="191" t="s">
        <v>1759</v>
      </c>
      <c r="R39" s="194">
        <v>13.962999999999999</v>
      </c>
      <c r="S39" s="191"/>
      <c r="T39" s="194">
        <v>44.260899999999999</v>
      </c>
      <c r="U39" s="191" t="s">
        <v>1759</v>
      </c>
      <c r="V39" s="190">
        <v>69597595</v>
      </c>
      <c r="W39" s="191"/>
      <c r="X39" s="195">
        <v>72050709</v>
      </c>
      <c r="Y39" s="191"/>
      <c r="Z39" s="190">
        <v>69799195</v>
      </c>
      <c r="AA39" s="191"/>
      <c r="AB39" s="190">
        <v>2251514</v>
      </c>
      <c r="AC39" s="191"/>
      <c r="AD39" s="190">
        <v>2377255</v>
      </c>
      <c r="AE39" s="191"/>
      <c r="AF39" s="190">
        <v>2004002</v>
      </c>
      <c r="AG39" s="191" t="s">
        <v>1759</v>
      </c>
      <c r="AH39" s="190">
        <v>373253</v>
      </c>
      <c r="AI39" s="191"/>
      <c r="AJ39" s="190">
        <v>8255518</v>
      </c>
      <c r="AK39" s="191"/>
      <c r="AL39" s="190">
        <v>7973519</v>
      </c>
      <c r="AM39" s="191"/>
      <c r="AN39" s="190">
        <v>277276</v>
      </c>
      <c r="AO39" s="191"/>
      <c r="AP39" s="196">
        <v>229211</v>
      </c>
      <c r="AQ39" s="191"/>
      <c r="AR39" s="190">
        <v>88698878</v>
      </c>
      <c r="AS39" s="191"/>
      <c r="AT39" s="195">
        <v>1238506222</v>
      </c>
      <c r="AU39" s="187"/>
      <c r="AV39" s="197">
        <v>239.42</v>
      </c>
      <c r="AW39" s="187" t="s">
        <v>43</v>
      </c>
      <c r="AX39" s="187" t="s">
        <v>1760</v>
      </c>
    </row>
    <row r="40" spans="1:50">
      <c r="A40" s="187" t="s">
        <v>1811</v>
      </c>
      <c r="B40" s="187" t="s">
        <v>1812</v>
      </c>
      <c r="C40" s="187" t="s">
        <v>1813</v>
      </c>
      <c r="D40" s="188">
        <v>7006</v>
      </c>
      <c r="E40" s="189">
        <v>70006</v>
      </c>
      <c r="F40" s="187" t="s">
        <v>1752</v>
      </c>
      <c r="G40" s="187" t="s">
        <v>1738</v>
      </c>
      <c r="H40" s="190">
        <v>2150706</v>
      </c>
      <c r="I40" s="191">
        <v>493</v>
      </c>
      <c r="J40" s="187" t="s">
        <v>1746</v>
      </c>
      <c r="K40" s="187" t="s">
        <v>1740</v>
      </c>
      <c r="L40" s="192">
        <v>50</v>
      </c>
      <c r="M40" s="187"/>
      <c r="N40" s="193">
        <v>25</v>
      </c>
      <c r="O40" s="191"/>
      <c r="P40" s="194">
        <v>23.1905</v>
      </c>
      <c r="Q40" s="191"/>
      <c r="R40" s="194">
        <v>6.7489999999999997</v>
      </c>
      <c r="S40" s="191"/>
      <c r="T40" s="194">
        <v>41.739400000000003</v>
      </c>
      <c r="U40" s="191"/>
      <c r="V40" s="190">
        <v>5954691</v>
      </c>
      <c r="W40" s="191"/>
      <c r="X40" s="195">
        <v>5905439</v>
      </c>
      <c r="Y40" s="191"/>
      <c r="Z40" s="190">
        <v>5839491</v>
      </c>
      <c r="AA40" s="191"/>
      <c r="AB40" s="190">
        <v>65948</v>
      </c>
      <c r="AC40" s="191"/>
      <c r="AD40" s="190">
        <v>256119</v>
      </c>
      <c r="AE40" s="191"/>
      <c r="AF40" s="190">
        <v>251805</v>
      </c>
      <c r="AG40" s="191"/>
      <c r="AH40" s="190">
        <v>4314</v>
      </c>
      <c r="AI40" s="191"/>
      <c r="AJ40" s="190">
        <v>2952712</v>
      </c>
      <c r="AK40" s="191"/>
      <c r="AL40" s="190">
        <v>2919745</v>
      </c>
      <c r="AM40" s="191"/>
      <c r="AN40" s="190">
        <v>128060</v>
      </c>
      <c r="AO40" s="191"/>
      <c r="AP40" s="196">
        <v>125902</v>
      </c>
      <c r="AQ40" s="191"/>
      <c r="AR40" s="190">
        <v>10510179</v>
      </c>
      <c r="AS40" s="191"/>
      <c r="AT40" s="195">
        <v>70933375</v>
      </c>
      <c r="AU40" s="187"/>
      <c r="AV40" s="197">
        <v>91.06</v>
      </c>
      <c r="AW40" s="187" t="s">
        <v>43</v>
      </c>
      <c r="AX40" s="187" t="s">
        <v>1741</v>
      </c>
    </row>
    <row r="41" spans="1:50">
      <c r="A41" s="187" t="s">
        <v>1814</v>
      </c>
      <c r="B41" s="187" t="s">
        <v>1815</v>
      </c>
      <c r="C41" s="187" t="s">
        <v>1816</v>
      </c>
      <c r="D41" s="188">
        <v>5015</v>
      </c>
      <c r="E41" s="189">
        <v>50015</v>
      </c>
      <c r="F41" s="187" t="s">
        <v>1752</v>
      </c>
      <c r="G41" s="187" t="s">
        <v>1738</v>
      </c>
      <c r="H41" s="190">
        <v>1780673</v>
      </c>
      <c r="I41" s="191">
        <v>418</v>
      </c>
      <c r="J41" s="187" t="s">
        <v>1746</v>
      </c>
      <c r="K41" s="187" t="s">
        <v>1740</v>
      </c>
      <c r="L41" s="192">
        <v>6</v>
      </c>
      <c r="M41" s="187"/>
      <c r="N41" s="193">
        <v>6</v>
      </c>
      <c r="O41" s="191"/>
      <c r="P41" s="194">
        <v>14.0802</v>
      </c>
      <c r="Q41" s="191"/>
      <c r="R41" s="194">
        <v>3.5057</v>
      </c>
      <c r="S41" s="191" t="s">
        <v>1759</v>
      </c>
      <c r="T41" s="194">
        <v>14.4611</v>
      </c>
      <c r="U41" s="191"/>
      <c r="V41" s="190">
        <v>559327</v>
      </c>
      <c r="W41" s="191"/>
      <c r="X41" s="195">
        <v>577077</v>
      </c>
      <c r="Y41" s="191"/>
      <c r="Z41" s="190">
        <v>573726</v>
      </c>
      <c r="AA41" s="191"/>
      <c r="AB41" s="190">
        <v>3351</v>
      </c>
      <c r="AC41" s="191"/>
      <c r="AD41" s="190">
        <v>41389</v>
      </c>
      <c r="AE41" s="191"/>
      <c r="AF41" s="190">
        <v>40747</v>
      </c>
      <c r="AG41" s="191"/>
      <c r="AH41" s="190">
        <v>642</v>
      </c>
      <c r="AI41" s="191"/>
      <c r="AJ41" s="190">
        <v>562513</v>
      </c>
      <c r="AK41" s="191"/>
      <c r="AL41" s="190">
        <v>559161</v>
      </c>
      <c r="AM41" s="191"/>
      <c r="AN41" s="190">
        <v>40336</v>
      </c>
      <c r="AO41" s="191"/>
      <c r="AP41" s="196">
        <v>39693</v>
      </c>
      <c r="AQ41" s="191"/>
      <c r="AR41" s="190">
        <v>589245</v>
      </c>
      <c r="AS41" s="191"/>
      <c r="AT41" s="195">
        <v>2065735</v>
      </c>
      <c r="AU41" s="187" t="s">
        <v>1759</v>
      </c>
      <c r="AV41" s="197">
        <v>30.38</v>
      </c>
      <c r="AW41" s="187" t="s">
        <v>43</v>
      </c>
      <c r="AX41" s="187" t="s">
        <v>1760</v>
      </c>
    </row>
    <row r="42" spans="1:50">
      <c r="A42" s="187" t="s">
        <v>1814</v>
      </c>
      <c r="B42" s="187" t="s">
        <v>1815</v>
      </c>
      <c r="C42" s="187" t="s">
        <v>1816</v>
      </c>
      <c r="D42" s="188">
        <v>5015</v>
      </c>
      <c r="E42" s="189">
        <v>50015</v>
      </c>
      <c r="F42" s="187" t="s">
        <v>1752</v>
      </c>
      <c r="G42" s="187" t="s">
        <v>1738</v>
      </c>
      <c r="H42" s="190">
        <v>1780673</v>
      </c>
      <c r="I42" s="191">
        <v>418</v>
      </c>
      <c r="J42" s="187" t="s">
        <v>1739</v>
      </c>
      <c r="K42" s="187" t="s">
        <v>1740</v>
      </c>
      <c r="L42" s="192">
        <v>16</v>
      </c>
      <c r="M42" s="187"/>
      <c r="N42" s="193">
        <v>8</v>
      </c>
      <c r="O42" s="191"/>
      <c r="P42" s="194">
        <v>19.014700000000001</v>
      </c>
      <c r="Q42" s="191"/>
      <c r="R42" s="194">
        <v>6.9599000000000002</v>
      </c>
      <c r="S42" s="191" t="s">
        <v>1759</v>
      </c>
      <c r="T42" s="194">
        <v>20.605499999999999</v>
      </c>
      <c r="U42" s="191"/>
      <c r="V42" s="190">
        <v>2472057</v>
      </c>
      <c r="W42" s="191"/>
      <c r="X42" s="195">
        <v>2440418</v>
      </c>
      <c r="Y42" s="191"/>
      <c r="Z42" s="190">
        <v>2434523</v>
      </c>
      <c r="AA42" s="191"/>
      <c r="AB42" s="190">
        <v>5895</v>
      </c>
      <c r="AC42" s="191"/>
      <c r="AD42" s="190">
        <v>129302</v>
      </c>
      <c r="AE42" s="191"/>
      <c r="AF42" s="190">
        <v>128034</v>
      </c>
      <c r="AG42" s="191"/>
      <c r="AH42" s="190">
        <v>1268</v>
      </c>
      <c r="AI42" s="191"/>
      <c r="AJ42" s="190">
        <v>1238321</v>
      </c>
      <c r="AK42" s="191"/>
      <c r="AL42" s="190">
        <v>1235375</v>
      </c>
      <c r="AM42" s="191"/>
      <c r="AN42" s="190">
        <v>65610</v>
      </c>
      <c r="AO42" s="191"/>
      <c r="AP42" s="196">
        <v>64976</v>
      </c>
      <c r="AQ42" s="191"/>
      <c r="AR42" s="190">
        <v>2638201</v>
      </c>
      <c r="AS42" s="191"/>
      <c r="AT42" s="195">
        <v>18361515</v>
      </c>
      <c r="AU42" s="187" t="s">
        <v>1759</v>
      </c>
      <c r="AV42" s="197">
        <v>38.08</v>
      </c>
      <c r="AW42" s="187" t="s">
        <v>43</v>
      </c>
      <c r="AX42" s="187" t="s">
        <v>1760</v>
      </c>
    </row>
    <row r="43" spans="1:50">
      <c r="A43" s="187" t="s">
        <v>1817</v>
      </c>
      <c r="B43" s="187" t="s">
        <v>1818</v>
      </c>
      <c r="C43" s="187" t="s">
        <v>1819</v>
      </c>
      <c r="D43" s="188">
        <v>3083</v>
      </c>
      <c r="E43" s="189">
        <v>30083</v>
      </c>
      <c r="F43" s="187" t="s">
        <v>1752</v>
      </c>
      <c r="G43" s="187" t="s">
        <v>1738</v>
      </c>
      <c r="H43" s="190">
        <v>1439666</v>
      </c>
      <c r="I43" s="191">
        <v>417</v>
      </c>
      <c r="J43" s="187" t="s">
        <v>1746</v>
      </c>
      <c r="K43" s="187" t="s">
        <v>1740</v>
      </c>
      <c r="L43" s="192">
        <v>6</v>
      </c>
      <c r="M43" s="187"/>
      <c r="N43" s="193">
        <v>6</v>
      </c>
      <c r="O43" s="191"/>
      <c r="P43" s="194">
        <v>13.267099999999999</v>
      </c>
      <c r="Q43" s="191"/>
      <c r="R43" s="194">
        <v>3.2271999999999998</v>
      </c>
      <c r="S43" s="191"/>
      <c r="T43" s="194">
        <v>40.308999999999997</v>
      </c>
      <c r="U43" s="191"/>
      <c r="V43" s="190">
        <v>344336</v>
      </c>
      <c r="W43" s="191"/>
      <c r="X43" s="195">
        <v>344847</v>
      </c>
      <c r="Y43" s="191"/>
      <c r="Z43" s="190">
        <v>343618</v>
      </c>
      <c r="AA43" s="191"/>
      <c r="AB43" s="190">
        <v>1229</v>
      </c>
      <c r="AC43" s="191"/>
      <c r="AD43" s="190">
        <v>26101</v>
      </c>
      <c r="AE43" s="191"/>
      <c r="AF43" s="190">
        <v>25900</v>
      </c>
      <c r="AG43" s="191"/>
      <c r="AH43" s="190">
        <v>201</v>
      </c>
      <c r="AI43" s="191"/>
      <c r="AJ43" s="190">
        <v>344847</v>
      </c>
      <c r="AK43" s="191"/>
      <c r="AL43" s="190">
        <v>343618</v>
      </c>
      <c r="AM43" s="191"/>
      <c r="AN43" s="190">
        <v>26101</v>
      </c>
      <c r="AO43" s="191"/>
      <c r="AP43" s="196">
        <v>25900</v>
      </c>
      <c r="AQ43" s="191"/>
      <c r="AR43" s="190">
        <v>1044002</v>
      </c>
      <c r="AS43" s="191"/>
      <c r="AT43" s="195">
        <v>3369249</v>
      </c>
      <c r="AU43" s="187"/>
      <c r="AV43" s="197">
        <v>14.8</v>
      </c>
      <c r="AW43" s="187" t="s">
        <v>43</v>
      </c>
      <c r="AX43" s="187" t="s">
        <v>1741</v>
      </c>
    </row>
    <row r="44" spans="1:50">
      <c r="A44" s="187" t="s">
        <v>1820</v>
      </c>
      <c r="B44" s="187" t="s">
        <v>1821</v>
      </c>
      <c r="C44" s="187" t="s">
        <v>1822</v>
      </c>
      <c r="D44" s="188">
        <v>4008</v>
      </c>
      <c r="E44" s="189">
        <v>40008</v>
      </c>
      <c r="F44" s="187" t="s">
        <v>1778</v>
      </c>
      <c r="G44" s="187" t="s">
        <v>1738</v>
      </c>
      <c r="H44" s="190">
        <v>1249442</v>
      </c>
      <c r="I44" s="191">
        <v>409</v>
      </c>
      <c r="J44" s="187" t="s">
        <v>1746</v>
      </c>
      <c r="K44" s="187" t="s">
        <v>1740</v>
      </c>
      <c r="L44" s="192">
        <v>36</v>
      </c>
      <c r="M44" s="187"/>
      <c r="N44" s="193">
        <v>16</v>
      </c>
      <c r="O44" s="191"/>
      <c r="P44" s="194">
        <v>16.140799999999999</v>
      </c>
      <c r="Q44" s="191"/>
      <c r="R44" s="194">
        <v>5.1829999999999998</v>
      </c>
      <c r="S44" s="191"/>
      <c r="T44" s="194">
        <v>55.526200000000003</v>
      </c>
      <c r="U44" s="191"/>
      <c r="V44" s="190">
        <v>2178959</v>
      </c>
      <c r="W44" s="191"/>
      <c r="X44" s="195">
        <v>2267166</v>
      </c>
      <c r="Y44" s="191"/>
      <c r="Z44" s="190">
        <v>2110955</v>
      </c>
      <c r="AA44" s="191"/>
      <c r="AB44" s="190">
        <v>156211</v>
      </c>
      <c r="AC44" s="191"/>
      <c r="AD44" s="190">
        <v>138754</v>
      </c>
      <c r="AE44" s="191"/>
      <c r="AF44" s="190">
        <v>130784</v>
      </c>
      <c r="AG44" s="191"/>
      <c r="AH44" s="190">
        <v>7970</v>
      </c>
      <c r="AI44" s="191"/>
      <c r="AJ44" s="190">
        <v>1141671</v>
      </c>
      <c r="AK44" s="191"/>
      <c r="AL44" s="190">
        <v>1059265</v>
      </c>
      <c r="AM44" s="191"/>
      <c r="AN44" s="190">
        <v>69828</v>
      </c>
      <c r="AO44" s="191"/>
      <c r="AP44" s="196">
        <v>65622</v>
      </c>
      <c r="AQ44" s="191"/>
      <c r="AR44" s="190">
        <v>7261944</v>
      </c>
      <c r="AS44" s="191"/>
      <c r="AT44" s="195">
        <v>37638865</v>
      </c>
      <c r="AU44" s="187"/>
      <c r="AV44" s="197">
        <v>37.299999999999997</v>
      </c>
      <c r="AW44" s="187" t="s">
        <v>43</v>
      </c>
      <c r="AX44" s="187" t="s">
        <v>1741</v>
      </c>
    </row>
    <row r="45" spans="1:50">
      <c r="A45" s="187" t="s">
        <v>1823</v>
      </c>
      <c r="B45" s="187" t="s">
        <v>1824</v>
      </c>
      <c r="C45" s="187" t="s">
        <v>1825</v>
      </c>
      <c r="D45" s="188">
        <v>40</v>
      </c>
      <c r="E45" s="189">
        <v>40</v>
      </c>
      <c r="F45" s="187" t="s">
        <v>1752</v>
      </c>
      <c r="G45" s="187" t="s">
        <v>1738</v>
      </c>
      <c r="H45" s="190">
        <v>3059393</v>
      </c>
      <c r="I45" s="191">
        <v>381</v>
      </c>
      <c r="J45" s="187" t="s">
        <v>1746</v>
      </c>
      <c r="K45" s="187" t="s">
        <v>1740</v>
      </c>
      <c r="L45" s="192">
        <v>48</v>
      </c>
      <c r="M45" s="187"/>
      <c r="N45" s="193">
        <v>17</v>
      </c>
      <c r="O45" s="191"/>
      <c r="P45" s="194">
        <v>18.259</v>
      </c>
      <c r="Q45" s="191"/>
      <c r="R45" s="194">
        <v>6.3029999999999999</v>
      </c>
      <c r="S45" s="191"/>
      <c r="T45" s="194">
        <v>35.367199999999997</v>
      </c>
      <c r="U45" s="191"/>
      <c r="V45" s="190">
        <v>3994837</v>
      </c>
      <c r="W45" s="191"/>
      <c r="X45" s="195">
        <v>4168064</v>
      </c>
      <c r="Y45" s="191"/>
      <c r="Z45" s="190">
        <v>4078592</v>
      </c>
      <c r="AA45" s="191"/>
      <c r="AB45" s="190">
        <v>89472</v>
      </c>
      <c r="AC45" s="191"/>
      <c r="AD45" s="190">
        <v>233843</v>
      </c>
      <c r="AE45" s="191"/>
      <c r="AF45" s="190">
        <v>223374</v>
      </c>
      <c r="AG45" s="191"/>
      <c r="AH45" s="190">
        <v>10469</v>
      </c>
      <c r="AI45" s="191"/>
      <c r="AJ45" s="190">
        <v>1165448</v>
      </c>
      <c r="AK45" s="191"/>
      <c r="AL45" s="190">
        <v>1140397</v>
      </c>
      <c r="AM45" s="191"/>
      <c r="AN45" s="190">
        <v>65104</v>
      </c>
      <c r="AO45" s="191"/>
      <c r="AP45" s="196">
        <v>61879</v>
      </c>
      <c r="AQ45" s="191"/>
      <c r="AR45" s="190">
        <v>7900122</v>
      </c>
      <c r="AS45" s="191"/>
      <c r="AT45" s="195">
        <v>49794569</v>
      </c>
      <c r="AU45" s="187"/>
      <c r="AV45" s="197">
        <v>40.4</v>
      </c>
      <c r="AW45" s="187" t="s">
        <v>43</v>
      </c>
      <c r="AX45" s="187" t="s">
        <v>1741</v>
      </c>
    </row>
    <row r="46" spans="1:50">
      <c r="A46" s="187" t="s">
        <v>1823</v>
      </c>
      <c r="B46" s="187" t="s">
        <v>1824</v>
      </c>
      <c r="C46" s="187" t="s">
        <v>1825</v>
      </c>
      <c r="D46" s="188">
        <v>40</v>
      </c>
      <c r="E46" s="189">
        <v>40</v>
      </c>
      <c r="F46" s="187" t="s">
        <v>1752</v>
      </c>
      <c r="G46" s="187" t="s">
        <v>1738</v>
      </c>
      <c r="H46" s="190">
        <v>3059393</v>
      </c>
      <c r="I46" s="191">
        <v>381</v>
      </c>
      <c r="J46" s="187" t="s">
        <v>1748</v>
      </c>
      <c r="K46" s="187" t="s">
        <v>1747</v>
      </c>
      <c r="L46" s="192">
        <v>70</v>
      </c>
      <c r="M46" s="187"/>
      <c r="N46" s="193">
        <v>23</v>
      </c>
      <c r="O46" s="191"/>
      <c r="P46" s="194">
        <v>30.116700000000002</v>
      </c>
      <c r="Q46" s="191"/>
      <c r="R46" s="194">
        <v>25.192499999999999</v>
      </c>
      <c r="S46" s="191"/>
      <c r="T46" s="194">
        <v>24.971</v>
      </c>
      <c r="U46" s="191"/>
      <c r="V46" s="190">
        <v>1617729</v>
      </c>
      <c r="W46" s="191"/>
      <c r="X46" s="195">
        <v>1562310</v>
      </c>
      <c r="Y46" s="191"/>
      <c r="Z46" s="190">
        <v>1526737</v>
      </c>
      <c r="AA46" s="191"/>
      <c r="AB46" s="190">
        <v>35573</v>
      </c>
      <c r="AC46" s="191"/>
      <c r="AD46" s="190">
        <v>54020</v>
      </c>
      <c r="AE46" s="191"/>
      <c r="AF46" s="190">
        <v>50694</v>
      </c>
      <c r="AG46" s="191"/>
      <c r="AH46" s="190">
        <v>3326</v>
      </c>
      <c r="AI46" s="191"/>
      <c r="AJ46" s="190">
        <v>250453</v>
      </c>
      <c r="AK46" s="191"/>
      <c r="AL46" s="190">
        <v>244746</v>
      </c>
      <c r="AM46" s="191"/>
      <c r="AN46" s="190">
        <v>8818</v>
      </c>
      <c r="AO46" s="191"/>
      <c r="AP46" s="196">
        <v>8281</v>
      </c>
      <c r="AQ46" s="191"/>
      <c r="AR46" s="190">
        <v>1265882</v>
      </c>
      <c r="AS46" s="191"/>
      <c r="AT46" s="195">
        <v>31890678</v>
      </c>
      <c r="AU46" s="187"/>
      <c r="AV46" s="197">
        <v>163.84</v>
      </c>
      <c r="AW46" s="187" t="s">
        <v>43</v>
      </c>
      <c r="AX46" s="187" t="s">
        <v>1741</v>
      </c>
    </row>
    <row r="47" spans="1:50">
      <c r="A47" s="187" t="s">
        <v>1826</v>
      </c>
      <c r="B47" s="187" t="s">
        <v>1827</v>
      </c>
      <c r="C47" s="187" t="s">
        <v>1736</v>
      </c>
      <c r="D47" s="188">
        <v>2004</v>
      </c>
      <c r="E47" s="189">
        <v>20004</v>
      </c>
      <c r="F47" s="187" t="s">
        <v>1752</v>
      </c>
      <c r="G47" s="187" t="s">
        <v>1738</v>
      </c>
      <c r="H47" s="190">
        <v>935906</v>
      </c>
      <c r="I47" s="191">
        <v>359</v>
      </c>
      <c r="J47" s="187" t="s">
        <v>1746</v>
      </c>
      <c r="K47" s="187" t="s">
        <v>1740</v>
      </c>
      <c r="L47" s="192">
        <v>23</v>
      </c>
      <c r="M47" s="187"/>
      <c r="N47" s="193">
        <v>7</v>
      </c>
      <c r="O47" s="191"/>
      <c r="P47" s="194">
        <v>11.1447</v>
      </c>
      <c r="Q47" s="191"/>
      <c r="R47" s="194">
        <v>2.6665000000000001</v>
      </c>
      <c r="S47" s="191"/>
      <c r="T47" s="194">
        <v>48.610100000000003</v>
      </c>
      <c r="U47" s="191"/>
      <c r="V47" s="190">
        <v>962940</v>
      </c>
      <c r="W47" s="191"/>
      <c r="X47" s="195">
        <v>984827</v>
      </c>
      <c r="Y47" s="191"/>
      <c r="Z47" s="190">
        <v>968353</v>
      </c>
      <c r="AA47" s="191"/>
      <c r="AB47" s="190">
        <v>16474</v>
      </c>
      <c r="AC47" s="191"/>
      <c r="AD47" s="190">
        <v>91599</v>
      </c>
      <c r="AE47" s="191"/>
      <c r="AF47" s="190">
        <v>86889</v>
      </c>
      <c r="AG47" s="191"/>
      <c r="AH47" s="190">
        <v>4710</v>
      </c>
      <c r="AI47" s="191"/>
      <c r="AJ47" s="190">
        <v>347313</v>
      </c>
      <c r="AK47" s="191"/>
      <c r="AL47" s="190">
        <v>341503</v>
      </c>
      <c r="AM47" s="191"/>
      <c r="AN47" s="190">
        <v>32115</v>
      </c>
      <c r="AO47" s="191"/>
      <c r="AP47" s="196">
        <v>30462</v>
      </c>
      <c r="AQ47" s="191"/>
      <c r="AR47" s="190">
        <v>4223681</v>
      </c>
      <c r="AS47" s="191"/>
      <c r="AT47" s="195">
        <v>11262397</v>
      </c>
      <c r="AU47" s="187"/>
      <c r="AV47" s="197">
        <v>12.4</v>
      </c>
      <c r="AW47" s="187" t="s">
        <v>43</v>
      </c>
      <c r="AX47" s="187" t="s">
        <v>1741</v>
      </c>
    </row>
    <row r="48" spans="1:50">
      <c r="A48" s="187" t="s">
        <v>1828</v>
      </c>
      <c r="B48" s="187" t="s">
        <v>1829</v>
      </c>
      <c r="C48" s="187" t="s">
        <v>1751</v>
      </c>
      <c r="D48" s="188">
        <v>9019</v>
      </c>
      <c r="E48" s="189">
        <v>90019</v>
      </c>
      <c r="F48" s="187" t="s">
        <v>1752</v>
      </c>
      <c r="G48" s="187" t="s">
        <v>1738</v>
      </c>
      <c r="H48" s="190">
        <v>1723634</v>
      </c>
      <c r="I48" s="191">
        <v>331</v>
      </c>
      <c r="J48" s="187" t="s">
        <v>1746</v>
      </c>
      <c r="K48" s="187" t="s">
        <v>1740</v>
      </c>
      <c r="L48" s="192">
        <v>69</v>
      </c>
      <c r="M48" s="187"/>
      <c r="N48" s="193">
        <v>18</v>
      </c>
      <c r="O48" s="191"/>
      <c r="P48" s="194">
        <v>17.4438</v>
      </c>
      <c r="Q48" s="191"/>
      <c r="R48" s="194">
        <v>5.9108000000000001</v>
      </c>
      <c r="S48" s="191"/>
      <c r="T48" s="194">
        <v>43.433199999999999</v>
      </c>
      <c r="U48" s="191"/>
      <c r="V48" s="190">
        <v>3637080</v>
      </c>
      <c r="W48" s="191"/>
      <c r="X48" s="195">
        <v>3765256</v>
      </c>
      <c r="Y48" s="191"/>
      <c r="Z48" s="190">
        <v>3610107</v>
      </c>
      <c r="AA48" s="191"/>
      <c r="AB48" s="190">
        <v>155149</v>
      </c>
      <c r="AC48" s="191"/>
      <c r="AD48" s="190">
        <v>213385</v>
      </c>
      <c r="AE48" s="191"/>
      <c r="AF48" s="190">
        <v>206957</v>
      </c>
      <c r="AG48" s="191"/>
      <c r="AH48" s="190">
        <v>6428</v>
      </c>
      <c r="AI48" s="191"/>
      <c r="AJ48" s="190">
        <v>1757466</v>
      </c>
      <c r="AK48" s="191"/>
      <c r="AL48" s="190">
        <v>1710343</v>
      </c>
      <c r="AM48" s="191"/>
      <c r="AN48" s="190">
        <v>101083</v>
      </c>
      <c r="AO48" s="191"/>
      <c r="AP48" s="196">
        <v>98064</v>
      </c>
      <c r="AQ48" s="191"/>
      <c r="AR48" s="190">
        <v>8988806</v>
      </c>
      <c r="AS48" s="191"/>
      <c r="AT48" s="195">
        <v>53131252</v>
      </c>
      <c r="AU48" s="187"/>
      <c r="AV48" s="197">
        <v>84.92</v>
      </c>
      <c r="AW48" s="187" t="s">
        <v>43</v>
      </c>
      <c r="AX48" s="187" t="s">
        <v>1741</v>
      </c>
    </row>
    <row r="49" spans="1:50">
      <c r="A49" s="187" t="s">
        <v>1830</v>
      </c>
      <c r="B49" s="187" t="s">
        <v>1831</v>
      </c>
      <c r="C49" s="187" t="s">
        <v>1770</v>
      </c>
      <c r="D49" s="188">
        <v>6007</v>
      </c>
      <c r="E49" s="189">
        <v>60007</v>
      </c>
      <c r="F49" s="187" t="s">
        <v>1752</v>
      </c>
      <c r="G49" s="187" t="s">
        <v>1738</v>
      </c>
      <c r="H49" s="190">
        <v>5121892</v>
      </c>
      <c r="I49" s="191">
        <v>312</v>
      </c>
      <c r="J49" s="187" t="s">
        <v>1748</v>
      </c>
      <c r="K49" s="187" t="s">
        <v>1747</v>
      </c>
      <c r="L49" s="192">
        <v>20</v>
      </c>
      <c r="M49" s="187"/>
      <c r="N49" s="193">
        <v>5</v>
      </c>
      <c r="O49" s="191"/>
      <c r="P49" s="194">
        <v>19.5091</v>
      </c>
      <c r="Q49" s="191"/>
      <c r="R49" s="194">
        <v>15.8208</v>
      </c>
      <c r="S49" s="191" t="s">
        <v>1764</v>
      </c>
      <c r="T49" s="194">
        <v>2.8578999999999999</v>
      </c>
      <c r="U49" s="191" t="s">
        <v>1764</v>
      </c>
      <c r="V49" s="190">
        <v>2417541</v>
      </c>
      <c r="W49" s="191"/>
      <c r="X49" s="195">
        <v>2349671</v>
      </c>
      <c r="Y49" s="191"/>
      <c r="Z49" s="190">
        <v>2320998</v>
      </c>
      <c r="AA49" s="191"/>
      <c r="AB49" s="190">
        <v>28673</v>
      </c>
      <c r="AC49" s="191"/>
      <c r="AD49" s="190">
        <v>120510</v>
      </c>
      <c r="AE49" s="191"/>
      <c r="AF49" s="190">
        <v>118970</v>
      </c>
      <c r="AG49" s="191"/>
      <c r="AH49" s="190">
        <v>1540</v>
      </c>
      <c r="AI49" s="191"/>
      <c r="AJ49" s="190">
        <v>587418</v>
      </c>
      <c r="AK49" s="191"/>
      <c r="AL49" s="190">
        <v>580250</v>
      </c>
      <c r="AM49" s="191" t="s">
        <v>1764</v>
      </c>
      <c r="AN49" s="190">
        <v>30128</v>
      </c>
      <c r="AO49" s="191"/>
      <c r="AP49" s="196">
        <v>29743</v>
      </c>
      <c r="AQ49" s="191" t="s">
        <v>1764</v>
      </c>
      <c r="AR49" s="190">
        <v>340008</v>
      </c>
      <c r="AS49" s="191" t="s">
        <v>1764</v>
      </c>
      <c r="AT49" s="195">
        <v>5379214</v>
      </c>
      <c r="AU49" s="187" t="s">
        <v>1764</v>
      </c>
      <c r="AV49" s="197">
        <v>52.34</v>
      </c>
      <c r="AW49" s="187" t="s">
        <v>43</v>
      </c>
      <c r="AX49" s="187" t="s">
        <v>1760</v>
      </c>
    </row>
    <row r="50" spans="1:50">
      <c r="A50" s="187" t="s">
        <v>1832</v>
      </c>
      <c r="B50" s="187" t="s">
        <v>1783</v>
      </c>
      <c r="C50" s="187" t="s">
        <v>1744</v>
      </c>
      <c r="D50" s="188">
        <v>2098</v>
      </c>
      <c r="E50" s="189">
        <v>20098</v>
      </c>
      <c r="F50" s="187" t="s">
        <v>1752</v>
      </c>
      <c r="G50" s="187" t="s">
        <v>1738</v>
      </c>
      <c r="H50" s="190">
        <v>18351295</v>
      </c>
      <c r="I50" s="191">
        <v>310</v>
      </c>
      <c r="J50" s="187" t="s">
        <v>1739</v>
      </c>
      <c r="K50" s="187" t="s">
        <v>1740</v>
      </c>
      <c r="L50" s="192">
        <v>304</v>
      </c>
      <c r="M50" s="187"/>
      <c r="N50" s="193">
        <v>33</v>
      </c>
      <c r="O50" s="191"/>
      <c r="P50" s="194">
        <v>13.624599999999999</v>
      </c>
      <c r="Q50" s="191"/>
      <c r="R50" s="194">
        <v>5.0683999999999996</v>
      </c>
      <c r="S50" s="191"/>
      <c r="T50" s="194">
        <v>31.703499999999998</v>
      </c>
      <c r="U50" s="191"/>
      <c r="V50" s="190">
        <v>12823047</v>
      </c>
      <c r="W50" s="191"/>
      <c r="X50" s="195">
        <v>13103345</v>
      </c>
      <c r="Y50" s="191"/>
      <c r="Z50" s="190">
        <v>12744198</v>
      </c>
      <c r="AA50" s="191"/>
      <c r="AB50" s="190">
        <v>359147</v>
      </c>
      <c r="AC50" s="191"/>
      <c r="AD50" s="190">
        <v>954091</v>
      </c>
      <c r="AE50" s="191"/>
      <c r="AF50" s="190">
        <v>935379</v>
      </c>
      <c r="AG50" s="191"/>
      <c r="AH50" s="190">
        <v>18712</v>
      </c>
      <c r="AI50" s="191"/>
      <c r="AJ50" s="190">
        <v>1753804</v>
      </c>
      <c r="AK50" s="191"/>
      <c r="AL50" s="190">
        <v>1705415</v>
      </c>
      <c r="AM50" s="191"/>
      <c r="AN50" s="190">
        <v>129406</v>
      </c>
      <c r="AO50" s="191"/>
      <c r="AP50" s="196">
        <v>126903</v>
      </c>
      <c r="AQ50" s="191"/>
      <c r="AR50" s="190">
        <v>29654770</v>
      </c>
      <c r="AS50" s="191"/>
      <c r="AT50" s="195">
        <v>150302485</v>
      </c>
      <c r="AU50" s="187"/>
      <c r="AV50" s="197">
        <v>28.6</v>
      </c>
      <c r="AW50" s="187" t="s">
        <v>43</v>
      </c>
      <c r="AX50" s="187" t="s">
        <v>1741</v>
      </c>
    </row>
    <row r="51" spans="1:50">
      <c r="A51" s="187" t="s">
        <v>1833</v>
      </c>
      <c r="B51" s="187" t="s">
        <v>1834</v>
      </c>
      <c r="C51" s="187" t="s">
        <v>1751</v>
      </c>
      <c r="D51" s="188">
        <v>9030</v>
      </c>
      <c r="E51" s="189">
        <v>90030</v>
      </c>
      <c r="F51" s="187" t="s">
        <v>1752</v>
      </c>
      <c r="G51" s="187" t="s">
        <v>1738</v>
      </c>
      <c r="H51" s="190">
        <v>2956746</v>
      </c>
      <c r="I51" s="191">
        <v>205</v>
      </c>
      <c r="J51" s="187" t="s">
        <v>1748</v>
      </c>
      <c r="K51" s="187" t="s">
        <v>1747</v>
      </c>
      <c r="L51" s="192">
        <v>24</v>
      </c>
      <c r="M51" s="187"/>
      <c r="N51" s="193">
        <v>4</v>
      </c>
      <c r="O51" s="191"/>
      <c r="P51" s="194">
        <v>31.677499999999998</v>
      </c>
      <c r="Q51" s="191"/>
      <c r="R51" s="194">
        <v>26.441199999999998</v>
      </c>
      <c r="S51" s="191"/>
      <c r="T51" s="194">
        <v>25.204499999999999</v>
      </c>
      <c r="U51" s="191"/>
      <c r="V51" s="190">
        <v>1181583</v>
      </c>
      <c r="W51" s="191"/>
      <c r="X51" s="195">
        <v>1254334</v>
      </c>
      <c r="Y51" s="191"/>
      <c r="Z51" s="190">
        <v>1186577</v>
      </c>
      <c r="AA51" s="191"/>
      <c r="AB51" s="190">
        <v>67757</v>
      </c>
      <c r="AC51" s="191"/>
      <c r="AD51" s="190">
        <v>42212</v>
      </c>
      <c r="AE51" s="191"/>
      <c r="AF51" s="190">
        <v>37458</v>
      </c>
      <c r="AG51" s="191"/>
      <c r="AH51" s="190">
        <v>4754</v>
      </c>
      <c r="AI51" s="191"/>
      <c r="AJ51" s="190">
        <v>243076</v>
      </c>
      <c r="AK51" s="191"/>
      <c r="AL51" s="190">
        <v>230008</v>
      </c>
      <c r="AM51" s="191"/>
      <c r="AN51" s="190">
        <v>7881</v>
      </c>
      <c r="AO51" s="191"/>
      <c r="AP51" s="196">
        <v>7305</v>
      </c>
      <c r="AQ51" s="191"/>
      <c r="AR51" s="190">
        <v>944109</v>
      </c>
      <c r="AS51" s="191"/>
      <c r="AT51" s="195">
        <v>24963395</v>
      </c>
      <c r="AU51" s="187"/>
      <c r="AV51" s="197">
        <v>82.2</v>
      </c>
      <c r="AW51" s="187" t="s">
        <v>43</v>
      </c>
      <c r="AX51" s="187" t="s">
        <v>1741</v>
      </c>
    </row>
    <row r="52" spans="1:50">
      <c r="A52" s="187" t="s">
        <v>1835</v>
      </c>
      <c r="B52" s="187" t="s">
        <v>1750</v>
      </c>
      <c r="C52" s="187" t="s">
        <v>1751</v>
      </c>
      <c r="D52" s="188">
        <v>9151</v>
      </c>
      <c r="E52" s="189">
        <v>90151</v>
      </c>
      <c r="F52" s="187" t="s">
        <v>1752</v>
      </c>
      <c r="G52" s="187" t="s">
        <v>1738</v>
      </c>
      <c r="H52" s="190">
        <v>12150996</v>
      </c>
      <c r="I52" s="191">
        <v>195</v>
      </c>
      <c r="J52" s="187" t="s">
        <v>1748</v>
      </c>
      <c r="K52" s="187" t="s">
        <v>1747</v>
      </c>
      <c r="L52" s="192">
        <v>195</v>
      </c>
      <c r="M52" s="187"/>
      <c r="N52" s="193">
        <v>40</v>
      </c>
      <c r="O52" s="191"/>
      <c r="P52" s="194">
        <v>36.3401</v>
      </c>
      <c r="Q52" s="191"/>
      <c r="R52" s="194">
        <v>34.358199999999997</v>
      </c>
      <c r="S52" s="191" t="s">
        <v>1759</v>
      </c>
      <c r="T52" s="194">
        <v>26.057400000000001</v>
      </c>
      <c r="U52" s="191" t="s">
        <v>1759</v>
      </c>
      <c r="V52" s="190">
        <v>13061501</v>
      </c>
      <c r="W52" s="191"/>
      <c r="X52" s="195">
        <v>13618637</v>
      </c>
      <c r="Y52" s="191"/>
      <c r="Z52" s="190">
        <v>13049429</v>
      </c>
      <c r="AA52" s="191"/>
      <c r="AB52" s="190">
        <v>569208</v>
      </c>
      <c r="AC52" s="191"/>
      <c r="AD52" s="190">
        <v>387165</v>
      </c>
      <c r="AE52" s="191"/>
      <c r="AF52" s="190">
        <v>359092</v>
      </c>
      <c r="AG52" s="191"/>
      <c r="AH52" s="190">
        <v>28073</v>
      </c>
      <c r="AI52" s="191"/>
      <c r="AJ52" s="190">
        <v>2786037</v>
      </c>
      <c r="AK52" s="191"/>
      <c r="AL52" s="190">
        <v>2674879</v>
      </c>
      <c r="AM52" s="191"/>
      <c r="AN52" s="190">
        <v>80963</v>
      </c>
      <c r="AO52" s="191"/>
      <c r="AP52" s="196">
        <v>73871</v>
      </c>
      <c r="AQ52" s="191"/>
      <c r="AR52" s="190">
        <v>9357013</v>
      </c>
      <c r="AS52" s="191" t="s">
        <v>1759</v>
      </c>
      <c r="AT52" s="195">
        <v>321490316</v>
      </c>
      <c r="AU52" s="187" t="s">
        <v>1759</v>
      </c>
      <c r="AV52" s="197">
        <v>826.8</v>
      </c>
      <c r="AW52" s="187" t="s">
        <v>43</v>
      </c>
      <c r="AX52" s="187" t="s">
        <v>1760</v>
      </c>
    </row>
    <row r="53" spans="1:50">
      <c r="A53" s="187" t="s">
        <v>1836</v>
      </c>
      <c r="B53" s="187" t="s">
        <v>1837</v>
      </c>
      <c r="C53" s="187" t="s">
        <v>1751</v>
      </c>
      <c r="D53" s="188">
        <v>9134</v>
      </c>
      <c r="E53" s="189">
        <v>90134</v>
      </c>
      <c r="F53" s="187" t="s">
        <v>1752</v>
      </c>
      <c r="G53" s="187" t="s">
        <v>1738</v>
      </c>
      <c r="H53" s="190">
        <v>3281212</v>
      </c>
      <c r="I53" s="191">
        <v>141</v>
      </c>
      <c r="J53" s="187" t="s">
        <v>1748</v>
      </c>
      <c r="K53" s="187" t="s">
        <v>1747</v>
      </c>
      <c r="L53" s="192">
        <v>111</v>
      </c>
      <c r="M53" s="187"/>
      <c r="N53" s="193">
        <v>20</v>
      </c>
      <c r="O53" s="191"/>
      <c r="P53" s="194">
        <v>32.338700000000003</v>
      </c>
      <c r="Q53" s="191"/>
      <c r="R53" s="194">
        <v>22.0776</v>
      </c>
      <c r="S53" s="191"/>
      <c r="T53" s="194">
        <v>68.261899999999997</v>
      </c>
      <c r="U53" s="191"/>
      <c r="V53" s="190">
        <v>6469218</v>
      </c>
      <c r="W53" s="191"/>
      <c r="X53" s="195">
        <v>6644705</v>
      </c>
      <c r="Y53" s="191"/>
      <c r="Z53" s="190">
        <v>6486852</v>
      </c>
      <c r="AA53" s="191"/>
      <c r="AB53" s="190">
        <v>157853</v>
      </c>
      <c r="AC53" s="191"/>
      <c r="AD53" s="190">
        <v>216487</v>
      </c>
      <c r="AE53" s="191"/>
      <c r="AF53" s="190">
        <v>200591</v>
      </c>
      <c r="AG53" s="191"/>
      <c r="AH53" s="190">
        <v>15896</v>
      </c>
      <c r="AI53" s="191"/>
      <c r="AJ53" s="190">
        <v>1179829</v>
      </c>
      <c r="AK53" s="191"/>
      <c r="AL53" s="190">
        <v>1151035</v>
      </c>
      <c r="AM53" s="191"/>
      <c r="AN53" s="190">
        <v>38509</v>
      </c>
      <c r="AO53" s="191"/>
      <c r="AP53" s="196">
        <v>35662</v>
      </c>
      <c r="AQ53" s="191"/>
      <c r="AR53" s="190">
        <v>13692716</v>
      </c>
      <c r="AS53" s="191"/>
      <c r="AT53" s="195">
        <v>302302869</v>
      </c>
      <c r="AU53" s="187"/>
      <c r="AV53" s="197">
        <v>153.68</v>
      </c>
      <c r="AW53" s="187" t="s">
        <v>43</v>
      </c>
      <c r="AX53" s="187" t="s">
        <v>1741</v>
      </c>
    </row>
    <row r="54" spans="1:50">
      <c r="A54" s="187" t="s">
        <v>1838</v>
      </c>
      <c r="B54" s="187" t="s">
        <v>1839</v>
      </c>
      <c r="C54" s="187" t="s">
        <v>1819</v>
      </c>
      <c r="D54" s="188">
        <v>3073</v>
      </c>
      <c r="E54" s="189">
        <v>30073</v>
      </c>
      <c r="F54" s="187" t="s">
        <v>1752</v>
      </c>
      <c r="G54" s="187" t="s">
        <v>1738</v>
      </c>
      <c r="H54" s="190">
        <v>4586770</v>
      </c>
      <c r="I54" s="191">
        <v>99</v>
      </c>
      <c r="J54" s="187" t="s">
        <v>1748</v>
      </c>
      <c r="K54" s="187" t="s">
        <v>1747</v>
      </c>
      <c r="L54" s="192">
        <v>99</v>
      </c>
      <c r="M54" s="187"/>
      <c r="N54" s="193">
        <v>32</v>
      </c>
      <c r="O54" s="191"/>
      <c r="P54" s="194">
        <v>30.826899999999998</v>
      </c>
      <c r="Q54" s="191"/>
      <c r="R54" s="194">
        <v>30.3917</v>
      </c>
      <c r="S54" s="191"/>
      <c r="T54" s="194">
        <v>46.2879</v>
      </c>
      <c r="U54" s="191"/>
      <c r="V54" s="190">
        <v>2148620</v>
      </c>
      <c r="W54" s="191"/>
      <c r="X54" s="195">
        <v>2234620</v>
      </c>
      <c r="Y54" s="191"/>
      <c r="Z54" s="190">
        <v>2146074</v>
      </c>
      <c r="AA54" s="191"/>
      <c r="AB54" s="190">
        <v>88546</v>
      </c>
      <c r="AC54" s="191"/>
      <c r="AD54" s="190">
        <v>76838</v>
      </c>
      <c r="AE54" s="191"/>
      <c r="AF54" s="190">
        <v>69617</v>
      </c>
      <c r="AG54" s="191"/>
      <c r="AH54" s="190">
        <v>7221</v>
      </c>
      <c r="AI54" s="191"/>
      <c r="AJ54" s="190">
        <v>333795</v>
      </c>
      <c r="AK54" s="191"/>
      <c r="AL54" s="190">
        <v>320541</v>
      </c>
      <c r="AM54" s="191"/>
      <c r="AN54" s="190">
        <v>11411</v>
      </c>
      <c r="AO54" s="191"/>
      <c r="AP54" s="196">
        <v>10330</v>
      </c>
      <c r="AQ54" s="191"/>
      <c r="AR54" s="190">
        <v>3222428</v>
      </c>
      <c r="AS54" s="191"/>
      <c r="AT54" s="195">
        <v>97935058</v>
      </c>
      <c r="AU54" s="187"/>
      <c r="AV54" s="197">
        <v>173.62</v>
      </c>
      <c r="AW54" s="187" t="s">
        <v>43</v>
      </c>
      <c r="AX54" s="187" t="s">
        <v>1741</v>
      </c>
    </row>
    <row r="55" spans="1:50">
      <c r="A55" s="187" t="s">
        <v>1840</v>
      </c>
      <c r="B55" s="187" t="s">
        <v>1841</v>
      </c>
      <c r="C55" s="187" t="s">
        <v>1744</v>
      </c>
      <c r="D55" s="188">
        <v>2075</v>
      </c>
      <c r="E55" s="189">
        <v>20075</v>
      </c>
      <c r="F55" s="187" t="s">
        <v>1752</v>
      </c>
      <c r="G55" s="187" t="s">
        <v>1738</v>
      </c>
      <c r="H55" s="190">
        <v>5441567</v>
      </c>
      <c r="I55" s="191">
        <v>78</v>
      </c>
      <c r="J55" s="187" t="s">
        <v>1739</v>
      </c>
      <c r="K55" s="187" t="s">
        <v>1740</v>
      </c>
      <c r="L55" s="192">
        <v>78</v>
      </c>
      <c r="M55" s="187"/>
      <c r="N55" s="193">
        <v>11</v>
      </c>
      <c r="O55" s="191"/>
      <c r="P55" s="194">
        <v>31.0718</v>
      </c>
      <c r="Q55" s="191"/>
      <c r="R55" s="194">
        <v>8.5806000000000004</v>
      </c>
      <c r="S55" s="191"/>
      <c r="T55" s="194">
        <v>27.423500000000001</v>
      </c>
      <c r="U55" s="191"/>
      <c r="V55" s="190">
        <v>5618718</v>
      </c>
      <c r="W55" s="191"/>
      <c r="X55" s="195">
        <v>4662890</v>
      </c>
      <c r="Y55" s="191"/>
      <c r="Z55" s="190">
        <v>4474868</v>
      </c>
      <c r="AA55" s="191"/>
      <c r="AB55" s="190">
        <v>188022</v>
      </c>
      <c r="AC55" s="191"/>
      <c r="AD55" s="190">
        <v>154306</v>
      </c>
      <c r="AE55" s="191"/>
      <c r="AF55" s="190">
        <v>144017</v>
      </c>
      <c r="AG55" s="191"/>
      <c r="AH55" s="190">
        <v>10289</v>
      </c>
      <c r="AI55" s="191"/>
      <c r="AJ55" s="190">
        <v>899973</v>
      </c>
      <c r="AK55" s="191"/>
      <c r="AL55" s="190">
        <v>836001</v>
      </c>
      <c r="AM55" s="191"/>
      <c r="AN55" s="190">
        <v>31034</v>
      </c>
      <c r="AO55" s="191"/>
      <c r="AP55" s="196">
        <v>28828</v>
      </c>
      <c r="AQ55" s="191"/>
      <c r="AR55" s="190">
        <v>3949450</v>
      </c>
      <c r="AS55" s="191"/>
      <c r="AT55" s="195">
        <v>33888694</v>
      </c>
      <c r="AU55" s="187"/>
      <c r="AV55" s="197">
        <v>31.5</v>
      </c>
      <c r="AW55" s="187" t="s">
        <v>43</v>
      </c>
      <c r="AX55" s="187" t="s">
        <v>1741</v>
      </c>
    </row>
    <row r="56" spans="1:50">
      <c r="A56" s="187" t="s">
        <v>1842</v>
      </c>
      <c r="B56" s="187" t="s">
        <v>1843</v>
      </c>
      <c r="C56" s="187" t="s">
        <v>1844</v>
      </c>
      <c r="D56" s="188">
        <v>5104</v>
      </c>
      <c r="E56" s="189">
        <v>50104</v>
      </c>
      <c r="F56" s="187" t="s">
        <v>1752</v>
      </c>
      <c r="G56" s="187" t="s">
        <v>1738</v>
      </c>
      <c r="H56" s="190">
        <v>8608208</v>
      </c>
      <c r="I56" s="191">
        <v>70</v>
      </c>
      <c r="J56" s="187" t="s">
        <v>1748</v>
      </c>
      <c r="K56" s="187" t="s">
        <v>1740</v>
      </c>
      <c r="L56" s="192">
        <v>70</v>
      </c>
      <c r="M56" s="187"/>
      <c r="N56" s="193">
        <v>17</v>
      </c>
      <c r="O56" s="191"/>
      <c r="P56" s="194">
        <v>34.768900000000002</v>
      </c>
      <c r="Q56" s="191"/>
      <c r="R56" s="194">
        <v>33</v>
      </c>
      <c r="S56" s="191"/>
      <c r="T56" s="194">
        <v>8.8186</v>
      </c>
      <c r="U56" s="191"/>
      <c r="V56" s="190">
        <v>4013838</v>
      </c>
      <c r="W56" s="191"/>
      <c r="X56" s="195">
        <v>3988838</v>
      </c>
      <c r="Y56" s="191"/>
      <c r="Z56" s="190">
        <v>3923145</v>
      </c>
      <c r="AA56" s="191"/>
      <c r="AB56" s="190">
        <v>65693</v>
      </c>
      <c r="AC56" s="191"/>
      <c r="AD56" s="190">
        <v>114811</v>
      </c>
      <c r="AE56" s="191"/>
      <c r="AF56" s="190">
        <v>112835</v>
      </c>
      <c r="AG56" s="191"/>
      <c r="AH56" s="190">
        <v>1976</v>
      </c>
      <c r="AI56" s="191"/>
      <c r="AJ56" s="190">
        <v>739801</v>
      </c>
      <c r="AK56" s="191"/>
      <c r="AL56" s="190">
        <v>724288</v>
      </c>
      <c r="AM56" s="191"/>
      <c r="AN56" s="190">
        <v>21331</v>
      </c>
      <c r="AO56" s="191"/>
      <c r="AP56" s="196">
        <v>20981</v>
      </c>
      <c r="AQ56" s="191"/>
      <c r="AR56" s="190">
        <v>995049</v>
      </c>
      <c r="AS56" s="191"/>
      <c r="AT56" s="195">
        <v>32836617</v>
      </c>
      <c r="AU56" s="187"/>
      <c r="AV56" s="197">
        <v>179.8</v>
      </c>
      <c r="AW56" s="187" t="s">
        <v>43</v>
      </c>
      <c r="AX56" s="187" t="s">
        <v>1741</v>
      </c>
    </row>
    <row r="57" spans="1:50">
      <c r="A57" s="187" t="s">
        <v>1845</v>
      </c>
      <c r="B57" s="187" t="s">
        <v>1846</v>
      </c>
      <c r="C57" s="187" t="s">
        <v>1777</v>
      </c>
      <c r="D57" s="188">
        <v>4077</v>
      </c>
      <c r="E57" s="189">
        <v>40077</v>
      </c>
      <c r="F57" s="187" t="s">
        <v>1752</v>
      </c>
      <c r="G57" s="187" t="s">
        <v>1738</v>
      </c>
      <c r="H57" s="190">
        <v>5502379</v>
      </c>
      <c r="I57" s="191">
        <v>65</v>
      </c>
      <c r="J57" s="187" t="s">
        <v>1748</v>
      </c>
      <c r="K57" s="187" t="s">
        <v>1747</v>
      </c>
      <c r="L57" s="192">
        <v>43</v>
      </c>
      <c r="M57" s="187"/>
      <c r="N57" s="193">
        <v>10</v>
      </c>
      <c r="O57" s="191"/>
      <c r="P57" s="194">
        <v>27.9588</v>
      </c>
      <c r="Q57" s="191"/>
      <c r="R57" s="194">
        <v>27.164899999999999</v>
      </c>
      <c r="S57" s="191"/>
      <c r="T57" s="194">
        <v>31.171099999999999</v>
      </c>
      <c r="U57" s="191"/>
      <c r="V57" s="190">
        <v>3327000</v>
      </c>
      <c r="W57" s="191"/>
      <c r="X57" s="195">
        <v>3379135</v>
      </c>
      <c r="Y57" s="191"/>
      <c r="Z57" s="190">
        <v>3159070</v>
      </c>
      <c r="AA57" s="191"/>
      <c r="AB57" s="190">
        <v>220065</v>
      </c>
      <c r="AC57" s="191"/>
      <c r="AD57" s="190">
        <v>125765</v>
      </c>
      <c r="AE57" s="191"/>
      <c r="AF57" s="190">
        <v>112990</v>
      </c>
      <c r="AG57" s="191"/>
      <c r="AH57" s="190">
        <v>12775</v>
      </c>
      <c r="AI57" s="191"/>
      <c r="AJ57" s="190">
        <v>1016844</v>
      </c>
      <c r="AK57" s="191"/>
      <c r="AL57" s="190">
        <v>958905</v>
      </c>
      <c r="AM57" s="191"/>
      <c r="AN57" s="190">
        <v>37346</v>
      </c>
      <c r="AO57" s="191"/>
      <c r="AP57" s="196">
        <v>33681</v>
      </c>
      <c r="AQ57" s="191"/>
      <c r="AR57" s="190">
        <v>3522017</v>
      </c>
      <c r="AS57" s="191"/>
      <c r="AT57" s="195">
        <v>95675095</v>
      </c>
      <c r="AU57" s="187"/>
      <c r="AV57" s="197">
        <v>142.24</v>
      </c>
      <c r="AW57" s="187" t="s">
        <v>43</v>
      </c>
      <c r="AX57" s="187" t="s">
        <v>1741</v>
      </c>
    </row>
    <row r="58" spans="1:50">
      <c r="A58" s="187" t="s">
        <v>1847</v>
      </c>
      <c r="B58" s="187" t="s">
        <v>1848</v>
      </c>
      <c r="C58" s="187" t="s">
        <v>1849</v>
      </c>
      <c r="D58" s="188">
        <v>6111</v>
      </c>
      <c r="E58" s="189">
        <v>60111</v>
      </c>
      <c r="F58" s="187" t="s">
        <v>1752</v>
      </c>
      <c r="G58" s="187" t="s">
        <v>1738</v>
      </c>
      <c r="H58" s="190">
        <v>741318</v>
      </c>
      <c r="I58" s="191">
        <v>58</v>
      </c>
      <c r="J58" s="187" t="s">
        <v>1748</v>
      </c>
      <c r="K58" s="187" t="s">
        <v>1747</v>
      </c>
      <c r="L58" s="192">
        <v>25</v>
      </c>
      <c r="M58" s="187"/>
      <c r="N58" s="193">
        <v>7</v>
      </c>
      <c r="O58" s="191"/>
      <c r="P58" s="194">
        <v>37.376199999999997</v>
      </c>
      <c r="Q58" s="191"/>
      <c r="R58" s="194">
        <v>46.606200000000001</v>
      </c>
      <c r="S58" s="191"/>
      <c r="T58" s="194">
        <v>20.342199999999998</v>
      </c>
      <c r="U58" s="191"/>
      <c r="V58" s="190">
        <v>949106</v>
      </c>
      <c r="W58" s="191"/>
      <c r="X58" s="195">
        <v>965030</v>
      </c>
      <c r="Y58" s="191"/>
      <c r="Z58" s="190">
        <v>948235</v>
      </c>
      <c r="AA58" s="191"/>
      <c r="AB58" s="190">
        <v>16795</v>
      </c>
      <c r="AC58" s="191"/>
      <c r="AD58" s="190">
        <v>26411</v>
      </c>
      <c r="AE58" s="191"/>
      <c r="AF58" s="190">
        <v>25370</v>
      </c>
      <c r="AG58" s="191"/>
      <c r="AH58" s="190">
        <v>1041</v>
      </c>
      <c r="AI58" s="191"/>
      <c r="AJ58" s="190">
        <v>350454</v>
      </c>
      <c r="AK58" s="191"/>
      <c r="AL58" s="190">
        <v>318879</v>
      </c>
      <c r="AM58" s="191"/>
      <c r="AN58" s="190">
        <v>8899</v>
      </c>
      <c r="AO58" s="191"/>
      <c r="AP58" s="196">
        <v>8580</v>
      </c>
      <c r="AQ58" s="191"/>
      <c r="AR58" s="190">
        <v>516082</v>
      </c>
      <c r="AS58" s="191"/>
      <c r="AT58" s="195">
        <v>24052625</v>
      </c>
      <c r="AU58" s="187"/>
      <c r="AV58" s="197">
        <v>193.1</v>
      </c>
      <c r="AW58" s="187" t="s">
        <v>43</v>
      </c>
      <c r="AX58" s="187" t="s">
        <v>1741</v>
      </c>
    </row>
    <row r="59" spans="1:50">
      <c r="A59" s="187" t="s">
        <v>1850</v>
      </c>
      <c r="B59" s="187" t="s">
        <v>1851</v>
      </c>
      <c r="C59" s="187" t="s">
        <v>1852</v>
      </c>
      <c r="D59" s="188">
        <v>4094</v>
      </c>
      <c r="E59" s="189">
        <v>40094</v>
      </c>
      <c r="F59" s="187" t="s">
        <v>1774</v>
      </c>
      <c r="G59" s="187" t="s">
        <v>1738</v>
      </c>
      <c r="H59" s="190">
        <v>2148346</v>
      </c>
      <c r="I59" s="191">
        <v>54</v>
      </c>
      <c r="J59" s="187" t="s">
        <v>1739</v>
      </c>
      <c r="K59" s="187" t="s">
        <v>1747</v>
      </c>
      <c r="L59" s="192">
        <v>32</v>
      </c>
      <c r="M59" s="187"/>
      <c r="N59" s="193">
        <v>8</v>
      </c>
      <c r="O59" s="191"/>
      <c r="P59" s="194">
        <v>18.242100000000001</v>
      </c>
      <c r="Q59" s="191"/>
      <c r="R59" s="194">
        <v>4.7439</v>
      </c>
      <c r="S59" s="191"/>
      <c r="T59" s="194">
        <v>48.951300000000003</v>
      </c>
      <c r="U59" s="191"/>
      <c r="V59" s="190">
        <v>1280494</v>
      </c>
      <c r="W59" s="191"/>
      <c r="X59" s="195">
        <v>1388955</v>
      </c>
      <c r="Y59" s="191"/>
      <c r="Z59" s="190">
        <v>1315913</v>
      </c>
      <c r="AA59" s="191"/>
      <c r="AB59" s="190">
        <v>73042</v>
      </c>
      <c r="AC59" s="191"/>
      <c r="AD59" s="190">
        <v>75239</v>
      </c>
      <c r="AE59" s="191"/>
      <c r="AF59" s="190">
        <v>72136</v>
      </c>
      <c r="AG59" s="191"/>
      <c r="AH59" s="190">
        <v>3103</v>
      </c>
      <c r="AI59" s="191"/>
      <c r="AJ59" s="190">
        <v>434149</v>
      </c>
      <c r="AK59" s="191"/>
      <c r="AL59" s="190">
        <v>411208</v>
      </c>
      <c r="AM59" s="191"/>
      <c r="AN59" s="190">
        <v>23224</v>
      </c>
      <c r="AO59" s="191"/>
      <c r="AP59" s="196">
        <v>22380</v>
      </c>
      <c r="AQ59" s="191"/>
      <c r="AR59" s="190">
        <v>3531150</v>
      </c>
      <c r="AS59" s="191"/>
      <c r="AT59" s="195">
        <v>16751299</v>
      </c>
      <c r="AU59" s="187"/>
      <c r="AV59" s="197">
        <v>20.62</v>
      </c>
      <c r="AW59" s="187" t="s">
        <v>43</v>
      </c>
      <c r="AX59" s="187" t="s">
        <v>1741</v>
      </c>
    </row>
    <row r="60" spans="1:50">
      <c r="A60" s="187" t="s">
        <v>1853</v>
      </c>
      <c r="B60" s="187" t="s">
        <v>1854</v>
      </c>
      <c r="C60" s="187" t="s">
        <v>1855</v>
      </c>
      <c r="D60" s="188">
        <v>4159</v>
      </c>
      <c r="E60" s="189">
        <v>40159</v>
      </c>
      <c r="F60" s="187" t="s">
        <v>1752</v>
      </c>
      <c r="G60" s="187" t="s">
        <v>1738</v>
      </c>
      <c r="H60" s="190">
        <v>969587</v>
      </c>
      <c r="I60" s="191">
        <v>46</v>
      </c>
      <c r="J60" s="187" t="s">
        <v>1748</v>
      </c>
      <c r="K60" s="187" t="s">
        <v>1747</v>
      </c>
      <c r="L60" s="192">
        <v>8</v>
      </c>
      <c r="M60" s="187"/>
      <c r="N60" s="193">
        <v>2</v>
      </c>
      <c r="O60" s="191"/>
      <c r="P60" s="194">
        <v>27.200099999999999</v>
      </c>
      <c r="Q60" s="191"/>
      <c r="R60" s="194">
        <v>15.894600000000001</v>
      </c>
      <c r="S60" s="191"/>
      <c r="T60" s="194">
        <v>31.578299999999999</v>
      </c>
      <c r="U60" s="191"/>
      <c r="V60" s="190">
        <v>185032</v>
      </c>
      <c r="W60" s="191"/>
      <c r="X60" s="195">
        <v>208873</v>
      </c>
      <c r="Y60" s="191"/>
      <c r="Z60" s="190">
        <v>184417</v>
      </c>
      <c r="AA60" s="191"/>
      <c r="AB60" s="190">
        <v>24456</v>
      </c>
      <c r="AC60" s="191"/>
      <c r="AD60" s="190">
        <v>9329</v>
      </c>
      <c r="AE60" s="191"/>
      <c r="AF60" s="190">
        <v>6780</v>
      </c>
      <c r="AG60" s="191"/>
      <c r="AH60" s="190">
        <v>2549</v>
      </c>
      <c r="AI60" s="191"/>
      <c r="AJ60" s="190">
        <v>80763</v>
      </c>
      <c r="AK60" s="191"/>
      <c r="AL60" s="190">
        <v>75873</v>
      </c>
      <c r="AM60" s="191"/>
      <c r="AN60" s="190">
        <v>3127</v>
      </c>
      <c r="AO60" s="191"/>
      <c r="AP60" s="196">
        <v>2616</v>
      </c>
      <c r="AQ60" s="191"/>
      <c r="AR60" s="190">
        <v>214101</v>
      </c>
      <c r="AS60" s="191"/>
      <c r="AT60" s="195">
        <v>3403059</v>
      </c>
      <c r="AU60" s="187"/>
      <c r="AV60" s="197">
        <v>62.8</v>
      </c>
      <c r="AW60" s="187" t="s">
        <v>43</v>
      </c>
      <c r="AX60" s="187" t="s">
        <v>1741</v>
      </c>
    </row>
    <row r="61" spans="1:50">
      <c r="A61" s="187" t="s">
        <v>1856</v>
      </c>
      <c r="B61" s="187" t="s">
        <v>1857</v>
      </c>
      <c r="C61" s="187" t="s">
        <v>1736</v>
      </c>
      <c r="D61" s="188">
        <v>2099</v>
      </c>
      <c r="E61" s="189">
        <v>20099</v>
      </c>
      <c r="F61" s="187" t="s">
        <v>1737</v>
      </c>
      <c r="G61" s="187" t="s">
        <v>1738</v>
      </c>
      <c r="H61" s="190">
        <v>18351295</v>
      </c>
      <c r="I61" s="191">
        <v>44</v>
      </c>
      <c r="J61" s="187" t="s">
        <v>1739</v>
      </c>
      <c r="K61" s="187" t="s">
        <v>1740</v>
      </c>
      <c r="L61" s="192">
        <v>44</v>
      </c>
      <c r="M61" s="187"/>
      <c r="N61" s="193">
        <v>11</v>
      </c>
      <c r="O61" s="191"/>
      <c r="P61" s="194">
        <v>14.9787</v>
      </c>
      <c r="Q61" s="191"/>
      <c r="R61" s="194">
        <v>6.2369000000000003</v>
      </c>
      <c r="S61" s="191"/>
      <c r="T61" s="194">
        <v>20.2651</v>
      </c>
      <c r="U61" s="191"/>
      <c r="V61" s="190">
        <v>2119585</v>
      </c>
      <c r="W61" s="191"/>
      <c r="X61" s="195">
        <v>2255067</v>
      </c>
      <c r="Y61" s="191"/>
      <c r="Z61" s="190">
        <v>2005981</v>
      </c>
      <c r="AA61" s="191"/>
      <c r="AB61" s="190">
        <v>249086</v>
      </c>
      <c r="AC61" s="191"/>
      <c r="AD61" s="190">
        <v>144198</v>
      </c>
      <c r="AE61" s="191"/>
      <c r="AF61" s="190">
        <v>133922</v>
      </c>
      <c r="AG61" s="191"/>
      <c r="AH61" s="190">
        <v>10276</v>
      </c>
      <c r="AI61" s="191"/>
      <c r="AJ61" s="190">
        <v>563767</v>
      </c>
      <c r="AK61" s="191"/>
      <c r="AL61" s="190">
        <v>501496</v>
      </c>
      <c r="AM61" s="191"/>
      <c r="AN61" s="190">
        <v>36049</v>
      </c>
      <c r="AO61" s="191"/>
      <c r="AP61" s="196">
        <v>33480</v>
      </c>
      <c r="AQ61" s="191"/>
      <c r="AR61" s="190">
        <v>2713941</v>
      </c>
      <c r="AS61" s="191"/>
      <c r="AT61" s="195">
        <v>16926538</v>
      </c>
      <c r="AU61" s="187"/>
      <c r="AV61" s="197">
        <v>28.6</v>
      </c>
      <c r="AW61" s="187" t="s">
        <v>43</v>
      </c>
      <c r="AX61" s="187" t="s">
        <v>1741</v>
      </c>
    </row>
    <row r="62" spans="1:50">
      <c r="A62" s="187" t="s">
        <v>1858</v>
      </c>
      <c r="B62" s="187" t="s">
        <v>1859</v>
      </c>
      <c r="C62" s="187" t="s">
        <v>1860</v>
      </c>
      <c r="D62" s="188">
        <v>1102</v>
      </c>
      <c r="E62" s="189">
        <v>10102</v>
      </c>
      <c r="F62" s="187" t="s">
        <v>1774</v>
      </c>
      <c r="G62" s="187" t="s">
        <v>1738</v>
      </c>
      <c r="H62" s="190">
        <v>924859</v>
      </c>
      <c r="I62" s="191">
        <v>43</v>
      </c>
      <c r="J62" s="187" t="s">
        <v>1748</v>
      </c>
      <c r="K62" s="187" t="s">
        <v>1747</v>
      </c>
      <c r="L62" s="192">
        <v>28</v>
      </c>
      <c r="M62" s="187"/>
      <c r="N62" s="193">
        <v>5</v>
      </c>
      <c r="O62" s="191"/>
      <c r="P62" s="194">
        <v>41.5304</v>
      </c>
      <c r="Q62" s="191"/>
      <c r="R62" s="194">
        <v>26.974699999999999</v>
      </c>
      <c r="S62" s="191"/>
      <c r="T62" s="194">
        <v>14.137</v>
      </c>
      <c r="U62" s="191"/>
      <c r="V62" s="190">
        <v>1532134</v>
      </c>
      <c r="W62" s="191"/>
      <c r="X62" s="195">
        <v>1717047</v>
      </c>
      <c r="Y62" s="191"/>
      <c r="Z62" s="190">
        <v>1403229</v>
      </c>
      <c r="AA62" s="191"/>
      <c r="AB62" s="190">
        <v>313818</v>
      </c>
      <c r="AC62" s="191"/>
      <c r="AD62" s="190">
        <v>40817</v>
      </c>
      <c r="AE62" s="191"/>
      <c r="AF62" s="190">
        <v>33788</v>
      </c>
      <c r="AG62" s="191"/>
      <c r="AH62" s="190">
        <v>7029</v>
      </c>
      <c r="AI62" s="191"/>
      <c r="AJ62" s="190">
        <v>501997</v>
      </c>
      <c r="AK62" s="191"/>
      <c r="AL62" s="190">
        <v>418641</v>
      </c>
      <c r="AM62" s="191"/>
      <c r="AN62" s="190">
        <v>11906</v>
      </c>
      <c r="AO62" s="191"/>
      <c r="AP62" s="196">
        <v>9943</v>
      </c>
      <c r="AQ62" s="191"/>
      <c r="AR62" s="190">
        <v>477660</v>
      </c>
      <c r="AS62" s="191"/>
      <c r="AT62" s="195">
        <v>12884750</v>
      </c>
      <c r="AU62" s="187"/>
      <c r="AV62" s="197">
        <v>101.2</v>
      </c>
      <c r="AW62" s="187" t="s">
        <v>43</v>
      </c>
      <c r="AX62" s="187" t="s">
        <v>1741</v>
      </c>
    </row>
    <row r="63" spans="1:50">
      <c r="A63" s="187" t="s">
        <v>1861</v>
      </c>
      <c r="B63" s="187" t="s">
        <v>1862</v>
      </c>
      <c r="C63" s="187" t="s">
        <v>1863</v>
      </c>
      <c r="D63" s="188">
        <v>9209</v>
      </c>
      <c r="E63" s="189">
        <v>90209</v>
      </c>
      <c r="F63" s="187" t="s">
        <v>1745</v>
      </c>
      <c r="G63" s="187" t="s">
        <v>1738</v>
      </c>
      <c r="H63" s="190">
        <v>3629114</v>
      </c>
      <c r="I63" s="191">
        <v>38</v>
      </c>
      <c r="J63" s="187" t="s">
        <v>1746</v>
      </c>
      <c r="K63" s="187" t="s">
        <v>1747</v>
      </c>
      <c r="L63" s="192">
        <v>38</v>
      </c>
      <c r="M63" s="187"/>
      <c r="N63" s="193">
        <v>17</v>
      </c>
      <c r="O63" s="191"/>
      <c r="P63" s="194">
        <v>15.732699999999999</v>
      </c>
      <c r="Q63" s="191"/>
      <c r="R63" s="194">
        <v>7.0598999999999998</v>
      </c>
      <c r="S63" s="191"/>
      <c r="T63" s="194">
        <v>59.326099999999997</v>
      </c>
      <c r="U63" s="191"/>
      <c r="V63" s="190">
        <v>3379368</v>
      </c>
      <c r="W63" s="191"/>
      <c r="X63" s="195">
        <v>3435184</v>
      </c>
      <c r="Y63" s="191"/>
      <c r="Z63" s="190">
        <v>3401452</v>
      </c>
      <c r="AA63" s="191"/>
      <c r="AB63" s="190">
        <v>33732</v>
      </c>
      <c r="AC63" s="191"/>
      <c r="AD63" s="190">
        <v>220467</v>
      </c>
      <c r="AE63" s="191"/>
      <c r="AF63" s="190">
        <v>216203</v>
      </c>
      <c r="AG63" s="191"/>
      <c r="AH63" s="190">
        <v>4264</v>
      </c>
      <c r="AI63" s="191"/>
      <c r="AJ63" s="190">
        <v>1639416</v>
      </c>
      <c r="AK63" s="191"/>
      <c r="AL63" s="190">
        <v>1623906</v>
      </c>
      <c r="AM63" s="191"/>
      <c r="AN63" s="190">
        <v>105253</v>
      </c>
      <c r="AO63" s="191"/>
      <c r="AP63" s="196">
        <v>103186</v>
      </c>
      <c r="AQ63" s="191"/>
      <c r="AR63" s="190">
        <v>12826471</v>
      </c>
      <c r="AS63" s="191"/>
      <c r="AT63" s="195">
        <v>90553779</v>
      </c>
      <c r="AU63" s="187"/>
      <c r="AV63" s="197">
        <v>54.48</v>
      </c>
      <c r="AW63" s="187" t="s">
        <v>43</v>
      </c>
      <c r="AX63" s="187" t="s">
        <v>1741</v>
      </c>
    </row>
    <row r="64" spans="1:50">
      <c r="A64" s="187" t="s">
        <v>1864</v>
      </c>
      <c r="B64" s="187" t="s">
        <v>1865</v>
      </c>
      <c r="C64" s="187" t="s">
        <v>1751</v>
      </c>
      <c r="D64" s="188">
        <v>9182</v>
      </c>
      <c r="E64" s="189">
        <v>90182</v>
      </c>
      <c r="F64" s="187" t="s">
        <v>1752</v>
      </c>
      <c r="G64" s="187" t="s">
        <v>1738</v>
      </c>
      <c r="H64" s="190">
        <v>370583</v>
      </c>
      <c r="I64" s="191">
        <v>35</v>
      </c>
      <c r="J64" s="187" t="s">
        <v>1748</v>
      </c>
      <c r="K64" s="187" t="s">
        <v>1747</v>
      </c>
      <c r="L64" s="192">
        <v>35</v>
      </c>
      <c r="M64" s="187"/>
      <c r="N64" s="193">
        <v>7</v>
      </c>
      <c r="O64" s="191"/>
      <c r="P64" s="194">
        <v>39.364699999999999</v>
      </c>
      <c r="Q64" s="191"/>
      <c r="R64" s="194">
        <v>43.7104</v>
      </c>
      <c r="S64" s="191"/>
      <c r="T64" s="194">
        <v>41.436999999999998</v>
      </c>
      <c r="U64" s="191"/>
      <c r="V64" s="190">
        <v>1050950</v>
      </c>
      <c r="W64" s="191"/>
      <c r="X64" s="195">
        <v>1050950</v>
      </c>
      <c r="Y64" s="191"/>
      <c r="Z64" s="190">
        <v>1008877</v>
      </c>
      <c r="AA64" s="191"/>
      <c r="AB64" s="190">
        <v>42073</v>
      </c>
      <c r="AC64" s="191"/>
      <c r="AD64" s="190">
        <v>31545</v>
      </c>
      <c r="AE64" s="191"/>
      <c r="AF64" s="190">
        <v>25629</v>
      </c>
      <c r="AG64" s="191"/>
      <c r="AH64" s="190">
        <v>5916</v>
      </c>
      <c r="AI64" s="191"/>
      <c r="AJ64" s="190">
        <v>168072</v>
      </c>
      <c r="AK64" s="191"/>
      <c r="AL64" s="190">
        <v>158131</v>
      </c>
      <c r="AM64" s="191"/>
      <c r="AN64" s="190">
        <v>4801</v>
      </c>
      <c r="AO64" s="191"/>
      <c r="AP64" s="196">
        <v>4126</v>
      </c>
      <c r="AQ64" s="191"/>
      <c r="AR64" s="190">
        <v>1061990</v>
      </c>
      <c r="AS64" s="191"/>
      <c r="AT64" s="195">
        <v>46419957</v>
      </c>
      <c r="AU64" s="187"/>
      <c r="AV64" s="197">
        <v>172</v>
      </c>
      <c r="AW64" s="187" t="s">
        <v>43</v>
      </c>
      <c r="AX64" s="187" t="s">
        <v>1741</v>
      </c>
    </row>
    <row r="65" spans="1:50">
      <c r="A65" s="187" t="s">
        <v>1866</v>
      </c>
      <c r="B65" s="187" t="s">
        <v>1867</v>
      </c>
      <c r="C65" s="187" t="s">
        <v>1777</v>
      </c>
      <c r="D65" s="188">
        <v>4232</v>
      </c>
      <c r="E65" s="189">
        <v>40232</v>
      </c>
      <c r="F65" s="187" t="s">
        <v>1774</v>
      </c>
      <c r="G65" s="187" t="s">
        <v>1738</v>
      </c>
      <c r="H65" s="190">
        <v>1510516</v>
      </c>
      <c r="I65" s="191">
        <v>25</v>
      </c>
      <c r="J65" s="187" t="s">
        <v>1748</v>
      </c>
      <c r="K65" s="187" t="s">
        <v>1747</v>
      </c>
      <c r="L65" s="192">
        <v>25</v>
      </c>
      <c r="M65" s="187"/>
      <c r="N65" s="193">
        <v>7</v>
      </c>
      <c r="O65" s="191"/>
      <c r="P65" s="194">
        <v>27.875299999999999</v>
      </c>
      <c r="Q65" s="191"/>
      <c r="R65" s="194">
        <v>16.655999999999999</v>
      </c>
      <c r="S65" s="191"/>
      <c r="T65" s="194">
        <v>36.110199999999999</v>
      </c>
      <c r="U65" s="191"/>
      <c r="V65" s="190">
        <v>961119</v>
      </c>
      <c r="W65" s="191"/>
      <c r="X65" s="195">
        <v>987220</v>
      </c>
      <c r="Y65" s="191"/>
      <c r="Z65" s="190">
        <v>959969</v>
      </c>
      <c r="AA65" s="191"/>
      <c r="AB65" s="190">
        <v>27251</v>
      </c>
      <c r="AC65" s="191"/>
      <c r="AD65" s="190">
        <v>35457</v>
      </c>
      <c r="AE65" s="191"/>
      <c r="AF65" s="190">
        <v>34438</v>
      </c>
      <c r="AG65" s="191"/>
      <c r="AH65" s="190">
        <v>1019</v>
      </c>
      <c r="AI65" s="191"/>
      <c r="AJ65" s="190">
        <v>486222</v>
      </c>
      <c r="AK65" s="191"/>
      <c r="AL65" s="190">
        <v>472840</v>
      </c>
      <c r="AM65" s="191"/>
      <c r="AN65" s="190">
        <v>17449</v>
      </c>
      <c r="AO65" s="191"/>
      <c r="AP65" s="196">
        <v>16961</v>
      </c>
      <c r="AQ65" s="191"/>
      <c r="AR65" s="190">
        <v>1243563</v>
      </c>
      <c r="AS65" s="191"/>
      <c r="AT65" s="195">
        <v>20712830</v>
      </c>
      <c r="AU65" s="187"/>
      <c r="AV65" s="197">
        <v>97.94</v>
      </c>
      <c r="AW65" s="187" t="s">
        <v>43</v>
      </c>
      <c r="AX65" s="187" t="s">
        <v>1741</v>
      </c>
    </row>
    <row r="66" spans="1:50">
      <c r="A66" s="187" t="s">
        <v>1868</v>
      </c>
      <c r="B66" s="187" t="s">
        <v>1795</v>
      </c>
      <c r="C66" s="187" t="s">
        <v>1869</v>
      </c>
      <c r="D66" s="188">
        <v>1115</v>
      </c>
      <c r="E66" s="189">
        <v>10115</v>
      </c>
      <c r="F66" s="187" t="s">
        <v>1752</v>
      </c>
      <c r="G66" s="187" t="s">
        <v>1738</v>
      </c>
      <c r="H66" s="190">
        <v>203914</v>
      </c>
      <c r="I66" s="191">
        <v>21</v>
      </c>
      <c r="J66" s="187" t="s">
        <v>1748</v>
      </c>
      <c r="K66" s="187" t="s">
        <v>1747</v>
      </c>
      <c r="L66" s="192">
        <v>21</v>
      </c>
      <c r="M66" s="187"/>
      <c r="N66" s="193">
        <v>3</v>
      </c>
      <c r="O66" s="191"/>
      <c r="P66" s="194">
        <v>31.0428</v>
      </c>
      <c r="Q66" s="191"/>
      <c r="R66" s="194">
        <v>80.967200000000005</v>
      </c>
      <c r="S66" s="191"/>
      <c r="T66" s="194">
        <v>6.5294999999999996</v>
      </c>
      <c r="U66" s="191"/>
      <c r="V66" s="190">
        <v>2681492</v>
      </c>
      <c r="W66" s="191"/>
      <c r="X66" s="195">
        <v>1974842</v>
      </c>
      <c r="Y66" s="191"/>
      <c r="Z66" s="190">
        <v>1962156</v>
      </c>
      <c r="AA66" s="191"/>
      <c r="AB66" s="190">
        <v>12686</v>
      </c>
      <c r="AC66" s="191"/>
      <c r="AD66" s="190">
        <v>64602</v>
      </c>
      <c r="AE66" s="191"/>
      <c r="AF66" s="190">
        <v>63208</v>
      </c>
      <c r="AG66" s="191"/>
      <c r="AH66" s="190">
        <v>1394</v>
      </c>
      <c r="AI66" s="191"/>
      <c r="AJ66" s="190">
        <v>394968</v>
      </c>
      <c r="AK66" s="191"/>
      <c r="AL66" s="190">
        <v>392431</v>
      </c>
      <c r="AM66" s="191"/>
      <c r="AN66" s="190">
        <v>12909</v>
      </c>
      <c r="AO66" s="191"/>
      <c r="AP66" s="196">
        <v>12630</v>
      </c>
      <c r="AQ66" s="191"/>
      <c r="AR66" s="190">
        <v>412718</v>
      </c>
      <c r="AS66" s="191"/>
      <c r="AT66" s="195">
        <v>33416609</v>
      </c>
      <c r="AU66" s="187"/>
      <c r="AV66" s="197">
        <v>287.60000000000002</v>
      </c>
      <c r="AW66" s="187" t="s">
        <v>43</v>
      </c>
      <c r="AX66" s="187" t="s">
        <v>1741</v>
      </c>
    </row>
    <row r="67" spans="1:50">
      <c r="A67" s="187" t="s">
        <v>1870</v>
      </c>
      <c r="B67" s="187" t="s">
        <v>1871</v>
      </c>
      <c r="C67" s="187" t="s">
        <v>1767</v>
      </c>
      <c r="D67" s="188">
        <v>3057</v>
      </c>
      <c r="E67" s="189">
        <v>30057</v>
      </c>
      <c r="F67" s="187" t="s">
        <v>1774</v>
      </c>
      <c r="G67" s="187" t="s">
        <v>1738</v>
      </c>
      <c r="H67" s="190">
        <v>5441567</v>
      </c>
      <c r="I67" s="191">
        <v>20</v>
      </c>
      <c r="J67" s="187" t="s">
        <v>1748</v>
      </c>
      <c r="K67" s="187" t="s">
        <v>1747</v>
      </c>
      <c r="L67" s="192">
        <v>20</v>
      </c>
      <c r="M67" s="187"/>
      <c r="N67" s="193">
        <v>2</v>
      </c>
      <c r="O67" s="191"/>
      <c r="P67" s="194">
        <v>56.726300000000002</v>
      </c>
      <c r="Q67" s="191"/>
      <c r="R67" s="194">
        <v>86.293899999999994</v>
      </c>
      <c r="S67" s="191"/>
      <c r="T67" s="194">
        <v>20.154699999999998</v>
      </c>
      <c r="U67" s="191"/>
      <c r="V67" s="190">
        <v>2195188</v>
      </c>
      <c r="W67" s="191"/>
      <c r="X67" s="195">
        <v>1628329</v>
      </c>
      <c r="Y67" s="191"/>
      <c r="Z67" s="190">
        <v>1628329</v>
      </c>
      <c r="AA67" s="191"/>
      <c r="AB67" s="190">
        <v>0</v>
      </c>
      <c r="AC67" s="191"/>
      <c r="AD67" s="190">
        <v>28705</v>
      </c>
      <c r="AE67" s="191"/>
      <c r="AF67" s="190">
        <v>28705</v>
      </c>
      <c r="AG67" s="191"/>
      <c r="AH67" s="190">
        <v>0</v>
      </c>
      <c r="AI67" s="191"/>
      <c r="AJ67" s="190">
        <v>325666</v>
      </c>
      <c r="AK67" s="191"/>
      <c r="AL67" s="190">
        <v>325666</v>
      </c>
      <c r="AM67" s="191"/>
      <c r="AN67" s="190">
        <v>5741</v>
      </c>
      <c r="AO67" s="191"/>
      <c r="AP67" s="196">
        <v>5741</v>
      </c>
      <c r="AQ67" s="191"/>
      <c r="AR67" s="190">
        <v>578541</v>
      </c>
      <c r="AS67" s="191"/>
      <c r="AT67" s="195">
        <v>49924566</v>
      </c>
      <c r="AU67" s="187"/>
      <c r="AV67" s="197">
        <v>144.4</v>
      </c>
      <c r="AW67" s="187" t="s">
        <v>43</v>
      </c>
      <c r="AX67" s="187" t="s">
        <v>1741</v>
      </c>
    </row>
    <row r="68" spans="1:50">
      <c r="A68" s="187" t="s">
        <v>1872</v>
      </c>
      <c r="B68" s="187" t="s">
        <v>1873</v>
      </c>
      <c r="C68" s="187" t="s">
        <v>1751</v>
      </c>
      <c r="D68" s="188"/>
      <c r="E68" s="189">
        <v>90299</v>
      </c>
      <c r="F68" s="187" t="s">
        <v>1752</v>
      </c>
      <c r="G68" s="187" t="s">
        <v>1738</v>
      </c>
      <c r="H68" s="190">
        <v>308231</v>
      </c>
      <c r="I68" s="191">
        <v>12</v>
      </c>
      <c r="J68" s="187" t="s">
        <v>1748</v>
      </c>
      <c r="K68" s="187" t="s">
        <v>1740</v>
      </c>
      <c r="L68" s="192">
        <v>12</v>
      </c>
      <c r="M68" s="187"/>
      <c r="N68" s="193">
        <v>4</v>
      </c>
      <c r="O68" s="191"/>
      <c r="P68" s="194">
        <v>28.331499999999998</v>
      </c>
      <c r="Q68" s="191"/>
      <c r="R68" s="194">
        <v>23.8338</v>
      </c>
      <c r="S68" s="191"/>
      <c r="T68" s="194">
        <v>19.559999999999999</v>
      </c>
      <c r="U68" s="191"/>
      <c r="V68" s="190">
        <v>857003</v>
      </c>
      <c r="W68" s="191"/>
      <c r="X68" s="195">
        <v>833350</v>
      </c>
      <c r="Y68" s="191"/>
      <c r="Z68" s="190">
        <v>821415</v>
      </c>
      <c r="AA68" s="191"/>
      <c r="AB68" s="190">
        <v>11935</v>
      </c>
      <c r="AC68" s="191"/>
      <c r="AD68" s="190">
        <v>30370</v>
      </c>
      <c r="AE68" s="191"/>
      <c r="AF68" s="190">
        <v>28993</v>
      </c>
      <c r="AG68" s="191"/>
      <c r="AH68" s="190">
        <v>1377</v>
      </c>
      <c r="AI68" s="191"/>
      <c r="AJ68" s="190">
        <v>389580</v>
      </c>
      <c r="AK68" s="191"/>
      <c r="AL68" s="190">
        <v>384000</v>
      </c>
      <c r="AM68" s="191"/>
      <c r="AN68" s="190">
        <v>14198</v>
      </c>
      <c r="AO68" s="191"/>
      <c r="AP68" s="196">
        <v>13554</v>
      </c>
      <c r="AQ68" s="191"/>
      <c r="AR68" s="190">
        <v>567103</v>
      </c>
      <c r="AS68" s="191"/>
      <c r="AT68" s="195">
        <v>13516234</v>
      </c>
      <c r="AU68" s="187"/>
      <c r="AV68" s="197">
        <v>90.1</v>
      </c>
      <c r="AW68" s="187" t="s">
        <v>43</v>
      </c>
      <c r="AX68" s="187" t="s">
        <v>1741</v>
      </c>
    </row>
    <row r="71" spans="1:50">
      <c r="N71" s="198">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workbookViewId="0">
      <selection activeCell="E5" sqref="E5"/>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20.5703125" customWidth="1"/>
  </cols>
  <sheetData>
    <row r="1" spans="1:8">
      <c r="A1" t="s">
        <v>235</v>
      </c>
      <c r="B1" s="5" t="s">
        <v>162</v>
      </c>
      <c r="C1" s="5" t="s">
        <v>163</v>
      </c>
      <c r="D1" s="5" t="s">
        <v>164</v>
      </c>
      <c r="E1" s="5" t="s">
        <v>165</v>
      </c>
      <c r="F1" s="5" t="s">
        <v>166</v>
      </c>
      <c r="G1" s="5" t="s">
        <v>196</v>
      </c>
      <c r="H1" s="5" t="s">
        <v>197</v>
      </c>
    </row>
    <row r="2" spans="1:8">
      <c r="A2" s="1" t="s">
        <v>5</v>
      </c>
      <c r="B2" s="6">
        <v>1500.7950000000001</v>
      </c>
      <c r="C2" s="6">
        <v>15152.819</v>
      </c>
      <c r="D2" s="6">
        <v>12396598.304</v>
      </c>
      <c r="E2" s="6">
        <v>10118227.405999999</v>
      </c>
      <c r="F2" s="6">
        <v>1946802</v>
      </c>
      <c r="G2" s="6">
        <v>5509.268</v>
      </c>
      <c r="H2">
        <v>286</v>
      </c>
    </row>
    <row r="3" spans="1:8">
      <c r="A3" s="1" t="s">
        <v>6</v>
      </c>
      <c r="B3">
        <v>113</v>
      </c>
      <c r="C3">
        <v>44406</v>
      </c>
      <c r="D3">
        <v>47628</v>
      </c>
      <c r="E3">
        <v>4927361</v>
      </c>
      <c r="F3">
        <v>501.00000000000006</v>
      </c>
      <c r="G3" s="6">
        <v>3747</v>
      </c>
      <c r="H3" s="6">
        <v>297</v>
      </c>
    </row>
    <row r="4" spans="1:8">
      <c r="A4" s="1" t="s">
        <v>7</v>
      </c>
      <c r="B4">
        <v>0</v>
      </c>
      <c r="C4">
        <v>0</v>
      </c>
      <c r="D4">
        <v>0</v>
      </c>
      <c r="E4" s="9">
        <v>895</v>
      </c>
      <c r="F4">
        <v>0</v>
      </c>
      <c r="G4" s="6">
        <v>0</v>
      </c>
      <c r="H4" s="6">
        <v>0</v>
      </c>
    </row>
    <row r="5" spans="1:8">
      <c r="A5" s="1" t="s">
        <v>8</v>
      </c>
      <c r="B5">
        <v>0</v>
      </c>
      <c r="C5">
        <v>0</v>
      </c>
      <c r="D5">
        <v>0</v>
      </c>
      <c r="E5" s="6">
        <v>24937.136094674559</v>
      </c>
      <c r="F5">
        <v>0</v>
      </c>
      <c r="G5" s="6">
        <v>0</v>
      </c>
      <c r="H5" s="6">
        <v>0</v>
      </c>
    </row>
    <row r="6" spans="1:8">
      <c r="A6" s="1" t="s">
        <v>9</v>
      </c>
      <c r="B6">
        <v>0</v>
      </c>
      <c r="C6">
        <v>0</v>
      </c>
      <c r="D6">
        <v>0</v>
      </c>
      <c r="E6" s="6">
        <v>10518</v>
      </c>
      <c r="F6">
        <v>0</v>
      </c>
      <c r="G6" s="6">
        <v>0</v>
      </c>
      <c r="H6" s="6">
        <v>0</v>
      </c>
    </row>
    <row r="7" spans="1:8">
      <c r="A7" s="1" t="s">
        <v>10</v>
      </c>
      <c r="B7">
        <v>0</v>
      </c>
      <c r="C7">
        <v>0</v>
      </c>
      <c r="D7">
        <v>0</v>
      </c>
      <c r="E7">
        <v>0</v>
      </c>
      <c r="F7">
        <v>0</v>
      </c>
      <c r="G7" s="6">
        <v>0</v>
      </c>
      <c r="H7" s="6">
        <v>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8CD84-8696-4795-9CB2-6149DC7D2AA0}">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00" t="s">
        <v>1684</v>
      </c>
      <c r="B1" s="200" t="s">
        <v>1685</v>
      </c>
      <c r="C1" s="201" t="s">
        <v>1686</v>
      </c>
      <c r="D1" s="202" t="s">
        <v>1687</v>
      </c>
      <c r="E1" s="203" t="s">
        <v>1688</v>
      </c>
      <c r="F1" s="204" t="s">
        <v>1689</v>
      </c>
      <c r="G1" s="205" t="s">
        <v>1691</v>
      </c>
      <c r="H1" s="205" t="s">
        <v>1692</v>
      </c>
      <c r="I1" s="204" t="s">
        <v>1693</v>
      </c>
      <c r="J1" s="204" t="s">
        <v>1874</v>
      </c>
      <c r="K1" s="204" t="s">
        <v>1695</v>
      </c>
      <c r="L1" s="204" t="s">
        <v>1875</v>
      </c>
      <c r="M1" s="205" t="s">
        <v>1876</v>
      </c>
      <c r="N1" s="205" t="s">
        <v>1877</v>
      </c>
      <c r="O1" s="205" t="s">
        <v>1878</v>
      </c>
      <c r="P1" s="205" t="s">
        <v>1879</v>
      </c>
      <c r="Q1" s="205" t="s">
        <v>1880</v>
      </c>
      <c r="R1" s="205" t="s">
        <v>1881</v>
      </c>
      <c r="S1" s="205" t="s">
        <v>1882</v>
      </c>
      <c r="T1" s="205" t="s">
        <v>1883</v>
      </c>
      <c r="U1" s="205" t="s">
        <v>1884</v>
      </c>
      <c r="V1" s="205" t="s">
        <v>1885</v>
      </c>
      <c r="W1" s="205" t="s">
        <v>1886</v>
      </c>
      <c r="X1" s="205" t="s">
        <v>1887</v>
      </c>
      <c r="Y1" s="205" t="s">
        <v>1888</v>
      </c>
      <c r="Z1" s="205" t="s">
        <v>1889</v>
      </c>
      <c r="AA1" s="205" t="s">
        <v>1890</v>
      </c>
      <c r="AB1" s="205" t="s">
        <v>1891</v>
      </c>
      <c r="AC1" s="206" t="s">
        <v>1892</v>
      </c>
      <c r="AD1" s="207" t="s">
        <v>220</v>
      </c>
      <c r="AE1" s="207" t="s">
        <v>1893</v>
      </c>
      <c r="AF1" s="207" t="s">
        <v>1894</v>
      </c>
      <c r="AG1" s="207" t="s">
        <v>1895</v>
      </c>
      <c r="AH1" s="207" t="s">
        <v>1896</v>
      </c>
      <c r="AI1" s="207" t="s">
        <v>1897</v>
      </c>
      <c r="AJ1" s="207" t="s">
        <v>233</v>
      </c>
      <c r="AK1" s="207" t="s">
        <v>1898</v>
      </c>
      <c r="AL1" s="207" t="s">
        <v>1899</v>
      </c>
      <c r="AM1" s="207" t="s">
        <v>1900</v>
      </c>
      <c r="AN1" s="207" t="s">
        <v>1901</v>
      </c>
      <c r="AO1" s="207" t="s">
        <v>1902</v>
      </c>
      <c r="AP1" s="207" t="s">
        <v>1903</v>
      </c>
      <c r="AQ1" s="207" t="s">
        <v>1904</v>
      </c>
      <c r="AR1" s="208" t="s">
        <v>1905</v>
      </c>
      <c r="AS1" s="209" t="s">
        <v>1906</v>
      </c>
      <c r="AT1" s="209" t="s">
        <v>1907</v>
      </c>
      <c r="AU1" s="209" t="s">
        <v>1908</v>
      </c>
      <c r="AV1" s="209" t="s">
        <v>1909</v>
      </c>
      <c r="AW1" s="209" t="s">
        <v>1910</v>
      </c>
      <c r="AX1" s="209" t="s">
        <v>1911</v>
      </c>
      <c r="AY1" s="209" t="s">
        <v>1912</v>
      </c>
      <c r="AZ1" s="209" t="s">
        <v>1913</v>
      </c>
      <c r="BA1" s="209" t="s">
        <v>1914</v>
      </c>
      <c r="BB1" s="209" t="s">
        <v>1915</v>
      </c>
      <c r="BC1" s="209" t="s">
        <v>1916</v>
      </c>
      <c r="BD1" s="209" t="s">
        <v>1917</v>
      </c>
      <c r="BE1" s="209" t="s">
        <v>1918</v>
      </c>
      <c r="BF1" s="209" t="s">
        <v>1919</v>
      </c>
      <c r="BG1" s="204" t="s">
        <v>1920</v>
      </c>
    </row>
    <row r="2" spans="1:59">
      <c r="A2" s="210" t="s">
        <v>1734</v>
      </c>
      <c r="B2" s="210" t="s">
        <v>1735</v>
      </c>
      <c r="C2" s="211" t="s">
        <v>1736</v>
      </c>
      <c r="D2" s="212">
        <v>2008</v>
      </c>
      <c r="E2" s="213">
        <v>20008</v>
      </c>
      <c r="F2" s="211" t="s">
        <v>1737</v>
      </c>
      <c r="G2" s="214">
        <v>18351295</v>
      </c>
      <c r="H2" s="215">
        <v>10427</v>
      </c>
      <c r="I2" s="211" t="s">
        <v>1739</v>
      </c>
      <c r="J2" s="216" t="s">
        <v>1740</v>
      </c>
      <c r="K2" s="216">
        <v>5413</v>
      </c>
      <c r="L2" s="217"/>
      <c r="M2" s="218">
        <v>0</v>
      </c>
      <c r="N2" s="218"/>
      <c r="O2" s="218">
        <v>0</v>
      </c>
      <c r="P2" s="218"/>
      <c r="Q2" s="218">
        <v>0</v>
      </c>
      <c r="R2" s="218"/>
      <c r="S2" s="218">
        <v>0</v>
      </c>
      <c r="T2" s="218"/>
      <c r="U2" s="218">
        <v>0</v>
      </c>
      <c r="V2" s="218"/>
      <c r="W2" s="218">
        <v>0</v>
      </c>
      <c r="X2" s="218"/>
      <c r="Y2" s="218">
        <v>1596235000</v>
      </c>
      <c r="Z2" s="218"/>
      <c r="AA2" s="215">
        <v>0</v>
      </c>
      <c r="AB2" s="219"/>
      <c r="AC2" s="220"/>
      <c r="AD2" s="219">
        <v>0</v>
      </c>
      <c r="AE2" s="219"/>
      <c r="AF2" s="219">
        <v>0</v>
      </c>
      <c r="AG2" s="219"/>
      <c r="AH2" s="219">
        <v>0</v>
      </c>
      <c r="AI2" s="219"/>
      <c r="AJ2" s="219">
        <v>0</v>
      </c>
      <c r="AK2" s="219"/>
      <c r="AL2" s="219">
        <v>0</v>
      </c>
      <c r="AM2" s="219"/>
      <c r="AN2" s="219">
        <v>335497633</v>
      </c>
      <c r="AO2" s="219"/>
      <c r="AP2" s="219">
        <v>0</v>
      </c>
      <c r="AQ2" s="210"/>
      <c r="AR2" s="221"/>
      <c r="AS2" s="222"/>
      <c r="AT2" s="222"/>
      <c r="AU2" s="222"/>
      <c r="AV2" s="222"/>
      <c r="AW2" s="222"/>
      <c r="AX2" s="222"/>
      <c r="AY2" s="222"/>
      <c r="AZ2" s="222"/>
      <c r="BA2" s="222"/>
      <c r="BB2" s="222"/>
      <c r="BC2" s="222">
        <v>0.2102</v>
      </c>
      <c r="BD2" s="222"/>
      <c r="BE2" s="222"/>
      <c r="BF2" s="210"/>
      <c r="BG2" s="210" t="s">
        <v>1741</v>
      </c>
    </row>
    <row r="3" spans="1:59">
      <c r="A3" s="210" t="s">
        <v>1742</v>
      </c>
      <c r="B3" s="210" t="s">
        <v>1743</v>
      </c>
      <c r="C3" s="211" t="s">
        <v>1744</v>
      </c>
      <c r="D3" s="212">
        <v>2080</v>
      </c>
      <c r="E3" s="213">
        <v>20080</v>
      </c>
      <c r="F3" s="211" t="s">
        <v>1745</v>
      </c>
      <c r="G3" s="214">
        <v>18351295</v>
      </c>
      <c r="H3" s="215">
        <v>3646</v>
      </c>
      <c r="I3" s="211" t="s">
        <v>1748</v>
      </c>
      <c r="J3" s="216" t="s">
        <v>1740</v>
      </c>
      <c r="K3" s="216">
        <v>904</v>
      </c>
      <c r="L3" s="217"/>
      <c r="M3" s="218">
        <v>13166567</v>
      </c>
      <c r="N3" s="218"/>
      <c r="O3" s="218">
        <v>0</v>
      </c>
      <c r="P3" s="218"/>
      <c r="Q3" s="218">
        <v>0</v>
      </c>
      <c r="R3" s="218"/>
      <c r="S3" s="218">
        <v>0</v>
      </c>
      <c r="T3" s="218"/>
      <c r="U3" s="218">
        <v>0</v>
      </c>
      <c r="V3" s="218"/>
      <c r="W3" s="218">
        <v>0</v>
      </c>
      <c r="X3" s="218"/>
      <c r="Y3" s="218">
        <v>359673989</v>
      </c>
      <c r="Z3" s="218"/>
      <c r="AA3" s="215">
        <v>0</v>
      </c>
      <c r="AB3" s="219"/>
      <c r="AC3" s="220"/>
      <c r="AD3" s="219">
        <v>2485889</v>
      </c>
      <c r="AE3" s="219"/>
      <c r="AF3" s="219">
        <v>0</v>
      </c>
      <c r="AG3" s="219"/>
      <c r="AH3" s="219">
        <v>0</v>
      </c>
      <c r="AI3" s="219"/>
      <c r="AJ3" s="219">
        <v>0</v>
      </c>
      <c r="AK3" s="219"/>
      <c r="AL3" s="219">
        <v>1663636</v>
      </c>
      <c r="AM3" s="219"/>
      <c r="AN3" s="219">
        <v>8381067</v>
      </c>
      <c r="AO3" s="219"/>
      <c r="AP3" s="219">
        <v>0</v>
      </c>
      <c r="AQ3" s="210"/>
      <c r="AR3" s="221"/>
      <c r="AS3" s="222">
        <v>0.1888</v>
      </c>
      <c r="AT3" s="222"/>
      <c r="AU3" s="222"/>
      <c r="AV3" s="222"/>
      <c r="AW3" s="222"/>
      <c r="AX3" s="222"/>
      <c r="AY3" s="222"/>
      <c r="AZ3" s="222"/>
      <c r="BA3" s="222"/>
      <c r="BB3" s="222"/>
      <c r="BC3" s="222">
        <v>2.3300000000000001E-2</v>
      </c>
      <c r="BD3" s="222"/>
      <c r="BE3" s="222"/>
      <c r="BF3" s="210"/>
      <c r="BG3" s="210" t="s">
        <v>1741</v>
      </c>
    </row>
    <row r="4" spans="1:59">
      <c r="A4" s="210" t="s">
        <v>1742</v>
      </c>
      <c r="B4" s="210" t="s">
        <v>1743</v>
      </c>
      <c r="C4" s="211" t="s">
        <v>1744</v>
      </c>
      <c r="D4" s="212">
        <v>2080</v>
      </c>
      <c r="E4" s="213">
        <v>20080</v>
      </c>
      <c r="F4" s="211" t="s">
        <v>1745</v>
      </c>
      <c r="G4" s="214">
        <v>18351295</v>
      </c>
      <c r="H4" s="215">
        <v>3646</v>
      </c>
      <c r="I4" s="211" t="s">
        <v>1746</v>
      </c>
      <c r="J4" s="216" t="s">
        <v>1747</v>
      </c>
      <c r="K4" s="216">
        <v>42</v>
      </c>
      <c r="L4" s="217"/>
      <c r="M4" s="218">
        <v>0</v>
      </c>
      <c r="N4" s="218"/>
      <c r="O4" s="218">
        <v>0</v>
      </c>
      <c r="P4" s="218"/>
      <c r="Q4" s="218">
        <v>0</v>
      </c>
      <c r="R4" s="218"/>
      <c r="S4" s="218">
        <v>0</v>
      </c>
      <c r="T4" s="218"/>
      <c r="U4" s="218">
        <v>0</v>
      </c>
      <c r="V4" s="218"/>
      <c r="W4" s="218">
        <v>0</v>
      </c>
      <c r="X4" s="218"/>
      <c r="Y4" s="218">
        <v>27163871</v>
      </c>
      <c r="Z4" s="218"/>
      <c r="AA4" s="215">
        <v>0</v>
      </c>
      <c r="AB4" s="219"/>
      <c r="AC4" s="220"/>
      <c r="AD4" s="219">
        <v>0</v>
      </c>
      <c r="AE4" s="219"/>
      <c r="AF4" s="219">
        <v>0</v>
      </c>
      <c r="AG4" s="219"/>
      <c r="AH4" s="219">
        <v>0</v>
      </c>
      <c r="AI4" s="219"/>
      <c r="AJ4" s="219">
        <v>0</v>
      </c>
      <c r="AK4" s="219"/>
      <c r="AL4" s="219">
        <v>0</v>
      </c>
      <c r="AM4" s="219"/>
      <c r="AN4" s="219">
        <v>2073346</v>
      </c>
      <c r="AO4" s="219"/>
      <c r="AP4" s="219">
        <v>0</v>
      </c>
      <c r="AQ4" s="210"/>
      <c r="AR4" s="221"/>
      <c r="AS4" s="222"/>
      <c r="AT4" s="222"/>
      <c r="AU4" s="222"/>
      <c r="AV4" s="222"/>
      <c r="AW4" s="222"/>
      <c r="AX4" s="222"/>
      <c r="AY4" s="222"/>
      <c r="AZ4" s="222"/>
      <c r="BA4" s="222"/>
      <c r="BB4" s="222"/>
      <c r="BC4" s="222">
        <v>7.6300000000000007E-2</v>
      </c>
      <c r="BD4" s="222"/>
      <c r="BE4" s="222"/>
      <c r="BF4" s="210"/>
      <c r="BG4" s="210" t="s">
        <v>1741</v>
      </c>
    </row>
    <row r="5" spans="1:59">
      <c r="A5" s="210" t="s">
        <v>1742</v>
      </c>
      <c r="B5" s="210" t="s">
        <v>1743</v>
      </c>
      <c r="C5" s="211" t="s">
        <v>1744</v>
      </c>
      <c r="D5" s="212">
        <v>2080</v>
      </c>
      <c r="E5" s="213">
        <v>20080</v>
      </c>
      <c r="F5" s="211" t="s">
        <v>1745</v>
      </c>
      <c r="G5" s="214">
        <v>18351295</v>
      </c>
      <c r="H5" s="215">
        <v>3646</v>
      </c>
      <c r="I5" s="211" t="s">
        <v>1746</v>
      </c>
      <c r="J5" s="216" t="s">
        <v>1740</v>
      </c>
      <c r="K5" s="216">
        <v>15</v>
      </c>
      <c r="L5" s="217"/>
      <c r="M5" s="218">
        <v>0</v>
      </c>
      <c r="N5" s="218"/>
      <c r="O5" s="218">
        <v>0</v>
      </c>
      <c r="P5" s="218"/>
      <c r="Q5" s="218">
        <v>0</v>
      </c>
      <c r="R5" s="218"/>
      <c r="S5" s="218">
        <v>0</v>
      </c>
      <c r="T5" s="218"/>
      <c r="U5" s="218">
        <v>0</v>
      </c>
      <c r="V5" s="218"/>
      <c r="W5" s="218">
        <v>0</v>
      </c>
      <c r="X5" s="218"/>
      <c r="Y5" s="218">
        <v>6694675</v>
      </c>
      <c r="Z5" s="218"/>
      <c r="AA5" s="215">
        <v>0</v>
      </c>
      <c r="AB5" s="219"/>
      <c r="AC5" s="220"/>
      <c r="AD5" s="219">
        <v>0</v>
      </c>
      <c r="AE5" s="219"/>
      <c r="AF5" s="219">
        <v>0</v>
      </c>
      <c r="AG5" s="219"/>
      <c r="AH5" s="219">
        <v>0</v>
      </c>
      <c r="AI5" s="219"/>
      <c r="AJ5" s="219">
        <v>0</v>
      </c>
      <c r="AK5" s="219"/>
      <c r="AL5" s="219">
        <v>0</v>
      </c>
      <c r="AM5" s="219"/>
      <c r="AN5" s="219">
        <v>492775</v>
      </c>
      <c r="AO5" s="219"/>
      <c r="AP5" s="219">
        <v>0</v>
      </c>
      <c r="AQ5" s="210"/>
      <c r="AR5" s="221"/>
      <c r="AS5" s="222"/>
      <c r="AT5" s="222"/>
      <c r="AU5" s="222"/>
      <c r="AV5" s="222"/>
      <c r="AW5" s="222"/>
      <c r="AX5" s="222"/>
      <c r="AY5" s="222"/>
      <c r="AZ5" s="222"/>
      <c r="BA5" s="222"/>
      <c r="BB5" s="222"/>
      <c r="BC5" s="222">
        <v>7.3599999999999999E-2</v>
      </c>
      <c r="BD5" s="222"/>
      <c r="BE5" s="222"/>
      <c r="BF5" s="210"/>
      <c r="BG5" s="210" t="s">
        <v>1741</v>
      </c>
    </row>
    <row r="6" spans="1:59">
      <c r="A6" s="210" t="s">
        <v>1749</v>
      </c>
      <c r="B6" s="210" t="s">
        <v>1750</v>
      </c>
      <c r="C6" s="211" t="s">
        <v>1751</v>
      </c>
      <c r="D6" s="212">
        <v>9154</v>
      </c>
      <c r="E6" s="213">
        <v>90154</v>
      </c>
      <c r="F6" s="211" t="s">
        <v>1752</v>
      </c>
      <c r="G6" s="214">
        <v>12150996</v>
      </c>
      <c r="H6" s="215">
        <v>3482</v>
      </c>
      <c r="I6" s="211" t="s">
        <v>1739</v>
      </c>
      <c r="J6" s="216" t="s">
        <v>1740</v>
      </c>
      <c r="K6" s="216">
        <v>68</v>
      </c>
      <c r="L6" s="217"/>
      <c r="M6" s="218">
        <v>0</v>
      </c>
      <c r="N6" s="218"/>
      <c r="O6" s="218">
        <v>0</v>
      </c>
      <c r="P6" s="218"/>
      <c r="Q6" s="218">
        <v>0</v>
      </c>
      <c r="R6" s="218"/>
      <c r="S6" s="218">
        <v>0</v>
      </c>
      <c r="T6" s="218"/>
      <c r="U6" s="218">
        <v>0</v>
      </c>
      <c r="V6" s="218"/>
      <c r="W6" s="218">
        <v>0</v>
      </c>
      <c r="X6" s="218"/>
      <c r="Y6" s="218">
        <v>82163176</v>
      </c>
      <c r="Z6" s="218"/>
      <c r="AA6" s="215">
        <v>0</v>
      </c>
      <c r="AB6" s="219"/>
      <c r="AC6" s="220"/>
      <c r="AD6" s="219">
        <v>0</v>
      </c>
      <c r="AE6" s="219"/>
      <c r="AF6" s="219">
        <v>0</v>
      </c>
      <c r="AG6" s="219"/>
      <c r="AH6" s="219">
        <v>0</v>
      </c>
      <c r="AI6" s="219"/>
      <c r="AJ6" s="219">
        <v>0</v>
      </c>
      <c r="AK6" s="219"/>
      <c r="AL6" s="219">
        <v>0</v>
      </c>
      <c r="AM6" s="219"/>
      <c r="AN6" s="219">
        <v>6909214</v>
      </c>
      <c r="AO6" s="219"/>
      <c r="AP6" s="219">
        <v>0</v>
      </c>
      <c r="AQ6" s="210"/>
      <c r="AR6" s="221"/>
      <c r="AS6" s="222"/>
      <c r="AT6" s="222"/>
      <c r="AU6" s="222"/>
      <c r="AV6" s="222"/>
      <c r="AW6" s="222"/>
      <c r="AX6" s="222"/>
      <c r="AY6" s="222"/>
      <c r="AZ6" s="222"/>
      <c r="BA6" s="222"/>
      <c r="BB6" s="222"/>
      <c r="BC6" s="222">
        <v>8.4099999999999994E-2</v>
      </c>
      <c r="BD6" s="222"/>
      <c r="BE6" s="222"/>
      <c r="BF6" s="210"/>
      <c r="BG6" s="210" t="s">
        <v>1741</v>
      </c>
    </row>
    <row r="7" spans="1:59">
      <c r="A7" s="210" t="s">
        <v>1749</v>
      </c>
      <c r="B7" s="210" t="s">
        <v>1750</v>
      </c>
      <c r="C7" s="211" t="s">
        <v>1751</v>
      </c>
      <c r="D7" s="212">
        <v>9154</v>
      </c>
      <c r="E7" s="213">
        <v>90154</v>
      </c>
      <c r="F7" s="211" t="s">
        <v>1752</v>
      </c>
      <c r="G7" s="214">
        <v>12150996</v>
      </c>
      <c r="H7" s="215">
        <v>3482</v>
      </c>
      <c r="I7" s="211" t="s">
        <v>1746</v>
      </c>
      <c r="J7" s="216" t="s">
        <v>1740</v>
      </c>
      <c r="K7" s="216">
        <v>203</v>
      </c>
      <c r="L7" s="217"/>
      <c r="M7" s="218">
        <v>0</v>
      </c>
      <c r="N7" s="218"/>
      <c r="O7" s="218">
        <v>0</v>
      </c>
      <c r="P7" s="218"/>
      <c r="Q7" s="218">
        <v>0</v>
      </c>
      <c r="R7" s="218"/>
      <c r="S7" s="218">
        <v>0</v>
      </c>
      <c r="T7" s="218"/>
      <c r="U7" s="218">
        <v>0</v>
      </c>
      <c r="V7" s="218"/>
      <c r="W7" s="218">
        <v>0</v>
      </c>
      <c r="X7" s="218"/>
      <c r="Y7" s="218">
        <v>144995154</v>
      </c>
      <c r="Z7" s="218"/>
      <c r="AA7" s="215">
        <v>0</v>
      </c>
      <c r="AB7" s="219"/>
      <c r="AC7" s="220"/>
      <c r="AD7" s="219">
        <v>0</v>
      </c>
      <c r="AE7" s="219"/>
      <c r="AF7" s="219">
        <v>0</v>
      </c>
      <c r="AG7" s="219"/>
      <c r="AH7" s="219">
        <v>0</v>
      </c>
      <c r="AI7" s="219"/>
      <c r="AJ7" s="219">
        <v>0</v>
      </c>
      <c r="AK7" s="219"/>
      <c r="AL7" s="219">
        <v>0</v>
      </c>
      <c r="AM7" s="219"/>
      <c r="AN7" s="219">
        <v>16469107</v>
      </c>
      <c r="AO7" s="219"/>
      <c r="AP7" s="219">
        <v>0</v>
      </c>
      <c r="AQ7" s="210"/>
      <c r="AR7" s="221"/>
      <c r="AS7" s="222"/>
      <c r="AT7" s="222"/>
      <c r="AU7" s="222"/>
      <c r="AV7" s="222"/>
      <c r="AW7" s="222"/>
      <c r="AX7" s="222"/>
      <c r="AY7" s="222"/>
      <c r="AZ7" s="222"/>
      <c r="BA7" s="222"/>
      <c r="BB7" s="222"/>
      <c r="BC7" s="222">
        <v>0.11360000000000001</v>
      </c>
      <c r="BD7" s="222"/>
      <c r="BE7" s="222"/>
      <c r="BF7" s="210"/>
      <c r="BG7" s="210" t="s">
        <v>1741</v>
      </c>
    </row>
    <row r="8" spans="1:59">
      <c r="A8" s="210" t="s">
        <v>1753</v>
      </c>
      <c r="B8" s="210" t="s">
        <v>1754</v>
      </c>
      <c r="C8" s="211" t="s">
        <v>1755</v>
      </c>
      <c r="D8" s="212">
        <v>3030</v>
      </c>
      <c r="E8" s="213">
        <v>30030</v>
      </c>
      <c r="F8" s="211" t="s">
        <v>1752</v>
      </c>
      <c r="G8" s="214">
        <v>4586770</v>
      </c>
      <c r="H8" s="215">
        <v>3304</v>
      </c>
      <c r="I8" s="211" t="s">
        <v>1739</v>
      </c>
      <c r="J8" s="216" t="s">
        <v>1740</v>
      </c>
      <c r="K8" s="216">
        <v>998</v>
      </c>
      <c r="L8" s="217"/>
      <c r="M8" s="218">
        <v>0</v>
      </c>
      <c r="N8" s="218"/>
      <c r="O8" s="218">
        <v>0</v>
      </c>
      <c r="P8" s="218"/>
      <c r="Q8" s="218">
        <v>0</v>
      </c>
      <c r="R8" s="218"/>
      <c r="S8" s="218">
        <v>0</v>
      </c>
      <c r="T8" s="218"/>
      <c r="U8" s="218">
        <v>0</v>
      </c>
      <c r="V8" s="218"/>
      <c r="W8" s="218">
        <v>0</v>
      </c>
      <c r="X8" s="218"/>
      <c r="Y8" s="218">
        <v>576455528</v>
      </c>
      <c r="Z8" s="218"/>
      <c r="AA8" s="215">
        <v>0</v>
      </c>
      <c r="AB8" s="219"/>
      <c r="AC8" s="220"/>
      <c r="AD8" s="219">
        <v>0</v>
      </c>
      <c r="AE8" s="219"/>
      <c r="AF8" s="219">
        <v>0</v>
      </c>
      <c r="AG8" s="219"/>
      <c r="AH8" s="219">
        <v>0</v>
      </c>
      <c r="AI8" s="219"/>
      <c r="AJ8" s="219">
        <v>0</v>
      </c>
      <c r="AK8" s="219"/>
      <c r="AL8" s="219">
        <v>0</v>
      </c>
      <c r="AM8" s="219"/>
      <c r="AN8" s="219">
        <v>64920984</v>
      </c>
      <c r="AO8" s="219"/>
      <c r="AP8" s="219">
        <v>0</v>
      </c>
      <c r="AQ8" s="210"/>
      <c r="AR8" s="221"/>
      <c r="AS8" s="222"/>
      <c r="AT8" s="222"/>
      <c r="AU8" s="222"/>
      <c r="AV8" s="222"/>
      <c r="AW8" s="222"/>
      <c r="AX8" s="222"/>
      <c r="AY8" s="222"/>
      <c r="AZ8" s="222"/>
      <c r="BA8" s="222"/>
      <c r="BB8" s="222"/>
      <c r="BC8" s="222">
        <v>0.11260000000000001</v>
      </c>
      <c r="BD8" s="222"/>
      <c r="BE8" s="222"/>
      <c r="BF8" s="210"/>
      <c r="BG8" s="210" t="s">
        <v>1741</v>
      </c>
    </row>
    <row r="9" spans="1:59">
      <c r="A9" s="210" t="s">
        <v>1756</v>
      </c>
      <c r="B9" s="210" t="s">
        <v>1757</v>
      </c>
      <c r="C9" s="211" t="s">
        <v>1758</v>
      </c>
      <c r="D9" s="212">
        <v>5066</v>
      </c>
      <c r="E9" s="213">
        <v>50066</v>
      </c>
      <c r="F9" s="211" t="s">
        <v>1752</v>
      </c>
      <c r="G9" s="214">
        <v>8608208</v>
      </c>
      <c r="H9" s="215">
        <v>2703</v>
      </c>
      <c r="I9" s="211" t="s">
        <v>1739</v>
      </c>
      <c r="J9" s="216" t="s">
        <v>1740</v>
      </c>
      <c r="K9" s="216">
        <v>1148</v>
      </c>
      <c r="L9" s="217"/>
      <c r="M9" s="218">
        <v>0</v>
      </c>
      <c r="N9" s="218"/>
      <c r="O9" s="218">
        <v>0</v>
      </c>
      <c r="P9" s="218"/>
      <c r="Q9" s="218">
        <v>0</v>
      </c>
      <c r="R9" s="218"/>
      <c r="S9" s="218">
        <v>0</v>
      </c>
      <c r="T9" s="218"/>
      <c r="U9" s="218">
        <v>0</v>
      </c>
      <c r="V9" s="218"/>
      <c r="W9" s="218">
        <v>0</v>
      </c>
      <c r="X9" s="218"/>
      <c r="Y9" s="218">
        <v>366545522</v>
      </c>
      <c r="Z9" s="218"/>
      <c r="AA9" s="215">
        <v>0</v>
      </c>
      <c r="AB9" s="219"/>
      <c r="AC9" s="220"/>
      <c r="AD9" s="219">
        <v>0</v>
      </c>
      <c r="AE9" s="219"/>
      <c r="AF9" s="219">
        <v>0</v>
      </c>
      <c r="AG9" s="219"/>
      <c r="AH9" s="219">
        <v>0</v>
      </c>
      <c r="AI9" s="219"/>
      <c r="AJ9" s="219">
        <v>0</v>
      </c>
      <c r="AK9" s="219"/>
      <c r="AL9" s="219">
        <v>0</v>
      </c>
      <c r="AM9" s="219"/>
      <c r="AN9" s="219">
        <v>63157258</v>
      </c>
      <c r="AO9" s="219"/>
      <c r="AP9" s="219">
        <v>0</v>
      </c>
      <c r="AQ9" s="210"/>
      <c r="AR9" s="221"/>
      <c r="AS9" s="222"/>
      <c r="AT9" s="222"/>
      <c r="AU9" s="222"/>
      <c r="AV9" s="222"/>
      <c r="AW9" s="222"/>
      <c r="AX9" s="222"/>
      <c r="AY9" s="222"/>
      <c r="AZ9" s="222"/>
      <c r="BA9" s="222"/>
      <c r="BB9" s="222"/>
      <c r="BC9" s="222">
        <v>0.17230000000000001</v>
      </c>
      <c r="BD9" s="222"/>
      <c r="BE9" s="222"/>
      <c r="BF9" s="210"/>
      <c r="BG9" s="210" t="s">
        <v>1741</v>
      </c>
    </row>
    <row r="10" spans="1:59">
      <c r="A10" s="210" t="s">
        <v>1761</v>
      </c>
      <c r="B10" s="210" t="s">
        <v>1762</v>
      </c>
      <c r="C10" s="211" t="s">
        <v>1763</v>
      </c>
      <c r="D10" s="212">
        <v>1003</v>
      </c>
      <c r="E10" s="213">
        <v>10003</v>
      </c>
      <c r="F10" s="211" t="s">
        <v>1752</v>
      </c>
      <c r="G10" s="214">
        <v>4181019</v>
      </c>
      <c r="H10" s="215">
        <v>2428</v>
      </c>
      <c r="I10" s="211" t="s">
        <v>1748</v>
      </c>
      <c r="J10" s="216" t="s">
        <v>1747</v>
      </c>
      <c r="K10" s="216">
        <v>436</v>
      </c>
      <c r="L10" s="217"/>
      <c r="M10" s="218">
        <v>13360985</v>
      </c>
      <c r="N10" s="218"/>
      <c r="O10" s="218">
        <v>0</v>
      </c>
      <c r="P10" s="218"/>
      <c r="Q10" s="218">
        <v>0</v>
      </c>
      <c r="R10" s="218"/>
      <c r="S10" s="218">
        <v>0</v>
      </c>
      <c r="T10" s="218"/>
      <c r="U10" s="218">
        <v>0</v>
      </c>
      <c r="V10" s="218"/>
      <c r="W10" s="218">
        <v>0</v>
      </c>
      <c r="X10" s="218"/>
      <c r="Y10" s="218">
        <v>0</v>
      </c>
      <c r="Z10" s="218"/>
      <c r="AA10" s="215">
        <v>0</v>
      </c>
      <c r="AB10" s="219"/>
      <c r="AC10" s="220"/>
      <c r="AD10" s="219">
        <v>4339139</v>
      </c>
      <c r="AE10" s="219"/>
      <c r="AF10" s="219">
        <v>0</v>
      </c>
      <c r="AG10" s="219"/>
      <c r="AH10" s="219">
        <v>0</v>
      </c>
      <c r="AI10" s="219"/>
      <c r="AJ10" s="219">
        <v>0</v>
      </c>
      <c r="AK10" s="219"/>
      <c r="AL10" s="219">
        <v>0</v>
      </c>
      <c r="AM10" s="219"/>
      <c r="AN10" s="219">
        <v>0</v>
      </c>
      <c r="AO10" s="219"/>
      <c r="AP10" s="219">
        <v>0</v>
      </c>
      <c r="AQ10" s="210"/>
      <c r="AR10" s="221"/>
      <c r="AS10" s="222">
        <v>0.32479999999999998</v>
      </c>
      <c r="AT10" s="222"/>
      <c r="AU10" s="222"/>
      <c r="AV10" s="222"/>
      <c r="AW10" s="222"/>
      <c r="AX10" s="222"/>
      <c r="AY10" s="222"/>
      <c r="AZ10" s="222"/>
      <c r="BA10" s="222"/>
      <c r="BB10" s="222"/>
      <c r="BC10" s="222"/>
      <c r="BD10" s="222"/>
      <c r="BE10" s="222"/>
      <c r="BF10" s="210"/>
      <c r="BG10" s="210" t="s">
        <v>1741</v>
      </c>
    </row>
    <row r="11" spans="1:59">
      <c r="A11" s="210" t="s">
        <v>1761</v>
      </c>
      <c r="B11" s="210" t="s">
        <v>1762</v>
      </c>
      <c r="C11" s="211" t="s">
        <v>1763</v>
      </c>
      <c r="D11" s="212">
        <v>1003</v>
      </c>
      <c r="E11" s="213">
        <v>10003</v>
      </c>
      <c r="F11" s="211" t="s">
        <v>1752</v>
      </c>
      <c r="G11" s="214">
        <v>4181019</v>
      </c>
      <c r="H11" s="215">
        <v>2428</v>
      </c>
      <c r="I11" s="211" t="s">
        <v>1739</v>
      </c>
      <c r="J11" s="216" t="s">
        <v>1740</v>
      </c>
      <c r="K11" s="216">
        <v>338</v>
      </c>
      <c r="L11" s="217"/>
      <c r="M11" s="218">
        <v>0</v>
      </c>
      <c r="N11" s="218"/>
      <c r="O11" s="218">
        <v>0</v>
      </c>
      <c r="P11" s="218"/>
      <c r="Q11" s="218">
        <v>0</v>
      </c>
      <c r="R11" s="218"/>
      <c r="S11" s="218">
        <v>0</v>
      </c>
      <c r="T11" s="218"/>
      <c r="U11" s="218">
        <v>0</v>
      </c>
      <c r="V11" s="218"/>
      <c r="W11" s="218">
        <v>0</v>
      </c>
      <c r="X11" s="218"/>
      <c r="Y11" s="218">
        <v>178406868</v>
      </c>
      <c r="Z11" s="218"/>
      <c r="AA11" s="215">
        <v>0</v>
      </c>
      <c r="AB11" s="219"/>
      <c r="AC11" s="220"/>
      <c r="AD11" s="219">
        <v>0</v>
      </c>
      <c r="AE11" s="219"/>
      <c r="AF11" s="219">
        <v>0</v>
      </c>
      <c r="AG11" s="219"/>
      <c r="AH11" s="219">
        <v>0</v>
      </c>
      <c r="AI11" s="219"/>
      <c r="AJ11" s="219">
        <v>0</v>
      </c>
      <c r="AK11" s="219"/>
      <c r="AL11" s="219">
        <v>0</v>
      </c>
      <c r="AM11" s="219"/>
      <c r="AN11" s="219">
        <v>22078161</v>
      </c>
      <c r="AO11" s="219"/>
      <c r="AP11" s="219">
        <v>0</v>
      </c>
      <c r="AQ11" s="210"/>
      <c r="AR11" s="221"/>
      <c r="AS11" s="222"/>
      <c r="AT11" s="222"/>
      <c r="AU11" s="222"/>
      <c r="AV11" s="222"/>
      <c r="AW11" s="222"/>
      <c r="AX11" s="222"/>
      <c r="AY11" s="222"/>
      <c r="AZ11" s="222"/>
      <c r="BA11" s="222"/>
      <c r="BB11" s="222"/>
      <c r="BC11" s="222">
        <v>0.12379999999999999</v>
      </c>
      <c r="BD11" s="222"/>
      <c r="BE11" s="222"/>
      <c r="BF11" s="210"/>
      <c r="BG11" s="210" t="s">
        <v>1741</v>
      </c>
    </row>
    <row r="12" spans="1:59">
      <c r="A12" s="210" t="s">
        <v>1761</v>
      </c>
      <c r="B12" s="210" t="s">
        <v>1762</v>
      </c>
      <c r="C12" s="211" t="s">
        <v>1763</v>
      </c>
      <c r="D12" s="212">
        <v>1003</v>
      </c>
      <c r="E12" s="213">
        <v>10003</v>
      </c>
      <c r="F12" s="211" t="s">
        <v>1752</v>
      </c>
      <c r="G12" s="214">
        <v>4181019</v>
      </c>
      <c r="H12" s="215">
        <v>2428</v>
      </c>
      <c r="I12" s="211" t="s">
        <v>1746</v>
      </c>
      <c r="J12" s="216" t="s">
        <v>1740</v>
      </c>
      <c r="K12" s="216">
        <v>154</v>
      </c>
      <c r="L12" s="217"/>
      <c r="M12" s="218">
        <v>0</v>
      </c>
      <c r="N12" s="218"/>
      <c r="O12" s="218">
        <v>0</v>
      </c>
      <c r="P12" s="218"/>
      <c r="Q12" s="218">
        <v>0</v>
      </c>
      <c r="R12" s="218"/>
      <c r="S12" s="218">
        <v>0</v>
      </c>
      <c r="T12" s="218"/>
      <c r="U12" s="218">
        <v>0</v>
      </c>
      <c r="V12" s="218"/>
      <c r="W12" s="218">
        <v>0</v>
      </c>
      <c r="X12" s="218"/>
      <c r="Y12" s="218">
        <v>46803331</v>
      </c>
      <c r="Z12" s="218"/>
      <c r="AA12" s="215">
        <v>0</v>
      </c>
      <c r="AB12" s="219"/>
      <c r="AC12" s="220"/>
      <c r="AD12" s="219">
        <v>0</v>
      </c>
      <c r="AE12" s="219"/>
      <c r="AF12" s="219">
        <v>0</v>
      </c>
      <c r="AG12" s="219"/>
      <c r="AH12" s="219">
        <v>0</v>
      </c>
      <c r="AI12" s="219"/>
      <c r="AJ12" s="219">
        <v>0</v>
      </c>
      <c r="AK12" s="219"/>
      <c r="AL12" s="219">
        <v>0</v>
      </c>
      <c r="AM12" s="219"/>
      <c r="AN12" s="219">
        <v>5523588</v>
      </c>
      <c r="AO12" s="219"/>
      <c r="AP12" s="219">
        <v>0</v>
      </c>
      <c r="AQ12" s="210"/>
      <c r="AR12" s="221"/>
      <c r="AS12" s="222"/>
      <c r="AT12" s="222"/>
      <c r="AU12" s="222"/>
      <c r="AV12" s="222"/>
      <c r="AW12" s="222"/>
      <c r="AX12" s="222"/>
      <c r="AY12" s="222"/>
      <c r="AZ12" s="222"/>
      <c r="BA12" s="222"/>
      <c r="BB12" s="222"/>
      <c r="BC12" s="222">
        <v>0.11799999999999999</v>
      </c>
      <c r="BD12" s="222"/>
      <c r="BE12" s="222"/>
      <c r="BF12" s="210"/>
      <c r="BG12" s="210" t="s">
        <v>1741</v>
      </c>
    </row>
    <row r="13" spans="1:59">
      <c r="A13" s="210" t="s">
        <v>1765</v>
      </c>
      <c r="B13" s="210" t="s">
        <v>1766</v>
      </c>
      <c r="C13" s="211" t="s">
        <v>1767</v>
      </c>
      <c r="D13" s="212">
        <v>3019</v>
      </c>
      <c r="E13" s="213">
        <v>30019</v>
      </c>
      <c r="F13" s="211" t="s">
        <v>1752</v>
      </c>
      <c r="G13" s="214">
        <v>5441567</v>
      </c>
      <c r="H13" s="215">
        <v>2406</v>
      </c>
      <c r="I13" s="211" t="s">
        <v>1748</v>
      </c>
      <c r="J13" s="216" t="s">
        <v>1740</v>
      </c>
      <c r="K13" s="216">
        <v>357</v>
      </c>
      <c r="L13" s="217"/>
      <c r="M13" s="218">
        <v>0</v>
      </c>
      <c r="N13" s="218"/>
      <c r="O13" s="218">
        <v>0</v>
      </c>
      <c r="P13" s="218"/>
      <c r="Q13" s="218">
        <v>0</v>
      </c>
      <c r="R13" s="218"/>
      <c r="S13" s="218">
        <v>0</v>
      </c>
      <c r="T13" s="218"/>
      <c r="U13" s="218">
        <v>0</v>
      </c>
      <c r="V13" s="218"/>
      <c r="W13" s="218">
        <v>0</v>
      </c>
      <c r="X13" s="218"/>
      <c r="Y13" s="218">
        <v>190958248</v>
      </c>
      <c r="Z13" s="218"/>
      <c r="AA13" s="215">
        <v>0</v>
      </c>
      <c r="AB13" s="219"/>
      <c r="AC13" s="220"/>
      <c r="AD13" s="219">
        <v>0</v>
      </c>
      <c r="AE13" s="219"/>
      <c r="AF13" s="219">
        <v>0</v>
      </c>
      <c r="AG13" s="219"/>
      <c r="AH13" s="219">
        <v>0</v>
      </c>
      <c r="AI13" s="219"/>
      <c r="AJ13" s="219">
        <v>0</v>
      </c>
      <c r="AK13" s="219"/>
      <c r="AL13" s="219">
        <v>0</v>
      </c>
      <c r="AM13" s="219"/>
      <c r="AN13" s="219">
        <v>15598066</v>
      </c>
      <c r="AO13" s="219"/>
      <c r="AP13" s="219">
        <v>0</v>
      </c>
      <c r="AQ13" s="210"/>
      <c r="AR13" s="221"/>
      <c r="AS13" s="222"/>
      <c r="AT13" s="222"/>
      <c r="AU13" s="222"/>
      <c r="AV13" s="222"/>
      <c r="AW13" s="222"/>
      <c r="AX13" s="222"/>
      <c r="AY13" s="222"/>
      <c r="AZ13" s="222"/>
      <c r="BA13" s="222"/>
      <c r="BB13" s="222"/>
      <c r="BC13" s="222">
        <v>8.1699999999999995E-2</v>
      </c>
      <c r="BD13" s="222"/>
      <c r="BE13" s="222"/>
      <c r="BF13" s="210"/>
      <c r="BG13" s="210" t="s">
        <v>1741</v>
      </c>
    </row>
    <row r="14" spans="1:59">
      <c r="A14" s="210" t="s">
        <v>1765</v>
      </c>
      <c r="B14" s="210" t="s">
        <v>1766</v>
      </c>
      <c r="C14" s="211" t="s">
        <v>1767</v>
      </c>
      <c r="D14" s="212">
        <v>3019</v>
      </c>
      <c r="E14" s="213">
        <v>30019</v>
      </c>
      <c r="F14" s="211" t="s">
        <v>1752</v>
      </c>
      <c r="G14" s="214">
        <v>5441567</v>
      </c>
      <c r="H14" s="215">
        <v>2406</v>
      </c>
      <c r="I14" s="211" t="s">
        <v>1739</v>
      </c>
      <c r="J14" s="216" t="s">
        <v>1740</v>
      </c>
      <c r="K14" s="216">
        <v>286</v>
      </c>
      <c r="L14" s="217"/>
      <c r="M14" s="218">
        <v>0</v>
      </c>
      <c r="N14" s="218"/>
      <c r="O14" s="218">
        <v>0</v>
      </c>
      <c r="P14" s="218"/>
      <c r="Q14" s="218">
        <v>0</v>
      </c>
      <c r="R14" s="218"/>
      <c r="S14" s="218">
        <v>0</v>
      </c>
      <c r="T14" s="218"/>
      <c r="U14" s="218">
        <v>0</v>
      </c>
      <c r="V14" s="218"/>
      <c r="W14" s="218">
        <v>0</v>
      </c>
      <c r="X14" s="218"/>
      <c r="Y14" s="218">
        <v>125067726</v>
      </c>
      <c r="Z14" s="218"/>
      <c r="AA14" s="215">
        <v>0</v>
      </c>
      <c r="AB14" s="219"/>
      <c r="AC14" s="220"/>
      <c r="AD14" s="219">
        <v>0</v>
      </c>
      <c r="AE14" s="219"/>
      <c r="AF14" s="219">
        <v>0</v>
      </c>
      <c r="AG14" s="219"/>
      <c r="AH14" s="219">
        <v>0</v>
      </c>
      <c r="AI14" s="219"/>
      <c r="AJ14" s="219">
        <v>0</v>
      </c>
      <c r="AK14" s="219"/>
      <c r="AL14" s="219">
        <v>0</v>
      </c>
      <c r="AM14" s="219"/>
      <c r="AN14" s="219">
        <v>14000061</v>
      </c>
      <c r="AO14" s="219"/>
      <c r="AP14" s="219">
        <v>0</v>
      </c>
      <c r="AQ14" s="210"/>
      <c r="AR14" s="221"/>
      <c r="AS14" s="222"/>
      <c r="AT14" s="222"/>
      <c r="AU14" s="222"/>
      <c r="AV14" s="222"/>
      <c r="AW14" s="222"/>
      <c r="AX14" s="222"/>
      <c r="AY14" s="222"/>
      <c r="AZ14" s="222"/>
      <c r="BA14" s="222"/>
      <c r="BB14" s="222"/>
      <c r="BC14" s="222">
        <v>0.1119</v>
      </c>
      <c r="BD14" s="222"/>
      <c r="BE14" s="222"/>
      <c r="BF14" s="210"/>
      <c r="BG14" s="210" t="s">
        <v>1741</v>
      </c>
    </row>
    <row r="15" spans="1:59">
      <c r="A15" s="210" t="s">
        <v>1768</v>
      </c>
      <c r="B15" s="210" t="s">
        <v>1769</v>
      </c>
      <c r="C15" s="211" t="s">
        <v>1770</v>
      </c>
      <c r="D15" s="212">
        <v>6008</v>
      </c>
      <c r="E15" s="213">
        <v>60008</v>
      </c>
      <c r="F15" s="211" t="s">
        <v>1752</v>
      </c>
      <c r="G15" s="214">
        <v>4944332</v>
      </c>
      <c r="H15" s="215">
        <v>2157</v>
      </c>
      <c r="I15" s="211" t="s">
        <v>1746</v>
      </c>
      <c r="J15" s="216" t="s">
        <v>1740</v>
      </c>
      <c r="K15" s="216">
        <v>56</v>
      </c>
      <c r="L15" s="217"/>
      <c r="M15" s="218">
        <v>0</v>
      </c>
      <c r="N15" s="218"/>
      <c r="O15" s="218">
        <v>0</v>
      </c>
      <c r="P15" s="218"/>
      <c r="Q15" s="218">
        <v>0</v>
      </c>
      <c r="R15" s="218"/>
      <c r="S15" s="218">
        <v>0</v>
      </c>
      <c r="T15" s="218"/>
      <c r="U15" s="218">
        <v>0</v>
      </c>
      <c r="V15" s="218"/>
      <c r="W15" s="218">
        <v>0</v>
      </c>
      <c r="X15" s="218"/>
      <c r="Y15" s="218">
        <v>20764234</v>
      </c>
      <c r="Z15" s="218"/>
      <c r="AA15" s="215">
        <v>0</v>
      </c>
      <c r="AB15" s="219"/>
      <c r="AC15" s="220"/>
      <c r="AD15" s="219">
        <v>0</v>
      </c>
      <c r="AE15" s="219"/>
      <c r="AF15" s="219">
        <v>0</v>
      </c>
      <c r="AG15" s="219"/>
      <c r="AH15" s="219">
        <v>0</v>
      </c>
      <c r="AI15" s="219"/>
      <c r="AJ15" s="219">
        <v>0</v>
      </c>
      <c r="AK15" s="219"/>
      <c r="AL15" s="219">
        <v>0</v>
      </c>
      <c r="AM15" s="219"/>
      <c r="AN15" s="219">
        <v>3420524</v>
      </c>
      <c r="AO15" s="219"/>
      <c r="AP15" s="219">
        <v>0</v>
      </c>
      <c r="AQ15" s="210"/>
      <c r="AR15" s="221"/>
      <c r="AS15" s="222"/>
      <c r="AT15" s="222"/>
      <c r="AU15" s="222"/>
      <c r="AV15" s="222"/>
      <c r="AW15" s="222"/>
      <c r="AX15" s="222"/>
      <c r="AY15" s="222"/>
      <c r="AZ15" s="222"/>
      <c r="BA15" s="222"/>
      <c r="BB15" s="222"/>
      <c r="BC15" s="222">
        <v>0.16470000000000001</v>
      </c>
      <c r="BD15" s="222"/>
      <c r="BE15" s="222"/>
      <c r="BF15" s="210"/>
      <c r="BG15" s="210" t="s">
        <v>1741</v>
      </c>
    </row>
    <row r="16" spans="1:59">
      <c r="A16" s="210" t="s">
        <v>1771</v>
      </c>
      <c r="B16" s="210" t="s">
        <v>1772</v>
      </c>
      <c r="C16" s="211" t="s">
        <v>1773</v>
      </c>
      <c r="D16" s="212">
        <v>3034</v>
      </c>
      <c r="E16" s="213">
        <v>30034</v>
      </c>
      <c r="F16" s="211" t="s">
        <v>1774</v>
      </c>
      <c r="G16" s="214">
        <v>2203663</v>
      </c>
      <c r="H16" s="215">
        <v>1888</v>
      </c>
      <c r="I16" s="211" t="s">
        <v>1739</v>
      </c>
      <c r="J16" s="216" t="s">
        <v>1740</v>
      </c>
      <c r="K16" s="216">
        <v>54</v>
      </c>
      <c r="L16" s="217"/>
      <c r="M16" s="218">
        <v>0</v>
      </c>
      <c r="N16" s="218"/>
      <c r="O16" s="218">
        <v>0</v>
      </c>
      <c r="P16" s="218"/>
      <c r="Q16" s="218">
        <v>0</v>
      </c>
      <c r="R16" s="218"/>
      <c r="S16" s="218">
        <v>0</v>
      </c>
      <c r="T16" s="218"/>
      <c r="U16" s="218">
        <v>0</v>
      </c>
      <c r="V16" s="218"/>
      <c r="W16" s="218">
        <v>0</v>
      </c>
      <c r="X16" s="218"/>
      <c r="Y16" s="218">
        <v>44465246</v>
      </c>
      <c r="Z16" s="218"/>
      <c r="AA16" s="215">
        <v>0</v>
      </c>
      <c r="AB16" s="219"/>
      <c r="AC16" s="220"/>
      <c r="AD16" s="219">
        <v>0</v>
      </c>
      <c r="AE16" s="219"/>
      <c r="AF16" s="219">
        <v>0</v>
      </c>
      <c r="AG16" s="219"/>
      <c r="AH16" s="219">
        <v>0</v>
      </c>
      <c r="AI16" s="219"/>
      <c r="AJ16" s="219">
        <v>0</v>
      </c>
      <c r="AK16" s="219"/>
      <c r="AL16" s="219">
        <v>0</v>
      </c>
      <c r="AM16" s="219"/>
      <c r="AN16" s="219">
        <v>0</v>
      </c>
      <c r="AO16" s="219"/>
      <c r="AP16" s="219">
        <v>0</v>
      </c>
      <c r="AQ16" s="210"/>
      <c r="AR16" s="221"/>
      <c r="AS16" s="222"/>
      <c r="AT16" s="222"/>
      <c r="AU16" s="222"/>
      <c r="AV16" s="222"/>
      <c r="AW16" s="222"/>
      <c r="AX16" s="222"/>
      <c r="AY16" s="222"/>
      <c r="AZ16" s="222"/>
      <c r="BA16" s="222"/>
      <c r="BB16" s="222"/>
      <c r="BC16" s="222">
        <v>0</v>
      </c>
      <c r="BD16" s="222"/>
      <c r="BE16" s="222"/>
      <c r="BF16" s="210"/>
      <c r="BG16" s="210" t="s">
        <v>1741</v>
      </c>
    </row>
    <row r="17" spans="1:59">
      <c r="A17" s="210" t="s">
        <v>1771</v>
      </c>
      <c r="B17" s="210" t="s">
        <v>1772</v>
      </c>
      <c r="C17" s="211" t="s">
        <v>1773</v>
      </c>
      <c r="D17" s="212">
        <v>3034</v>
      </c>
      <c r="E17" s="213">
        <v>30034</v>
      </c>
      <c r="F17" s="211" t="s">
        <v>1774</v>
      </c>
      <c r="G17" s="214">
        <v>2203663</v>
      </c>
      <c r="H17" s="215">
        <v>1888</v>
      </c>
      <c r="I17" s="211" t="s">
        <v>1746</v>
      </c>
      <c r="J17" s="216" t="s">
        <v>1740</v>
      </c>
      <c r="K17" s="216">
        <v>38</v>
      </c>
      <c r="L17" s="217"/>
      <c r="M17" s="218">
        <v>0</v>
      </c>
      <c r="N17" s="218"/>
      <c r="O17" s="218">
        <v>0</v>
      </c>
      <c r="P17" s="218"/>
      <c r="Q17" s="218">
        <v>0</v>
      </c>
      <c r="R17" s="218"/>
      <c r="S17" s="218">
        <v>0</v>
      </c>
      <c r="T17" s="218"/>
      <c r="U17" s="218">
        <v>0</v>
      </c>
      <c r="V17" s="218"/>
      <c r="W17" s="218">
        <v>0</v>
      </c>
      <c r="X17" s="218"/>
      <c r="Y17" s="218">
        <v>25044315</v>
      </c>
      <c r="Z17" s="218"/>
      <c r="AA17" s="215">
        <v>0</v>
      </c>
      <c r="AB17" s="219"/>
      <c r="AC17" s="220"/>
      <c r="AD17" s="219">
        <v>0</v>
      </c>
      <c r="AE17" s="219"/>
      <c r="AF17" s="219">
        <v>0</v>
      </c>
      <c r="AG17" s="219"/>
      <c r="AH17" s="219">
        <v>0</v>
      </c>
      <c r="AI17" s="219"/>
      <c r="AJ17" s="219">
        <v>0</v>
      </c>
      <c r="AK17" s="219"/>
      <c r="AL17" s="219">
        <v>0</v>
      </c>
      <c r="AM17" s="219"/>
      <c r="AN17" s="219">
        <v>2679810</v>
      </c>
      <c r="AO17" s="219"/>
      <c r="AP17" s="219">
        <v>0</v>
      </c>
      <c r="AQ17" s="210"/>
      <c r="AR17" s="221"/>
      <c r="AS17" s="222"/>
      <c r="AT17" s="222"/>
      <c r="AU17" s="222"/>
      <c r="AV17" s="222"/>
      <c r="AW17" s="222"/>
      <c r="AX17" s="222"/>
      <c r="AY17" s="222"/>
      <c r="AZ17" s="222"/>
      <c r="BA17" s="222"/>
      <c r="BB17" s="222"/>
      <c r="BC17" s="222">
        <v>0.107</v>
      </c>
      <c r="BD17" s="222"/>
      <c r="BE17" s="222"/>
      <c r="BF17" s="210"/>
      <c r="BG17" s="210" t="s">
        <v>1741</v>
      </c>
    </row>
    <row r="18" spans="1:59">
      <c r="A18" s="210" t="s">
        <v>1771</v>
      </c>
      <c r="B18" s="210" t="s">
        <v>1772</v>
      </c>
      <c r="C18" s="211" t="s">
        <v>1773</v>
      </c>
      <c r="D18" s="212">
        <v>3034</v>
      </c>
      <c r="E18" s="213">
        <v>30034</v>
      </c>
      <c r="F18" s="211" t="s">
        <v>1774</v>
      </c>
      <c r="G18" s="214">
        <v>2203663</v>
      </c>
      <c r="H18" s="215">
        <v>1888</v>
      </c>
      <c r="I18" s="211" t="s">
        <v>1748</v>
      </c>
      <c r="J18" s="216" t="s">
        <v>1747</v>
      </c>
      <c r="K18" s="216">
        <v>149</v>
      </c>
      <c r="L18" s="217"/>
      <c r="M18" s="218">
        <v>3709703</v>
      </c>
      <c r="N18" s="218"/>
      <c r="O18" s="218">
        <v>0</v>
      </c>
      <c r="P18" s="218"/>
      <c r="Q18" s="218">
        <v>0</v>
      </c>
      <c r="R18" s="218"/>
      <c r="S18" s="218">
        <v>0</v>
      </c>
      <c r="T18" s="218"/>
      <c r="U18" s="218">
        <v>0</v>
      </c>
      <c r="V18" s="218"/>
      <c r="W18" s="218">
        <v>0</v>
      </c>
      <c r="X18" s="218"/>
      <c r="Y18" s="218">
        <v>21715405</v>
      </c>
      <c r="Z18" s="218"/>
      <c r="AA18" s="215">
        <v>0</v>
      </c>
      <c r="AB18" s="219"/>
      <c r="AC18" s="220"/>
      <c r="AD18" s="219">
        <v>764117</v>
      </c>
      <c r="AE18" s="219"/>
      <c r="AF18" s="219">
        <v>0</v>
      </c>
      <c r="AG18" s="219"/>
      <c r="AH18" s="219">
        <v>0</v>
      </c>
      <c r="AI18" s="219"/>
      <c r="AJ18" s="219">
        <v>0</v>
      </c>
      <c r="AK18" s="219"/>
      <c r="AL18" s="219">
        <v>0</v>
      </c>
      <c r="AM18" s="219"/>
      <c r="AN18" s="219">
        <v>163832</v>
      </c>
      <c r="AO18" s="219"/>
      <c r="AP18" s="219">
        <v>0</v>
      </c>
      <c r="AQ18" s="210"/>
      <c r="AR18" s="221"/>
      <c r="AS18" s="222">
        <v>0.20599999999999999</v>
      </c>
      <c r="AT18" s="222"/>
      <c r="AU18" s="222"/>
      <c r="AV18" s="222"/>
      <c r="AW18" s="222"/>
      <c r="AX18" s="222"/>
      <c r="AY18" s="222"/>
      <c r="AZ18" s="222"/>
      <c r="BA18" s="222"/>
      <c r="BB18" s="222"/>
      <c r="BC18" s="222">
        <v>7.4999999999999997E-3</v>
      </c>
      <c r="BD18" s="222"/>
      <c r="BE18" s="222"/>
      <c r="BF18" s="210"/>
      <c r="BG18" s="210" t="s">
        <v>1741</v>
      </c>
    </row>
    <row r="19" spans="1:59">
      <c r="A19" s="210" t="s">
        <v>1775</v>
      </c>
      <c r="B19" s="210" t="s">
        <v>1776</v>
      </c>
      <c r="C19" s="211" t="s">
        <v>1777</v>
      </c>
      <c r="D19" s="212">
        <v>4034</v>
      </c>
      <c r="E19" s="213">
        <v>40034</v>
      </c>
      <c r="F19" s="211" t="s">
        <v>1778</v>
      </c>
      <c r="G19" s="214">
        <v>5502379</v>
      </c>
      <c r="H19" s="215">
        <v>1452</v>
      </c>
      <c r="I19" s="211" t="s">
        <v>1739</v>
      </c>
      <c r="J19" s="216" t="s">
        <v>1740</v>
      </c>
      <c r="K19" s="216">
        <v>76</v>
      </c>
      <c r="L19" s="217"/>
      <c r="M19" s="218">
        <v>0</v>
      </c>
      <c r="N19" s="218"/>
      <c r="O19" s="218">
        <v>0</v>
      </c>
      <c r="P19" s="218"/>
      <c r="Q19" s="218">
        <v>0</v>
      </c>
      <c r="R19" s="218"/>
      <c r="S19" s="218">
        <v>0</v>
      </c>
      <c r="T19" s="218"/>
      <c r="U19" s="218">
        <v>0</v>
      </c>
      <c r="V19" s="218"/>
      <c r="W19" s="218">
        <v>0</v>
      </c>
      <c r="X19" s="218"/>
      <c r="Y19" s="218">
        <v>66954261</v>
      </c>
      <c r="Z19" s="218"/>
      <c r="AA19" s="215">
        <v>0</v>
      </c>
      <c r="AB19" s="219"/>
      <c r="AC19" s="220"/>
      <c r="AD19" s="219">
        <v>0</v>
      </c>
      <c r="AE19" s="219"/>
      <c r="AF19" s="219">
        <v>0</v>
      </c>
      <c r="AG19" s="219"/>
      <c r="AH19" s="219">
        <v>0</v>
      </c>
      <c r="AI19" s="219"/>
      <c r="AJ19" s="219">
        <v>0</v>
      </c>
      <c r="AK19" s="219"/>
      <c r="AL19" s="219">
        <v>0</v>
      </c>
      <c r="AM19" s="219"/>
      <c r="AN19" s="219">
        <v>559892</v>
      </c>
      <c r="AO19" s="219"/>
      <c r="AP19" s="219">
        <v>0</v>
      </c>
      <c r="AQ19" s="210"/>
      <c r="AR19" s="221"/>
      <c r="AS19" s="222"/>
      <c r="AT19" s="222"/>
      <c r="AU19" s="222"/>
      <c r="AV19" s="222"/>
      <c r="AW19" s="222"/>
      <c r="AX19" s="222"/>
      <c r="AY19" s="222"/>
      <c r="AZ19" s="222"/>
      <c r="BA19" s="222"/>
      <c r="BB19" s="222"/>
      <c r="BC19" s="222">
        <v>8.3999999999999995E-3</v>
      </c>
      <c r="BD19" s="222"/>
      <c r="BE19" s="222"/>
      <c r="BF19" s="210"/>
      <c r="BG19" s="210" t="s">
        <v>1741</v>
      </c>
    </row>
    <row r="20" spans="1:59">
      <c r="A20" s="210" t="s">
        <v>1779</v>
      </c>
      <c r="B20" s="210" t="s">
        <v>1780</v>
      </c>
      <c r="C20" s="211" t="s">
        <v>1781</v>
      </c>
      <c r="D20" s="212">
        <v>8006</v>
      </c>
      <c r="E20" s="213">
        <v>80006</v>
      </c>
      <c r="F20" s="211" t="s">
        <v>1752</v>
      </c>
      <c r="G20" s="214">
        <v>2374203</v>
      </c>
      <c r="H20" s="215">
        <v>1431</v>
      </c>
      <c r="I20" s="211" t="s">
        <v>1748</v>
      </c>
      <c r="J20" s="216" t="s">
        <v>1740</v>
      </c>
      <c r="K20" s="216">
        <v>8</v>
      </c>
      <c r="L20" s="217"/>
      <c r="M20" s="218">
        <v>0</v>
      </c>
      <c r="N20" s="218"/>
      <c r="O20" s="218">
        <v>0</v>
      </c>
      <c r="P20" s="218"/>
      <c r="Q20" s="218">
        <v>0</v>
      </c>
      <c r="R20" s="218"/>
      <c r="S20" s="218">
        <v>0</v>
      </c>
      <c r="T20" s="218"/>
      <c r="U20" s="218">
        <v>0</v>
      </c>
      <c r="V20" s="218"/>
      <c r="W20" s="218">
        <v>0</v>
      </c>
      <c r="X20" s="218"/>
      <c r="Y20" s="218">
        <v>688983</v>
      </c>
      <c r="Z20" s="218"/>
      <c r="AA20" s="215">
        <v>0</v>
      </c>
      <c r="AB20" s="219"/>
      <c r="AC20" s="220"/>
      <c r="AD20" s="219">
        <v>0</v>
      </c>
      <c r="AE20" s="219"/>
      <c r="AF20" s="219">
        <v>0</v>
      </c>
      <c r="AG20" s="219"/>
      <c r="AH20" s="219">
        <v>0</v>
      </c>
      <c r="AI20" s="219"/>
      <c r="AJ20" s="219">
        <v>0</v>
      </c>
      <c r="AK20" s="219"/>
      <c r="AL20" s="219">
        <v>0</v>
      </c>
      <c r="AM20" s="219"/>
      <c r="AN20" s="219">
        <v>0</v>
      </c>
      <c r="AO20" s="219"/>
      <c r="AP20" s="219">
        <v>0</v>
      </c>
      <c r="AQ20" s="210"/>
      <c r="AR20" s="221"/>
      <c r="AS20" s="222"/>
      <c r="AT20" s="222"/>
      <c r="AU20" s="222"/>
      <c r="AV20" s="222"/>
      <c r="AW20" s="222"/>
      <c r="AX20" s="222"/>
      <c r="AY20" s="222"/>
      <c r="AZ20" s="222"/>
      <c r="BA20" s="222"/>
      <c r="BB20" s="222"/>
      <c r="BC20" s="222">
        <v>0</v>
      </c>
      <c r="BD20" s="222"/>
      <c r="BE20" s="222"/>
      <c r="BF20" s="210"/>
      <c r="BG20" s="210" t="s">
        <v>1741</v>
      </c>
    </row>
    <row r="21" spans="1:59">
      <c r="A21" s="210" t="s">
        <v>1779</v>
      </c>
      <c r="B21" s="210" t="s">
        <v>1780</v>
      </c>
      <c r="C21" s="211" t="s">
        <v>1781</v>
      </c>
      <c r="D21" s="212">
        <v>8006</v>
      </c>
      <c r="E21" s="213">
        <v>80006</v>
      </c>
      <c r="F21" s="211" t="s">
        <v>1752</v>
      </c>
      <c r="G21" s="214">
        <v>2374203</v>
      </c>
      <c r="H21" s="215">
        <v>1431</v>
      </c>
      <c r="I21" s="211" t="s">
        <v>1748</v>
      </c>
      <c r="J21" s="216" t="s">
        <v>1747</v>
      </c>
      <c r="K21" s="216">
        <v>44</v>
      </c>
      <c r="L21" s="217"/>
      <c r="M21" s="218">
        <v>0</v>
      </c>
      <c r="N21" s="218"/>
      <c r="O21" s="218">
        <v>0</v>
      </c>
      <c r="P21" s="218"/>
      <c r="Q21" s="218">
        <v>0</v>
      </c>
      <c r="R21" s="218"/>
      <c r="S21" s="218">
        <v>0</v>
      </c>
      <c r="T21" s="218"/>
      <c r="U21" s="218">
        <v>0</v>
      </c>
      <c r="V21" s="218"/>
      <c r="W21" s="218">
        <v>0</v>
      </c>
      <c r="X21" s="218"/>
      <c r="Y21" s="218">
        <v>40149051</v>
      </c>
      <c r="Z21" s="218"/>
      <c r="AA21" s="215">
        <v>0</v>
      </c>
      <c r="AB21" s="219"/>
      <c r="AC21" s="220"/>
      <c r="AD21" s="219">
        <v>0</v>
      </c>
      <c r="AE21" s="219"/>
      <c r="AF21" s="219">
        <v>0</v>
      </c>
      <c r="AG21" s="219"/>
      <c r="AH21" s="219">
        <v>0</v>
      </c>
      <c r="AI21" s="219"/>
      <c r="AJ21" s="219">
        <v>0</v>
      </c>
      <c r="AK21" s="219"/>
      <c r="AL21" s="219">
        <v>0</v>
      </c>
      <c r="AM21" s="219"/>
      <c r="AN21" s="219">
        <v>6311542</v>
      </c>
      <c r="AO21" s="219"/>
      <c r="AP21" s="219">
        <v>0</v>
      </c>
      <c r="AQ21" s="210"/>
      <c r="AR21" s="221"/>
      <c r="AS21" s="222"/>
      <c r="AT21" s="222"/>
      <c r="AU21" s="222"/>
      <c r="AV21" s="222"/>
      <c r="AW21" s="222"/>
      <c r="AX21" s="222"/>
      <c r="AY21" s="222"/>
      <c r="AZ21" s="222"/>
      <c r="BA21" s="222"/>
      <c r="BB21" s="222"/>
      <c r="BC21" s="222">
        <v>0.15720000000000001</v>
      </c>
      <c r="BD21" s="222"/>
      <c r="BE21" s="222"/>
      <c r="BF21" s="210"/>
      <c r="BG21" s="210" t="s">
        <v>1741</v>
      </c>
    </row>
    <row r="22" spans="1:59">
      <c r="A22" s="210" t="s">
        <v>1779</v>
      </c>
      <c r="B22" s="210" t="s">
        <v>1780</v>
      </c>
      <c r="C22" s="211" t="s">
        <v>1781</v>
      </c>
      <c r="D22" s="212">
        <v>8006</v>
      </c>
      <c r="E22" s="213">
        <v>80006</v>
      </c>
      <c r="F22" s="211" t="s">
        <v>1752</v>
      </c>
      <c r="G22" s="214">
        <v>2374203</v>
      </c>
      <c r="H22" s="215">
        <v>1431</v>
      </c>
      <c r="I22" s="211" t="s">
        <v>1746</v>
      </c>
      <c r="J22" s="216" t="s">
        <v>1740</v>
      </c>
      <c r="K22" s="216">
        <v>156</v>
      </c>
      <c r="L22" s="217"/>
      <c r="M22" s="218">
        <v>0</v>
      </c>
      <c r="N22" s="218"/>
      <c r="O22" s="218">
        <v>0</v>
      </c>
      <c r="P22" s="218"/>
      <c r="Q22" s="218">
        <v>0</v>
      </c>
      <c r="R22" s="218"/>
      <c r="S22" s="218">
        <v>0</v>
      </c>
      <c r="T22" s="218"/>
      <c r="U22" s="218">
        <v>0</v>
      </c>
      <c r="V22" s="218"/>
      <c r="W22" s="218">
        <v>0</v>
      </c>
      <c r="X22" s="218"/>
      <c r="Y22" s="218">
        <v>60630772</v>
      </c>
      <c r="Z22" s="218"/>
      <c r="AA22" s="215">
        <v>0</v>
      </c>
      <c r="AB22" s="219"/>
      <c r="AC22" s="220"/>
      <c r="AD22" s="219">
        <v>0</v>
      </c>
      <c r="AE22" s="219"/>
      <c r="AF22" s="219">
        <v>0</v>
      </c>
      <c r="AG22" s="219"/>
      <c r="AH22" s="219">
        <v>0</v>
      </c>
      <c r="AI22" s="219"/>
      <c r="AJ22" s="219">
        <v>0</v>
      </c>
      <c r="AK22" s="219"/>
      <c r="AL22" s="219">
        <v>0</v>
      </c>
      <c r="AM22" s="219"/>
      <c r="AN22" s="219">
        <v>9327859</v>
      </c>
      <c r="AO22" s="219"/>
      <c r="AP22" s="219">
        <v>0</v>
      </c>
      <c r="AQ22" s="210"/>
      <c r="AR22" s="221"/>
      <c r="AS22" s="222"/>
      <c r="AT22" s="222"/>
      <c r="AU22" s="222"/>
      <c r="AV22" s="222"/>
      <c r="AW22" s="222"/>
      <c r="AX22" s="222"/>
      <c r="AY22" s="222"/>
      <c r="AZ22" s="222"/>
      <c r="BA22" s="222"/>
      <c r="BB22" s="222"/>
      <c r="BC22" s="222">
        <v>0.15379999999999999</v>
      </c>
      <c r="BD22" s="222"/>
      <c r="BE22" s="222"/>
      <c r="BF22" s="210"/>
      <c r="BG22" s="210" t="s">
        <v>1741</v>
      </c>
    </row>
    <row r="23" spans="1:59">
      <c r="A23" s="210" t="s">
        <v>1782</v>
      </c>
      <c r="B23" s="210" t="s">
        <v>1783</v>
      </c>
      <c r="C23" s="211" t="s">
        <v>1736</v>
      </c>
      <c r="D23" s="212">
        <v>2078</v>
      </c>
      <c r="E23" s="213">
        <v>20078</v>
      </c>
      <c r="F23" s="211" t="s">
        <v>1737</v>
      </c>
      <c r="G23" s="214">
        <v>18351295</v>
      </c>
      <c r="H23" s="215">
        <v>1133</v>
      </c>
      <c r="I23" s="211" t="s">
        <v>1748</v>
      </c>
      <c r="J23" s="216" t="s">
        <v>1740</v>
      </c>
      <c r="K23" s="216">
        <v>1122</v>
      </c>
      <c r="L23" s="217"/>
      <c r="M23" s="218">
        <v>5697351</v>
      </c>
      <c r="N23" s="218"/>
      <c r="O23" s="218">
        <v>0</v>
      </c>
      <c r="P23" s="218"/>
      <c r="Q23" s="218">
        <v>0</v>
      </c>
      <c r="R23" s="218"/>
      <c r="S23" s="218">
        <v>0</v>
      </c>
      <c r="T23" s="218"/>
      <c r="U23" s="218">
        <v>0</v>
      </c>
      <c r="V23" s="218"/>
      <c r="W23" s="218">
        <v>0</v>
      </c>
      <c r="X23" s="218"/>
      <c r="Y23" s="218">
        <v>367362724</v>
      </c>
      <c r="Z23" s="218"/>
      <c r="AA23" s="215">
        <v>0</v>
      </c>
      <c r="AB23" s="219"/>
      <c r="AC23" s="220"/>
      <c r="AD23" s="219">
        <v>0</v>
      </c>
      <c r="AE23" s="219"/>
      <c r="AF23" s="219">
        <v>0</v>
      </c>
      <c r="AG23" s="219"/>
      <c r="AH23" s="219">
        <v>0</v>
      </c>
      <c r="AI23" s="219"/>
      <c r="AJ23" s="219">
        <v>0</v>
      </c>
      <c r="AK23" s="219"/>
      <c r="AL23" s="219">
        <v>2002432</v>
      </c>
      <c r="AM23" s="219"/>
      <c r="AN23" s="219">
        <v>40070882</v>
      </c>
      <c r="AO23" s="219"/>
      <c r="AP23" s="219">
        <v>0</v>
      </c>
      <c r="AQ23" s="210"/>
      <c r="AR23" s="221"/>
      <c r="AS23" s="222">
        <v>0</v>
      </c>
      <c r="AT23" s="222"/>
      <c r="AU23" s="222"/>
      <c r="AV23" s="222"/>
      <c r="AW23" s="222"/>
      <c r="AX23" s="222"/>
      <c r="AY23" s="222"/>
      <c r="AZ23" s="222"/>
      <c r="BA23" s="222"/>
      <c r="BB23" s="222"/>
      <c r="BC23" s="222">
        <v>0.1091</v>
      </c>
      <c r="BD23" s="222"/>
      <c r="BE23" s="222"/>
      <c r="BF23" s="210"/>
      <c r="BG23" s="210" t="s">
        <v>1741</v>
      </c>
    </row>
    <row r="24" spans="1:59">
      <c r="A24" s="210" t="s">
        <v>1784</v>
      </c>
      <c r="B24" s="210" t="s">
        <v>1785</v>
      </c>
      <c r="C24" s="211" t="s">
        <v>1770</v>
      </c>
      <c r="D24" s="212">
        <v>6056</v>
      </c>
      <c r="E24" s="213">
        <v>60056</v>
      </c>
      <c r="F24" s="211" t="s">
        <v>1752</v>
      </c>
      <c r="G24" s="214">
        <v>5121892</v>
      </c>
      <c r="H24" s="215">
        <v>1082</v>
      </c>
      <c r="I24" s="211" t="s">
        <v>1748</v>
      </c>
      <c r="J24" s="216" t="s">
        <v>1747</v>
      </c>
      <c r="K24" s="216">
        <v>23</v>
      </c>
      <c r="L24" s="217"/>
      <c r="M24" s="218">
        <v>1375987</v>
      </c>
      <c r="N24" s="218"/>
      <c r="O24" s="218">
        <v>0</v>
      </c>
      <c r="P24" s="218"/>
      <c r="Q24" s="218">
        <v>0</v>
      </c>
      <c r="R24" s="218"/>
      <c r="S24" s="218">
        <v>0</v>
      </c>
      <c r="T24" s="218"/>
      <c r="U24" s="218">
        <v>0</v>
      </c>
      <c r="V24" s="218"/>
      <c r="W24" s="218">
        <v>0</v>
      </c>
      <c r="X24" s="218"/>
      <c r="Y24" s="218">
        <v>0</v>
      </c>
      <c r="Z24" s="218"/>
      <c r="AA24" s="215">
        <v>0</v>
      </c>
      <c r="AB24" s="219"/>
      <c r="AC24" s="220"/>
      <c r="AD24" s="219">
        <v>460806</v>
      </c>
      <c r="AE24" s="219"/>
      <c r="AF24" s="219">
        <v>0</v>
      </c>
      <c r="AG24" s="219"/>
      <c r="AH24" s="219">
        <v>0</v>
      </c>
      <c r="AI24" s="219"/>
      <c r="AJ24" s="219">
        <v>0</v>
      </c>
      <c r="AK24" s="219"/>
      <c r="AL24" s="219">
        <v>0</v>
      </c>
      <c r="AM24" s="219"/>
      <c r="AN24" s="219">
        <v>0</v>
      </c>
      <c r="AO24" s="219"/>
      <c r="AP24" s="219">
        <v>0</v>
      </c>
      <c r="AQ24" s="210"/>
      <c r="AR24" s="221"/>
      <c r="AS24" s="222">
        <v>0.33489999999999998</v>
      </c>
      <c r="AT24" s="222"/>
      <c r="AU24" s="222"/>
      <c r="AV24" s="222"/>
      <c r="AW24" s="222"/>
      <c r="AX24" s="222"/>
      <c r="AY24" s="222"/>
      <c r="AZ24" s="222"/>
      <c r="BA24" s="222"/>
      <c r="BB24" s="222"/>
      <c r="BC24" s="222"/>
      <c r="BD24" s="222"/>
      <c r="BE24" s="222"/>
      <c r="BF24" s="210"/>
      <c r="BG24" s="210" t="s">
        <v>1741</v>
      </c>
    </row>
    <row r="25" spans="1:59">
      <c r="A25" s="210" t="s">
        <v>1784</v>
      </c>
      <c r="B25" s="210" t="s">
        <v>1785</v>
      </c>
      <c r="C25" s="211" t="s">
        <v>1770</v>
      </c>
      <c r="D25" s="212">
        <v>6056</v>
      </c>
      <c r="E25" s="213">
        <v>60056</v>
      </c>
      <c r="F25" s="211" t="s">
        <v>1752</v>
      </c>
      <c r="G25" s="214">
        <v>5121892</v>
      </c>
      <c r="H25" s="215">
        <v>1082</v>
      </c>
      <c r="I25" s="211" t="s">
        <v>1746</v>
      </c>
      <c r="J25" s="216" t="s">
        <v>1740</v>
      </c>
      <c r="K25" s="216">
        <v>117</v>
      </c>
      <c r="L25" s="217"/>
      <c r="M25" s="218">
        <v>0</v>
      </c>
      <c r="N25" s="218"/>
      <c r="O25" s="218">
        <v>0</v>
      </c>
      <c r="P25" s="218"/>
      <c r="Q25" s="218">
        <v>0</v>
      </c>
      <c r="R25" s="218"/>
      <c r="S25" s="218">
        <v>0</v>
      </c>
      <c r="T25" s="218"/>
      <c r="U25" s="218">
        <v>0</v>
      </c>
      <c r="V25" s="218"/>
      <c r="W25" s="218">
        <v>0</v>
      </c>
      <c r="X25" s="218"/>
      <c r="Y25" s="218">
        <v>116183770</v>
      </c>
      <c r="Z25" s="218"/>
      <c r="AA25" s="215">
        <v>0</v>
      </c>
      <c r="AB25" s="219"/>
      <c r="AC25" s="220"/>
      <c r="AD25" s="219">
        <v>0</v>
      </c>
      <c r="AE25" s="219"/>
      <c r="AF25" s="219">
        <v>0</v>
      </c>
      <c r="AG25" s="219"/>
      <c r="AH25" s="219">
        <v>0</v>
      </c>
      <c r="AI25" s="219"/>
      <c r="AJ25" s="219">
        <v>0</v>
      </c>
      <c r="AK25" s="219"/>
      <c r="AL25" s="219">
        <v>0</v>
      </c>
      <c r="AM25" s="219"/>
      <c r="AN25" s="219">
        <v>9894309</v>
      </c>
      <c r="AO25" s="219"/>
      <c r="AP25" s="219">
        <v>0</v>
      </c>
      <c r="AQ25" s="210"/>
      <c r="AR25" s="221"/>
      <c r="AS25" s="222"/>
      <c r="AT25" s="222"/>
      <c r="AU25" s="222"/>
      <c r="AV25" s="222"/>
      <c r="AW25" s="222"/>
      <c r="AX25" s="222"/>
      <c r="AY25" s="222"/>
      <c r="AZ25" s="222"/>
      <c r="BA25" s="222"/>
      <c r="BB25" s="222"/>
      <c r="BC25" s="222">
        <v>8.5199999999999998E-2</v>
      </c>
      <c r="BD25" s="222"/>
      <c r="BE25" s="222"/>
      <c r="BF25" s="210"/>
      <c r="BG25" s="210" t="s">
        <v>1741</v>
      </c>
    </row>
    <row r="26" spans="1:59">
      <c r="A26" s="210" t="s">
        <v>1786</v>
      </c>
      <c r="B26" s="210" t="s">
        <v>1787</v>
      </c>
      <c r="C26" s="211" t="s">
        <v>1788</v>
      </c>
      <c r="D26" s="212">
        <v>8001</v>
      </c>
      <c r="E26" s="213">
        <v>80001</v>
      </c>
      <c r="F26" s="211" t="s">
        <v>1752</v>
      </c>
      <c r="G26" s="214">
        <v>1021243</v>
      </c>
      <c r="H26" s="215">
        <v>1081</v>
      </c>
      <c r="I26" s="211" t="s">
        <v>1746</v>
      </c>
      <c r="J26" s="216" t="s">
        <v>1740</v>
      </c>
      <c r="K26" s="216">
        <v>89</v>
      </c>
      <c r="L26" s="217"/>
      <c r="M26" s="218">
        <v>0</v>
      </c>
      <c r="N26" s="218"/>
      <c r="O26" s="218">
        <v>0</v>
      </c>
      <c r="P26" s="218"/>
      <c r="Q26" s="218">
        <v>0</v>
      </c>
      <c r="R26" s="218"/>
      <c r="S26" s="218">
        <v>0</v>
      </c>
      <c r="T26" s="218"/>
      <c r="U26" s="218">
        <v>0</v>
      </c>
      <c r="V26" s="218"/>
      <c r="W26" s="218">
        <v>0</v>
      </c>
      <c r="X26" s="218"/>
      <c r="Y26" s="218">
        <v>39602347</v>
      </c>
      <c r="Z26" s="218"/>
      <c r="AA26" s="215">
        <v>0</v>
      </c>
      <c r="AB26" s="219"/>
      <c r="AC26" s="220"/>
      <c r="AD26" s="219">
        <v>0</v>
      </c>
      <c r="AE26" s="219"/>
      <c r="AF26" s="219">
        <v>0</v>
      </c>
      <c r="AG26" s="219"/>
      <c r="AH26" s="219">
        <v>0</v>
      </c>
      <c r="AI26" s="219"/>
      <c r="AJ26" s="219">
        <v>0</v>
      </c>
      <c r="AK26" s="219"/>
      <c r="AL26" s="219">
        <v>0</v>
      </c>
      <c r="AM26" s="219"/>
      <c r="AN26" s="219">
        <v>6307169</v>
      </c>
      <c r="AO26" s="219"/>
      <c r="AP26" s="219">
        <v>0</v>
      </c>
      <c r="AQ26" s="210"/>
      <c r="AR26" s="221"/>
      <c r="AS26" s="222"/>
      <c r="AT26" s="222"/>
      <c r="AU26" s="222"/>
      <c r="AV26" s="222"/>
      <c r="AW26" s="222"/>
      <c r="AX26" s="222"/>
      <c r="AY26" s="222"/>
      <c r="AZ26" s="222"/>
      <c r="BA26" s="222"/>
      <c r="BB26" s="222"/>
      <c r="BC26" s="222">
        <v>0.1593</v>
      </c>
      <c r="BD26" s="222"/>
      <c r="BE26" s="222"/>
      <c r="BF26" s="210"/>
      <c r="BG26" s="210" t="s">
        <v>1741</v>
      </c>
    </row>
    <row r="27" spans="1:59">
      <c r="A27" s="210" t="s">
        <v>1786</v>
      </c>
      <c r="B27" s="210" t="s">
        <v>1787</v>
      </c>
      <c r="C27" s="211" t="s">
        <v>1788</v>
      </c>
      <c r="D27" s="212">
        <v>8001</v>
      </c>
      <c r="E27" s="213">
        <v>80001</v>
      </c>
      <c r="F27" s="211" t="s">
        <v>1752</v>
      </c>
      <c r="G27" s="214">
        <v>1021243</v>
      </c>
      <c r="H27" s="215">
        <v>1081</v>
      </c>
      <c r="I27" s="211" t="s">
        <v>1748</v>
      </c>
      <c r="J27" s="216" t="s">
        <v>1740</v>
      </c>
      <c r="K27" s="216">
        <v>50</v>
      </c>
      <c r="L27" s="217"/>
      <c r="M27" s="218">
        <v>1921417</v>
      </c>
      <c r="N27" s="218"/>
      <c r="O27" s="218">
        <v>0</v>
      </c>
      <c r="P27" s="218"/>
      <c r="Q27" s="218">
        <v>0</v>
      </c>
      <c r="R27" s="218"/>
      <c r="S27" s="218">
        <v>0</v>
      </c>
      <c r="T27" s="218"/>
      <c r="U27" s="218">
        <v>0</v>
      </c>
      <c r="V27" s="218"/>
      <c r="W27" s="218">
        <v>0</v>
      </c>
      <c r="X27" s="218"/>
      <c r="Y27" s="218">
        <v>0</v>
      </c>
      <c r="Z27" s="218"/>
      <c r="AA27" s="215">
        <v>0</v>
      </c>
      <c r="AB27" s="219"/>
      <c r="AC27" s="220"/>
      <c r="AD27" s="219">
        <v>850933</v>
      </c>
      <c r="AE27" s="219"/>
      <c r="AF27" s="219">
        <v>0</v>
      </c>
      <c r="AG27" s="219"/>
      <c r="AH27" s="219">
        <v>0</v>
      </c>
      <c r="AI27" s="219"/>
      <c r="AJ27" s="219">
        <v>0</v>
      </c>
      <c r="AK27" s="219"/>
      <c r="AL27" s="219">
        <v>0</v>
      </c>
      <c r="AM27" s="219"/>
      <c r="AN27" s="219">
        <v>0</v>
      </c>
      <c r="AO27" s="219"/>
      <c r="AP27" s="219">
        <v>0</v>
      </c>
      <c r="AQ27" s="210"/>
      <c r="AR27" s="221"/>
      <c r="AS27" s="222">
        <v>0.44290000000000002</v>
      </c>
      <c r="AT27" s="222"/>
      <c r="AU27" s="222"/>
      <c r="AV27" s="222"/>
      <c r="AW27" s="222"/>
      <c r="AX27" s="222"/>
      <c r="AY27" s="222"/>
      <c r="AZ27" s="222"/>
      <c r="BA27" s="222"/>
      <c r="BB27" s="222"/>
      <c r="BC27" s="222"/>
      <c r="BD27" s="222"/>
      <c r="BE27" s="222"/>
      <c r="BF27" s="210"/>
      <c r="BG27" s="210" t="s">
        <v>1741</v>
      </c>
    </row>
    <row r="28" spans="1:59">
      <c r="A28" s="210" t="s">
        <v>1789</v>
      </c>
      <c r="B28" s="210" t="s">
        <v>1757</v>
      </c>
      <c r="C28" s="211" t="s">
        <v>1758</v>
      </c>
      <c r="D28" s="212">
        <v>5118</v>
      </c>
      <c r="E28" s="213">
        <v>50118</v>
      </c>
      <c r="F28" s="211" t="s">
        <v>1752</v>
      </c>
      <c r="G28" s="214">
        <v>8608208</v>
      </c>
      <c r="H28" s="215">
        <v>1066</v>
      </c>
      <c r="I28" s="211" t="s">
        <v>1748</v>
      </c>
      <c r="J28" s="216" t="s">
        <v>1740</v>
      </c>
      <c r="K28" s="216">
        <v>539</v>
      </c>
      <c r="L28" s="217"/>
      <c r="M28" s="218">
        <v>18100043</v>
      </c>
      <c r="N28" s="218"/>
      <c r="O28" s="218">
        <v>0</v>
      </c>
      <c r="P28" s="218"/>
      <c r="Q28" s="218">
        <v>0</v>
      </c>
      <c r="R28" s="218"/>
      <c r="S28" s="218">
        <v>0</v>
      </c>
      <c r="T28" s="218"/>
      <c r="U28" s="218">
        <v>0</v>
      </c>
      <c r="V28" s="218"/>
      <c r="W28" s="218">
        <v>0</v>
      </c>
      <c r="X28" s="218"/>
      <c r="Y28" s="218">
        <v>56262281</v>
      </c>
      <c r="Z28" s="218"/>
      <c r="AA28" s="215">
        <v>0</v>
      </c>
      <c r="AB28" s="219"/>
      <c r="AC28" s="220"/>
      <c r="AD28" s="219">
        <v>5202961</v>
      </c>
      <c r="AE28" s="219"/>
      <c r="AF28" s="219">
        <v>0</v>
      </c>
      <c r="AG28" s="219"/>
      <c r="AH28" s="219">
        <v>0</v>
      </c>
      <c r="AI28" s="219"/>
      <c r="AJ28" s="219">
        <v>0</v>
      </c>
      <c r="AK28" s="219"/>
      <c r="AL28" s="219">
        <v>0</v>
      </c>
      <c r="AM28" s="219"/>
      <c r="AN28" s="219">
        <v>3759786</v>
      </c>
      <c r="AO28" s="219"/>
      <c r="AP28" s="219">
        <v>0</v>
      </c>
      <c r="AQ28" s="210"/>
      <c r="AR28" s="221"/>
      <c r="AS28" s="222">
        <v>0.28749999999999998</v>
      </c>
      <c r="AT28" s="222"/>
      <c r="AU28" s="222"/>
      <c r="AV28" s="222"/>
      <c r="AW28" s="222"/>
      <c r="AX28" s="222"/>
      <c r="AY28" s="222"/>
      <c r="AZ28" s="222"/>
      <c r="BA28" s="222"/>
      <c r="BB28" s="222"/>
      <c r="BC28" s="222">
        <v>6.6799999999999998E-2</v>
      </c>
      <c r="BD28" s="222"/>
      <c r="BE28" s="222"/>
      <c r="BF28" s="210"/>
      <c r="BG28" s="210" t="s">
        <v>1741</v>
      </c>
    </row>
    <row r="29" spans="1:59">
      <c r="A29" s="210" t="s">
        <v>1789</v>
      </c>
      <c r="B29" s="210" t="s">
        <v>1757</v>
      </c>
      <c r="C29" s="211" t="s">
        <v>1758</v>
      </c>
      <c r="D29" s="212">
        <v>5118</v>
      </c>
      <c r="E29" s="213">
        <v>50118</v>
      </c>
      <c r="F29" s="211" t="s">
        <v>1752</v>
      </c>
      <c r="G29" s="214">
        <v>8608208</v>
      </c>
      <c r="H29" s="215">
        <v>1066</v>
      </c>
      <c r="I29" s="211" t="s">
        <v>1748</v>
      </c>
      <c r="J29" s="216" t="s">
        <v>1747</v>
      </c>
      <c r="K29" s="216">
        <v>527</v>
      </c>
      <c r="L29" s="217"/>
      <c r="M29" s="218">
        <v>18100043</v>
      </c>
      <c r="N29" s="218"/>
      <c r="O29" s="218">
        <v>0</v>
      </c>
      <c r="P29" s="218"/>
      <c r="Q29" s="218">
        <v>0</v>
      </c>
      <c r="R29" s="218"/>
      <c r="S29" s="218">
        <v>0</v>
      </c>
      <c r="T29" s="218"/>
      <c r="U29" s="218">
        <v>0</v>
      </c>
      <c r="V29" s="218"/>
      <c r="W29" s="218">
        <v>0</v>
      </c>
      <c r="X29" s="218"/>
      <c r="Y29" s="218">
        <v>0</v>
      </c>
      <c r="Z29" s="218"/>
      <c r="AA29" s="215">
        <v>0</v>
      </c>
      <c r="AB29" s="219"/>
      <c r="AC29" s="220"/>
      <c r="AD29" s="219">
        <v>0</v>
      </c>
      <c r="AE29" s="219"/>
      <c r="AF29" s="219">
        <v>0</v>
      </c>
      <c r="AG29" s="219"/>
      <c r="AH29" s="219">
        <v>0</v>
      </c>
      <c r="AI29" s="219"/>
      <c r="AJ29" s="219">
        <v>0</v>
      </c>
      <c r="AK29" s="219"/>
      <c r="AL29" s="219">
        <v>0</v>
      </c>
      <c r="AM29" s="219"/>
      <c r="AN29" s="219">
        <v>0</v>
      </c>
      <c r="AO29" s="219"/>
      <c r="AP29" s="219">
        <v>0</v>
      </c>
      <c r="AQ29" s="210"/>
      <c r="AR29" s="221"/>
      <c r="AS29" s="222">
        <v>0</v>
      </c>
      <c r="AT29" s="222"/>
      <c r="AU29" s="222"/>
      <c r="AV29" s="222"/>
      <c r="AW29" s="222"/>
      <c r="AX29" s="222"/>
      <c r="AY29" s="222"/>
      <c r="AZ29" s="222"/>
      <c r="BA29" s="222"/>
      <c r="BB29" s="222"/>
      <c r="BC29" s="222"/>
      <c r="BD29" s="222"/>
      <c r="BE29" s="222"/>
      <c r="BF29" s="210"/>
      <c r="BG29" s="210" t="s">
        <v>1741</v>
      </c>
    </row>
    <row r="30" spans="1:59">
      <c r="A30" s="210" t="s">
        <v>1790</v>
      </c>
      <c r="B30" s="210" t="s">
        <v>1791</v>
      </c>
      <c r="C30" s="211" t="s">
        <v>1736</v>
      </c>
      <c r="D30" s="212">
        <v>2100</v>
      </c>
      <c r="E30" s="213">
        <v>20100</v>
      </c>
      <c r="F30" s="211" t="s">
        <v>1737</v>
      </c>
      <c r="G30" s="214">
        <v>18351295</v>
      </c>
      <c r="H30" s="215">
        <v>1022</v>
      </c>
      <c r="I30" s="211" t="s">
        <v>1748</v>
      </c>
      <c r="J30" s="216" t="s">
        <v>1740</v>
      </c>
      <c r="K30" s="216">
        <v>1022</v>
      </c>
      <c r="L30" s="217"/>
      <c r="M30" s="218">
        <v>7034074</v>
      </c>
      <c r="N30" s="218"/>
      <c r="O30" s="218">
        <v>0</v>
      </c>
      <c r="P30" s="218"/>
      <c r="Q30" s="218">
        <v>0</v>
      </c>
      <c r="R30" s="218"/>
      <c r="S30" s="218">
        <v>0</v>
      </c>
      <c r="T30" s="218"/>
      <c r="U30" s="218">
        <v>0</v>
      </c>
      <c r="V30" s="218"/>
      <c r="W30" s="218">
        <v>0</v>
      </c>
      <c r="X30" s="218"/>
      <c r="Y30" s="218">
        <v>471350200</v>
      </c>
      <c r="Z30" s="218"/>
      <c r="AA30" s="215">
        <v>0</v>
      </c>
      <c r="AB30" s="219"/>
      <c r="AC30" s="220"/>
      <c r="AD30" s="219">
        <v>757533</v>
      </c>
      <c r="AE30" s="219"/>
      <c r="AF30" s="219">
        <v>0</v>
      </c>
      <c r="AG30" s="219"/>
      <c r="AH30" s="219">
        <v>0</v>
      </c>
      <c r="AI30" s="219"/>
      <c r="AJ30" s="219">
        <v>0</v>
      </c>
      <c r="AK30" s="219"/>
      <c r="AL30" s="219">
        <v>757533</v>
      </c>
      <c r="AM30" s="219"/>
      <c r="AN30" s="219">
        <v>54919600</v>
      </c>
      <c r="AO30" s="219"/>
      <c r="AP30" s="219">
        <v>0</v>
      </c>
      <c r="AQ30" s="210"/>
      <c r="AR30" s="221"/>
      <c r="AS30" s="222">
        <v>0.1077</v>
      </c>
      <c r="AT30" s="222"/>
      <c r="AU30" s="222"/>
      <c r="AV30" s="222"/>
      <c r="AW30" s="222"/>
      <c r="AX30" s="222"/>
      <c r="AY30" s="222"/>
      <c r="AZ30" s="222"/>
      <c r="BA30" s="222"/>
      <c r="BB30" s="222"/>
      <c r="BC30" s="222">
        <v>0.11650000000000001</v>
      </c>
      <c r="BD30" s="222"/>
      <c r="BE30" s="222"/>
      <c r="BF30" s="210"/>
      <c r="BG30" s="210" t="s">
        <v>1741</v>
      </c>
    </row>
    <row r="31" spans="1:59">
      <c r="A31" s="210" t="s">
        <v>1792</v>
      </c>
      <c r="B31" s="210" t="s">
        <v>1793</v>
      </c>
      <c r="C31" s="211" t="s">
        <v>1751</v>
      </c>
      <c r="D31" s="212">
        <v>9015</v>
      </c>
      <c r="E31" s="213">
        <v>90015</v>
      </c>
      <c r="F31" s="211" t="s">
        <v>1778</v>
      </c>
      <c r="G31" s="214">
        <v>3281212</v>
      </c>
      <c r="H31" s="215">
        <v>996</v>
      </c>
      <c r="I31" s="211" t="s">
        <v>1746</v>
      </c>
      <c r="J31" s="216" t="s">
        <v>1740</v>
      </c>
      <c r="K31" s="216">
        <v>149</v>
      </c>
      <c r="L31" s="217"/>
      <c r="M31" s="218">
        <v>0</v>
      </c>
      <c r="N31" s="218"/>
      <c r="O31" s="218">
        <v>0</v>
      </c>
      <c r="P31" s="218"/>
      <c r="Q31" s="218">
        <v>0</v>
      </c>
      <c r="R31" s="218"/>
      <c r="S31" s="218">
        <v>0</v>
      </c>
      <c r="T31" s="218"/>
      <c r="U31" s="218">
        <v>0</v>
      </c>
      <c r="V31" s="218"/>
      <c r="W31" s="218">
        <v>0</v>
      </c>
      <c r="X31" s="218"/>
      <c r="Y31" s="218">
        <v>51453351</v>
      </c>
      <c r="Z31" s="218"/>
      <c r="AA31" s="215">
        <v>0</v>
      </c>
      <c r="AB31" s="219"/>
      <c r="AC31" s="220"/>
      <c r="AD31" s="219">
        <v>0</v>
      </c>
      <c r="AE31" s="219"/>
      <c r="AF31" s="219">
        <v>0</v>
      </c>
      <c r="AG31" s="219"/>
      <c r="AH31" s="219">
        <v>0</v>
      </c>
      <c r="AI31" s="219"/>
      <c r="AJ31" s="219">
        <v>0</v>
      </c>
      <c r="AK31" s="219"/>
      <c r="AL31" s="219">
        <v>0</v>
      </c>
      <c r="AM31" s="219"/>
      <c r="AN31" s="219">
        <v>5286597</v>
      </c>
      <c r="AO31" s="219"/>
      <c r="AP31" s="219">
        <v>0</v>
      </c>
      <c r="AQ31" s="210"/>
      <c r="AR31" s="221"/>
      <c r="AS31" s="222"/>
      <c r="AT31" s="222"/>
      <c r="AU31" s="222"/>
      <c r="AV31" s="222"/>
      <c r="AW31" s="222"/>
      <c r="AX31" s="222"/>
      <c r="AY31" s="222"/>
      <c r="AZ31" s="222"/>
      <c r="BA31" s="222"/>
      <c r="BB31" s="222"/>
      <c r="BC31" s="222">
        <v>0.1027</v>
      </c>
      <c r="BD31" s="222"/>
      <c r="BE31" s="222"/>
      <c r="BF31" s="210"/>
      <c r="BG31" s="210" t="s">
        <v>1741</v>
      </c>
    </row>
    <row r="32" spans="1:59">
      <c r="A32" s="210" t="s">
        <v>1794</v>
      </c>
      <c r="B32" s="210" t="s">
        <v>1795</v>
      </c>
      <c r="C32" s="211" t="s">
        <v>1796</v>
      </c>
      <c r="D32" s="212">
        <v>8</v>
      </c>
      <c r="E32" s="213">
        <v>8</v>
      </c>
      <c r="F32" s="211" t="s">
        <v>1752</v>
      </c>
      <c r="G32" s="214">
        <v>1849898</v>
      </c>
      <c r="H32" s="215">
        <v>982</v>
      </c>
      <c r="I32" s="211" t="s">
        <v>1746</v>
      </c>
      <c r="J32" s="216" t="s">
        <v>1740</v>
      </c>
      <c r="K32" s="216">
        <v>116</v>
      </c>
      <c r="L32" s="217"/>
      <c r="M32" s="218">
        <v>0</v>
      </c>
      <c r="N32" s="218"/>
      <c r="O32" s="218">
        <v>0</v>
      </c>
      <c r="P32" s="218"/>
      <c r="Q32" s="218">
        <v>0</v>
      </c>
      <c r="R32" s="218"/>
      <c r="S32" s="218">
        <v>0</v>
      </c>
      <c r="T32" s="218"/>
      <c r="U32" s="218">
        <v>0</v>
      </c>
      <c r="V32" s="218"/>
      <c r="W32" s="218">
        <v>0</v>
      </c>
      <c r="X32" s="218"/>
      <c r="Y32" s="218">
        <v>54389715</v>
      </c>
      <c r="Z32" s="218"/>
      <c r="AA32" s="215">
        <v>0</v>
      </c>
      <c r="AB32" s="219"/>
      <c r="AC32" s="220"/>
      <c r="AD32" s="219">
        <v>0</v>
      </c>
      <c r="AE32" s="219"/>
      <c r="AF32" s="219">
        <v>0</v>
      </c>
      <c r="AG32" s="219"/>
      <c r="AH32" s="219">
        <v>0</v>
      </c>
      <c r="AI32" s="219"/>
      <c r="AJ32" s="219">
        <v>0</v>
      </c>
      <c r="AK32" s="219"/>
      <c r="AL32" s="219">
        <v>0</v>
      </c>
      <c r="AM32" s="219"/>
      <c r="AN32" s="219">
        <v>9045741</v>
      </c>
      <c r="AO32" s="219"/>
      <c r="AP32" s="219">
        <v>0</v>
      </c>
      <c r="AQ32" s="210"/>
      <c r="AR32" s="221"/>
      <c r="AS32" s="222"/>
      <c r="AT32" s="222"/>
      <c r="AU32" s="222"/>
      <c r="AV32" s="222"/>
      <c r="AW32" s="222"/>
      <c r="AX32" s="222"/>
      <c r="AY32" s="222"/>
      <c r="AZ32" s="222"/>
      <c r="BA32" s="222"/>
      <c r="BB32" s="222"/>
      <c r="BC32" s="222">
        <v>0.1663</v>
      </c>
      <c r="BD32" s="222"/>
      <c r="BE32" s="222"/>
      <c r="BF32" s="210"/>
      <c r="BG32" s="210" t="s">
        <v>1741</v>
      </c>
    </row>
    <row r="33" spans="1:59">
      <c r="A33" s="210" t="s">
        <v>1797</v>
      </c>
      <c r="B33" s="210" t="s">
        <v>1798</v>
      </c>
      <c r="C33" s="211" t="s">
        <v>1799</v>
      </c>
      <c r="D33" s="212">
        <v>4022</v>
      </c>
      <c r="E33" s="213">
        <v>40022</v>
      </c>
      <c r="F33" s="211" t="s">
        <v>1752</v>
      </c>
      <c r="G33" s="214">
        <v>4515419</v>
      </c>
      <c r="H33" s="215">
        <v>943</v>
      </c>
      <c r="I33" s="211" t="s">
        <v>1739</v>
      </c>
      <c r="J33" s="216" t="s">
        <v>1740</v>
      </c>
      <c r="K33" s="216">
        <v>212</v>
      </c>
      <c r="L33" s="217"/>
      <c r="M33" s="218">
        <v>0</v>
      </c>
      <c r="N33" s="218"/>
      <c r="O33" s="218">
        <v>0</v>
      </c>
      <c r="P33" s="218"/>
      <c r="Q33" s="218">
        <v>0</v>
      </c>
      <c r="R33" s="218"/>
      <c r="S33" s="218">
        <v>0</v>
      </c>
      <c r="T33" s="218"/>
      <c r="U33" s="218">
        <v>0</v>
      </c>
      <c r="V33" s="218"/>
      <c r="W33" s="218">
        <v>0</v>
      </c>
      <c r="X33" s="218"/>
      <c r="Y33" s="218">
        <v>83566447</v>
      </c>
      <c r="Z33" s="218"/>
      <c r="AA33" s="215">
        <v>0</v>
      </c>
      <c r="AB33" s="219"/>
      <c r="AC33" s="220"/>
      <c r="AD33" s="219">
        <v>0</v>
      </c>
      <c r="AE33" s="219"/>
      <c r="AF33" s="219">
        <v>0</v>
      </c>
      <c r="AG33" s="219"/>
      <c r="AH33" s="219">
        <v>0</v>
      </c>
      <c r="AI33" s="219"/>
      <c r="AJ33" s="219">
        <v>0</v>
      </c>
      <c r="AK33" s="219"/>
      <c r="AL33" s="219">
        <v>0</v>
      </c>
      <c r="AM33" s="219"/>
      <c r="AN33" s="219">
        <v>19692749</v>
      </c>
      <c r="AO33" s="219"/>
      <c r="AP33" s="219">
        <v>0</v>
      </c>
      <c r="AQ33" s="210"/>
      <c r="AR33" s="221"/>
      <c r="AS33" s="222"/>
      <c r="AT33" s="222"/>
      <c r="AU33" s="222"/>
      <c r="AV33" s="222"/>
      <c r="AW33" s="222"/>
      <c r="AX33" s="222"/>
      <c r="AY33" s="222"/>
      <c r="AZ33" s="222"/>
      <c r="BA33" s="222"/>
      <c r="BB33" s="222"/>
      <c r="BC33" s="222">
        <v>0.23569999999999999</v>
      </c>
      <c r="BD33" s="222"/>
      <c r="BE33" s="222"/>
      <c r="BF33" s="210"/>
      <c r="BG33" s="210" t="s">
        <v>1741</v>
      </c>
    </row>
    <row r="34" spans="1:59">
      <c r="A34" s="210" t="s">
        <v>1800</v>
      </c>
      <c r="B34" s="210" t="s">
        <v>1801</v>
      </c>
      <c r="C34" s="211" t="s">
        <v>1767</v>
      </c>
      <c r="D34" s="212">
        <v>3022</v>
      </c>
      <c r="E34" s="213">
        <v>30022</v>
      </c>
      <c r="F34" s="211" t="s">
        <v>1752</v>
      </c>
      <c r="G34" s="214">
        <v>1733853</v>
      </c>
      <c r="H34" s="215">
        <v>930</v>
      </c>
      <c r="I34" s="211" t="s">
        <v>1746</v>
      </c>
      <c r="J34" s="216" t="s">
        <v>1740</v>
      </c>
      <c r="K34" s="216">
        <v>58</v>
      </c>
      <c r="L34" s="217"/>
      <c r="M34" s="218">
        <v>0</v>
      </c>
      <c r="N34" s="218"/>
      <c r="O34" s="218">
        <v>0</v>
      </c>
      <c r="P34" s="218"/>
      <c r="Q34" s="218">
        <v>0</v>
      </c>
      <c r="R34" s="218"/>
      <c r="S34" s="218">
        <v>0</v>
      </c>
      <c r="T34" s="218"/>
      <c r="U34" s="218">
        <v>0</v>
      </c>
      <c r="V34" s="218"/>
      <c r="W34" s="218">
        <v>0</v>
      </c>
      <c r="X34" s="218"/>
      <c r="Y34" s="218">
        <v>30547053</v>
      </c>
      <c r="Z34" s="218"/>
      <c r="AA34" s="215">
        <v>0</v>
      </c>
      <c r="AB34" s="219"/>
      <c r="AC34" s="220"/>
      <c r="AD34" s="219">
        <v>0</v>
      </c>
      <c r="AE34" s="219"/>
      <c r="AF34" s="219">
        <v>0</v>
      </c>
      <c r="AG34" s="219"/>
      <c r="AH34" s="219">
        <v>0</v>
      </c>
      <c r="AI34" s="219"/>
      <c r="AJ34" s="219">
        <v>0</v>
      </c>
      <c r="AK34" s="219"/>
      <c r="AL34" s="219">
        <v>0</v>
      </c>
      <c r="AM34" s="219"/>
      <c r="AN34" s="219">
        <v>2154526</v>
      </c>
      <c r="AO34" s="219"/>
      <c r="AP34" s="219">
        <v>0</v>
      </c>
      <c r="AQ34" s="210"/>
      <c r="AR34" s="221"/>
      <c r="AS34" s="222"/>
      <c r="AT34" s="222"/>
      <c r="AU34" s="222"/>
      <c r="AV34" s="222"/>
      <c r="AW34" s="222"/>
      <c r="AX34" s="222"/>
      <c r="AY34" s="222"/>
      <c r="AZ34" s="222"/>
      <c r="BA34" s="222"/>
      <c r="BB34" s="222"/>
      <c r="BC34" s="222">
        <v>7.0499999999999993E-2</v>
      </c>
      <c r="BD34" s="222"/>
      <c r="BE34" s="222"/>
      <c r="BF34" s="210"/>
      <c r="BG34" s="210" t="s">
        <v>1741</v>
      </c>
    </row>
    <row r="35" spans="1:59">
      <c r="A35" s="210" t="s">
        <v>1802</v>
      </c>
      <c r="B35" s="210" t="s">
        <v>1803</v>
      </c>
      <c r="C35" s="211" t="s">
        <v>1751</v>
      </c>
      <c r="D35" s="212">
        <v>9026</v>
      </c>
      <c r="E35" s="213">
        <v>90026</v>
      </c>
      <c r="F35" s="211" t="s">
        <v>1752</v>
      </c>
      <c r="G35" s="214">
        <v>2956746</v>
      </c>
      <c r="H35" s="215">
        <v>906</v>
      </c>
      <c r="I35" s="211" t="s">
        <v>1746</v>
      </c>
      <c r="J35" s="216" t="s">
        <v>1740</v>
      </c>
      <c r="K35" s="216">
        <v>103</v>
      </c>
      <c r="L35" s="217"/>
      <c r="M35" s="218">
        <v>0</v>
      </c>
      <c r="N35" s="218"/>
      <c r="O35" s="218">
        <v>0</v>
      </c>
      <c r="P35" s="218"/>
      <c r="Q35" s="218">
        <v>0</v>
      </c>
      <c r="R35" s="218"/>
      <c r="S35" s="218">
        <v>0</v>
      </c>
      <c r="T35" s="218"/>
      <c r="U35" s="218">
        <v>0</v>
      </c>
      <c r="V35" s="218"/>
      <c r="W35" s="218">
        <v>0</v>
      </c>
      <c r="X35" s="218"/>
      <c r="Y35" s="218">
        <v>52502166</v>
      </c>
      <c r="Z35" s="218"/>
      <c r="AA35" s="215">
        <v>0</v>
      </c>
      <c r="AB35" s="219"/>
      <c r="AC35" s="220"/>
      <c r="AD35" s="219">
        <v>0</v>
      </c>
      <c r="AE35" s="219"/>
      <c r="AF35" s="219">
        <v>0</v>
      </c>
      <c r="AG35" s="219"/>
      <c r="AH35" s="219">
        <v>0</v>
      </c>
      <c r="AI35" s="219"/>
      <c r="AJ35" s="219">
        <v>0</v>
      </c>
      <c r="AK35" s="219"/>
      <c r="AL35" s="219">
        <v>0</v>
      </c>
      <c r="AM35" s="219"/>
      <c r="AN35" s="219">
        <v>9579691</v>
      </c>
      <c r="AO35" s="219"/>
      <c r="AP35" s="219">
        <v>0</v>
      </c>
      <c r="AQ35" s="210"/>
      <c r="AR35" s="221"/>
      <c r="AS35" s="222"/>
      <c r="AT35" s="222"/>
      <c r="AU35" s="222"/>
      <c r="AV35" s="222"/>
      <c r="AW35" s="222"/>
      <c r="AX35" s="222"/>
      <c r="AY35" s="222"/>
      <c r="AZ35" s="222"/>
      <c r="BA35" s="222"/>
      <c r="BB35" s="222"/>
      <c r="BC35" s="222">
        <v>0.1825</v>
      </c>
      <c r="BD35" s="222"/>
      <c r="BE35" s="222"/>
      <c r="BF35" s="210"/>
      <c r="BG35" s="210" t="s">
        <v>1741</v>
      </c>
    </row>
    <row r="36" spans="1:59">
      <c r="A36" s="210" t="s">
        <v>1804</v>
      </c>
      <c r="B36" s="210" t="s">
        <v>1805</v>
      </c>
      <c r="C36" s="211" t="s">
        <v>1806</v>
      </c>
      <c r="D36" s="212">
        <v>5027</v>
      </c>
      <c r="E36" s="213">
        <v>50027</v>
      </c>
      <c r="F36" s="211" t="s">
        <v>1737</v>
      </c>
      <c r="G36" s="214">
        <v>2650890</v>
      </c>
      <c r="H36" s="215">
        <v>823</v>
      </c>
      <c r="I36" s="211" t="s">
        <v>1746</v>
      </c>
      <c r="J36" s="216" t="s">
        <v>1740</v>
      </c>
      <c r="K36" s="216">
        <v>76</v>
      </c>
      <c r="L36" s="217"/>
      <c r="M36" s="218">
        <v>0</v>
      </c>
      <c r="N36" s="218"/>
      <c r="O36" s="218">
        <v>0</v>
      </c>
      <c r="P36" s="218"/>
      <c r="Q36" s="218">
        <v>0</v>
      </c>
      <c r="R36" s="218"/>
      <c r="S36" s="218">
        <v>0</v>
      </c>
      <c r="T36" s="218"/>
      <c r="U36" s="218">
        <v>0</v>
      </c>
      <c r="V36" s="218"/>
      <c r="W36" s="218">
        <v>0</v>
      </c>
      <c r="X36" s="218"/>
      <c r="Y36" s="218">
        <v>31871652</v>
      </c>
      <c r="Z36" s="218"/>
      <c r="AA36" s="215">
        <v>0</v>
      </c>
      <c r="AB36" s="219"/>
      <c r="AC36" s="220"/>
      <c r="AD36" s="219">
        <v>0</v>
      </c>
      <c r="AE36" s="219"/>
      <c r="AF36" s="219">
        <v>0</v>
      </c>
      <c r="AG36" s="219"/>
      <c r="AH36" s="219">
        <v>0</v>
      </c>
      <c r="AI36" s="219"/>
      <c r="AJ36" s="219">
        <v>0</v>
      </c>
      <c r="AK36" s="219"/>
      <c r="AL36" s="219">
        <v>0</v>
      </c>
      <c r="AM36" s="219"/>
      <c r="AN36" s="219">
        <v>4153269</v>
      </c>
      <c r="AO36" s="219"/>
      <c r="AP36" s="219">
        <v>0</v>
      </c>
      <c r="AQ36" s="210"/>
      <c r="AR36" s="221"/>
      <c r="AS36" s="222"/>
      <c r="AT36" s="222"/>
      <c r="AU36" s="222"/>
      <c r="AV36" s="222"/>
      <c r="AW36" s="222"/>
      <c r="AX36" s="222"/>
      <c r="AY36" s="222"/>
      <c r="AZ36" s="222"/>
      <c r="BA36" s="222"/>
      <c r="BB36" s="222"/>
      <c r="BC36" s="222">
        <v>0.1303</v>
      </c>
      <c r="BD36" s="222"/>
      <c r="BE36" s="222"/>
      <c r="BF36" s="210"/>
      <c r="BG36" s="210" t="s">
        <v>1741</v>
      </c>
    </row>
    <row r="37" spans="1:59">
      <c r="A37" s="210" t="s">
        <v>1804</v>
      </c>
      <c r="B37" s="210" t="s">
        <v>1805</v>
      </c>
      <c r="C37" s="211" t="s">
        <v>1806</v>
      </c>
      <c r="D37" s="212">
        <v>5027</v>
      </c>
      <c r="E37" s="213">
        <v>50027</v>
      </c>
      <c r="F37" s="211" t="s">
        <v>1737</v>
      </c>
      <c r="G37" s="214">
        <v>2650890</v>
      </c>
      <c r="H37" s="215">
        <v>823</v>
      </c>
      <c r="I37" s="211" t="s">
        <v>1748</v>
      </c>
      <c r="J37" s="216" t="s">
        <v>1747</v>
      </c>
      <c r="K37" s="216">
        <v>20</v>
      </c>
      <c r="L37" s="217"/>
      <c r="M37" s="218">
        <v>213780</v>
      </c>
      <c r="N37" s="218"/>
      <c r="O37" s="218">
        <v>0</v>
      </c>
      <c r="P37" s="218"/>
      <c r="Q37" s="218">
        <v>0</v>
      </c>
      <c r="R37" s="218"/>
      <c r="S37" s="218">
        <v>0</v>
      </c>
      <c r="T37" s="218"/>
      <c r="U37" s="218">
        <v>0</v>
      </c>
      <c r="V37" s="218"/>
      <c r="W37" s="218">
        <v>0</v>
      </c>
      <c r="X37" s="218"/>
      <c r="Y37" s="218">
        <v>0</v>
      </c>
      <c r="Z37" s="218"/>
      <c r="AA37" s="215">
        <v>0</v>
      </c>
      <c r="AB37" s="219"/>
      <c r="AC37" s="220"/>
      <c r="AD37" s="219">
        <v>63438</v>
      </c>
      <c r="AE37" s="219"/>
      <c r="AF37" s="219">
        <v>0</v>
      </c>
      <c r="AG37" s="219"/>
      <c r="AH37" s="219">
        <v>0</v>
      </c>
      <c r="AI37" s="219"/>
      <c r="AJ37" s="219">
        <v>0</v>
      </c>
      <c r="AK37" s="219"/>
      <c r="AL37" s="219">
        <v>0</v>
      </c>
      <c r="AM37" s="219"/>
      <c r="AN37" s="219">
        <v>0</v>
      </c>
      <c r="AO37" s="219"/>
      <c r="AP37" s="219">
        <v>0</v>
      </c>
      <c r="AQ37" s="210"/>
      <c r="AR37" s="221"/>
      <c r="AS37" s="222">
        <v>0.29670000000000002</v>
      </c>
      <c r="AT37" s="222"/>
      <c r="AU37" s="222"/>
      <c r="AV37" s="222"/>
      <c r="AW37" s="222"/>
      <c r="AX37" s="222"/>
      <c r="AY37" s="222"/>
      <c r="AZ37" s="222"/>
      <c r="BA37" s="222"/>
      <c r="BB37" s="222"/>
      <c r="BC37" s="222"/>
      <c r="BD37" s="222"/>
      <c r="BE37" s="222"/>
      <c r="BF37" s="210"/>
      <c r="BG37" s="210" t="s">
        <v>1741</v>
      </c>
    </row>
    <row r="38" spans="1:59">
      <c r="A38" s="210" t="s">
        <v>1807</v>
      </c>
      <c r="B38" s="210" t="s">
        <v>1808</v>
      </c>
      <c r="C38" s="211" t="s">
        <v>1751</v>
      </c>
      <c r="D38" s="212">
        <v>9013</v>
      </c>
      <c r="E38" s="213">
        <v>90013</v>
      </c>
      <c r="F38" s="211" t="s">
        <v>1752</v>
      </c>
      <c r="G38" s="214">
        <v>1664496</v>
      </c>
      <c r="H38" s="215">
        <v>635</v>
      </c>
      <c r="I38" s="211" t="s">
        <v>1746</v>
      </c>
      <c r="J38" s="216" t="s">
        <v>1740</v>
      </c>
      <c r="K38" s="216">
        <v>61</v>
      </c>
      <c r="L38" s="217"/>
      <c r="M38" s="218">
        <v>0</v>
      </c>
      <c r="N38" s="218"/>
      <c r="O38" s="218">
        <v>0</v>
      </c>
      <c r="P38" s="218"/>
      <c r="Q38" s="218">
        <v>0</v>
      </c>
      <c r="R38" s="218"/>
      <c r="S38" s="218">
        <v>0</v>
      </c>
      <c r="T38" s="218"/>
      <c r="U38" s="218">
        <v>0</v>
      </c>
      <c r="V38" s="218"/>
      <c r="W38" s="218">
        <v>0</v>
      </c>
      <c r="X38" s="218"/>
      <c r="Y38" s="218">
        <v>22062611</v>
      </c>
      <c r="Z38" s="218"/>
      <c r="AA38" s="215">
        <v>0</v>
      </c>
      <c r="AB38" s="219"/>
      <c r="AC38" s="220"/>
      <c r="AD38" s="219">
        <v>0</v>
      </c>
      <c r="AE38" s="219"/>
      <c r="AF38" s="219">
        <v>0</v>
      </c>
      <c r="AG38" s="219"/>
      <c r="AH38" s="219">
        <v>0</v>
      </c>
      <c r="AI38" s="219"/>
      <c r="AJ38" s="219">
        <v>0</v>
      </c>
      <c r="AK38" s="219"/>
      <c r="AL38" s="219">
        <v>0</v>
      </c>
      <c r="AM38" s="219"/>
      <c r="AN38" s="219">
        <v>3093884</v>
      </c>
      <c r="AO38" s="219"/>
      <c r="AP38" s="219">
        <v>0</v>
      </c>
      <c r="AQ38" s="210"/>
      <c r="AR38" s="221"/>
      <c r="AS38" s="222"/>
      <c r="AT38" s="222"/>
      <c r="AU38" s="222"/>
      <c r="AV38" s="222"/>
      <c r="AW38" s="222"/>
      <c r="AX38" s="222"/>
      <c r="AY38" s="222"/>
      <c r="AZ38" s="222"/>
      <c r="BA38" s="222"/>
      <c r="BB38" s="222"/>
      <c r="BC38" s="222">
        <v>0.14019999999999999</v>
      </c>
      <c r="BD38" s="222"/>
      <c r="BE38" s="222"/>
      <c r="BF38" s="210"/>
      <c r="BG38" s="210" t="s">
        <v>1741</v>
      </c>
    </row>
    <row r="39" spans="1:59">
      <c r="A39" s="210" t="s">
        <v>1809</v>
      </c>
      <c r="B39" s="210" t="s">
        <v>1810</v>
      </c>
      <c r="C39" s="211" t="s">
        <v>1751</v>
      </c>
      <c r="D39" s="212">
        <v>9003</v>
      </c>
      <c r="E39" s="213">
        <v>90003</v>
      </c>
      <c r="F39" s="211" t="s">
        <v>1752</v>
      </c>
      <c r="G39" s="214">
        <v>3281212</v>
      </c>
      <c r="H39" s="215">
        <v>616</v>
      </c>
      <c r="I39" s="211" t="s">
        <v>1739</v>
      </c>
      <c r="J39" s="216" t="s">
        <v>1740</v>
      </c>
      <c r="K39" s="216">
        <v>599</v>
      </c>
      <c r="L39" s="217"/>
      <c r="M39" s="218">
        <v>0</v>
      </c>
      <c r="N39" s="218"/>
      <c r="O39" s="218">
        <v>0</v>
      </c>
      <c r="P39" s="218"/>
      <c r="Q39" s="218">
        <v>0</v>
      </c>
      <c r="R39" s="218"/>
      <c r="S39" s="218">
        <v>0</v>
      </c>
      <c r="T39" s="218"/>
      <c r="U39" s="218">
        <v>0</v>
      </c>
      <c r="V39" s="218"/>
      <c r="W39" s="218">
        <v>0</v>
      </c>
      <c r="X39" s="218"/>
      <c r="Y39" s="218">
        <v>298200780</v>
      </c>
      <c r="Z39" s="218"/>
      <c r="AA39" s="215">
        <v>0</v>
      </c>
      <c r="AB39" s="219"/>
      <c r="AC39" s="220"/>
      <c r="AD39" s="219">
        <v>0</v>
      </c>
      <c r="AE39" s="219"/>
      <c r="AF39" s="219">
        <v>0</v>
      </c>
      <c r="AG39" s="219"/>
      <c r="AH39" s="219">
        <v>0</v>
      </c>
      <c r="AI39" s="219"/>
      <c r="AJ39" s="219">
        <v>0</v>
      </c>
      <c r="AK39" s="219"/>
      <c r="AL39" s="219">
        <v>0</v>
      </c>
      <c r="AM39" s="219"/>
      <c r="AN39" s="219">
        <v>61097126</v>
      </c>
      <c r="AO39" s="219"/>
      <c r="AP39" s="219">
        <v>0</v>
      </c>
      <c r="AQ39" s="210"/>
      <c r="AR39" s="221"/>
      <c r="AS39" s="222"/>
      <c r="AT39" s="222"/>
      <c r="AU39" s="222"/>
      <c r="AV39" s="222"/>
      <c r="AW39" s="222"/>
      <c r="AX39" s="222"/>
      <c r="AY39" s="222"/>
      <c r="AZ39" s="222"/>
      <c r="BA39" s="222"/>
      <c r="BB39" s="222"/>
      <c r="BC39" s="222">
        <v>0.2049</v>
      </c>
      <c r="BD39" s="222"/>
      <c r="BE39" s="222"/>
      <c r="BF39" s="210"/>
      <c r="BG39" s="210" t="s">
        <v>1741</v>
      </c>
    </row>
    <row r="40" spans="1:59">
      <c r="A40" s="210" t="s">
        <v>1811</v>
      </c>
      <c r="B40" s="210" t="s">
        <v>1812</v>
      </c>
      <c r="C40" s="211" t="s">
        <v>1813</v>
      </c>
      <c r="D40" s="212">
        <v>7006</v>
      </c>
      <c r="E40" s="213">
        <v>70006</v>
      </c>
      <c r="F40" s="211" t="s">
        <v>1752</v>
      </c>
      <c r="G40" s="214">
        <v>2150706</v>
      </c>
      <c r="H40" s="215">
        <v>493</v>
      </c>
      <c r="I40" s="211" t="s">
        <v>1746</v>
      </c>
      <c r="J40" s="216" t="s">
        <v>1740</v>
      </c>
      <c r="K40" s="216">
        <v>50</v>
      </c>
      <c r="L40" s="217"/>
      <c r="M40" s="218">
        <v>0</v>
      </c>
      <c r="N40" s="218"/>
      <c r="O40" s="218">
        <v>0</v>
      </c>
      <c r="P40" s="218"/>
      <c r="Q40" s="218">
        <v>0</v>
      </c>
      <c r="R40" s="218"/>
      <c r="S40" s="218">
        <v>0</v>
      </c>
      <c r="T40" s="218"/>
      <c r="U40" s="218">
        <v>0</v>
      </c>
      <c r="V40" s="218"/>
      <c r="W40" s="218">
        <v>0</v>
      </c>
      <c r="X40" s="218"/>
      <c r="Y40" s="218">
        <v>36496148</v>
      </c>
      <c r="Z40" s="218"/>
      <c r="AA40" s="215">
        <v>0</v>
      </c>
      <c r="AB40" s="219"/>
      <c r="AC40" s="220"/>
      <c r="AD40" s="219">
        <v>0</v>
      </c>
      <c r="AE40" s="219"/>
      <c r="AF40" s="219">
        <v>0</v>
      </c>
      <c r="AG40" s="219"/>
      <c r="AH40" s="219">
        <v>0</v>
      </c>
      <c r="AI40" s="219"/>
      <c r="AJ40" s="219">
        <v>0</v>
      </c>
      <c r="AK40" s="219"/>
      <c r="AL40" s="219">
        <v>0</v>
      </c>
      <c r="AM40" s="219"/>
      <c r="AN40" s="219">
        <v>5934378</v>
      </c>
      <c r="AO40" s="219"/>
      <c r="AP40" s="219">
        <v>0</v>
      </c>
      <c r="AQ40" s="210"/>
      <c r="AR40" s="221"/>
      <c r="AS40" s="222"/>
      <c r="AT40" s="222"/>
      <c r="AU40" s="222"/>
      <c r="AV40" s="222"/>
      <c r="AW40" s="222"/>
      <c r="AX40" s="222"/>
      <c r="AY40" s="222"/>
      <c r="AZ40" s="222"/>
      <c r="BA40" s="222"/>
      <c r="BB40" s="222"/>
      <c r="BC40" s="222">
        <v>0.16259999999999999</v>
      </c>
      <c r="BD40" s="222"/>
      <c r="BE40" s="222"/>
      <c r="BF40" s="210"/>
      <c r="BG40" s="210" t="s">
        <v>1741</v>
      </c>
    </row>
    <row r="41" spans="1:59">
      <c r="A41" s="210" t="s">
        <v>1814</v>
      </c>
      <c r="B41" s="210" t="s">
        <v>1815</v>
      </c>
      <c r="C41" s="211" t="s">
        <v>1816</v>
      </c>
      <c r="D41" s="212">
        <v>5015</v>
      </c>
      <c r="E41" s="213">
        <v>50015</v>
      </c>
      <c r="F41" s="211" t="s">
        <v>1752</v>
      </c>
      <c r="G41" s="214">
        <v>1780673</v>
      </c>
      <c r="H41" s="215">
        <v>418</v>
      </c>
      <c r="I41" s="211" t="s">
        <v>1746</v>
      </c>
      <c r="J41" s="216" t="s">
        <v>1740</v>
      </c>
      <c r="K41" s="216">
        <v>6</v>
      </c>
      <c r="L41" s="217"/>
      <c r="M41" s="218">
        <v>0</v>
      </c>
      <c r="N41" s="218"/>
      <c r="O41" s="218">
        <v>0</v>
      </c>
      <c r="P41" s="218"/>
      <c r="Q41" s="218">
        <v>0</v>
      </c>
      <c r="R41" s="218"/>
      <c r="S41" s="218">
        <v>0</v>
      </c>
      <c r="T41" s="218"/>
      <c r="U41" s="218">
        <v>0</v>
      </c>
      <c r="V41" s="218"/>
      <c r="W41" s="218">
        <v>0</v>
      </c>
      <c r="X41" s="218"/>
      <c r="Y41" s="218">
        <v>11321758</v>
      </c>
      <c r="Z41" s="218"/>
      <c r="AA41" s="215">
        <v>0</v>
      </c>
      <c r="AB41" s="219"/>
      <c r="AC41" s="220"/>
      <c r="AD41" s="219">
        <v>0</v>
      </c>
      <c r="AE41" s="219"/>
      <c r="AF41" s="219">
        <v>0</v>
      </c>
      <c r="AG41" s="219"/>
      <c r="AH41" s="219">
        <v>0</v>
      </c>
      <c r="AI41" s="219"/>
      <c r="AJ41" s="219">
        <v>0</v>
      </c>
      <c r="AK41" s="219"/>
      <c r="AL41" s="219">
        <v>0</v>
      </c>
      <c r="AM41" s="219"/>
      <c r="AN41" s="219">
        <v>625941</v>
      </c>
      <c r="AO41" s="219"/>
      <c r="AP41" s="219">
        <v>0</v>
      </c>
      <c r="AQ41" s="210"/>
      <c r="AR41" s="221"/>
      <c r="AS41" s="222"/>
      <c r="AT41" s="222"/>
      <c r="AU41" s="222"/>
      <c r="AV41" s="222"/>
      <c r="AW41" s="222"/>
      <c r="AX41" s="222"/>
      <c r="AY41" s="222"/>
      <c r="AZ41" s="222"/>
      <c r="BA41" s="222"/>
      <c r="BB41" s="222"/>
      <c r="BC41" s="222">
        <v>5.5300000000000002E-2</v>
      </c>
      <c r="BD41" s="222"/>
      <c r="BE41" s="222"/>
      <c r="BF41" s="210"/>
      <c r="BG41" s="210" t="s">
        <v>1741</v>
      </c>
    </row>
    <row r="42" spans="1:59">
      <c r="A42" s="210" t="s">
        <v>1814</v>
      </c>
      <c r="B42" s="210" t="s">
        <v>1815</v>
      </c>
      <c r="C42" s="211" t="s">
        <v>1816</v>
      </c>
      <c r="D42" s="212">
        <v>5015</v>
      </c>
      <c r="E42" s="213">
        <v>50015</v>
      </c>
      <c r="F42" s="211" t="s">
        <v>1752</v>
      </c>
      <c r="G42" s="214">
        <v>1780673</v>
      </c>
      <c r="H42" s="215">
        <v>418</v>
      </c>
      <c r="I42" s="211" t="s">
        <v>1739</v>
      </c>
      <c r="J42" s="216" t="s">
        <v>1740</v>
      </c>
      <c r="K42" s="216">
        <v>16</v>
      </c>
      <c r="L42" s="217"/>
      <c r="M42" s="218">
        <v>0</v>
      </c>
      <c r="N42" s="218"/>
      <c r="O42" s="218">
        <v>0</v>
      </c>
      <c r="P42" s="218"/>
      <c r="Q42" s="218">
        <v>0</v>
      </c>
      <c r="R42" s="218"/>
      <c r="S42" s="218">
        <v>0</v>
      </c>
      <c r="T42" s="218"/>
      <c r="U42" s="218">
        <v>0</v>
      </c>
      <c r="V42" s="218"/>
      <c r="W42" s="218">
        <v>0</v>
      </c>
      <c r="X42" s="218"/>
      <c r="Y42" s="218">
        <v>20768378</v>
      </c>
      <c r="Z42" s="218"/>
      <c r="AA42" s="215">
        <v>0</v>
      </c>
      <c r="AB42" s="219"/>
      <c r="AC42" s="220"/>
      <c r="AD42" s="219">
        <v>0</v>
      </c>
      <c r="AE42" s="219"/>
      <c r="AF42" s="219">
        <v>0</v>
      </c>
      <c r="AG42" s="219"/>
      <c r="AH42" s="219">
        <v>0</v>
      </c>
      <c r="AI42" s="219"/>
      <c r="AJ42" s="219">
        <v>0</v>
      </c>
      <c r="AK42" s="219"/>
      <c r="AL42" s="219">
        <v>0</v>
      </c>
      <c r="AM42" s="219"/>
      <c r="AN42" s="219">
        <v>2295631</v>
      </c>
      <c r="AO42" s="219"/>
      <c r="AP42" s="219">
        <v>0</v>
      </c>
      <c r="AQ42" s="210"/>
      <c r="AR42" s="221"/>
      <c r="AS42" s="222"/>
      <c r="AT42" s="222"/>
      <c r="AU42" s="222"/>
      <c r="AV42" s="222"/>
      <c r="AW42" s="222"/>
      <c r="AX42" s="222"/>
      <c r="AY42" s="222"/>
      <c r="AZ42" s="222"/>
      <c r="BA42" s="222"/>
      <c r="BB42" s="222"/>
      <c r="BC42" s="222">
        <v>0.1105</v>
      </c>
      <c r="BD42" s="222"/>
      <c r="BE42" s="222"/>
      <c r="BF42" s="210"/>
      <c r="BG42" s="210" t="s">
        <v>1741</v>
      </c>
    </row>
    <row r="43" spans="1:59">
      <c r="A43" s="210" t="s">
        <v>1817</v>
      </c>
      <c r="B43" s="210" t="s">
        <v>1818</v>
      </c>
      <c r="C43" s="211" t="s">
        <v>1819</v>
      </c>
      <c r="D43" s="212">
        <v>3083</v>
      </c>
      <c r="E43" s="213">
        <v>30083</v>
      </c>
      <c r="F43" s="211" t="s">
        <v>1752</v>
      </c>
      <c r="G43" s="214">
        <v>1439666</v>
      </c>
      <c r="H43" s="215">
        <v>417</v>
      </c>
      <c r="I43" s="211" t="s">
        <v>1746</v>
      </c>
      <c r="J43" s="216" t="s">
        <v>1740</v>
      </c>
      <c r="K43" s="216">
        <v>6</v>
      </c>
      <c r="L43" s="217"/>
      <c r="M43" s="218">
        <v>0</v>
      </c>
      <c r="N43" s="218"/>
      <c r="O43" s="218">
        <v>0</v>
      </c>
      <c r="P43" s="218"/>
      <c r="Q43" s="218">
        <v>0</v>
      </c>
      <c r="R43" s="218"/>
      <c r="S43" s="218">
        <v>0</v>
      </c>
      <c r="T43" s="218"/>
      <c r="U43" s="218">
        <v>0</v>
      </c>
      <c r="V43" s="218"/>
      <c r="W43" s="218">
        <v>0</v>
      </c>
      <c r="X43" s="218"/>
      <c r="Y43" s="218">
        <v>3318000</v>
      </c>
      <c r="Z43" s="218"/>
      <c r="AA43" s="215">
        <v>0</v>
      </c>
      <c r="AB43" s="219"/>
      <c r="AC43" s="220"/>
      <c r="AD43" s="219">
        <v>0</v>
      </c>
      <c r="AE43" s="219"/>
      <c r="AF43" s="219">
        <v>0</v>
      </c>
      <c r="AG43" s="219"/>
      <c r="AH43" s="219">
        <v>0</v>
      </c>
      <c r="AI43" s="219"/>
      <c r="AJ43" s="219">
        <v>0</v>
      </c>
      <c r="AK43" s="219"/>
      <c r="AL43" s="219">
        <v>0</v>
      </c>
      <c r="AM43" s="219"/>
      <c r="AN43" s="219">
        <v>345837</v>
      </c>
      <c r="AO43" s="219"/>
      <c r="AP43" s="219">
        <v>0</v>
      </c>
      <c r="AQ43" s="210"/>
      <c r="AR43" s="221"/>
      <c r="AS43" s="222"/>
      <c r="AT43" s="222"/>
      <c r="AU43" s="222"/>
      <c r="AV43" s="222"/>
      <c r="AW43" s="222"/>
      <c r="AX43" s="222"/>
      <c r="AY43" s="222"/>
      <c r="AZ43" s="222"/>
      <c r="BA43" s="222"/>
      <c r="BB43" s="222"/>
      <c r="BC43" s="222">
        <v>0.1042</v>
      </c>
      <c r="BD43" s="222"/>
      <c r="BE43" s="222"/>
      <c r="BF43" s="210"/>
      <c r="BG43" s="210" t="s">
        <v>1741</v>
      </c>
    </row>
    <row r="44" spans="1:59">
      <c r="A44" s="210" t="s">
        <v>1820</v>
      </c>
      <c r="B44" s="210" t="s">
        <v>1821</v>
      </c>
      <c r="C44" s="211" t="s">
        <v>1822</v>
      </c>
      <c r="D44" s="212">
        <v>4008</v>
      </c>
      <c r="E44" s="213">
        <v>40008</v>
      </c>
      <c r="F44" s="211" t="s">
        <v>1778</v>
      </c>
      <c r="G44" s="214">
        <v>1249442</v>
      </c>
      <c r="H44" s="215">
        <v>409</v>
      </c>
      <c r="I44" s="211" t="s">
        <v>1746</v>
      </c>
      <c r="J44" s="216" t="s">
        <v>1740</v>
      </c>
      <c r="K44" s="216">
        <v>36</v>
      </c>
      <c r="L44" s="217"/>
      <c r="M44" s="218">
        <v>0</v>
      </c>
      <c r="N44" s="218"/>
      <c r="O44" s="218">
        <v>0</v>
      </c>
      <c r="P44" s="218"/>
      <c r="Q44" s="218">
        <v>0</v>
      </c>
      <c r="R44" s="218"/>
      <c r="S44" s="218">
        <v>0</v>
      </c>
      <c r="T44" s="218"/>
      <c r="U44" s="218">
        <v>0</v>
      </c>
      <c r="V44" s="218"/>
      <c r="W44" s="218">
        <v>0</v>
      </c>
      <c r="X44" s="218"/>
      <c r="Y44" s="218">
        <v>16786660</v>
      </c>
      <c r="Z44" s="218"/>
      <c r="AA44" s="215">
        <v>0</v>
      </c>
      <c r="AB44" s="219"/>
      <c r="AC44" s="220"/>
      <c r="AD44" s="219">
        <v>0</v>
      </c>
      <c r="AE44" s="219"/>
      <c r="AF44" s="219">
        <v>0</v>
      </c>
      <c r="AG44" s="219"/>
      <c r="AH44" s="219">
        <v>0</v>
      </c>
      <c r="AI44" s="219"/>
      <c r="AJ44" s="219">
        <v>0</v>
      </c>
      <c r="AK44" s="219"/>
      <c r="AL44" s="219">
        <v>0</v>
      </c>
      <c r="AM44" s="219"/>
      <c r="AN44" s="219">
        <v>2267804</v>
      </c>
      <c r="AO44" s="219"/>
      <c r="AP44" s="219">
        <v>0</v>
      </c>
      <c r="AQ44" s="210"/>
      <c r="AR44" s="221"/>
      <c r="AS44" s="222"/>
      <c r="AT44" s="222"/>
      <c r="AU44" s="222"/>
      <c r="AV44" s="222"/>
      <c r="AW44" s="222"/>
      <c r="AX44" s="222"/>
      <c r="AY44" s="222"/>
      <c r="AZ44" s="222"/>
      <c r="BA44" s="222"/>
      <c r="BB44" s="222"/>
      <c r="BC44" s="222">
        <v>0.1351</v>
      </c>
      <c r="BD44" s="222"/>
      <c r="BE44" s="222"/>
      <c r="BF44" s="210"/>
      <c r="BG44" s="210" t="s">
        <v>1741</v>
      </c>
    </row>
    <row r="45" spans="1:59">
      <c r="A45" s="210" t="s">
        <v>1823</v>
      </c>
      <c r="B45" s="210" t="s">
        <v>1824</v>
      </c>
      <c r="C45" s="211" t="s">
        <v>1825</v>
      </c>
      <c r="D45" s="212">
        <v>40</v>
      </c>
      <c r="E45" s="213">
        <v>40</v>
      </c>
      <c r="F45" s="211" t="s">
        <v>1752</v>
      </c>
      <c r="G45" s="214">
        <v>3059393</v>
      </c>
      <c r="H45" s="215">
        <v>381</v>
      </c>
      <c r="I45" s="211" t="s">
        <v>1748</v>
      </c>
      <c r="J45" s="216" t="s">
        <v>1747</v>
      </c>
      <c r="K45" s="216">
        <v>70</v>
      </c>
      <c r="L45" s="217"/>
      <c r="M45" s="218">
        <v>625305</v>
      </c>
      <c r="N45" s="218"/>
      <c r="O45" s="218">
        <v>0</v>
      </c>
      <c r="P45" s="218"/>
      <c r="Q45" s="218">
        <v>0</v>
      </c>
      <c r="R45" s="218"/>
      <c r="S45" s="218">
        <v>0</v>
      </c>
      <c r="T45" s="218"/>
      <c r="U45" s="218">
        <v>0</v>
      </c>
      <c r="V45" s="218"/>
      <c r="W45" s="218">
        <v>0</v>
      </c>
      <c r="X45" s="218"/>
      <c r="Y45" s="218">
        <v>0</v>
      </c>
      <c r="Z45" s="218"/>
      <c r="AA45" s="215">
        <v>0</v>
      </c>
      <c r="AB45" s="219"/>
      <c r="AC45" s="220"/>
      <c r="AD45" s="219">
        <v>335545</v>
      </c>
      <c r="AE45" s="219"/>
      <c r="AF45" s="219">
        <v>0</v>
      </c>
      <c r="AG45" s="219"/>
      <c r="AH45" s="219">
        <v>0</v>
      </c>
      <c r="AI45" s="219"/>
      <c r="AJ45" s="219">
        <v>0</v>
      </c>
      <c r="AK45" s="219"/>
      <c r="AL45" s="219">
        <v>0</v>
      </c>
      <c r="AM45" s="219"/>
      <c r="AN45" s="219">
        <v>0</v>
      </c>
      <c r="AO45" s="219"/>
      <c r="AP45" s="219">
        <v>0</v>
      </c>
      <c r="AQ45" s="210"/>
      <c r="AR45" s="221"/>
      <c r="AS45" s="222">
        <v>0.53659999999999997</v>
      </c>
      <c r="AT45" s="222"/>
      <c r="AU45" s="222"/>
      <c r="AV45" s="222"/>
      <c r="AW45" s="222"/>
      <c r="AX45" s="222"/>
      <c r="AY45" s="222"/>
      <c r="AZ45" s="222"/>
      <c r="BA45" s="222"/>
      <c r="BB45" s="222"/>
      <c r="BC45" s="222"/>
      <c r="BD45" s="222"/>
      <c r="BE45" s="222"/>
      <c r="BF45" s="210"/>
      <c r="BG45" s="210" t="s">
        <v>1741</v>
      </c>
    </row>
    <row r="46" spans="1:59">
      <c r="A46" s="210" t="s">
        <v>1823</v>
      </c>
      <c r="B46" s="210" t="s">
        <v>1824</v>
      </c>
      <c r="C46" s="211" t="s">
        <v>1825</v>
      </c>
      <c r="D46" s="212">
        <v>40</v>
      </c>
      <c r="E46" s="213">
        <v>40</v>
      </c>
      <c r="F46" s="211" t="s">
        <v>1752</v>
      </c>
      <c r="G46" s="214">
        <v>3059393</v>
      </c>
      <c r="H46" s="215">
        <v>381</v>
      </c>
      <c r="I46" s="211" t="s">
        <v>1746</v>
      </c>
      <c r="J46" s="216" t="s">
        <v>1740</v>
      </c>
      <c r="K46" s="216">
        <v>48</v>
      </c>
      <c r="L46" s="217"/>
      <c r="M46" s="218">
        <v>0</v>
      </c>
      <c r="N46" s="218"/>
      <c r="O46" s="218">
        <v>0</v>
      </c>
      <c r="P46" s="218"/>
      <c r="Q46" s="218">
        <v>0</v>
      </c>
      <c r="R46" s="218"/>
      <c r="S46" s="218">
        <v>0</v>
      </c>
      <c r="T46" s="218"/>
      <c r="U46" s="218">
        <v>0</v>
      </c>
      <c r="V46" s="218"/>
      <c r="W46" s="218">
        <v>0</v>
      </c>
      <c r="X46" s="218"/>
      <c r="Y46" s="218">
        <v>20355203</v>
      </c>
      <c r="Z46" s="218"/>
      <c r="AA46" s="215">
        <v>0</v>
      </c>
      <c r="AB46" s="219"/>
      <c r="AC46" s="220"/>
      <c r="AD46" s="219">
        <v>0</v>
      </c>
      <c r="AE46" s="219"/>
      <c r="AF46" s="219">
        <v>0</v>
      </c>
      <c r="AG46" s="219"/>
      <c r="AH46" s="219">
        <v>0</v>
      </c>
      <c r="AI46" s="219"/>
      <c r="AJ46" s="219">
        <v>0</v>
      </c>
      <c r="AK46" s="219"/>
      <c r="AL46" s="219">
        <v>0</v>
      </c>
      <c r="AM46" s="219"/>
      <c r="AN46" s="219">
        <v>4232555</v>
      </c>
      <c r="AO46" s="219"/>
      <c r="AP46" s="219">
        <v>0</v>
      </c>
      <c r="AQ46" s="210"/>
      <c r="AR46" s="221"/>
      <c r="AS46" s="222"/>
      <c r="AT46" s="222"/>
      <c r="AU46" s="222"/>
      <c r="AV46" s="222"/>
      <c r="AW46" s="222"/>
      <c r="AX46" s="222"/>
      <c r="AY46" s="222"/>
      <c r="AZ46" s="222"/>
      <c r="BA46" s="222"/>
      <c r="BB46" s="222"/>
      <c r="BC46" s="222">
        <v>0.2079</v>
      </c>
      <c r="BD46" s="222"/>
      <c r="BE46" s="222"/>
      <c r="BF46" s="210"/>
      <c r="BG46" s="210" t="s">
        <v>1741</v>
      </c>
    </row>
    <row r="47" spans="1:59">
      <c r="A47" s="210" t="s">
        <v>1826</v>
      </c>
      <c r="B47" s="210" t="s">
        <v>1827</v>
      </c>
      <c r="C47" s="211" t="s">
        <v>1736</v>
      </c>
      <c r="D47" s="212">
        <v>2004</v>
      </c>
      <c r="E47" s="213">
        <v>20004</v>
      </c>
      <c r="F47" s="211" t="s">
        <v>1752</v>
      </c>
      <c r="G47" s="214">
        <v>935906</v>
      </c>
      <c r="H47" s="215">
        <v>359</v>
      </c>
      <c r="I47" s="211" t="s">
        <v>1746</v>
      </c>
      <c r="J47" s="216" t="s">
        <v>1740</v>
      </c>
      <c r="K47" s="216">
        <v>23</v>
      </c>
      <c r="L47" s="217"/>
      <c r="M47" s="218">
        <v>0</v>
      </c>
      <c r="N47" s="218"/>
      <c r="O47" s="218">
        <v>0</v>
      </c>
      <c r="P47" s="218"/>
      <c r="Q47" s="218">
        <v>0</v>
      </c>
      <c r="R47" s="218"/>
      <c r="S47" s="218">
        <v>0</v>
      </c>
      <c r="T47" s="218"/>
      <c r="U47" s="218">
        <v>0</v>
      </c>
      <c r="V47" s="218"/>
      <c r="W47" s="218">
        <v>0</v>
      </c>
      <c r="X47" s="218"/>
      <c r="Y47" s="218">
        <v>7920559</v>
      </c>
      <c r="Z47" s="218"/>
      <c r="AA47" s="215">
        <v>0</v>
      </c>
      <c r="AB47" s="219"/>
      <c r="AC47" s="220"/>
      <c r="AD47" s="219">
        <v>0</v>
      </c>
      <c r="AE47" s="219"/>
      <c r="AF47" s="219">
        <v>0</v>
      </c>
      <c r="AG47" s="219"/>
      <c r="AH47" s="219">
        <v>0</v>
      </c>
      <c r="AI47" s="219"/>
      <c r="AJ47" s="219">
        <v>0</v>
      </c>
      <c r="AK47" s="219"/>
      <c r="AL47" s="219">
        <v>0</v>
      </c>
      <c r="AM47" s="219"/>
      <c r="AN47" s="219">
        <v>990450</v>
      </c>
      <c r="AO47" s="219"/>
      <c r="AP47" s="219">
        <v>0</v>
      </c>
      <c r="AQ47" s="210"/>
      <c r="AR47" s="221"/>
      <c r="AS47" s="222"/>
      <c r="AT47" s="222"/>
      <c r="AU47" s="222"/>
      <c r="AV47" s="222"/>
      <c r="AW47" s="222"/>
      <c r="AX47" s="222"/>
      <c r="AY47" s="222"/>
      <c r="AZ47" s="222"/>
      <c r="BA47" s="222"/>
      <c r="BB47" s="222"/>
      <c r="BC47" s="222">
        <v>0.125</v>
      </c>
      <c r="BD47" s="222"/>
      <c r="BE47" s="222"/>
      <c r="BF47" s="210"/>
      <c r="BG47" s="210" t="s">
        <v>1741</v>
      </c>
    </row>
    <row r="48" spans="1:59">
      <c r="A48" s="210" t="s">
        <v>1828</v>
      </c>
      <c r="B48" s="210" t="s">
        <v>1829</v>
      </c>
      <c r="C48" s="211" t="s">
        <v>1751</v>
      </c>
      <c r="D48" s="212">
        <v>9019</v>
      </c>
      <c r="E48" s="213">
        <v>90019</v>
      </c>
      <c r="F48" s="211" t="s">
        <v>1752</v>
      </c>
      <c r="G48" s="214">
        <v>1723634</v>
      </c>
      <c r="H48" s="215">
        <v>331</v>
      </c>
      <c r="I48" s="211" t="s">
        <v>1746</v>
      </c>
      <c r="J48" s="216" t="s">
        <v>1740</v>
      </c>
      <c r="K48" s="216">
        <v>69</v>
      </c>
      <c r="L48" s="217"/>
      <c r="M48" s="218">
        <v>0</v>
      </c>
      <c r="N48" s="218"/>
      <c r="O48" s="218">
        <v>0</v>
      </c>
      <c r="P48" s="218"/>
      <c r="Q48" s="218">
        <v>0</v>
      </c>
      <c r="R48" s="218"/>
      <c r="S48" s="218">
        <v>0</v>
      </c>
      <c r="T48" s="218"/>
      <c r="U48" s="218">
        <v>0</v>
      </c>
      <c r="V48" s="218"/>
      <c r="W48" s="218">
        <v>0</v>
      </c>
      <c r="X48" s="218"/>
      <c r="Y48" s="218">
        <v>30089655</v>
      </c>
      <c r="Z48" s="218"/>
      <c r="AA48" s="215">
        <v>0</v>
      </c>
      <c r="AB48" s="219"/>
      <c r="AC48" s="220"/>
      <c r="AD48" s="219">
        <v>0</v>
      </c>
      <c r="AE48" s="219"/>
      <c r="AF48" s="219">
        <v>0</v>
      </c>
      <c r="AG48" s="219"/>
      <c r="AH48" s="219">
        <v>0</v>
      </c>
      <c r="AI48" s="219"/>
      <c r="AJ48" s="219">
        <v>0</v>
      </c>
      <c r="AK48" s="219"/>
      <c r="AL48" s="219">
        <v>0</v>
      </c>
      <c r="AM48" s="219"/>
      <c r="AN48" s="219">
        <v>3768892</v>
      </c>
      <c r="AO48" s="219"/>
      <c r="AP48" s="219">
        <v>0</v>
      </c>
      <c r="AQ48" s="210"/>
      <c r="AR48" s="221"/>
      <c r="AS48" s="222"/>
      <c r="AT48" s="222"/>
      <c r="AU48" s="222"/>
      <c r="AV48" s="222"/>
      <c r="AW48" s="222"/>
      <c r="AX48" s="222"/>
      <c r="AY48" s="222"/>
      <c r="AZ48" s="222"/>
      <c r="BA48" s="222"/>
      <c r="BB48" s="222"/>
      <c r="BC48" s="222">
        <v>0.12529999999999999</v>
      </c>
      <c r="BD48" s="222"/>
      <c r="BE48" s="222"/>
      <c r="BF48" s="210"/>
      <c r="BG48" s="210" t="s">
        <v>1741</v>
      </c>
    </row>
    <row r="49" spans="1:59">
      <c r="A49" s="210" t="s">
        <v>1830</v>
      </c>
      <c r="B49" s="210" t="s">
        <v>1831</v>
      </c>
      <c r="C49" s="211" t="s">
        <v>1770</v>
      </c>
      <c r="D49" s="212">
        <v>6007</v>
      </c>
      <c r="E49" s="213">
        <v>60007</v>
      </c>
      <c r="F49" s="211" t="s">
        <v>1752</v>
      </c>
      <c r="G49" s="214">
        <v>5121892</v>
      </c>
      <c r="H49" s="215">
        <v>312</v>
      </c>
      <c r="I49" s="211" t="s">
        <v>1748</v>
      </c>
      <c r="J49" s="216" t="s">
        <v>1747</v>
      </c>
      <c r="K49" s="216">
        <v>20</v>
      </c>
      <c r="L49" s="217"/>
      <c r="M49" s="218">
        <v>442412</v>
      </c>
      <c r="N49" s="218"/>
      <c r="O49" s="218">
        <v>0</v>
      </c>
      <c r="P49" s="218"/>
      <c r="Q49" s="218">
        <v>0</v>
      </c>
      <c r="R49" s="218"/>
      <c r="S49" s="218">
        <v>0</v>
      </c>
      <c r="T49" s="218"/>
      <c r="U49" s="218">
        <v>0</v>
      </c>
      <c r="V49" s="218"/>
      <c r="W49" s="218">
        <v>0</v>
      </c>
      <c r="X49" s="218"/>
      <c r="Y49" s="218">
        <v>0</v>
      </c>
      <c r="Z49" s="218"/>
      <c r="AA49" s="215">
        <v>0</v>
      </c>
      <c r="AB49" s="219"/>
      <c r="AC49" s="220"/>
      <c r="AD49" s="219">
        <v>2349673</v>
      </c>
      <c r="AE49" s="219"/>
      <c r="AF49" s="219">
        <v>0</v>
      </c>
      <c r="AG49" s="219"/>
      <c r="AH49" s="219">
        <v>0</v>
      </c>
      <c r="AI49" s="219"/>
      <c r="AJ49" s="219">
        <v>0</v>
      </c>
      <c r="AK49" s="219"/>
      <c r="AL49" s="219">
        <v>0</v>
      </c>
      <c r="AM49" s="219"/>
      <c r="AN49" s="219">
        <v>0</v>
      </c>
      <c r="AO49" s="219"/>
      <c r="AP49" s="219">
        <v>0</v>
      </c>
      <c r="AQ49" s="210"/>
      <c r="AR49" s="221"/>
      <c r="AS49" s="222">
        <v>5.3110999999999997</v>
      </c>
      <c r="AT49" s="222"/>
      <c r="AU49" s="222"/>
      <c r="AV49" s="222"/>
      <c r="AW49" s="222"/>
      <c r="AX49" s="222"/>
      <c r="AY49" s="222"/>
      <c r="AZ49" s="222"/>
      <c r="BA49" s="222"/>
      <c r="BB49" s="222"/>
      <c r="BC49" s="222"/>
      <c r="BD49" s="222"/>
      <c r="BE49" s="222"/>
      <c r="BF49" s="210"/>
      <c r="BG49" s="210" t="s">
        <v>1741</v>
      </c>
    </row>
    <row r="50" spans="1:59">
      <c r="A50" s="210" t="s">
        <v>1832</v>
      </c>
      <c r="B50" s="210" t="s">
        <v>1783</v>
      </c>
      <c r="C50" s="211" t="s">
        <v>1744</v>
      </c>
      <c r="D50" s="212">
        <v>2098</v>
      </c>
      <c r="E50" s="213">
        <v>20098</v>
      </c>
      <c r="F50" s="211" t="s">
        <v>1752</v>
      </c>
      <c r="G50" s="214">
        <v>18351295</v>
      </c>
      <c r="H50" s="215">
        <v>310</v>
      </c>
      <c r="I50" s="211" t="s">
        <v>1739</v>
      </c>
      <c r="J50" s="216" t="s">
        <v>1740</v>
      </c>
      <c r="K50" s="216">
        <v>304</v>
      </c>
      <c r="L50" s="217"/>
      <c r="M50" s="218">
        <v>0</v>
      </c>
      <c r="N50" s="218"/>
      <c r="O50" s="218">
        <v>0</v>
      </c>
      <c r="P50" s="218"/>
      <c r="Q50" s="218">
        <v>0</v>
      </c>
      <c r="R50" s="218"/>
      <c r="S50" s="218">
        <v>0</v>
      </c>
      <c r="T50" s="218"/>
      <c r="U50" s="218">
        <v>0</v>
      </c>
      <c r="V50" s="218"/>
      <c r="W50" s="218">
        <v>0</v>
      </c>
      <c r="X50" s="218"/>
      <c r="Y50" s="218">
        <v>93567629</v>
      </c>
      <c r="Z50" s="218"/>
      <c r="AA50" s="215">
        <v>0</v>
      </c>
      <c r="AB50" s="219"/>
      <c r="AC50" s="220"/>
      <c r="AD50" s="219">
        <v>0</v>
      </c>
      <c r="AE50" s="219"/>
      <c r="AF50" s="219">
        <v>0</v>
      </c>
      <c r="AG50" s="219"/>
      <c r="AH50" s="219">
        <v>0</v>
      </c>
      <c r="AI50" s="219"/>
      <c r="AJ50" s="219">
        <v>0</v>
      </c>
      <c r="AK50" s="219"/>
      <c r="AL50" s="219">
        <v>0</v>
      </c>
      <c r="AM50" s="219"/>
      <c r="AN50" s="219">
        <v>13256385</v>
      </c>
      <c r="AO50" s="219"/>
      <c r="AP50" s="219">
        <v>0</v>
      </c>
      <c r="AQ50" s="210"/>
      <c r="AR50" s="221"/>
      <c r="AS50" s="222"/>
      <c r="AT50" s="222"/>
      <c r="AU50" s="222"/>
      <c r="AV50" s="222"/>
      <c r="AW50" s="222"/>
      <c r="AX50" s="222"/>
      <c r="AY50" s="222"/>
      <c r="AZ50" s="222"/>
      <c r="BA50" s="222"/>
      <c r="BB50" s="222"/>
      <c r="BC50" s="222">
        <v>0.14169999999999999</v>
      </c>
      <c r="BD50" s="222"/>
      <c r="BE50" s="222"/>
      <c r="BF50" s="210"/>
      <c r="BG50" s="210" t="s">
        <v>1741</v>
      </c>
    </row>
    <row r="51" spans="1:59">
      <c r="A51" s="210" t="s">
        <v>1833</v>
      </c>
      <c r="B51" s="210" t="s">
        <v>1834</v>
      </c>
      <c r="C51" s="211" t="s">
        <v>1751</v>
      </c>
      <c r="D51" s="212">
        <v>9030</v>
      </c>
      <c r="E51" s="213">
        <v>90030</v>
      </c>
      <c r="F51" s="211" t="s">
        <v>1752</v>
      </c>
      <c r="G51" s="214">
        <v>2956746</v>
      </c>
      <c r="H51" s="215">
        <v>205</v>
      </c>
      <c r="I51" s="211" t="s">
        <v>1748</v>
      </c>
      <c r="J51" s="216" t="s">
        <v>1747</v>
      </c>
      <c r="K51" s="216">
        <v>24</v>
      </c>
      <c r="L51" s="217"/>
      <c r="M51" s="218">
        <v>766773</v>
      </c>
      <c r="N51" s="218"/>
      <c r="O51" s="218">
        <v>0</v>
      </c>
      <c r="P51" s="218"/>
      <c r="Q51" s="218">
        <v>0</v>
      </c>
      <c r="R51" s="218"/>
      <c r="S51" s="218">
        <v>0</v>
      </c>
      <c r="T51" s="218"/>
      <c r="U51" s="218">
        <v>0</v>
      </c>
      <c r="V51" s="218"/>
      <c r="W51" s="218">
        <v>0</v>
      </c>
      <c r="X51" s="218"/>
      <c r="Y51" s="218">
        <v>0</v>
      </c>
      <c r="Z51" s="218"/>
      <c r="AA51" s="215">
        <v>0</v>
      </c>
      <c r="AB51" s="219"/>
      <c r="AC51" s="220"/>
      <c r="AD51" s="219">
        <v>253519</v>
      </c>
      <c r="AE51" s="219"/>
      <c r="AF51" s="219">
        <v>0</v>
      </c>
      <c r="AG51" s="219"/>
      <c r="AH51" s="219">
        <v>0</v>
      </c>
      <c r="AI51" s="219"/>
      <c r="AJ51" s="219">
        <v>0</v>
      </c>
      <c r="AK51" s="219"/>
      <c r="AL51" s="219">
        <v>0</v>
      </c>
      <c r="AM51" s="219"/>
      <c r="AN51" s="219">
        <v>0</v>
      </c>
      <c r="AO51" s="219"/>
      <c r="AP51" s="219">
        <v>0</v>
      </c>
      <c r="AQ51" s="210"/>
      <c r="AR51" s="221"/>
      <c r="AS51" s="222">
        <v>0.3306</v>
      </c>
      <c r="AT51" s="222"/>
      <c r="AU51" s="222"/>
      <c r="AV51" s="222"/>
      <c r="AW51" s="222"/>
      <c r="AX51" s="222"/>
      <c r="AY51" s="222"/>
      <c r="AZ51" s="222"/>
      <c r="BA51" s="222"/>
      <c r="BB51" s="222"/>
      <c r="BC51" s="222"/>
      <c r="BD51" s="222"/>
      <c r="BE51" s="222"/>
      <c r="BF51" s="210"/>
      <c r="BG51" s="210" t="s">
        <v>1741</v>
      </c>
    </row>
    <row r="52" spans="1:59">
      <c r="A52" s="210" t="s">
        <v>1835</v>
      </c>
      <c r="B52" s="210" t="s">
        <v>1750</v>
      </c>
      <c r="C52" s="211" t="s">
        <v>1751</v>
      </c>
      <c r="D52" s="212">
        <v>9151</v>
      </c>
      <c r="E52" s="213">
        <v>90151</v>
      </c>
      <c r="F52" s="211" t="s">
        <v>1752</v>
      </c>
      <c r="G52" s="214">
        <v>12150996</v>
      </c>
      <c r="H52" s="215">
        <v>195</v>
      </c>
      <c r="I52" s="211" t="s">
        <v>1748</v>
      </c>
      <c r="J52" s="216" t="s">
        <v>1747</v>
      </c>
      <c r="K52" s="216">
        <v>195</v>
      </c>
      <c r="L52" s="217"/>
      <c r="M52" s="218">
        <v>8293151</v>
      </c>
      <c r="N52" s="218"/>
      <c r="O52" s="218">
        <v>0</v>
      </c>
      <c r="P52" s="218"/>
      <c r="Q52" s="218">
        <v>0</v>
      </c>
      <c r="R52" s="218"/>
      <c r="S52" s="218">
        <v>0</v>
      </c>
      <c r="T52" s="218"/>
      <c r="U52" s="218">
        <v>0</v>
      </c>
      <c r="V52" s="218"/>
      <c r="W52" s="218">
        <v>0</v>
      </c>
      <c r="X52" s="218"/>
      <c r="Y52" s="218">
        <v>0</v>
      </c>
      <c r="Z52" s="218"/>
      <c r="AA52" s="215">
        <v>0</v>
      </c>
      <c r="AB52" s="219"/>
      <c r="AC52" s="220"/>
      <c r="AD52" s="219">
        <v>2539026</v>
      </c>
      <c r="AE52" s="219"/>
      <c r="AF52" s="219">
        <v>0</v>
      </c>
      <c r="AG52" s="219"/>
      <c r="AH52" s="219">
        <v>0</v>
      </c>
      <c r="AI52" s="219"/>
      <c r="AJ52" s="219">
        <v>0</v>
      </c>
      <c r="AK52" s="219"/>
      <c r="AL52" s="219">
        <v>0</v>
      </c>
      <c r="AM52" s="219"/>
      <c r="AN52" s="219">
        <v>0</v>
      </c>
      <c r="AO52" s="219"/>
      <c r="AP52" s="219">
        <v>0</v>
      </c>
      <c r="AQ52" s="210"/>
      <c r="AR52" s="221"/>
      <c r="AS52" s="222">
        <v>0.30620000000000003</v>
      </c>
      <c r="AT52" s="222"/>
      <c r="AU52" s="222"/>
      <c r="AV52" s="222"/>
      <c r="AW52" s="222"/>
      <c r="AX52" s="222"/>
      <c r="AY52" s="222"/>
      <c r="AZ52" s="222"/>
      <c r="BA52" s="222"/>
      <c r="BB52" s="222"/>
      <c r="BC52" s="222"/>
      <c r="BD52" s="222"/>
      <c r="BE52" s="222"/>
      <c r="BF52" s="210"/>
      <c r="BG52" s="210" t="s">
        <v>1741</v>
      </c>
    </row>
    <row r="53" spans="1:59">
      <c r="A53" s="210" t="s">
        <v>1836</v>
      </c>
      <c r="B53" s="210" t="s">
        <v>1837</v>
      </c>
      <c r="C53" s="211" t="s">
        <v>1751</v>
      </c>
      <c r="D53" s="212">
        <v>9134</v>
      </c>
      <c r="E53" s="213">
        <v>90134</v>
      </c>
      <c r="F53" s="211" t="s">
        <v>1752</v>
      </c>
      <c r="G53" s="214">
        <v>3281212</v>
      </c>
      <c r="H53" s="215">
        <v>141</v>
      </c>
      <c r="I53" s="211" t="s">
        <v>1748</v>
      </c>
      <c r="J53" s="216" t="s">
        <v>1747</v>
      </c>
      <c r="K53" s="216">
        <v>111</v>
      </c>
      <c r="L53" s="217"/>
      <c r="M53" s="218">
        <v>3805923</v>
      </c>
      <c r="N53" s="218"/>
      <c r="O53" s="218">
        <v>0</v>
      </c>
      <c r="P53" s="218"/>
      <c r="Q53" s="218">
        <v>0</v>
      </c>
      <c r="R53" s="218"/>
      <c r="S53" s="218">
        <v>0</v>
      </c>
      <c r="T53" s="218"/>
      <c r="U53" s="218">
        <v>0</v>
      </c>
      <c r="V53" s="218"/>
      <c r="W53" s="218">
        <v>0</v>
      </c>
      <c r="X53" s="218"/>
      <c r="Y53" s="218">
        <v>0</v>
      </c>
      <c r="Z53" s="218"/>
      <c r="AA53" s="215">
        <v>0</v>
      </c>
      <c r="AB53" s="219"/>
      <c r="AC53" s="220"/>
      <c r="AD53" s="219">
        <v>1179829</v>
      </c>
      <c r="AE53" s="219"/>
      <c r="AF53" s="219">
        <v>0</v>
      </c>
      <c r="AG53" s="219"/>
      <c r="AH53" s="219">
        <v>0</v>
      </c>
      <c r="AI53" s="219"/>
      <c r="AJ53" s="219">
        <v>0</v>
      </c>
      <c r="AK53" s="219"/>
      <c r="AL53" s="219">
        <v>0</v>
      </c>
      <c r="AM53" s="219"/>
      <c r="AN53" s="219">
        <v>0</v>
      </c>
      <c r="AO53" s="219"/>
      <c r="AP53" s="219">
        <v>0</v>
      </c>
      <c r="AQ53" s="210"/>
      <c r="AR53" s="221"/>
      <c r="AS53" s="222">
        <v>0.31</v>
      </c>
      <c r="AT53" s="222"/>
      <c r="AU53" s="222"/>
      <c r="AV53" s="222"/>
      <c r="AW53" s="222"/>
      <c r="AX53" s="222"/>
      <c r="AY53" s="222"/>
      <c r="AZ53" s="222"/>
      <c r="BA53" s="222"/>
      <c r="BB53" s="222"/>
      <c r="BC53" s="222"/>
      <c r="BD53" s="222"/>
      <c r="BE53" s="222"/>
      <c r="BF53" s="210"/>
      <c r="BG53" s="210" t="s">
        <v>1741</v>
      </c>
    </row>
    <row r="54" spans="1:59">
      <c r="A54" s="210" t="s">
        <v>1838</v>
      </c>
      <c r="B54" s="210" t="s">
        <v>1839</v>
      </c>
      <c r="C54" s="211" t="s">
        <v>1819</v>
      </c>
      <c r="D54" s="212">
        <v>3073</v>
      </c>
      <c r="E54" s="213">
        <v>30073</v>
      </c>
      <c r="F54" s="211" t="s">
        <v>1752</v>
      </c>
      <c r="G54" s="214">
        <v>4586770</v>
      </c>
      <c r="H54" s="215">
        <v>99</v>
      </c>
      <c r="I54" s="211" t="s">
        <v>1748</v>
      </c>
      <c r="J54" s="216" t="s">
        <v>1747</v>
      </c>
      <c r="K54" s="216">
        <v>99</v>
      </c>
      <c r="L54" s="217"/>
      <c r="M54" s="218">
        <v>1430638</v>
      </c>
      <c r="N54" s="218"/>
      <c r="O54" s="218">
        <v>0</v>
      </c>
      <c r="P54" s="218"/>
      <c r="Q54" s="218">
        <v>0</v>
      </c>
      <c r="R54" s="218"/>
      <c r="S54" s="218">
        <v>0</v>
      </c>
      <c r="T54" s="218"/>
      <c r="U54" s="218">
        <v>0</v>
      </c>
      <c r="V54" s="218"/>
      <c r="W54" s="218">
        <v>0</v>
      </c>
      <c r="X54" s="218"/>
      <c r="Y54" s="218">
        <v>0</v>
      </c>
      <c r="Z54" s="218"/>
      <c r="AA54" s="215">
        <v>0</v>
      </c>
      <c r="AB54" s="219"/>
      <c r="AC54" s="220"/>
      <c r="AD54" s="219">
        <v>333956</v>
      </c>
      <c r="AE54" s="219"/>
      <c r="AF54" s="219">
        <v>0</v>
      </c>
      <c r="AG54" s="219"/>
      <c r="AH54" s="219">
        <v>0</v>
      </c>
      <c r="AI54" s="219"/>
      <c r="AJ54" s="219">
        <v>0</v>
      </c>
      <c r="AK54" s="219"/>
      <c r="AL54" s="219">
        <v>0</v>
      </c>
      <c r="AM54" s="219"/>
      <c r="AN54" s="219">
        <v>0</v>
      </c>
      <c r="AO54" s="219"/>
      <c r="AP54" s="219">
        <v>0</v>
      </c>
      <c r="AQ54" s="210"/>
      <c r="AR54" s="221"/>
      <c r="AS54" s="222">
        <v>0.2334</v>
      </c>
      <c r="AT54" s="222"/>
      <c r="AU54" s="222"/>
      <c r="AV54" s="222"/>
      <c r="AW54" s="222"/>
      <c r="AX54" s="222"/>
      <c r="AY54" s="222"/>
      <c r="AZ54" s="222"/>
      <c r="BA54" s="222"/>
      <c r="BB54" s="222"/>
      <c r="BC54" s="222"/>
      <c r="BD54" s="222"/>
      <c r="BE54" s="222"/>
      <c r="BF54" s="210"/>
      <c r="BG54" s="210" t="s">
        <v>1741</v>
      </c>
    </row>
    <row r="55" spans="1:59">
      <c r="A55" s="210" t="s">
        <v>1840</v>
      </c>
      <c r="B55" s="210" t="s">
        <v>1841</v>
      </c>
      <c r="C55" s="211" t="s">
        <v>1744</v>
      </c>
      <c r="D55" s="212">
        <v>2075</v>
      </c>
      <c r="E55" s="213">
        <v>20075</v>
      </c>
      <c r="F55" s="211" t="s">
        <v>1752</v>
      </c>
      <c r="G55" s="214">
        <v>5441567</v>
      </c>
      <c r="H55" s="215">
        <v>78</v>
      </c>
      <c r="I55" s="211" t="s">
        <v>1739</v>
      </c>
      <c r="J55" s="216" t="s">
        <v>1740</v>
      </c>
      <c r="K55" s="216">
        <v>78</v>
      </c>
      <c r="L55" s="217"/>
      <c r="M55" s="218">
        <v>0</v>
      </c>
      <c r="N55" s="218"/>
      <c r="O55" s="218">
        <v>0</v>
      </c>
      <c r="P55" s="218"/>
      <c r="Q55" s="218">
        <v>0</v>
      </c>
      <c r="R55" s="218"/>
      <c r="S55" s="218">
        <v>0</v>
      </c>
      <c r="T55" s="218"/>
      <c r="U55" s="218">
        <v>0</v>
      </c>
      <c r="V55" s="218"/>
      <c r="W55" s="218">
        <v>0</v>
      </c>
      <c r="X55" s="218"/>
      <c r="Y55" s="218">
        <v>32179173</v>
      </c>
      <c r="Z55" s="218"/>
      <c r="AA55" s="215">
        <v>0</v>
      </c>
      <c r="AB55" s="219"/>
      <c r="AC55" s="220"/>
      <c r="AD55" s="219">
        <v>0</v>
      </c>
      <c r="AE55" s="219"/>
      <c r="AF55" s="219">
        <v>0</v>
      </c>
      <c r="AG55" s="219"/>
      <c r="AH55" s="219">
        <v>0</v>
      </c>
      <c r="AI55" s="219"/>
      <c r="AJ55" s="219">
        <v>0</v>
      </c>
      <c r="AK55" s="219"/>
      <c r="AL55" s="219">
        <v>0</v>
      </c>
      <c r="AM55" s="219"/>
      <c r="AN55" s="219">
        <v>4661254</v>
      </c>
      <c r="AO55" s="219"/>
      <c r="AP55" s="219">
        <v>0</v>
      </c>
      <c r="AQ55" s="210"/>
      <c r="AR55" s="221"/>
      <c r="AS55" s="222"/>
      <c r="AT55" s="222"/>
      <c r="AU55" s="222"/>
      <c r="AV55" s="222"/>
      <c r="AW55" s="222"/>
      <c r="AX55" s="222"/>
      <c r="AY55" s="222"/>
      <c r="AZ55" s="222"/>
      <c r="BA55" s="222"/>
      <c r="BB55" s="222"/>
      <c r="BC55" s="222">
        <v>0.1449</v>
      </c>
      <c r="BD55" s="222"/>
      <c r="BE55" s="222"/>
      <c r="BF55" s="210"/>
      <c r="BG55" s="210" t="s">
        <v>1741</v>
      </c>
    </row>
    <row r="56" spans="1:59">
      <c r="A56" s="210" t="s">
        <v>1842</v>
      </c>
      <c r="B56" s="210" t="s">
        <v>1843</v>
      </c>
      <c r="C56" s="211" t="s">
        <v>1844</v>
      </c>
      <c r="D56" s="212">
        <v>5104</v>
      </c>
      <c r="E56" s="213">
        <v>50104</v>
      </c>
      <c r="F56" s="211" t="s">
        <v>1752</v>
      </c>
      <c r="G56" s="214">
        <v>8608208</v>
      </c>
      <c r="H56" s="215">
        <v>70</v>
      </c>
      <c r="I56" s="211" t="s">
        <v>1748</v>
      </c>
      <c r="J56" s="216" t="s">
        <v>1740</v>
      </c>
      <c r="K56" s="216">
        <v>70</v>
      </c>
      <c r="L56" s="217"/>
      <c r="M56" s="218">
        <v>0</v>
      </c>
      <c r="N56" s="218"/>
      <c r="O56" s="218">
        <v>0</v>
      </c>
      <c r="P56" s="218"/>
      <c r="Q56" s="218">
        <v>0</v>
      </c>
      <c r="R56" s="218"/>
      <c r="S56" s="218">
        <v>0</v>
      </c>
      <c r="T56" s="218"/>
      <c r="U56" s="218">
        <v>0</v>
      </c>
      <c r="V56" s="218"/>
      <c r="W56" s="218">
        <v>0</v>
      </c>
      <c r="X56" s="218"/>
      <c r="Y56" s="218">
        <v>18158000</v>
      </c>
      <c r="Z56" s="218"/>
      <c r="AA56" s="215">
        <v>0</v>
      </c>
      <c r="AB56" s="219"/>
      <c r="AC56" s="220"/>
      <c r="AD56" s="219">
        <v>0</v>
      </c>
      <c r="AE56" s="219"/>
      <c r="AF56" s="219">
        <v>0</v>
      </c>
      <c r="AG56" s="219"/>
      <c r="AH56" s="219">
        <v>0</v>
      </c>
      <c r="AI56" s="219"/>
      <c r="AJ56" s="219">
        <v>0</v>
      </c>
      <c r="AK56" s="219"/>
      <c r="AL56" s="219">
        <v>0</v>
      </c>
      <c r="AM56" s="219"/>
      <c r="AN56" s="219">
        <v>3510093</v>
      </c>
      <c r="AO56" s="219"/>
      <c r="AP56" s="219">
        <v>0</v>
      </c>
      <c r="AQ56" s="210"/>
      <c r="AR56" s="221"/>
      <c r="AS56" s="222"/>
      <c r="AT56" s="222"/>
      <c r="AU56" s="222"/>
      <c r="AV56" s="222"/>
      <c r="AW56" s="222"/>
      <c r="AX56" s="222"/>
      <c r="AY56" s="222"/>
      <c r="AZ56" s="222"/>
      <c r="BA56" s="222"/>
      <c r="BB56" s="222"/>
      <c r="BC56" s="222">
        <v>0.1933</v>
      </c>
      <c r="BD56" s="222"/>
      <c r="BE56" s="222"/>
      <c r="BF56" s="210"/>
      <c r="BG56" s="210" t="s">
        <v>1741</v>
      </c>
    </row>
    <row r="57" spans="1:59">
      <c r="A57" s="210" t="s">
        <v>1845</v>
      </c>
      <c r="B57" s="210" t="s">
        <v>1846</v>
      </c>
      <c r="C57" s="211" t="s">
        <v>1777</v>
      </c>
      <c r="D57" s="212">
        <v>4077</v>
      </c>
      <c r="E57" s="213">
        <v>40077</v>
      </c>
      <c r="F57" s="211" t="s">
        <v>1752</v>
      </c>
      <c r="G57" s="214">
        <v>5502379</v>
      </c>
      <c r="H57" s="215">
        <v>65</v>
      </c>
      <c r="I57" s="211" t="s">
        <v>1748</v>
      </c>
      <c r="J57" s="216" t="s">
        <v>1747</v>
      </c>
      <c r="K57" s="216">
        <v>43</v>
      </c>
      <c r="L57" s="217"/>
      <c r="M57" s="218">
        <v>2838234</v>
      </c>
      <c r="N57" s="218"/>
      <c r="O57" s="218">
        <v>0</v>
      </c>
      <c r="P57" s="218"/>
      <c r="Q57" s="218">
        <v>0</v>
      </c>
      <c r="R57" s="218"/>
      <c r="S57" s="218">
        <v>0</v>
      </c>
      <c r="T57" s="218"/>
      <c r="U57" s="218">
        <v>0</v>
      </c>
      <c r="V57" s="218"/>
      <c r="W57" s="218">
        <v>0</v>
      </c>
      <c r="X57" s="218"/>
      <c r="Y57" s="218">
        <v>0</v>
      </c>
      <c r="Z57" s="218"/>
      <c r="AA57" s="215">
        <v>0</v>
      </c>
      <c r="AB57" s="219"/>
      <c r="AC57" s="220"/>
      <c r="AD57" s="219">
        <v>1018267</v>
      </c>
      <c r="AE57" s="219"/>
      <c r="AF57" s="219">
        <v>0</v>
      </c>
      <c r="AG57" s="219"/>
      <c r="AH57" s="219">
        <v>0</v>
      </c>
      <c r="AI57" s="219"/>
      <c r="AJ57" s="219">
        <v>0</v>
      </c>
      <c r="AK57" s="219"/>
      <c r="AL57" s="219">
        <v>0</v>
      </c>
      <c r="AM57" s="219"/>
      <c r="AN57" s="219">
        <v>0</v>
      </c>
      <c r="AO57" s="219"/>
      <c r="AP57" s="219">
        <v>0</v>
      </c>
      <c r="AQ57" s="210"/>
      <c r="AR57" s="221"/>
      <c r="AS57" s="222">
        <v>0.35880000000000001</v>
      </c>
      <c r="AT57" s="222"/>
      <c r="AU57" s="222"/>
      <c r="AV57" s="222"/>
      <c r="AW57" s="222"/>
      <c r="AX57" s="222"/>
      <c r="AY57" s="222"/>
      <c r="AZ57" s="222"/>
      <c r="BA57" s="222"/>
      <c r="BB57" s="222"/>
      <c r="BC57" s="222"/>
      <c r="BD57" s="222"/>
      <c r="BE57" s="222"/>
      <c r="BF57" s="210"/>
      <c r="BG57" s="210" t="s">
        <v>1741</v>
      </c>
    </row>
    <row r="58" spans="1:59">
      <c r="A58" s="210" t="s">
        <v>1847</v>
      </c>
      <c r="B58" s="210" t="s">
        <v>1848</v>
      </c>
      <c r="C58" s="211" t="s">
        <v>1849</v>
      </c>
      <c r="D58" s="212">
        <v>6111</v>
      </c>
      <c r="E58" s="213">
        <v>60111</v>
      </c>
      <c r="F58" s="211" t="s">
        <v>1752</v>
      </c>
      <c r="G58" s="214">
        <v>741318</v>
      </c>
      <c r="H58" s="215">
        <v>58</v>
      </c>
      <c r="I58" s="211" t="s">
        <v>1748</v>
      </c>
      <c r="J58" s="216" t="s">
        <v>1747</v>
      </c>
      <c r="K58" s="216">
        <v>25</v>
      </c>
      <c r="L58" s="217"/>
      <c r="M58" s="218">
        <v>0</v>
      </c>
      <c r="N58" s="218"/>
      <c r="O58" s="218">
        <v>0</v>
      </c>
      <c r="P58" s="218"/>
      <c r="Q58" s="218">
        <v>0</v>
      </c>
      <c r="R58" s="218"/>
      <c r="S58" s="218">
        <v>0</v>
      </c>
      <c r="T58" s="218"/>
      <c r="U58" s="218">
        <v>792273</v>
      </c>
      <c r="V58" s="218"/>
      <c r="W58" s="218">
        <v>0</v>
      </c>
      <c r="X58" s="218"/>
      <c r="Y58" s="218">
        <v>0</v>
      </c>
      <c r="Z58" s="218"/>
      <c r="AA58" s="215">
        <v>0</v>
      </c>
      <c r="AB58" s="219"/>
      <c r="AC58" s="220"/>
      <c r="AD58" s="219">
        <v>350453</v>
      </c>
      <c r="AE58" s="219"/>
      <c r="AF58" s="219">
        <v>0</v>
      </c>
      <c r="AG58" s="219"/>
      <c r="AH58" s="219">
        <v>0</v>
      </c>
      <c r="AI58" s="219"/>
      <c r="AJ58" s="219">
        <v>0</v>
      </c>
      <c r="AK58" s="219"/>
      <c r="AL58" s="219">
        <v>0</v>
      </c>
      <c r="AM58" s="219"/>
      <c r="AN58" s="219">
        <v>0</v>
      </c>
      <c r="AO58" s="219"/>
      <c r="AP58" s="219">
        <v>0</v>
      </c>
      <c r="AQ58" s="210"/>
      <c r="AR58" s="221"/>
      <c r="AS58" s="222"/>
      <c r="AT58" s="222"/>
      <c r="AU58" s="222"/>
      <c r="AV58" s="222"/>
      <c r="AW58" s="222"/>
      <c r="AX58" s="222"/>
      <c r="AY58" s="222"/>
      <c r="AZ58" s="222"/>
      <c r="BA58" s="222"/>
      <c r="BB58" s="222"/>
      <c r="BC58" s="222"/>
      <c r="BD58" s="222"/>
      <c r="BE58" s="222"/>
      <c r="BF58" s="210"/>
      <c r="BG58" s="210" t="s">
        <v>1741</v>
      </c>
    </row>
    <row r="59" spans="1:59">
      <c r="A59" s="210" t="s">
        <v>1850</v>
      </c>
      <c r="B59" s="210" t="s">
        <v>1851</v>
      </c>
      <c r="C59" s="211" t="s">
        <v>1852</v>
      </c>
      <c r="D59" s="212">
        <v>4094</v>
      </c>
      <c r="E59" s="213">
        <v>40094</v>
      </c>
      <c r="F59" s="211" t="s">
        <v>1774</v>
      </c>
      <c r="G59" s="214">
        <v>2148346</v>
      </c>
      <c r="H59" s="215">
        <v>54</v>
      </c>
      <c r="I59" s="211" t="s">
        <v>1739</v>
      </c>
      <c r="J59" s="216" t="s">
        <v>1747</v>
      </c>
      <c r="K59" s="216">
        <v>32</v>
      </c>
      <c r="L59" s="217"/>
      <c r="M59" s="218">
        <v>0</v>
      </c>
      <c r="N59" s="218"/>
      <c r="O59" s="218">
        <v>0</v>
      </c>
      <c r="P59" s="218"/>
      <c r="Q59" s="218">
        <v>0</v>
      </c>
      <c r="R59" s="218"/>
      <c r="S59" s="218">
        <v>0</v>
      </c>
      <c r="T59" s="218"/>
      <c r="U59" s="218">
        <v>0</v>
      </c>
      <c r="V59" s="218"/>
      <c r="W59" s="218">
        <v>0</v>
      </c>
      <c r="X59" s="218"/>
      <c r="Y59" s="218">
        <v>4009792</v>
      </c>
      <c r="Z59" s="218"/>
      <c r="AA59" s="215">
        <v>0</v>
      </c>
      <c r="AB59" s="219"/>
      <c r="AC59" s="220"/>
      <c r="AD59" s="219">
        <v>0</v>
      </c>
      <c r="AE59" s="219"/>
      <c r="AF59" s="219">
        <v>0</v>
      </c>
      <c r="AG59" s="219"/>
      <c r="AH59" s="219">
        <v>0</v>
      </c>
      <c r="AI59" s="219"/>
      <c r="AJ59" s="219">
        <v>0</v>
      </c>
      <c r="AK59" s="219"/>
      <c r="AL59" s="219">
        <v>0</v>
      </c>
      <c r="AM59" s="219"/>
      <c r="AN59" s="219">
        <v>1432878</v>
      </c>
      <c r="AO59" s="219"/>
      <c r="AP59" s="219">
        <v>0</v>
      </c>
      <c r="AQ59" s="210"/>
      <c r="AR59" s="221"/>
      <c r="AS59" s="222"/>
      <c r="AT59" s="222"/>
      <c r="AU59" s="222"/>
      <c r="AV59" s="222"/>
      <c r="AW59" s="222"/>
      <c r="AX59" s="222"/>
      <c r="AY59" s="222"/>
      <c r="AZ59" s="222"/>
      <c r="BA59" s="222"/>
      <c r="BB59" s="222"/>
      <c r="BC59" s="222">
        <v>0.35730000000000001</v>
      </c>
      <c r="BD59" s="222"/>
      <c r="BE59" s="222"/>
      <c r="BF59" s="210"/>
      <c r="BG59" s="210" t="s">
        <v>1741</v>
      </c>
    </row>
    <row r="60" spans="1:59">
      <c r="A60" s="210" t="s">
        <v>1853</v>
      </c>
      <c r="B60" s="210" t="s">
        <v>1854</v>
      </c>
      <c r="C60" s="211" t="s">
        <v>1855</v>
      </c>
      <c r="D60" s="212">
        <v>4159</v>
      </c>
      <c r="E60" s="213">
        <v>40159</v>
      </c>
      <c r="F60" s="211" t="s">
        <v>1752</v>
      </c>
      <c r="G60" s="214">
        <v>969587</v>
      </c>
      <c r="H60" s="215">
        <v>46</v>
      </c>
      <c r="I60" s="211" t="s">
        <v>1748</v>
      </c>
      <c r="J60" s="216" t="s">
        <v>1747</v>
      </c>
      <c r="K60" s="216">
        <v>8</v>
      </c>
      <c r="L60" s="217"/>
      <c r="M60" s="218">
        <v>195054</v>
      </c>
      <c r="N60" s="218"/>
      <c r="O60" s="218">
        <v>0</v>
      </c>
      <c r="P60" s="218"/>
      <c r="Q60" s="218">
        <v>0</v>
      </c>
      <c r="R60" s="218"/>
      <c r="S60" s="218">
        <v>0</v>
      </c>
      <c r="T60" s="218"/>
      <c r="U60" s="218">
        <v>0</v>
      </c>
      <c r="V60" s="218"/>
      <c r="W60" s="218">
        <v>0</v>
      </c>
      <c r="X60" s="218"/>
      <c r="Y60" s="218">
        <v>0</v>
      </c>
      <c r="Z60" s="218"/>
      <c r="AA60" s="215">
        <v>0</v>
      </c>
      <c r="AB60" s="219"/>
      <c r="AC60" s="220"/>
      <c r="AD60" s="219">
        <v>71832</v>
      </c>
      <c r="AE60" s="219"/>
      <c r="AF60" s="219">
        <v>0</v>
      </c>
      <c r="AG60" s="219"/>
      <c r="AH60" s="219">
        <v>0</v>
      </c>
      <c r="AI60" s="219"/>
      <c r="AJ60" s="219">
        <v>0</v>
      </c>
      <c r="AK60" s="219"/>
      <c r="AL60" s="219">
        <v>0</v>
      </c>
      <c r="AM60" s="219"/>
      <c r="AN60" s="219">
        <v>0</v>
      </c>
      <c r="AO60" s="219"/>
      <c r="AP60" s="219">
        <v>0</v>
      </c>
      <c r="AQ60" s="210"/>
      <c r="AR60" s="221"/>
      <c r="AS60" s="222">
        <v>0.36830000000000002</v>
      </c>
      <c r="AT60" s="222"/>
      <c r="AU60" s="222"/>
      <c r="AV60" s="222"/>
      <c r="AW60" s="222"/>
      <c r="AX60" s="222"/>
      <c r="AY60" s="222"/>
      <c r="AZ60" s="222"/>
      <c r="BA60" s="222"/>
      <c r="BB60" s="222"/>
      <c r="BC60" s="222"/>
      <c r="BD60" s="222"/>
      <c r="BE60" s="222"/>
      <c r="BF60" s="210"/>
      <c r="BG60" s="210" t="s">
        <v>1741</v>
      </c>
    </row>
    <row r="61" spans="1:59">
      <c r="A61" s="210" t="s">
        <v>1856</v>
      </c>
      <c r="B61" s="210" t="s">
        <v>1857</v>
      </c>
      <c r="C61" s="211" t="s">
        <v>1736</v>
      </c>
      <c r="D61" s="212">
        <v>2099</v>
      </c>
      <c r="E61" s="213">
        <v>20099</v>
      </c>
      <c r="F61" s="211" t="s">
        <v>1737</v>
      </c>
      <c r="G61" s="214">
        <v>18351295</v>
      </c>
      <c r="H61" s="215">
        <v>44</v>
      </c>
      <c r="I61" s="211" t="s">
        <v>1739</v>
      </c>
      <c r="J61" s="216" t="s">
        <v>1740</v>
      </c>
      <c r="K61" s="216">
        <v>44</v>
      </c>
      <c r="L61" s="217"/>
      <c r="M61" s="218">
        <v>0</v>
      </c>
      <c r="N61" s="218"/>
      <c r="O61" s="218">
        <v>0</v>
      </c>
      <c r="P61" s="218"/>
      <c r="Q61" s="218">
        <v>0</v>
      </c>
      <c r="R61" s="218"/>
      <c r="S61" s="218">
        <v>0</v>
      </c>
      <c r="T61" s="218"/>
      <c r="U61" s="218">
        <v>0</v>
      </c>
      <c r="V61" s="218"/>
      <c r="W61" s="218">
        <v>0</v>
      </c>
      <c r="X61" s="218"/>
      <c r="Y61" s="218">
        <v>27982542</v>
      </c>
      <c r="Z61" s="218"/>
      <c r="AA61" s="215">
        <v>0</v>
      </c>
      <c r="AB61" s="219"/>
      <c r="AC61" s="220"/>
      <c r="AD61" s="219">
        <v>0</v>
      </c>
      <c r="AE61" s="219"/>
      <c r="AF61" s="219">
        <v>0</v>
      </c>
      <c r="AG61" s="219"/>
      <c r="AH61" s="219">
        <v>0</v>
      </c>
      <c r="AI61" s="219"/>
      <c r="AJ61" s="219">
        <v>0</v>
      </c>
      <c r="AK61" s="219"/>
      <c r="AL61" s="219">
        <v>0</v>
      </c>
      <c r="AM61" s="219"/>
      <c r="AN61" s="219">
        <v>2267541</v>
      </c>
      <c r="AO61" s="219"/>
      <c r="AP61" s="219">
        <v>0</v>
      </c>
      <c r="AQ61" s="210"/>
      <c r="AR61" s="221"/>
      <c r="AS61" s="222"/>
      <c r="AT61" s="222"/>
      <c r="AU61" s="222"/>
      <c r="AV61" s="222"/>
      <c r="AW61" s="222"/>
      <c r="AX61" s="222"/>
      <c r="AY61" s="222"/>
      <c r="AZ61" s="222"/>
      <c r="BA61" s="222"/>
      <c r="BB61" s="222"/>
      <c r="BC61" s="222">
        <v>8.1000000000000003E-2</v>
      </c>
      <c r="BD61" s="222"/>
      <c r="BE61" s="222"/>
      <c r="BF61" s="210"/>
      <c r="BG61" s="210" t="s">
        <v>1741</v>
      </c>
    </row>
    <row r="62" spans="1:59">
      <c r="A62" s="210" t="s">
        <v>1858</v>
      </c>
      <c r="B62" s="210" t="s">
        <v>1859</v>
      </c>
      <c r="C62" s="211" t="s">
        <v>1860</v>
      </c>
      <c r="D62" s="212">
        <v>1102</v>
      </c>
      <c r="E62" s="213">
        <v>10102</v>
      </c>
      <c r="F62" s="211" t="s">
        <v>1774</v>
      </c>
      <c r="G62" s="214">
        <v>924859</v>
      </c>
      <c r="H62" s="215">
        <v>43</v>
      </c>
      <c r="I62" s="211" t="s">
        <v>1748</v>
      </c>
      <c r="J62" s="216" t="s">
        <v>1747</v>
      </c>
      <c r="K62" s="216">
        <v>28</v>
      </c>
      <c r="L62" s="217"/>
      <c r="M62" s="218">
        <v>1678569</v>
      </c>
      <c r="N62" s="218"/>
      <c r="O62" s="218">
        <v>0</v>
      </c>
      <c r="P62" s="218"/>
      <c r="Q62" s="218">
        <v>0</v>
      </c>
      <c r="R62" s="218"/>
      <c r="S62" s="218">
        <v>0</v>
      </c>
      <c r="T62" s="218"/>
      <c r="U62" s="218">
        <v>0</v>
      </c>
      <c r="V62" s="218"/>
      <c r="W62" s="218">
        <v>0</v>
      </c>
      <c r="X62" s="218"/>
      <c r="Y62" s="218">
        <v>0</v>
      </c>
      <c r="Z62" s="218"/>
      <c r="AA62" s="215">
        <v>0</v>
      </c>
      <c r="AB62" s="219"/>
      <c r="AC62" s="220"/>
      <c r="AD62" s="219">
        <v>724004</v>
      </c>
      <c r="AE62" s="219"/>
      <c r="AF62" s="219">
        <v>0</v>
      </c>
      <c r="AG62" s="219"/>
      <c r="AH62" s="219">
        <v>0</v>
      </c>
      <c r="AI62" s="219"/>
      <c r="AJ62" s="219">
        <v>0</v>
      </c>
      <c r="AK62" s="219"/>
      <c r="AL62" s="219">
        <v>0</v>
      </c>
      <c r="AM62" s="219"/>
      <c r="AN62" s="219">
        <v>0</v>
      </c>
      <c r="AO62" s="219"/>
      <c r="AP62" s="219">
        <v>0</v>
      </c>
      <c r="AQ62" s="210"/>
      <c r="AR62" s="221"/>
      <c r="AS62" s="222">
        <v>0.43130000000000002</v>
      </c>
      <c r="AT62" s="222"/>
      <c r="AU62" s="222"/>
      <c r="AV62" s="222"/>
      <c r="AW62" s="222"/>
      <c r="AX62" s="222"/>
      <c r="AY62" s="222"/>
      <c r="AZ62" s="222"/>
      <c r="BA62" s="222"/>
      <c r="BB62" s="222"/>
      <c r="BC62" s="222"/>
      <c r="BD62" s="222"/>
      <c r="BE62" s="222"/>
      <c r="BF62" s="210"/>
      <c r="BG62" s="210" t="s">
        <v>1741</v>
      </c>
    </row>
    <row r="63" spans="1:59">
      <c r="A63" s="210" t="s">
        <v>1861</v>
      </c>
      <c r="B63" s="210" t="s">
        <v>1862</v>
      </c>
      <c r="C63" s="211" t="s">
        <v>1863</v>
      </c>
      <c r="D63" s="212">
        <v>9209</v>
      </c>
      <c r="E63" s="213">
        <v>90209</v>
      </c>
      <c r="F63" s="211" t="s">
        <v>1745</v>
      </c>
      <c r="G63" s="214">
        <v>3629114</v>
      </c>
      <c r="H63" s="215">
        <v>38</v>
      </c>
      <c r="I63" s="211" t="s">
        <v>1746</v>
      </c>
      <c r="J63" s="216" t="s">
        <v>1747</v>
      </c>
      <c r="K63" s="216">
        <v>38</v>
      </c>
      <c r="L63" s="217"/>
      <c r="M63" s="218">
        <v>0</v>
      </c>
      <c r="N63" s="218"/>
      <c r="O63" s="218">
        <v>0</v>
      </c>
      <c r="P63" s="218"/>
      <c r="Q63" s="218">
        <v>0</v>
      </c>
      <c r="R63" s="218"/>
      <c r="S63" s="218">
        <v>0</v>
      </c>
      <c r="T63" s="218"/>
      <c r="U63" s="218">
        <v>0</v>
      </c>
      <c r="V63" s="218"/>
      <c r="W63" s="218">
        <v>0</v>
      </c>
      <c r="X63" s="218"/>
      <c r="Y63" s="218">
        <v>23474521</v>
      </c>
      <c r="Z63" s="218"/>
      <c r="AA63" s="215">
        <v>0</v>
      </c>
      <c r="AB63" s="219"/>
      <c r="AC63" s="220"/>
      <c r="AD63" s="219">
        <v>0</v>
      </c>
      <c r="AE63" s="219"/>
      <c r="AF63" s="219">
        <v>0</v>
      </c>
      <c r="AG63" s="219"/>
      <c r="AH63" s="219">
        <v>0</v>
      </c>
      <c r="AI63" s="219"/>
      <c r="AJ63" s="219">
        <v>0</v>
      </c>
      <c r="AK63" s="219"/>
      <c r="AL63" s="219">
        <v>0</v>
      </c>
      <c r="AM63" s="219"/>
      <c r="AN63" s="219">
        <v>3452467</v>
      </c>
      <c r="AO63" s="219"/>
      <c r="AP63" s="219">
        <v>0</v>
      </c>
      <c r="AQ63" s="210"/>
      <c r="AR63" s="221"/>
      <c r="AS63" s="222"/>
      <c r="AT63" s="222"/>
      <c r="AU63" s="222"/>
      <c r="AV63" s="222"/>
      <c r="AW63" s="222"/>
      <c r="AX63" s="222"/>
      <c r="AY63" s="222"/>
      <c r="AZ63" s="222"/>
      <c r="BA63" s="222"/>
      <c r="BB63" s="222"/>
      <c r="BC63" s="222">
        <v>0.14710000000000001</v>
      </c>
      <c r="BD63" s="222"/>
      <c r="BE63" s="222"/>
      <c r="BF63" s="210"/>
      <c r="BG63" s="210" t="s">
        <v>1741</v>
      </c>
    </row>
    <row r="64" spans="1:59">
      <c r="A64" s="210" t="s">
        <v>1864</v>
      </c>
      <c r="B64" s="210" t="s">
        <v>1865</v>
      </c>
      <c r="C64" s="211" t="s">
        <v>1751</v>
      </c>
      <c r="D64" s="212">
        <v>9182</v>
      </c>
      <c r="E64" s="213">
        <v>90182</v>
      </c>
      <c r="F64" s="211" t="s">
        <v>1752</v>
      </c>
      <c r="G64" s="214">
        <v>370583</v>
      </c>
      <c r="H64" s="215">
        <v>35</v>
      </c>
      <c r="I64" s="211" t="s">
        <v>1748</v>
      </c>
      <c r="J64" s="216" t="s">
        <v>1747</v>
      </c>
      <c r="K64" s="216">
        <v>35</v>
      </c>
      <c r="L64" s="217"/>
      <c r="M64" s="218">
        <v>514210</v>
      </c>
      <c r="N64" s="218"/>
      <c r="O64" s="218">
        <v>0</v>
      </c>
      <c r="P64" s="218"/>
      <c r="Q64" s="218">
        <v>0</v>
      </c>
      <c r="R64" s="218"/>
      <c r="S64" s="218">
        <v>0</v>
      </c>
      <c r="T64" s="218"/>
      <c r="U64" s="218">
        <v>0</v>
      </c>
      <c r="V64" s="218"/>
      <c r="W64" s="218">
        <v>0</v>
      </c>
      <c r="X64" s="218"/>
      <c r="Y64" s="218">
        <v>0</v>
      </c>
      <c r="Z64" s="218"/>
      <c r="AA64" s="215">
        <v>0</v>
      </c>
      <c r="AB64" s="219"/>
      <c r="AC64" s="220"/>
      <c r="AD64" s="219">
        <v>130583</v>
      </c>
      <c r="AE64" s="219"/>
      <c r="AF64" s="219">
        <v>0</v>
      </c>
      <c r="AG64" s="219"/>
      <c r="AH64" s="219">
        <v>0</v>
      </c>
      <c r="AI64" s="219"/>
      <c r="AJ64" s="219">
        <v>0</v>
      </c>
      <c r="AK64" s="219"/>
      <c r="AL64" s="219">
        <v>0</v>
      </c>
      <c r="AM64" s="219"/>
      <c r="AN64" s="219">
        <v>0</v>
      </c>
      <c r="AO64" s="219"/>
      <c r="AP64" s="219">
        <v>0</v>
      </c>
      <c r="AQ64" s="210"/>
      <c r="AR64" s="221"/>
      <c r="AS64" s="222">
        <v>0.25390000000000001</v>
      </c>
      <c r="AT64" s="222"/>
      <c r="AU64" s="222"/>
      <c r="AV64" s="222"/>
      <c r="AW64" s="222"/>
      <c r="AX64" s="222"/>
      <c r="AY64" s="222"/>
      <c r="AZ64" s="222"/>
      <c r="BA64" s="222"/>
      <c r="BB64" s="222"/>
      <c r="BC64" s="222"/>
      <c r="BD64" s="222"/>
      <c r="BE64" s="222"/>
      <c r="BF64" s="210"/>
      <c r="BG64" s="210" t="s">
        <v>1741</v>
      </c>
    </row>
    <row r="65" spans="1:59">
      <c r="A65" s="210" t="s">
        <v>1866</v>
      </c>
      <c r="B65" s="210" t="s">
        <v>1867</v>
      </c>
      <c r="C65" s="211" t="s">
        <v>1777</v>
      </c>
      <c r="D65" s="212">
        <v>4232</v>
      </c>
      <c r="E65" s="213">
        <v>40232</v>
      </c>
      <c r="F65" s="211" t="s">
        <v>1774</v>
      </c>
      <c r="G65" s="214">
        <v>1510516</v>
      </c>
      <c r="H65" s="215">
        <v>25</v>
      </c>
      <c r="I65" s="211" t="s">
        <v>1748</v>
      </c>
      <c r="J65" s="216" t="s">
        <v>1747</v>
      </c>
      <c r="K65" s="216">
        <v>25</v>
      </c>
      <c r="L65" s="217"/>
      <c r="M65" s="218">
        <v>810032</v>
      </c>
      <c r="N65" s="218"/>
      <c r="O65" s="218">
        <v>0</v>
      </c>
      <c r="P65" s="218"/>
      <c r="Q65" s="218">
        <v>0</v>
      </c>
      <c r="R65" s="218"/>
      <c r="S65" s="218">
        <v>0</v>
      </c>
      <c r="T65" s="218"/>
      <c r="U65" s="218">
        <v>0</v>
      </c>
      <c r="V65" s="218"/>
      <c r="W65" s="218">
        <v>0</v>
      </c>
      <c r="X65" s="218"/>
      <c r="Y65" s="218">
        <v>0</v>
      </c>
      <c r="Z65" s="218"/>
      <c r="AA65" s="215">
        <v>0</v>
      </c>
      <c r="AB65" s="219"/>
      <c r="AC65" s="220"/>
      <c r="AD65" s="219">
        <v>486222</v>
      </c>
      <c r="AE65" s="219"/>
      <c r="AF65" s="219">
        <v>0</v>
      </c>
      <c r="AG65" s="219"/>
      <c r="AH65" s="219">
        <v>0</v>
      </c>
      <c r="AI65" s="219"/>
      <c r="AJ65" s="219">
        <v>0</v>
      </c>
      <c r="AK65" s="219"/>
      <c r="AL65" s="219">
        <v>0</v>
      </c>
      <c r="AM65" s="219"/>
      <c r="AN65" s="219">
        <v>0</v>
      </c>
      <c r="AO65" s="219"/>
      <c r="AP65" s="219">
        <v>0</v>
      </c>
      <c r="AQ65" s="210"/>
      <c r="AR65" s="221"/>
      <c r="AS65" s="222">
        <v>0.60029999999999994</v>
      </c>
      <c r="AT65" s="222"/>
      <c r="AU65" s="222"/>
      <c r="AV65" s="222"/>
      <c r="AW65" s="222"/>
      <c r="AX65" s="222"/>
      <c r="AY65" s="222"/>
      <c r="AZ65" s="222"/>
      <c r="BA65" s="222"/>
      <c r="BB65" s="222"/>
      <c r="BC65" s="222"/>
      <c r="BD65" s="222"/>
      <c r="BE65" s="222"/>
      <c r="BF65" s="210"/>
      <c r="BG65" s="210" t="s">
        <v>1741</v>
      </c>
    </row>
    <row r="66" spans="1:59">
      <c r="A66" s="210" t="s">
        <v>1868</v>
      </c>
      <c r="B66" s="210" t="s">
        <v>1795</v>
      </c>
      <c r="C66" s="211" t="s">
        <v>1869</v>
      </c>
      <c r="D66" s="212">
        <v>1115</v>
      </c>
      <c r="E66" s="213">
        <v>10115</v>
      </c>
      <c r="F66" s="211" t="s">
        <v>1752</v>
      </c>
      <c r="G66" s="214">
        <v>203914</v>
      </c>
      <c r="H66" s="215">
        <v>21</v>
      </c>
      <c r="I66" s="211" t="s">
        <v>1748</v>
      </c>
      <c r="J66" s="216" t="s">
        <v>1747</v>
      </c>
      <c r="K66" s="216">
        <v>21</v>
      </c>
      <c r="L66" s="217"/>
      <c r="M66" s="218">
        <v>628302</v>
      </c>
      <c r="N66" s="218"/>
      <c r="O66" s="218">
        <v>0</v>
      </c>
      <c r="P66" s="218"/>
      <c r="Q66" s="218">
        <v>0</v>
      </c>
      <c r="R66" s="218"/>
      <c r="S66" s="218">
        <v>0</v>
      </c>
      <c r="T66" s="218"/>
      <c r="U66" s="218">
        <v>0</v>
      </c>
      <c r="V66" s="218"/>
      <c r="W66" s="218">
        <v>0</v>
      </c>
      <c r="X66" s="218"/>
      <c r="Y66" s="218">
        <v>0</v>
      </c>
      <c r="Z66" s="218"/>
      <c r="AA66" s="215">
        <v>0</v>
      </c>
      <c r="AB66" s="219"/>
      <c r="AC66" s="220"/>
      <c r="AD66" s="219">
        <v>0</v>
      </c>
      <c r="AE66" s="219"/>
      <c r="AF66" s="219">
        <v>0</v>
      </c>
      <c r="AG66" s="219"/>
      <c r="AH66" s="219">
        <v>0</v>
      </c>
      <c r="AI66" s="219"/>
      <c r="AJ66" s="219">
        <v>0</v>
      </c>
      <c r="AK66" s="219"/>
      <c r="AL66" s="219">
        <v>0</v>
      </c>
      <c r="AM66" s="219"/>
      <c r="AN66" s="219">
        <v>0</v>
      </c>
      <c r="AO66" s="219"/>
      <c r="AP66" s="219">
        <v>0</v>
      </c>
      <c r="AQ66" s="210"/>
      <c r="AR66" s="221"/>
      <c r="AS66" s="222">
        <v>0</v>
      </c>
      <c r="AT66" s="222"/>
      <c r="AU66" s="222"/>
      <c r="AV66" s="222"/>
      <c r="AW66" s="222"/>
      <c r="AX66" s="222"/>
      <c r="AY66" s="222"/>
      <c r="AZ66" s="222"/>
      <c r="BA66" s="222"/>
      <c r="BB66" s="222"/>
      <c r="BC66" s="222"/>
      <c r="BD66" s="222"/>
      <c r="BE66" s="222"/>
      <c r="BF66" s="210"/>
      <c r="BG66" s="210" t="s">
        <v>1741</v>
      </c>
    </row>
    <row r="67" spans="1:59">
      <c r="A67" s="210" t="s">
        <v>1870</v>
      </c>
      <c r="B67" s="210" t="s">
        <v>1871</v>
      </c>
      <c r="C67" s="211" t="s">
        <v>1767</v>
      </c>
      <c r="D67" s="212">
        <v>3057</v>
      </c>
      <c r="E67" s="213">
        <v>30057</v>
      </c>
      <c r="F67" s="211" t="s">
        <v>1774</v>
      </c>
      <c r="G67" s="214">
        <v>5441567</v>
      </c>
      <c r="H67" s="215">
        <v>20</v>
      </c>
      <c r="I67" s="211" t="s">
        <v>1748</v>
      </c>
      <c r="J67" s="216" t="s">
        <v>1747</v>
      </c>
      <c r="K67" s="216">
        <v>20</v>
      </c>
      <c r="L67" s="217"/>
      <c r="M67" s="218">
        <v>0</v>
      </c>
      <c r="N67" s="218"/>
      <c r="O67" s="218">
        <v>0</v>
      </c>
      <c r="P67" s="218"/>
      <c r="Q67" s="218">
        <v>0</v>
      </c>
      <c r="R67" s="218"/>
      <c r="S67" s="218">
        <v>0</v>
      </c>
      <c r="T67" s="218"/>
      <c r="U67" s="218">
        <v>0</v>
      </c>
      <c r="V67" s="218"/>
      <c r="W67" s="218">
        <v>0</v>
      </c>
      <c r="X67" s="218"/>
      <c r="Y67" s="218">
        <v>27325354</v>
      </c>
      <c r="Z67" s="218"/>
      <c r="AA67" s="215">
        <v>0</v>
      </c>
      <c r="AB67" s="219"/>
      <c r="AC67" s="220"/>
      <c r="AD67" s="219">
        <v>0</v>
      </c>
      <c r="AE67" s="219"/>
      <c r="AF67" s="219">
        <v>0</v>
      </c>
      <c r="AG67" s="219"/>
      <c r="AH67" s="219">
        <v>0</v>
      </c>
      <c r="AI67" s="219"/>
      <c r="AJ67" s="219">
        <v>0</v>
      </c>
      <c r="AK67" s="219"/>
      <c r="AL67" s="219">
        <v>0</v>
      </c>
      <c r="AM67" s="219"/>
      <c r="AN67" s="219">
        <v>0</v>
      </c>
      <c r="AO67" s="219"/>
      <c r="AP67" s="219">
        <v>0</v>
      </c>
      <c r="AQ67" s="210"/>
      <c r="AR67" s="221"/>
      <c r="AS67" s="222"/>
      <c r="AT67" s="222"/>
      <c r="AU67" s="222"/>
      <c r="AV67" s="222"/>
      <c r="AW67" s="222"/>
      <c r="AX67" s="222"/>
      <c r="AY67" s="222"/>
      <c r="AZ67" s="222"/>
      <c r="BA67" s="222"/>
      <c r="BB67" s="222"/>
      <c r="BC67" s="222">
        <v>0</v>
      </c>
      <c r="BD67" s="222"/>
      <c r="BE67" s="222"/>
      <c r="BF67" s="210"/>
      <c r="BG67" s="210" t="s">
        <v>1741</v>
      </c>
    </row>
    <row r="68" spans="1:59">
      <c r="A68" s="210" t="s">
        <v>1872</v>
      </c>
      <c r="B68" s="210" t="s">
        <v>1873</v>
      </c>
      <c r="C68" s="211" t="s">
        <v>1751</v>
      </c>
      <c r="D68" s="212"/>
      <c r="E68" s="213">
        <v>90299</v>
      </c>
      <c r="F68" s="211" t="s">
        <v>1752</v>
      </c>
      <c r="G68" s="214">
        <v>308231</v>
      </c>
      <c r="H68" s="215">
        <v>12</v>
      </c>
      <c r="I68" s="211" t="s">
        <v>1748</v>
      </c>
      <c r="J68" s="216" t="s">
        <v>1740</v>
      </c>
      <c r="K68" s="216">
        <v>12</v>
      </c>
      <c r="L68" s="217"/>
      <c r="M68" s="218">
        <v>286520</v>
      </c>
      <c r="N68" s="218"/>
      <c r="O68" s="218">
        <v>0</v>
      </c>
      <c r="P68" s="218"/>
      <c r="Q68" s="218">
        <v>0</v>
      </c>
      <c r="R68" s="218"/>
      <c r="S68" s="218">
        <v>0</v>
      </c>
      <c r="T68" s="218"/>
      <c r="U68" s="218">
        <v>0</v>
      </c>
      <c r="V68" s="218"/>
      <c r="W68" s="218">
        <v>0</v>
      </c>
      <c r="X68" s="218"/>
      <c r="Y68" s="218">
        <v>0</v>
      </c>
      <c r="Z68" s="218"/>
      <c r="AA68" s="215">
        <v>0</v>
      </c>
      <c r="AB68" s="219"/>
      <c r="AC68" s="220"/>
      <c r="AD68" s="219">
        <v>931897</v>
      </c>
      <c r="AE68" s="219"/>
      <c r="AF68" s="219">
        <v>0</v>
      </c>
      <c r="AG68" s="219"/>
      <c r="AH68" s="219">
        <v>0</v>
      </c>
      <c r="AI68" s="219"/>
      <c r="AJ68" s="219">
        <v>0</v>
      </c>
      <c r="AK68" s="219"/>
      <c r="AL68" s="219">
        <v>0</v>
      </c>
      <c r="AM68" s="219"/>
      <c r="AN68" s="219">
        <v>0</v>
      </c>
      <c r="AO68" s="219"/>
      <c r="AP68" s="219">
        <v>0</v>
      </c>
      <c r="AQ68" s="210"/>
      <c r="AR68" s="221"/>
      <c r="AS68" s="222">
        <v>3.2524999999999999</v>
      </c>
      <c r="AT68" s="222"/>
      <c r="AU68" s="222"/>
      <c r="AV68" s="222"/>
      <c r="AW68" s="222"/>
      <c r="AX68" s="222"/>
      <c r="AY68" s="222"/>
      <c r="AZ68" s="222"/>
      <c r="BA68" s="222"/>
      <c r="BB68" s="222"/>
      <c r="BC68" s="222"/>
      <c r="BD68" s="222"/>
      <c r="BE68" s="222"/>
      <c r="BF68" s="210"/>
      <c r="BG68" s="210" t="s">
        <v>1741</v>
      </c>
    </row>
    <row r="70" spans="1:59">
      <c r="M70" s="9">
        <f>SUM(M1:M68)</f>
        <v>104995073</v>
      </c>
      <c r="N70" s="9">
        <f t="shared" ref="N70:AB70" si="0">SUM(N1:N68)</f>
        <v>0</v>
      </c>
      <c r="O70" s="9">
        <f t="shared" si="0"/>
        <v>0</v>
      </c>
      <c r="P70" s="9">
        <f t="shared" si="0"/>
        <v>0</v>
      </c>
      <c r="Q70" s="9">
        <f t="shared" si="0"/>
        <v>0</v>
      </c>
      <c r="R70" s="9">
        <f t="shared" si="0"/>
        <v>0</v>
      </c>
      <c r="S70" s="9">
        <f t="shared" si="0"/>
        <v>0</v>
      </c>
      <c r="T70" s="9">
        <f t="shared" si="0"/>
        <v>0</v>
      </c>
      <c r="U70" s="9">
        <f t="shared" si="0"/>
        <v>792273</v>
      </c>
      <c r="V70" s="9">
        <f t="shared" si="0"/>
        <v>0</v>
      </c>
      <c r="W70" s="9">
        <f t="shared" si="0"/>
        <v>0</v>
      </c>
      <c r="X70" s="9">
        <f t="shared" si="0"/>
        <v>0</v>
      </c>
      <c r="Y70" s="9">
        <f t="shared" si="0"/>
        <v>6030683824</v>
      </c>
      <c r="Z70" s="9">
        <f t="shared" si="0"/>
        <v>0</v>
      </c>
      <c r="AA70" s="9">
        <f t="shared" si="0"/>
        <v>0</v>
      </c>
      <c r="AB70" s="9">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D0904-449C-4151-A00A-12E91B058ACA}">
  <sheetPr>
    <tabColor rgb="FFFFCC66"/>
  </sheetPr>
  <dimension ref="B2:X64"/>
  <sheetViews>
    <sheetView topLeftCell="A40" workbookViewId="0">
      <selection activeCell="G56" sqref="G56"/>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1921</v>
      </c>
      <c r="C2" s="9">
        <v>138700</v>
      </c>
    </row>
    <row r="3" spans="2:22">
      <c r="B3" s="1" t="s">
        <v>1922</v>
      </c>
      <c r="C3">
        <v>3412.14</v>
      </c>
      <c r="H3" s="223"/>
    </row>
    <row r="4" spans="2:22">
      <c r="B4" s="1" t="s">
        <v>1693</v>
      </c>
      <c r="C4" s="224" t="s">
        <v>1923</v>
      </c>
      <c r="D4" s="224" t="s">
        <v>1739</v>
      </c>
      <c r="E4" s="224" t="s">
        <v>1748</v>
      </c>
      <c r="F4" s="224" t="s">
        <v>1746</v>
      </c>
    </row>
    <row r="5" spans="2:22">
      <c r="B5" s="1"/>
      <c r="C5" s="1"/>
      <c r="D5" s="1"/>
      <c r="E5" s="1"/>
      <c r="F5" s="1"/>
    </row>
    <row r="6" spans="2:22">
      <c r="B6" s="1"/>
      <c r="C6" s="1"/>
      <c r="D6" s="1"/>
      <c r="E6" s="225" t="s">
        <v>1924</v>
      </c>
      <c r="F6" s="225"/>
      <c r="G6" s="226"/>
      <c r="H6" s="226"/>
      <c r="I6" s="226"/>
      <c r="J6" s="226"/>
      <c r="K6" s="226"/>
      <c r="L6" s="226"/>
      <c r="M6" s="226"/>
      <c r="N6" s="226"/>
      <c r="O6" s="226"/>
      <c r="P6" s="227" t="s">
        <v>1925</v>
      </c>
      <c r="Q6" s="228"/>
      <c r="R6" s="228"/>
      <c r="S6" s="228"/>
      <c r="T6" s="228"/>
      <c r="U6" s="228"/>
      <c r="V6" s="228"/>
    </row>
    <row r="7" spans="2:22">
      <c r="G7" s="229"/>
      <c r="H7" s="1" t="s">
        <v>1892</v>
      </c>
      <c r="I7" s="1"/>
      <c r="J7" s="1"/>
      <c r="K7" s="1"/>
      <c r="N7" s="1"/>
      <c r="O7" s="1"/>
    </row>
    <row r="8" spans="2:22">
      <c r="B8" s="230" t="s">
        <v>1686</v>
      </c>
      <c r="C8" s="230" t="s">
        <v>1686</v>
      </c>
      <c r="D8" s="1" t="s">
        <v>1926</v>
      </c>
      <c r="E8" s="1" t="s">
        <v>1697</v>
      </c>
      <c r="F8" s="1" t="s">
        <v>1707</v>
      </c>
      <c r="G8" s="1" t="s">
        <v>1729</v>
      </c>
      <c r="H8" s="1" t="s">
        <v>220</v>
      </c>
      <c r="I8" s="1" t="s">
        <v>1901</v>
      </c>
      <c r="J8" s="1" t="s">
        <v>1927</v>
      </c>
      <c r="K8" s="1" t="s">
        <v>1928</v>
      </c>
      <c r="L8" s="231" t="s">
        <v>1929</v>
      </c>
      <c r="M8" s="231" t="s">
        <v>1930</v>
      </c>
      <c r="N8" s="231" t="s">
        <v>1931</v>
      </c>
      <c r="O8" s="231" t="s">
        <v>1932</v>
      </c>
      <c r="P8" s="1" t="s">
        <v>1876</v>
      </c>
      <c r="Q8" s="1" t="s">
        <v>1884</v>
      </c>
      <c r="R8" s="1" t="s">
        <v>1888</v>
      </c>
      <c r="S8" s="1" t="s">
        <v>1933</v>
      </c>
      <c r="T8" s="1" t="s">
        <v>1934</v>
      </c>
      <c r="U8" s="231" t="s">
        <v>1935</v>
      </c>
      <c r="V8" s="231" t="s">
        <v>1936</v>
      </c>
    </row>
    <row r="9" spans="2:22">
      <c r="B9" s="232" t="s">
        <v>1937</v>
      </c>
      <c r="C9" s="232" t="s">
        <v>1938</v>
      </c>
      <c r="D9" t="s">
        <v>1939</v>
      </c>
      <c r="E9">
        <f>SUMIFS('Annual Service Data_rail only'!N:N,'Annual Service Data_rail only'!C:C,C9)</f>
        <v>0</v>
      </c>
      <c r="F9" s="229">
        <f>SUMIFS('Annual Service Data_rail only'!X:X,'Annual Service Data_rail only'!C:C,C9)</f>
        <v>0</v>
      </c>
      <c r="G9" s="229">
        <f>SUMIFS('Annual Service Data_rail only'!AT:AT,'Annual Service Data_rail only'!C:C,C9)</f>
        <v>0</v>
      </c>
      <c r="H9">
        <f>SUMIFS('Fuel and Energy_rail only'!AD:AD,'Fuel and Energy_rail only'!C:C,C9)</f>
        <v>0</v>
      </c>
      <c r="I9">
        <f>SUMIFS('Fuel and Energy_rail only'!AN:AN,'Fuel and Energy_rail only'!C:C,C9)</f>
        <v>0</v>
      </c>
      <c r="J9" s="223">
        <f>IFERROR(H9/SUM($H9:$I9),0)</f>
        <v>0</v>
      </c>
      <c r="K9" s="223">
        <f>IFERROR(I9/SUM($H9:$I9),0)</f>
        <v>0</v>
      </c>
      <c r="L9" s="233">
        <f t="shared" ref="L9:L40" si="0">IFERROR(G9/F9,0)</f>
        <v>0</v>
      </c>
      <c r="M9" s="234">
        <f t="shared" ref="M9:M40" si="1">IFERROR(F9/E9,0)</f>
        <v>0</v>
      </c>
      <c r="N9" s="234">
        <f>E9*J9</f>
        <v>0</v>
      </c>
      <c r="O9" s="234">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235">
        <f>IFERROR(($L9*$M9*N9)/S9,0)</f>
        <v>0</v>
      </c>
      <c r="V9" s="235">
        <f>IFERROR(($L9*$M9*O9)/T9,0)</f>
        <v>0</v>
      </c>
    </row>
    <row r="10" spans="2:22">
      <c r="B10" s="232" t="s">
        <v>1940</v>
      </c>
      <c r="C10" s="232" t="s">
        <v>1941</v>
      </c>
      <c r="D10" t="s">
        <v>1942</v>
      </c>
      <c r="E10">
        <f>SUMIFS('Annual Service Data_rail only'!N:N,'Annual Service Data_rail only'!C:C,C10)</f>
        <v>0</v>
      </c>
      <c r="F10" s="229">
        <f>SUMIFS('Annual Service Data_rail only'!X:X,'Annual Service Data_rail only'!C:C,C10)</f>
        <v>0</v>
      </c>
      <c r="G10" s="229">
        <f>SUMIFS('Annual Service Data_rail only'!AT:AT,'Annual Service Data_rail only'!C:C,C10)</f>
        <v>0</v>
      </c>
      <c r="H10">
        <f>SUMIFS('Fuel and Energy_rail only'!AD:AD,'Fuel and Energy_rail only'!C:C,C10)</f>
        <v>0</v>
      </c>
      <c r="I10">
        <f>SUMIFS('Fuel and Energy_rail only'!AN:AN,'Fuel and Energy_rail only'!C:C,C10)</f>
        <v>0</v>
      </c>
      <c r="J10" s="223">
        <f t="shared" ref="J10:K59" si="2">IFERROR(H10/SUM($H10:$I10),0)</f>
        <v>0</v>
      </c>
      <c r="K10" s="223">
        <f t="shared" si="2"/>
        <v>0</v>
      </c>
      <c r="L10" s="233">
        <f t="shared" si="0"/>
        <v>0</v>
      </c>
      <c r="M10" s="234">
        <f t="shared" si="1"/>
        <v>0</v>
      </c>
      <c r="N10" s="234">
        <f t="shared" ref="N10:N59" si="3">E10*J10</f>
        <v>0</v>
      </c>
      <c r="O10" s="234">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235">
        <f t="shared" ref="U10:V59" si="7">IFERROR(($L10*$M10*N10)/S10,0)</f>
        <v>0</v>
      </c>
      <c r="V10" s="235">
        <f t="shared" si="7"/>
        <v>0</v>
      </c>
    </row>
    <row r="11" spans="2:22">
      <c r="B11" s="232" t="s">
        <v>1943</v>
      </c>
      <c r="C11" s="232" t="s">
        <v>1863</v>
      </c>
      <c r="D11" t="s">
        <v>1944</v>
      </c>
      <c r="E11">
        <f>SUMIFS('Annual Service Data_rail only'!N:N,'Annual Service Data_rail only'!C:C,C11)</f>
        <v>17</v>
      </c>
      <c r="F11" s="229">
        <f>SUMIFS('Annual Service Data_rail only'!X:X,'Annual Service Data_rail only'!C:C,C11)</f>
        <v>3435184</v>
      </c>
      <c r="G11" s="229">
        <f>SUMIFS('Annual Service Data_rail only'!AT:AT,'Annual Service Data_rail only'!C:C,C11)</f>
        <v>90553779</v>
      </c>
      <c r="H11">
        <f>SUMIFS('Fuel and Energy_rail only'!AD:AD,'Fuel and Energy_rail only'!C:C,C11)</f>
        <v>0</v>
      </c>
      <c r="I11">
        <f>SUMIFS('Fuel and Energy_rail only'!AN:AN,'Fuel and Energy_rail only'!C:C,C11)</f>
        <v>3452467</v>
      </c>
      <c r="J11" s="223">
        <f t="shared" si="2"/>
        <v>0</v>
      </c>
      <c r="K11" s="223">
        <f t="shared" si="2"/>
        <v>1</v>
      </c>
      <c r="L11" s="233">
        <f t="shared" si="0"/>
        <v>26.360677914196152</v>
      </c>
      <c r="M11" s="234">
        <f t="shared" si="1"/>
        <v>202069.64705882352</v>
      </c>
      <c r="N11" s="234">
        <f t="shared" si="3"/>
        <v>0</v>
      </c>
      <c r="O11" s="234">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235">
        <f t="shared" si="7"/>
        <v>0</v>
      </c>
      <c r="V11" s="235">
        <f t="shared" si="7"/>
        <v>1.1305323598164989E-3</v>
      </c>
    </row>
    <row r="12" spans="2:22">
      <c r="B12" s="232" t="s">
        <v>1945</v>
      </c>
      <c r="C12" s="232" t="s">
        <v>1946</v>
      </c>
      <c r="D12" t="s">
        <v>1947</v>
      </c>
      <c r="E12">
        <f>SUMIFS('Annual Service Data_rail only'!N:N,'Annual Service Data_rail only'!C:C,C12)</f>
        <v>0</v>
      </c>
      <c r="F12" s="229">
        <f>SUMIFS('Annual Service Data_rail only'!X:X,'Annual Service Data_rail only'!C:C,C12)</f>
        <v>0</v>
      </c>
      <c r="G12" s="229">
        <f>SUMIFS('Annual Service Data_rail only'!AT:AT,'Annual Service Data_rail only'!C:C,C12)</f>
        <v>0</v>
      </c>
      <c r="H12">
        <f>SUMIFS('Fuel and Energy_rail only'!AD:AD,'Fuel and Energy_rail only'!C:C,C12)</f>
        <v>0</v>
      </c>
      <c r="I12">
        <f>SUMIFS('Fuel and Energy_rail only'!AN:AN,'Fuel and Energy_rail only'!C:C,C12)</f>
        <v>0</v>
      </c>
      <c r="J12" s="223">
        <f t="shared" si="2"/>
        <v>0</v>
      </c>
      <c r="K12" s="223">
        <f t="shared" si="2"/>
        <v>0</v>
      </c>
      <c r="L12" s="233">
        <f t="shared" si="0"/>
        <v>0</v>
      </c>
      <c r="M12" s="234">
        <f t="shared" si="1"/>
        <v>0</v>
      </c>
      <c r="N12" s="234">
        <f t="shared" si="3"/>
        <v>0</v>
      </c>
      <c r="O12" s="234">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235">
        <f t="shared" si="7"/>
        <v>0</v>
      </c>
      <c r="V12" s="235">
        <f t="shared" si="7"/>
        <v>0</v>
      </c>
    </row>
    <row r="13" spans="2:22">
      <c r="B13" s="232" t="s">
        <v>1948</v>
      </c>
      <c r="C13" s="232" t="s">
        <v>1751</v>
      </c>
      <c r="D13" t="s">
        <v>1949</v>
      </c>
      <c r="E13">
        <f>SUMIFS('Annual Service Data_rail only'!N:N,'Annual Service Data_rail only'!C:C,C13)</f>
        <v>441</v>
      </c>
      <c r="F13" s="229">
        <f>SUMIFS('Annual Service Data_rail only'!X:X,'Annual Service Data_rail only'!C:C,C13)</f>
        <v>139399021</v>
      </c>
      <c r="G13" s="229">
        <f>SUMIFS('Annual Service Data_rail only'!AT:AT,'Annual Service Data_rail only'!C:C,C13)</f>
        <v>2812423160</v>
      </c>
      <c r="H13">
        <f>SUMIFS('Fuel and Energy_rail only'!AD:AD,'Fuel and Energy_rail only'!C:C,C13)</f>
        <v>5034854</v>
      </c>
      <c r="I13">
        <f>SUMIFS('Fuel and Energy_rail only'!AN:AN,'Fuel and Energy_rail only'!C:C,C13)</f>
        <v>106204511</v>
      </c>
      <c r="J13" s="223">
        <f t="shared" si="2"/>
        <v>4.5261441397116929E-2</v>
      </c>
      <c r="K13" s="223">
        <f t="shared" si="2"/>
        <v>0.95473855860288304</v>
      </c>
      <c r="L13" s="233">
        <f t="shared" si="0"/>
        <v>20.175343699149796</v>
      </c>
      <c r="M13" s="234">
        <f t="shared" si="1"/>
        <v>316097.55328798183</v>
      </c>
      <c r="N13" s="234">
        <f t="shared" si="3"/>
        <v>19.960295656128565</v>
      </c>
      <c r="O13" s="234">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235">
        <f t="shared" si="7"/>
        <v>6.7154146282034786E-5</v>
      </c>
      <c r="V13" s="235">
        <f t="shared" si="7"/>
        <v>1.154764766486198E-3</v>
      </c>
    </row>
    <row r="14" spans="2:22">
      <c r="B14" s="232" t="s">
        <v>1950</v>
      </c>
      <c r="C14" s="232" t="s">
        <v>1781</v>
      </c>
      <c r="D14" t="s">
        <v>1951</v>
      </c>
      <c r="E14">
        <f>SUMIFS('Annual Service Data_rail only'!N:N,'Annual Service Data_rail only'!C:C,C14)</f>
        <v>56</v>
      </c>
      <c r="F14" s="229">
        <f>SUMIFS('Annual Service Data_rail only'!X:X,'Annual Service Data_rail only'!C:C,C14)</f>
        <v>15749288</v>
      </c>
      <c r="G14" s="229">
        <f>SUMIFS('Annual Service Data_rail only'!AT:AT,'Annual Service Data_rail only'!C:C,C14)</f>
        <v>129461494</v>
      </c>
      <c r="H14">
        <f>SUMIFS('Fuel and Energy_rail only'!AD:AD,'Fuel and Energy_rail only'!C:C,C14)</f>
        <v>0</v>
      </c>
      <c r="I14">
        <f>SUMIFS('Fuel and Energy_rail only'!AN:AN,'Fuel and Energy_rail only'!C:C,C14)</f>
        <v>15639401</v>
      </c>
      <c r="J14" s="223">
        <f t="shared" si="2"/>
        <v>0</v>
      </c>
      <c r="K14" s="223">
        <f t="shared" si="2"/>
        <v>1</v>
      </c>
      <c r="L14" s="233">
        <f t="shared" si="0"/>
        <v>8.2201489997516077</v>
      </c>
      <c r="M14" s="234">
        <f t="shared" si="1"/>
        <v>281237.28571428574</v>
      </c>
      <c r="N14" s="234">
        <f t="shared" si="3"/>
        <v>0</v>
      </c>
      <c r="O14" s="234">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235">
        <f t="shared" si="7"/>
        <v>0</v>
      </c>
      <c r="V14" s="235">
        <f t="shared" si="7"/>
        <v>3.739221761641906E-4</v>
      </c>
    </row>
    <row r="15" spans="2:22">
      <c r="B15" s="232" t="s">
        <v>1952</v>
      </c>
      <c r="C15" s="232" t="s">
        <v>1860</v>
      </c>
      <c r="D15" t="s">
        <v>1953</v>
      </c>
      <c r="E15">
        <f>SUMIFS('Annual Service Data_rail only'!N:N,'Annual Service Data_rail only'!C:C,C15)</f>
        <v>5</v>
      </c>
      <c r="F15" s="229">
        <f>SUMIFS('Annual Service Data_rail only'!X:X,'Annual Service Data_rail only'!C:C,C15)</f>
        <v>1717047</v>
      </c>
      <c r="G15" s="229">
        <f>SUMIFS('Annual Service Data_rail only'!AT:AT,'Annual Service Data_rail only'!C:C,C15)</f>
        <v>12884750</v>
      </c>
      <c r="H15">
        <f>SUMIFS('Fuel and Energy_rail only'!AD:AD,'Fuel and Energy_rail only'!C:C,C15)</f>
        <v>724004</v>
      </c>
      <c r="I15">
        <f>SUMIFS('Fuel and Energy_rail only'!AN:AN,'Fuel and Energy_rail only'!C:C,C15)</f>
        <v>0</v>
      </c>
      <c r="J15" s="223">
        <f t="shared" si="2"/>
        <v>1</v>
      </c>
      <c r="K15" s="223">
        <f t="shared" si="2"/>
        <v>0</v>
      </c>
      <c r="L15" s="233">
        <f t="shared" si="0"/>
        <v>7.5040170711692804</v>
      </c>
      <c r="M15" s="234">
        <f t="shared" si="1"/>
        <v>343409.4</v>
      </c>
      <c r="N15" s="234">
        <f t="shared" si="3"/>
        <v>5</v>
      </c>
      <c r="O15" s="234">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235">
        <f t="shared" si="7"/>
        <v>5.5342699223826415E-5</v>
      </c>
      <c r="V15" s="235">
        <f t="shared" si="7"/>
        <v>0</v>
      </c>
    </row>
    <row r="16" spans="2:22">
      <c r="B16" s="232" t="s">
        <v>1954</v>
      </c>
      <c r="C16" s="232" t="s">
        <v>1955</v>
      </c>
      <c r="D16" t="s">
        <v>1956</v>
      </c>
      <c r="E16">
        <f>SUMIFS('Annual Service Data_rail only'!N:N,'Annual Service Data_rail only'!C:C,C16)</f>
        <v>0</v>
      </c>
      <c r="F16" s="229">
        <f>SUMIFS('Annual Service Data_rail only'!X:X,'Annual Service Data_rail only'!C:C,C16)</f>
        <v>0</v>
      </c>
      <c r="G16" s="229">
        <f>SUMIFS('Annual Service Data_rail only'!AT:AT,'Annual Service Data_rail only'!C:C,C16)</f>
        <v>0</v>
      </c>
      <c r="H16">
        <f>SUMIFS('Fuel and Energy_rail only'!AD:AD,'Fuel and Energy_rail only'!C:C,C16)</f>
        <v>0</v>
      </c>
      <c r="I16">
        <f>SUMIFS('Fuel and Energy_rail only'!AN:AN,'Fuel and Energy_rail only'!C:C,C16)</f>
        <v>0</v>
      </c>
      <c r="J16" s="223">
        <f t="shared" si="2"/>
        <v>0</v>
      </c>
      <c r="K16" s="223">
        <f t="shared" si="2"/>
        <v>0</v>
      </c>
      <c r="L16" s="233">
        <f t="shared" si="0"/>
        <v>0</v>
      </c>
      <c r="M16" s="234">
        <f t="shared" si="1"/>
        <v>0</v>
      </c>
      <c r="N16" s="234">
        <f t="shared" si="3"/>
        <v>0</v>
      </c>
      <c r="O16" s="234">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235">
        <f t="shared" si="7"/>
        <v>0</v>
      </c>
      <c r="V16" s="235">
        <f t="shared" si="7"/>
        <v>0</v>
      </c>
    </row>
    <row r="17" spans="2:22">
      <c r="B17" s="232" t="s">
        <v>1755</v>
      </c>
      <c r="C17" s="232" t="s">
        <v>1755</v>
      </c>
      <c r="D17" t="s">
        <v>1957</v>
      </c>
      <c r="E17">
        <f>SUMIFS('Annual Service Data_rail only'!N:N,'Annual Service Data_rail only'!C:C,C17)</f>
        <v>129</v>
      </c>
      <c r="F17" s="229">
        <f>SUMIFS('Annual Service Data_rail only'!X:X,'Annual Service Data_rail only'!C:C,C17)</f>
        <v>82234530</v>
      </c>
      <c r="G17" s="229">
        <f>SUMIFS('Annual Service Data_rail only'!AT:AT,'Annual Service Data_rail only'!C:C,C17)</f>
        <v>985922295</v>
      </c>
      <c r="H17">
        <f>SUMIFS('Fuel and Energy_rail only'!AD:AD,'Fuel and Energy_rail only'!C:C,C17)</f>
        <v>0</v>
      </c>
      <c r="I17">
        <f>SUMIFS('Fuel and Energy_rail only'!AN:AN,'Fuel and Energy_rail only'!C:C,C17)</f>
        <v>64920984</v>
      </c>
      <c r="J17" s="223">
        <f t="shared" si="2"/>
        <v>0</v>
      </c>
      <c r="K17" s="223">
        <f t="shared" si="2"/>
        <v>1</v>
      </c>
      <c r="L17" s="233">
        <f t="shared" si="0"/>
        <v>11.9891521846115</v>
      </c>
      <c r="M17" s="234">
        <f t="shared" si="1"/>
        <v>637476.97674418602</v>
      </c>
      <c r="N17" s="234">
        <f t="shared" si="3"/>
        <v>0</v>
      </c>
      <c r="O17" s="234">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235">
        <f t="shared" si="7"/>
        <v>0</v>
      </c>
      <c r="V17" s="235">
        <f t="shared" si="7"/>
        <v>5.0124498137887213E-4</v>
      </c>
    </row>
    <row r="18" spans="2:22">
      <c r="B18" s="232" t="s">
        <v>1958</v>
      </c>
      <c r="C18" s="232" t="s">
        <v>1777</v>
      </c>
      <c r="D18" t="s">
        <v>1959</v>
      </c>
      <c r="E18">
        <f>SUMIFS('Annual Service Data_rail only'!N:N,'Annual Service Data_rail only'!C:C,C18)</f>
        <v>35</v>
      </c>
      <c r="F18" s="229">
        <f>SUMIFS('Annual Service Data_rail only'!X:X,'Annual Service Data_rail only'!C:C,C18)</f>
        <v>11964512</v>
      </c>
      <c r="G18" s="229">
        <f>SUMIFS('Annual Service Data_rail only'!AT:AT,'Annual Service Data_rail only'!C:C,C18)</f>
        <v>203966246</v>
      </c>
      <c r="H18">
        <f>SUMIFS('Fuel and Energy_rail only'!AD:AD,'Fuel and Energy_rail only'!C:C,C18)</f>
        <v>1504489</v>
      </c>
      <c r="I18">
        <f>SUMIFS('Fuel and Energy_rail only'!AN:AN,'Fuel and Energy_rail only'!C:C,C18)</f>
        <v>559892</v>
      </c>
      <c r="J18" s="223">
        <f t="shared" si="2"/>
        <v>0.72878456060194319</v>
      </c>
      <c r="K18" s="223">
        <f t="shared" si="2"/>
        <v>0.27121543939805687</v>
      </c>
      <c r="L18" s="233">
        <f t="shared" si="0"/>
        <v>17.047602610118993</v>
      </c>
      <c r="M18" s="234">
        <f t="shared" si="1"/>
        <v>341843.20000000001</v>
      </c>
      <c r="N18" s="234">
        <f t="shared" si="3"/>
        <v>25.507459621068012</v>
      </c>
      <c r="O18" s="234">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235">
        <f t="shared" si="7"/>
        <v>2.9376125125377459E-4</v>
      </c>
      <c r="V18" s="235">
        <f t="shared" si="7"/>
        <v>2.421406192511685E-4</v>
      </c>
    </row>
    <row r="19" spans="2:22">
      <c r="B19" s="232" t="s">
        <v>1960</v>
      </c>
      <c r="C19" s="232" t="s">
        <v>1799</v>
      </c>
      <c r="D19" t="s">
        <v>1961</v>
      </c>
      <c r="E19">
        <f>SUMIFS('Annual Service Data_rail only'!N:N,'Annual Service Data_rail only'!C:C,C19)</f>
        <v>39</v>
      </c>
      <c r="F19" s="229">
        <f>SUMIFS('Annual Service Data_rail only'!X:X,'Annual Service Data_rail only'!C:C,C19)</f>
        <v>21145309</v>
      </c>
      <c r="G19" s="229">
        <f>SUMIFS('Annual Service Data_rail only'!AT:AT,'Annual Service Data_rail only'!C:C,C19)</f>
        <v>329631085</v>
      </c>
      <c r="H19">
        <f>SUMIFS('Fuel and Energy_rail only'!AD:AD,'Fuel and Energy_rail only'!C:C,C19)</f>
        <v>0</v>
      </c>
      <c r="I19">
        <f>SUMIFS('Fuel and Energy_rail only'!AN:AN,'Fuel and Energy_rail only'!C:C,C19)</f>
        <v>19692749</v>
      </c>
      <c r="J19" s="223">
        <f t="shared" si="2"/>
        <v>0</v>
      </c>
      <c r="K19" s="223">
        <f t="shared" si="2"/>
        <v>1</v>
      </c>
      <c r="L19" s="233">
        <f t="shared" si="0"/>
        <v>15.588851645535186</v>
      </c>
      <c r="M19" s="234">
        <f t="shared" si="1"/>
        <v>542187.41025641025</v>
      </c>
      <c r="N19" s="234">
        <f t="shared" si="3"/>
        <v>0</v>
      </c>
      <c r="O19" s="234">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235">
        <f t="shared" si="7"/>
        <v>0</v>
      </c>
      <c r="V19" s="235">
        <f t="shared" si="7"/>
        <v>1.1560307342071744E-3</v>
      </c>
    </row>
    <row r="20" spans="2:22">
      <c r="B20" s="232" t="s">
        <v>1962</v>
      </c>
      <c r="C20" s="232" t="s">
        <v>1963</v>
      </c>
      <c r="D20" t="s">
        <v>1964</v>
      </c>
      <c r="E20">
        <f>SUMIFS('Annual Service Data_rail only'!N:N,'Annual Service Data_rail only'!C:C,C20)</f>
        <v>0</v>
      </c>
      <c r="F20" s="229">
        <f>SUMIFS('Annual Service Data_rail only'!X:X,'Annual Service Data_rail only'!C:C,C20)</f>
        <v>0</v>
      </c>
      <c r="G20" s="229">
        <f>SUMIFS('Annual Service Data_rail only'!AT:AT,'Annual Service Data_rail only'!C:C,C20)</f>
        <v>0</v>
      </c>
      <c r="H20">
        <f>SUMIFS('Fuel and Energy_rail only'!AD:AD,'Fuel and Energy_rail only'!C:C,C20)</f>
        <v>0</v>
      </c>
      <c r="I20">
        <f>SUMIFS('Fuel and Energy_rail only'!AN:AN,'Fuel and Energy_rail only'!C:C,C20)</f>
        <v>0</v>
      </c>
      <c r="J20" s="223">
        <f t="shared" si="2"/>
        <v>0</v>
      </c>
      <c r="K20" s="223">
        <f t="shared" si="2"/>
        <v>0</v>
      </c>
      <c r="L20" s="233">
        <f t="shared" si="0"/>
        <v>0</v>
      </c>
      <c r="M20" s="234">
        <f t="shared" si="1"/>
        <v>0</v>
      </c>
      <c r="N20" s="234">
        <f t="shared" si="3"/>
        <v>0</v>
      </c>
      <c r="O20" s="234">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235">
        <f t="shared" si="7"/>
        <v>0</v>
      </c>
      <c r="V20" s="235">
        <f t="shared" si="7"/>
        <v>0</v>
      </c>
    </row>
    <row r="21" spans="2:22">
      <c r="B21" s="232" t="s">
        <v>1965</v>
      </c>
      <c r="C21" s="232" t="s">
        <v>1966</v>
      </c>
      <c r="D21" t="s">
        <v>1967</v>
      </c>
      <c r="E21">
        <f>SUMIFS('Annual Service Data_rail only'!N:N,'Annual Service Data_rail only'!C:C,C21)</f>
        <v>0</v>
      </c>
      <c r="F21" s="229">
        <f>SUMIFS('Annual Service Data_rail only'!X:X,'Annual Service Data_rail only'!C:C,C21)</f>
        <v>0</v>
      </c>
      <c r="G21" s="229">
        <f>SUMIFS('Annual Service Data_rail only'!AT:AT,'Annual Service Data_rail only'!C:C,C21)</f>
        <v>0</v>
      </c>
      <c r="H21">
        <f>SUMIFS('Fuel and Energy_rail only'!AD:AD,'Fuel and Energy_rail only'!C:C,C21)</f>
        <v>0</v>
      </c>
      <c r="I21">
        <f>SUMIFS('Fuel and Energy_rail only'!AN:AN,'Fuel and Energy_rail only'!C:C,C21)</f>
        <v>0</v>
      </c>
      <c r="J21" s="223">
        <f t="shared" si="2"/>
        <v>0</v>
      </c>
      <c r="K21" s="223">
        <f t="shared" si="2"/>
        <v>0</v>
      </c>
      <c r="L21" s="233">
        <f t="shared" si="0"/>
        <v>0</v>
      </c>
      <c r="M21" s="234">
        <f t="shared" si="1"/>
        <v>0</v>
      </c>
      <c r="N21" s="234">
        <f t="shared" si="3"/>
        <v>0</v>
      </c>
      <c r="O21" s="234">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235">
        <f t="shared" si="7"/>
        <v>0</v>
      </c>
      <c r="V21" s="235">
        <f t="shared" si="7"/>
        <v>0</v>
      </c>
    </row>
    <row r="22" spans="2:22">
      <c r="B22" s="232" t="s">
        <v>1968</v>
      </c>
      <c r="C22" s="232" t="s">
        <v>1758</v>
      </c>
      <c r="D22" t="s">
        <v>1969</v>
      </c>
      <c r="E22">
        <f>SUMIFS('Annual Service Data_rail only'!N:N,'Annual Service Data_rail only'!C:C,C22)</f>
        <v>251</v>
      </c>
      <c r="F22" s="229">
        <f>SUMIFS('Annual Service Data_rail only'!X:X,'Annual Service Data_rail only'!C:C,C22)</f>
        <v>102408279</v>
      </c>
      <c r="G22" s="229">
        <f>SUMIFS('Annual Service Data_rail only'!AT:AT,'Annual Service Data_rail only'!C:C,C22)</f>
        <v>839546950</v>
      </c>
      <c r="H22">
        <f>SUMIFS('Fuel and Energy_rail only'!AD:AD,'Fuel and Energy_rail only'!C:C,C22)</f>
        <v>5202961</v>
      </c>
      <c r="I22">
        <f>SUMIFS('Fuel and Energy_rail only'!AN:AN,'Fuel and Energy_rail only'!C:C,C22)</f>
        <v>66917044</v>
      </c>
      <c r="J22" s="223">
        <f t="shared" si="2"/>
        <v>7.2143103706107617E-2</v>
      </c>
      <c r="K22" s="223">
        <f t="shared" si="2"/>
        <v>0.92785689629389234</v>
      </c>
      <c r="L22" s="233">
        <f t="shared" si="0"/>
        <v>8.1980378754338794</v>
      </c>
      <c r="M22" s="234">
        <f t="shared" si="1"/>
        <v>408001.11155378487</v>
      </c>
      <c r="N22" s="234">
        <f t="shared" si="3"/>
        <v>18.107919030233013</v>
      </c>
      <c r="O22" s="234">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235">
        <f t="shared" si="7"/>
        <v>1.2062956097990302E-5</v>
      </c>
      <c r="V22" s="235">
        <f t="shared" si="7"/>
        <v>5.399532412949464E-4</v>
      </c>
    </row>
    <row r="23" spans="2:22">
      <c r="B23" s="232" t="s">
        <v>1970</v>
      </c>
      <c r="C23" s="232" t="s">
        <v>1844</v>
      </c>
      <c r="D23" t="s">
        <v>1971</v>
      </c>
      <c r="E23">
        <f>SUMIFS('Annual Service Data_rail only'!N:N,'Annual Service Data_rail only'!C:C,C23)</f>
        <v>17</v>
      </c>
      <c r="F23" s="229">
        <f>SUMIFS('Annual Service Data_rail only'!X:X,'Annual Service Data_rail only'!C:C,C23)</f>
        <v>3988838</v>
      </c>
      <c r="G23" s="229">
        <f>SUMIFS('Annual Service Data_rail only'!AT:AT,'Annual Service Data_rail only'!C:C,C23)</f>
        <v>32836617</v>
      </c>
      <c r="H23">
        <f>SUMIFS('Fuel and Energy_rail only'!AD:AD,'Fuel and Energy_rail only'!C:C,C23)</f>
        <v>0</v>
      </c>
      <c r="I23">
        <f>SUMIFS('Fuel and Energy_rail only'!AN:AN,'Fuel and Energy_rail only'!C:C,C23)</f>
        <v>3510093</v>
      </c>
      <c r="J23" s="223">
        <f t="shared" si="2"/>
        <v>0</v>
      </c>
      <c r="K23" s="223">
        <f t="shared" si="2"/>
        <v>1</v>
      </c>
      <c r="L23" s="233">
        <f t="shared" si="0"/>
        <v>8.2321259975962917</v>
      </c>
      <c r="M23" s="234">
        <f t="shared" si="1"/>
        <v>234637.5294117647</v>
      </c>
      <c r="N23" s="234">
        <f t="shared" si="3"/>
        <v>0</v>
      </c>
      <c r="O23" s="234">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235">
        <f t="shared" si="7"/>
        <v>0</v>
      </c>
      <c r="V23" s="235">
        <f t="shared" si="7"/>
        <v>5.2998497031797435E-4</v>
      </c>
    </row>
    <row r="24" spans="2:22">
      <c r="B24" s="232" t="s">
        <v>1972</v>
      </c>
      <c r="C24" s="232" t="s">
        <v>1973</v>
      </c>
      <c r="D24" t="s">
        <v>1974</v>
      </c>
      <c r="E24">
        <f>SUMIFS('Annual Service Data_rail only'!N:N,'Annual Service Data_rail only'!C:C,C24)</f>
        <v>0</v>
      </c>
      <c r="F24" s="229">
        <f>SUMIFS('Annual Service Data_rail only'!X:X,'Annual Service Data_rail only'!C:C,C24)</f>
        <v>0</v>
      </c>
      <c r="G24" s="229">
        <f>SUMIFS('Annual Service Data_rail only'!AT:AT,'Annual Service Data_rail only'!C:C,C24)</f>
        <v>0</v>
      </c>
      <c r="H24">
        <f>SUMIFS('Fuel and Energy_rail only'!AD:AD,'Fuel and Energy_rail only'!C:C,C24)</f>
        <v>0</v>
      </c>
      <c r="I24">
        <f>SUMIFS('Fuel and Energy_rail only'!AN:AN,'Fuel and Energy_rail only'!C:C,C24)</f>
        <v>0</v>
      </c>
      <c r="J24" s="223">
        <f t="shared" si="2"/>
        <v>0</v>
      </c>
      <c r="K24" s="223">
        <f t="shared" si="2"/>
        <v>0</v>
      </c>
      <c r="L24" s="233">
        <f t="shared" si="0"/>
        <v>0</v>
      </c>
      <c r="M24" s="234">
        <f t="shared" si="1"/>
        <v>0</v>
      </c>
      <c r="N24" s="234">
        <f t="shared" si="3"/>
        <v>0</v>
      </c>
      <c r="O24" s="234">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235">
        <f t="shared" si="7"/>
        <v>0</v>
      </c>
      <c r="V24" s="235">
        <f t="shared" si="7"/>
        <v>0</v>
      </c>
    </row>
    <row r="25" spans="2:22">
      <c r="B25" s="232" t="s">
        <v>1975</v>
      </c>
      <c r="C25" s="232" t="s">
        <v>1976</v>
      </c>
      <c r="D25" t="s">
        <v>1977</v>
      </c>
      <c r="E25">
        <f>SUMIFS('Annual Service Data_rail only'!N:N,'Annual Service Data_rail only'!C:C,C25)</f>
        <v>0</v>
      </c>
      <c r="F25" s="229">
        <f>SUMIFS('Annual Service Data_rail only'!X:X,'Annual Service Data_rail only'!C:C,C25)</f>
        <v>0</v>
      </c>
      <c r="G25" s="229">
        <f>SUMIFS('Annual Service Data_rail only'!AT:AT,'Annual Service Data_rail only'!C:C,C25)</f>
        <v>0</v>
      </c>
      <c r="H25">
        <f>SUMIFS('Fuel and Energy_rail only'!AD:AD,'Fuel and Energy_rail only'!C:C,C25)</f>
        <v>0</v>
      </c>
      <c r="I25">
        <f>SUMIFS('Fuel and Energy_rail only'!AN:AN,'Fuel and Energy_rail only'!C:C,C25)</f>
        <v>0</v>
      </c>
      <c r="J25" s="223">
        <f t="shared" si="2"/>
        <v>0</v>
      </c>
      <c r="K25" s="223">
        <f t="shared" si="2"/>
        <v>0</v>
      </c>
      <c r="L25" s="233">
        <f t="shared" si="0"/>
        <v>0</v>
      </c>
      <c r="M25" s="234">
        <f t="shared" si="1"/>
        <v>0</v>
      </c>
      <c r="N25" s="234">
        <f t="shared" si="3"/>
        <v>0</v>
      </c>
      <c r="O25" s="234">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235">
        <f t="shared" si="7"/>
        <v>0</v>
      </c>
      <c r="V25" s="235">
        <f t="shared" si="7"/>
        <v>0</v>
      </c>
    </row>
    <row r="26" spans="2:22">
      <c r="B26" s="232" t="s">
        <v>1978</v>
      </c>
      <c r="C26" s="232" t="s">
        <v>1979</v>
      </c>
      <c r="D26" t="s">
        <v>1980</v>
      </c>
      <c r="E26">
        <f>SUMIFS('Annual Service Data_rail only'!N:N,'Annual Service Data_rail only'!C:C,C26)</f>
        <v>0</v>
      </c>
      <c r="F26" s="229">
        <f>SUMIFS('Annual Service Data_rail only'!X:X,'Annual Service Data_rail only'!C:C,C26)</f>
        <v>0</v>
      </c>
      <c r="G26" s="229">
        <f>SUMIFS('Annual Service Data_rail only'!AT:AT,'Annual Service Data_rail only'!C:C,C26)</f>
        <v>0</v>
      </c>
      <c r="H26">
        <f>SUMIFS('Fuel and Energy_rail only'!AD:AD,'Fuel and Energy_rail only'!C:C,C26)</f>
        <v>0</v>
      </c>
      <c r="I26">
        <f>SUMIFS('Fuel and Energy_rail only'!AN:AN,'Fuel and Energy_rail only'!C:C,C26)</f>
        <v>0</v>
      </c>
      <c r="J26" s="223">
        <f t="shared" si="2"/>
        <v>0</v>
      </c>
      <c r="K26" s="223">
        <f t="shared" si="2"/>
        <v>0</v>
      </c>
      <c r="L26" s="233">
        <f t="shared" si="0"/>
        <v>0</v>
      </c>
      <c r="M26" s="234">
        <f t="shared" si="1"/>
        <v>0</v>
      </c>
      <c r="N26" s="234">
        <f t="shared" si="3"/>
        <v>0</v>
      </c>
      <c r="O26" s="234">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235">
        <f t="shared" si="7"/>
        <v>0</v>
      </c>
      <c r="V26" s="235">
        <f t="shared" si="7"/>
        <v>0</v>
      </c>
    </row>
    <row r="27" spans="2:22">
      <c r="B27" s="232" t="s">
        <v>1981</v>
      </c>
      <c r="C27" s="232" t="s">
        <v>1982</v>
      </c>
      <c r="D27" t="s">
        <v>1983</v>
      </c>
      <c r="E27">
        <f>SUMIFS('Annual Service Data_rail only'!N:N,'Annual Service Data_rail only'!C:C,C27)</f>
        <v>0</v>
      </c>
      <c r="F27" s="229">
        <f>SUMIFS('Annual Service Data_rail only'!X:X,'Annual Service Data_rail only'!C:C,C27)</f>
        <v>0</v>
      </c>
      <c r="G27" s="229">
        <f>SUMIFS('Annual Service Data_rail only'!AT:AT,'Annual Service Data_rail only'!C:C,C27)</f>
        <v>0</v>
      </c>
      <c r="H27">
        <f>SUMIFS('Fuel and Energy_rail only'!AD:AD,'Fuel and Energy_rail only'!C:C,C27)</f>
        <v>0</v>
      </c>
      <c r="I27">
        <f>SUMIFS('Fuel and Energy_rail only'!AN:AN,'Fuel and Energy_rail only'!C:C,C27)</f>
        <v>0</v>
      </c>
      <c r="J27" s="223">
        <f t="shared" si="2"/>
        <v>0</v>
      </c>
      <c r="K27" s="223">
        <f t="shared" si="2"/>
        <v>0</v>
      </c>
      <c r="L27" s="233">
        <f t="shared" si="0"/>
        <v>0</v>
      </c>
      <c r="M27" s="234">
        <f t="shared" si="1"/>
        <v>0</v>
      </c>
      <c r="N27" s="234">
        <f t="shared" si="3"/>
        <v>0</v>
      </c>
      <c r="O27" s="234">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235">
        <f t="shared" si="7"/>
        <v>0</v>
      </c>
      <c r="V27" s="235">
        <f t="shared" si="7"/>
        <v>0</v>
      </c>
    </row>
    <row r="28" spans="2:22">
      <c r="B28" s="232" t="s">
        <v>1984</v>
      </c>
      <c r="C28" s="232" t="s">
        <v>1869</v>
      </c>
      <c r="D28" t="s">
        <v>1985</v>
      </c>
      <c r="E28">
        <f>SUMIFS('Annual Service Data_rail only'!N:N,'Annual Service Data_rail only'!C:C,C28)</f>
        <v>3</v>
      </c>
      <c r="F28" s="229">
        <f>SUMIFS('Annual Service Data_rail only'!X:X,'Annual Service Data_rail only'!C:C,C28)</f>
        <v>1974842</v>
      </c>
      <c r="G28" s="229">
        <f>SUMIFS('Annual Service Data_rail only'!AT:AT,'Annual Service Data_rail only'!C:C,C28)</f>
        <v>33416609</v>
      </c>
      <c r="H28">
        <f>SUMIFS('Fuel and Energy_rail only'!AD:AD,'Fuel and Energy_rail only'!C:C,C28)</f>
        <v>0</v>
      </c>
      <c r="I28">
        <f>SUMIFS('Fuel and Energy_rail only'!AN:AN,'Fuel and Energy_rail only'!C:C,C28)</f>
        <v>0</v>
      </c>
      <c r="J28" s="223">
        <f t="shared" si="2"/>
        <v>0</v>
      </c>
      <c r="K28" s="223">
        <f t="shared" si="2"/>
        <v>0</v>
      </c>
      <c r="L28" s="233">
        <f t="shared" si="0"/>
        <v>16.921155717773878</v>
      </c>
      <c r="M28" s="234">
        <f t="shared" si="1"/>
        <v>658280.66666666663</v>
      </c>
      <c r="N28" s="234">
        <f t="shared" si="3"/>
        <v>0</v>
      </c>
      <c r="O28" s="234">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235">
        <f t="shared" si="7"/>
        <v>0</v>
      </c>
      <c r="V28" s="235">
        <f t="shared" si="7"/>
        <v>0</v>
      </c>
    </row>
    <row r="29" spans="2:22">
      <c r="B29" s="232" t="s">
        <v>1986</v>
      </c>
      <c r="C29" s="232" t="s">
        <v>1773</v>
      </c>
      <c r="D29" t="s">
        <v>1987</v>
      </c>
      <c r="E29">
        <f>SUMIFS('Annual Service Data_rail only'!N:N,'Annual Service Data_rail only'!C:C,C29)</f>
        <v>55</v>
      </c>
      <c r="F29" s="229">
        <f>SUMIFS('Annual Service Data_rail only'!X:X,'Annual Service Data_rail only'!C:C,C29)</f>
        <v>13332723</v>
      </c>
      <c r="G29" s="229">
        <f>SUMIFS('Annual Service Data_rail only'!AT:AT,'Annual Service Data_rail only'!C:C,C29)</f>
        <v>252169120</v>
      </c>
      <c r="H29">
        <f>SUMIFS('Fuel and Energy_rail only'!AD:AD,'Fuel and Energy_rail only'!C:C,C29)</f>
        <v>764117</v>
      </c>
      <c r="I29">
        <f>SUMIFS('Fuel and Energy_rail only'!AN:AN,'Fuel and Energy_rail only'!C:C,C29)</f>
        <v>2843642</v>
      </c>
      <c r="J29" s="223">
        <f t="shared" si="2"/>
        <v>0.21179823818608726</v>
      </c>
      <c r="K29" s="223">
        <f t="shared" si="2"/>
        <v>0.78820176181391277</v>
      </c>
      <c r="L29" s="233">
        <f t="shared" si="0"/>
        <v>18.913549767740619</v>
      </c>
      <c r="M29" s="234">
        <f t="shared" si="1"/>
        <v>242413.14545454545</v>
      </c>
      <c r="N29" s="234">
        <f t="shared" si="3"/>
        <v>11.648903100234799</v>
      </c>
      <c r="O29" s="234">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235">
        <f t="shared" si="7"/>
        <v>1.0380030837067924E-4</v>
      </c>
      <c r="V29" s="235">
        <f t="shared" si="7"/>
        <v>6.3854094703637049E-4</v>
      </c>
    </row>
    <row r="30" spans="2:22">
      <c r="B30" s="232" t="s">
        <v>1988</v>
      </c>
      <c r="C30" s="232" t="s">
        <v>1763</v>
      </c>
      <c r="D30" t="s">
        <v>1989</v>
      </c>
      <c r="E30">
        <f>SUMIFS('Annual Service Data_rail only'!N:N,'Annual Service Data_rail only'!C:C,C30)</f>
        <v>209</v>
      </c>
      <c r="F30" s="229">
        <f>SUMIFS('Annual Service Data_rail only'!X:X,'Annual Service Data_rail only'!C:C,C30)</f>
        <v>50817429</v>
      </c>
      <c r="G30" s="229">
        <f>SUMIFS('Annual Service Data_rail only'!AT:AT,'Annual Service Data_rail only'!C:C,C30)</f>
        <v>1018614837</v>
      </c>
      <c r="H30">
        <f>SUMIFS('Fuel and Energy_rail only'!AD:AD,'Fuel and Energy_rail only'!C:C,C30)</f>
        <v>4339139</v>
      </c>
      <c r="I30">
        <f>SUMIFS('Fuel and Energy_rail only'!AN:AN,'Fuel and Energy_rail only'!C:C,C30)</f>
        <v>27601749</v>
      </c>
      <c r="J30" s="223">
        <f t="shared" si="2"/>
        <v>0.13584904089078551</v>
      </c>
      <c r="K30" s="223">
        <f t="shared" si="2"/>
        <v>0.86415095910921447</v>
      </c>
      <c r="L30" s="233">
        <f t="shared" si="0"/>
        <v>20.044596057781671</v>
      </c>
      <c r="M30" s="234">
        <f t="shared" si="1"/>
        <v>243145.59330143541</v>
      </c>
      <c r="N30" s="234">
        <f t="shared" si="3"/>
        <v>28.39244954617417</v>
      </c>
      <c r="O30" s="234">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235">
        <f t="shared" si="7"/>
        <v>7.4670943155140035E-5</v>
      </c>
      <c r="V30" s="235">
        <f t="shared" si="7"/>
        <v>1.1454726331202542E-3</v>
      </c>
    </row>
    <row r="31" spans="2:22">
      <c r="B31" s="232" t="s">
        <v>1990</v>
      </c>
      <c r="C31" s="232" t="s">
        <v>1991</v>
      </c>
      <c r="D31" t="s">
        <v>1992</v>
      </c>
      <c r="E31">
        <f>SUMIFS('Annual Service Data_rail only'!N:N,'Annual Service Data_rail only'!C:C,C31)</f>
        <v>0</v>
      </c>
      <c r="F31" s="229">
        <f>SUMIFS('Annual Service Data_rail only'!X:X,'Annual Service Data_rail only'!C:C,C31)</f>
        <v>0</v>
      </c>
      <c r="G31" s="229">
        <f>SUMIFS('Annual Service Data_rail only'!AT:AT,'Annual Service Data_rail only'!C:C,C31)</f>
        <v>0</v>
      </c>
      <c r="H31">
        <f>SUMIFS('Fuel and Energy_rail only'!AD:AD,'Fuel and Energy_rail only'!C:C,C31)</f>
        <v>0</v>
      </c>
      <c r="I31">
        <f>SUMIFS('Fuel and Energy_rail only'!AN:AN,'Fuel and Energy_rail only'!C:C,C31)</f>
        <v>0</v>
      </c>
      <c r="J31" s="223">
        <f t="shared" si="2"/>
        <v>0</v>
      </c>
      <c r="K31" s="223">
        <f t="shared" si="2"/>
        <v>0</v>
      </c>
      <c r="L31" s="233">
        <f t="shared" si="0"/>
        <v>0</v>
      </c>
      <c r="M31" s="234">
        <f t="shared" si="1"/>
        <v>0</v>
      </c>
      <c r="N31" s="234">
        <f t="shared" si="3"/>
        <v>0</v>
      </c>
      <c r="O31" s="234">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235">
        <f t="shared" si="7"/>
        <v>0</v>
      </c>
      <c r="V31" s="235">
        <f t="shared" si="7"/>
        <v>0</v>
      </c>
    </row>
    <row r="32" spans="2:22">
      <c r="B32" s="232" t="s">
        <v>1993</v>
      </c>
      <c r="C32" s="232" t="s">
        <v>1806</v>
      </c>
      <c r="D32" t="s">
        <v>1994</v>
      </c>
      <c r="E32">
        <f>SUMIFS('Annual Service Data_rail only'!N:N,'Annual Service Data_rail only'!C:C,C32)</f>
        <v>27</v>
      </c>
      <c r="F32" s="229">
        <f>SUMIFS('Annual Service Data_rail only'!X:X,'Annual Service Data_rail only'!C:C,C32)</f>
        <v>4386285</v>
      </c>
      <c r="G32" s="229">
        <f>SUMIFS('Annual Service Data_rail only'!AT:AT,'Annual Service Data_rail only'!C:C,C32)</f>
        <v>44505006</v>
      </c>
      <c r="H32">
        <f>SUMIFS('Fuel and Energy_rail only'!AD:AD,'Fuel and Energy_rail only'!C:C,C32)</f>
        <v>63438</v>
      </c>
      <c r="I32">
        <f>SUMIFS('Fuel and Energy_rail only'!AN:AN,'Fuel and Energy_rail only'!C:C,C32)</f>
        <v>4153269</v>
      </c>
      <c r="J32" s="223">
        <f t="shared" si="2"/>
        <v>1.5044441076887722E-2</v>
      </c>
      <c r="K32" s="223">
        <f t="shared" si="2"/>
        <v>0.98495555892311226</v>
      </c>
      <c r="L32" s="233">
        <f t="shared" si="0"/>
        <v>10.14640088366351</v>
      </c>
      <c r="M32" s="234">
        <f t="shared" si="1"/>
        <v>162455</v>
      </c>
      <c r="N32" s="234">
        <f t="shared" si="3"/>
        <v>0.40619990907596848</v>
      </c>
      <c r="O32" s="234">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235">
        <f t="shared" si="7"/>
        <v>2.2580907296686373E-5</v>
      </c>
      <c r="V32" s="235">
        <f t="shared" si="7"/>
        <v>4.030826293059302E-4</v>
      </c>
    </row>
    <row r="33" spans="2:22">
      <c r="B33" s="232" t="s">
        <v>1995</v>
      </c>
      <c r="C33" s="232" t="s">
        <v>1996</v>
      </c>
      <c r="D33" t="s">
        <v>1997</v>
      </c>
      <c r="E33">
        <f>SUMIFS('Annual Service Data_rail only'!N:N,'Annual Service Data_rail only'!C:C,C33)</f>
        <v>0</v>
      </c>
      <c r="F33" s="229">
        <f>SUMIFS('Annual Service Data_rail only'!X:X,'Annual Service Data_rail only'!C:C,C33)</f>
        <v>0</v>
      </c>
      <c r="G33" s="229">
        <f>SUMIFS('Annual Service Data_rail only'!AT:AT,'Annual Service Data_rail only'!C:C,C33)</f>
        <v>0</v>
      </c>
      <c r="H33">
        <f>SUMIFS('Fuel and Energy_rail only'!AD:AD,'Fuel and Energy_rail only'!C:C,C33)</f>
        <v>0</v>
      </c>
      <c r="I33">
        <f>SUMIFS('Fuel and Energy_rail only'!AN:AN,'Fuel and Energy_rail only'!C:C,C33)</f>
        <v>0</v>
      </c>
      <c r="J33" s="223">
        <f t="shared" si="2"/>
        <v>0</v>
      </c>
      <c r="K33" s="223">
        <f t="shared" si="2"/>
        <v>0</v>
      </c>
      <c r="L33" s="233">
        <f t="shared" si="0"/>
        <v>0</v>
      </c>
      <c r="M33" s="234">
        <f t="shared" si="1"/>
        <v>0</v>
      </c>
      <c r="N33" s="234">
        <f t="shared" si="3"/>
        <v>0</v>
      </c>
      <c r="O33" s="234">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235">
        <f t="shared" si="7"/>
        <v>0</v>
      </c>
      <c r="V33" s="235">
        <f t="shared" si="7"/>
        <v>0</v>
      </c>
    </row>
    <row r="34" spans="2:22">
      <c r="B34" s="232" t="s">
        <v>1998</v>
      </c>
      <c r="C34" s="232" t="s">
        <v>1813</v>
      </c>
      <c r="D34" t="s">
        <v>1999</v>
      </c>
      <c r="E34">
        <f>SUMIFS('Annual Service Data_rail only'!N:N,'Annual Service Data_rail only'!C:C,C34)</f>
        <v>25</v>
      </c>
      <c r="F34" s="229">
        <f>SUMIFS('Annual Service Data_rail only'!X:X,'Annual Service Data_rail only'!C:C,C34)</f>
        <v>5905439</v>
      </c>
      <c r="G34" s="229">
        <f>SUMIFS('Annual Service Data_rail only'!AT:AT,'Annual Service Data_rail only'!C:C,C34)</f>
        <v>70933375</v>
      </c>
      <c r="H34">
        <f>SUMIFS('Fuel and Energy_rail only'!AD:AD,'Fuel and Energy_rail only'!C:C,C34)</f>
        <v>0</v>
      </c>
      <c r="I34">
        <f>SUMIFS('Fuel and Energy_rail only'!AN:AN,'Fuel and Energy_rail only'!C:C,C34)</f>
        <v>5934378</v>
      </c>
      <c r="J34" s="223">
        <f t="shared" si="2"/>
        <v>0</v>
      </c>
      <c r="K34" s="223">
        <f t="shared" si="2"/>
        <v>1</v>
      </c>
      <c r="L34" s="233">
        <f t="shared" si="0"/>
        <v>12.011532927526641</v>
      </c>
      <c r="M34" s="234">
        <f t="shared" si="1"/>
        <v>236217.56</v>
      </c>
      <c r="N34" s="234">
        <f t="shared" si="3"/>
        <v>0</v>
      </c>
      <c r="O34" s="234">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235">
        <f t="shared" si="7"/>
        <v>0</v>
      </c>
      <c r="V34" s="235">
        <f t="shared" si="7"/>
        <v>5.6960888234114198E-4</v>
      </c>
    </row>
    <row r="35" spans="2:22">
      <c r="B35" s="232" t="s">
        <v>2000</v>
      </c>
      <c r="C35" s="232" t="s">
        <v>2001</v>
      </c>
      <c r="D35" t="s">
        <v>2002</v>
      </c>
      <c r="E35">
        <f>SUMIFS('Annual Service Data_rail only'!N:N,'Annual Service Data_rail only'!C:C,C35)</f>
        <v>0</v>
      </c>
      <c r="F35" s="229">
        <f>SUMIFS('Annual Service Data_rail only'!X:X,'Annual Service Data_rail only'!C:C,C35)</f>
        <v>0</v>
      </c>
      <c r="G35" s="229">
        <f>SUMIFS('Annual Service Data_rail only'!AT:AT,'Annual Service Data_rail only'!C:C,C35)</f>
        <v>0</v>
      </c>
      <c r="H35">
        <f>SUMIFS('Fuel and Energy_rail only'!AD:AD,'Fuel and Energy_rail only'!C:C,C35)</f>
        <v>0</v>
      </c>
      <c r="I35">
        <f>SUMIFS('Fuel and Energy_rail only'!AN:AN,'Fuel and Energy_rail only'!C:C,C35)</f>
        <v>0</v>
      </c>
      <c r="J35" s="223">
        <f t="shared" si="2"/>
        <v>0</v>
      </c>
      <c r="K35" s="223">
        <f t="shared" si="2"/>
        <v>0</v>
      </c>
      <c r="L35" s="233">
        <f t="shared" si="0"/>
        <v>0</v>
      </c>
      <c r="M35" s="234">
        <f t="shared" si="1"/>
        <v>0</v>
      </c>
      <c r="N35" s="234">
        <f t="shared" si="3"/>
        <v>0</v>
      </c>
      <c r="O35" s="234">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235">
        <f t="shared" si="7"/>
        <v>0</v>
      </c>
      <c r="V35" s="235">
        <f t="shared" si="7"/>
        <v>0</v>
      </c>
    </row>
    <row r="36" spans="2:22">
      <c r="B36" s="232" t="s">
        <v>2003</v>
      </c>
      <c r="C36" s="232" t="s">
        <v>2004</v>
      </c>
      <c r="D36" t="s">
        <v>2005</v>
      </c>
      <c r="E36">
        <f>SUMIFS('Annual Service Data_rail only'!N:N,'Annual Service Data_rail only'!C:C,C36)</f>
        <v>0</v>
      </c>
      <c r="F36" s="229">
        <f>SUMIFS('Annual Service Data_rail only'!X:X,'Annual Service Data_rail only'!C:C,C36)</f>
        <v>0</v>
      </c>
      <c r="G36" s="229">
        <f>SUMIFS('Annual Service Data_rail only'!AT:AT,'Annual Service Data_rail only'!C:C,C36)</f>
        <v>0</v>
      </c>
      <c r="H36">
        <f>SUMIFS('Fuel and Energy_rail only'!AD:AD,'Fuel and Energy_rail only'!C:C,C36)</f>
        <v>0</v>
      </c>
      <c r="I36">
        <f>SUMIFS('Fuel and Energy_rail only'!AN:AN,'Fuel and Energy_rail only'!C:C,C36)</f>
        <v>0</v>
      </c>
      <c r="J36" s="223">
        <f t="shared" si="2"/>
        <v>0</v>
      </c>
      <c r="K36" s="223">
        <f t="shared" si="2"/>
        <v>0</v>
      </c>
      <c r="L36" s="233">
        <f t="shared" si="0"/>
        <v>0</v>
      </c>
      <c r="M36" s="234">
        <f t="shared" si="1"/>
        <v>0</v>
      </c>
      <c r="N36" s="234">
        <f t="shared" si="3"/>
        <v>0</v>
      </c>
      <c r="O36" s="234">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235">
        <f t="shared" si="7"/>
        <v>0</v>
      </c>
      <c r="V36" s="235">
        <f t="shared" si="7"/>
        <v>0</v>
      </c>
    </row>
    <row r="37" spans="2:22">
      <c r="B37" s="232" t="s">
        <v>2006</v>
      </c>
      <c r="C37" s="232" t="s">
        <v>2007</v>
      </c>
      <c r="D37" t="s">
        <v>2008</v>
      </c>
      <c r="E37">
        <f>SUMIFS('Annual Service Data_rail only'!N:N,'Annual Service Data_rail only'!C:C,C37)</f>
        <v>0</v>
      </c>
      <c r="F37" s="229">
        <f>SUMIFS('Annual Service Data_rail only'!X:X,'Annual Service Data_rail only'!C:C,C37)</f>
        <v>0</v>
      </c>
      <c r="G37" s="229">
        <f>SUMIFS('Annual Service Data_rail only'!AT:AT,'Annual Service Data_rail only'!C:C,C37)</f>
        <v>0</v>
      </c>
      <c r="H37">
        <f>SUMIFS('Fuel and Energy_rail only'!AD:AD,'Fuel and Energy_rail only'!C:C,C37)</f>
        <v>0</v>
      </c>
      <c r="I37">
        <f>SUMIFS('Fuel and Energy_rail only'!AN:AN,'Fuel and Energy_rail only'!C:C,C37)</f>
        <v>0</v>
      </c>
      <c r="J37" s="223">
        <f t="shared" si="2"/>
        <v>0</v>
      </c>
      <c r="K37" s="223">
        <f t="shared" si="2"/>
        <v>0</v>
      </c>
      <c r="L37" s="233">
        <f t="shared" si="0"/>
        <v>0</v>
      </c>
      <c r="M37" s="234">
        <f t="shared" si="1"/>
        <v>0</v>
      </c>
      <c r="N37" s="234">
        <f t="shared" si="3"/>
        <v>0</v>
      </c>
      <c r="O37" s="234">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235">
        <f t="shared" si="7"/>
        <v>0</v>
      </c>
      <c r="V37" s="235">
        <f t="shared" si="7"/>
        <v>0</v>
      </c>
    </row>
    <row r="38" spans="2:22">
      <c r="B38" s="232" t="s">
        <v>2009</v>
      </c>
      <c r="C38" s="232" t="s">
        <v>2010</v>
      </c>
      <c r="D38" t="s">
        <v>2011</v>
      </c>
      <c r="E38">
        <f>SUMIFS('Annual Service Data_rail only'!N:N,'Annual Service Data_rail only'!C:C,C38)</f>
        <v>0</v>
      </c>
      <c r="F38" s="229">
        <f>SUMIFS('Annual Service Data_rail only'!X:X,'Annual Service Data_rail only'!C:C,C38)</f>
        <v>0</v>
      </c>
      <c r="G38" s="229">
        <f>SUMIFS('Annual Service Data_rail only'!AT:AT,'Annual Service Data_rail only'!C:C,C38)</f>
        <v>0</v>
      </c>
      <c r="H38">
        <f>SUMIFS('Fuel and Energy_rail only'!AD:AD,'Fuel and Energy_rail only'!C:C,C38)</f>
        <v>0</v>
      </c>
      <c r="I38">
        <f>SUMIFS('Fuel and Energy_rail only'!AN:AN,'Fuel and Energy_rail only'!C:C,C38)</f>
        <v>0</v>
      </c>
      <c r="J38" s="223">
        <f t="shared" si="2"/>
        <v>0</v>
      </c>
      <c r="K38" s="223">
        <f t="shared" si="2"/>
        <v>0</v>
      </c>
      <c r="L38" s="233">
        <f t="shared" si="0"/>
        <v>0</v>
      </c>
      <c r="M38" s="234">
        <f t="shared" si="1"/>
        <v>0</v>
      </c>
      <c r="N38" s="234">
        <f t="shared" si="3"/>
        <v>0</v>
      </c>
      <c r="O38" s="234">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235">
        <f t="shared" si="7"/>
        <v>0</v>
      </c>
      <c r="V38" s="235">
        <f t="shared" si="7"/>
        <v>0</v>
      </c>
    </row>
    <row r="39" spans="2:22">
      <c r="B39" s="232" t="s">
        <v>2012</v>
      </c>
      <c r="C39" s="232" t="s">
        <v>1744</v>
      </c>
      <c r="D39" t="s">
        <v>2013</v>
      </c>
      <c r="E39">
        <f>SUMIFS('Annual Service Data_rail only'!N:N,'Annual Service Data_rail only'!C:C,C39)</f>
        <v>184</v>
      </c>
      <c r="F39" s="229">
        <f>SUMIFS('Annual Service Data_rail only'!X:X,'Annual Service Data_rail only'!C:C,C39)</f>
        <v>77331686</v>
      </c>
      <c r="G39" s="229">
        <f>SUMIFS('Annual Service Data_rail only'!AT:AT,'Annual Service Data_rail only'!C:C,C39)</f>
        <v>1699013683</v>
      </c>
      <c r="H39">
        <f>SUMIFS('Fuel and Energy_rail only'!AD:AD,'Fuel and Energy_rail only'!C:C,C39)</f>
        <v>2485889</v>
      </c>
      <c r="I39">
        <f>SUMIFS('Fuel and Energy_rail only'!AN:AN,'Fuel and Energy_rail only'!C:C,C39)</f>
        <v>28864827</v>
      </c>
      <c r="J39" s="223">
        <f t="shared" si="2"/>
        <v>7.9292893980475593E-2</v>
      </c>
      <c r="K39" s="223">
        <f t="shared" si="2"/>
        <v>0.92070710601952443</v>
      </c>
      <c r="L39" s="233">
        <f t="shared" si="0"/>
        <v>21.97047253049675</v>
      </c>
      <c r="M39" s="234">
        <f t="shared" si="1"/>
        <v>420280.90217391303</v>
      </c>
      <c r="N39" s="234">
        <f t="shared" si="3"/>
        <v>14.589892492407509</v>
      </c>
      <c r="O39" s="234">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235">
        <f t="shared" si="7"/>
        <v>7.3770398705306041E-5</v>
      </c>
      <c r="V39" s="235">
        <f t="shared" si="7"/>
        <v>8.8285725032966977E-4</v>
      </c>
    </row>
    <row r="40" spans="2:22">
      <c r="B40" s="232" t="s">
        <v>2014</v>
      </c>
      <c r="C40" s="232" t="s">
        <v>1849</v>
      </c>
      <c r="D40" t="s">
        <v>2015</v>
      </c>
      <c r="E40">
        <f>SUMIFS('Annual Service Data_rail only'!N:N,'Annual Service Data_rail only'!C:C,C40)</f>
        <v>7</v>
      </c>
      <c r="F40" s="229">
        <f>SUMIFS('Annual Service Data_rail only'!X:X,'Annual Service Data_rail only'!C:C,C40)</f>
        <v>965030</v>
      </c>
      <c r="G40" s="229">
        <f>SUMIFS('Annual Service Data_rail only'!AT:AT,'Annual Service Data_rail only'!C:C,C40)</f>
        <v>24052625</v>
      </c>
      <c r="H40">
        <f>SUMIFS('Fuel and Energy_rail only'!AD:AD,'Fuel and Energy_rail only'!C:C,C40)</f>
        <v>350453</v>
      </c>
      <c r="I40">
        <f>SUMIFS('Fuel and Energy_rail only'!AN:AN,'Fuel and Energy_rail only'!C:C,C40)</f>
        <v>0</v>
      </c>
      <c r="J40" s="223">
        <f t="shared" si="2"/>
        <v>1</v>
      </c>
      <c r="K40" s="223">
        <f t="shared" si="2"/>
        <v>0</v>
      </c>
      <c r="L40" s="233">
        <f t="shared" si="0"/>
        <v>24.924225153622167</v>
      </c>
      <c r="M40" s="234">
        <f t="shared" si="1"/>
        <v>137861.42857142858</v>
      </c>
      <c r="N40" s="234">
        <f t="shared" si="3"/>
        <v>7</v>
      </c>
      <c r="O40" s="234">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235">
        <f t="shared" si="7"/>
        <v>2.1888256201070918E-4</v>
      </c>
      <c r="V40" s="235">
        <f t="shared" si="7"/>
        <v>0</v>
      </c>
    </row>
    <row r="41" spans="2:22">
      <c r="B41" s="232" t="s">
        <v>1783</v>
      </c>
      <c r="C41" s="232" t="s">
        <v>1736</v>
      </c>
      <c r="D41" t="s">
        <v>2016</v>
      </c>
      <c r="E41">
        <f>SUMIFS('Annual Service Data_rail only'!N:N,'Annual Service Data_rail only'!C:C,C41)</f>
        <v>787</v>
      </c>
      <c r="F41" s="229">
        <f>SUMIFS('Annual Service Data_rail only'!X:X,'Annual Service Data_rail only'!C:C,C41)</f>
        <v>459797967</v>
      </c>
      <c r="G41" s="229">
        <f>SUMIFS('Annual Service Data_rail only'!AT:AT,'Annual Service Data_rail only'!C:C,C41)</f>
        <v>6605805362</v>
      </c>
      <c r="H41">
        <f>SUMIFS('Fuel and Energy_rail only'!AD:AD,'Fuel and Energy_rail only'!C:C,C41)</f>
        <v>757533</v>
      </c>
      <c r="I41">
        <f>SUMIFS('Fuel and Energy_rail only'!AN:AN,'Fuel and Energy_rail only'!C:C,C41)</f>
        <v>433746106</v>
      </c>
      <c r="J41" s="223">
        <f t="shared" si="2"/>
        <v>1.7434445468476271E-3</v>
      </c>
      <c r="K41" s="223">
        <f t="shared" si="2"/>
        <v>0.99825655545315239</v>
      </c>
      <c r="L41" s="233">
        <f t="shared" ref="L41:L59" si="8">IFERROR(G41/F41,0)</f>
        <v>14.366756349751325</v>
      </c>
      <c r="M41" s="234">
        <f t="shared" ref="M41:M59" si="9">IFERROR(F41/E41,0)</f>
        <v>584241.3811944091</v>
      </c>
      <c r="N41" s="234">
        <f t="shared" si="3"/>
        <v>1.3720908583690825</v>
      </c>
      <c r="O41" s="234">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235">
        <f t="shared" si="7"/>
        <v>6.5219945957546822E-6</v>
      </c>
      <c r="V41" s="235">
        <f t="shared" si="7"/>
        <v>7.8215808848957843E-4</v>
      </c>
    </row>
    <row r="42" spans="2:22">
      <c r="B42" s="232" t="s">
        <v>2017</v>
      </c>
      <c r="C42" s="232" t="s">
        <v>1822</v>
      </c>
      <c r="D42" t="s">
        <v>2018</v>
      </c>
      <c r="E42">
        <f>SUMIFS('Annual Service Data_rail only'!N:N,'Annual Service Data_rail only'!C:C,C42)</f>
        <v>16</v>
      </c>
      <c r="F42" s="229">
        <f>SUMIFS('Annual Service Data_rail only'!X:X,'Annual Service Data_rail only'!C:C,C42)</f>
        <v>2267166</v>
      </c>
      <c r="G42" s="229">
        <f>SUMIFS('Annual Service Data_rail only'!AT:AT,'Annual Service Data_rail only'!C:C,C42)</f>
        <v>37638865</v>
      </c>
      <c r="H42">
        <f>SUMIFS('Fuel and Energy_rail only'!AD:AD,'Fuel and Energy_rail only'!C:C,C42)</f>
        <v>0</v>
      </c>
      <c r="I42">
        <f>SUMIFS('Fuel and Energy_rail only'!AN:AN,'Fuel and Energy_rail only'!C:C,C42)</f>
        <v>2267804</v>
      </c>
      <c r="J42" s="223">
        <f t="shared" si="2"/>
        <v>0</v>
      </c>
      <c r="K42" s="223">
        <f t="shared" si="2"/>
        <v>1</v>
      </c>
      <c r="L42" s="233">
        <f t="shared" si="8"/>
        <v>16.601724355428761</v>
      </c>
      <c r="M42" s="234">
        <f t="shared" si="9"/>
        <v>141697.875</v>
      </c>
      <c r="N42" s="234">
        <f t="shared" si="3"/>
        <v>0</v>
      </c>
      <c r="O42" s="234">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235">
        <f t="shared" si="7"/>
        <v>0</v>
      </c>
      <c r="V42" s="235">
        <f t="shared" si="7"/>
        <v>6.5712105476848151E-4</v>
      </c>
    </row>
    <row r="43" spans="2:22">
      <c r="B43" s="232" t="s">
        <v>2019</v>
      </c>
      <c r="C43" s="232" t="s">
        <v>2020</v>
      </c>
      <c r="D43" t="s">
        <v>2021</v>
      </c>
      <c r="E43">
        <f>SUMIFS('Annual Service Data_rail only'!N:N,'Annual Service Data_rail only'!C:C,C43)</f>
        <v>0</v>
      </c>
      <c r="F43" s="229">
        <f>SUMIFS('Annual Service Data_rail only'!X:X,'Annual Service Data_rail only'!C:C,C43)</f>
        <v>0</v>
      </c>
      <c r="G43" s="229">
        <f>SUMIFS('Annual Service Data_rail only'!AT:AT,'Annual Service Data_rail only'!C:C,C43)</f>
        <v>0</v>
      </c>
      <c r="H43">
        <f>SUMIFS('Fuel and Energy_rail only'!AD:AD,'Fuel and Energy_rail only'!C:C,C43)</f>
        <v>0</v>
      </c>
      <c r="I43">
        <f>SUMIFS('Fuel and Energy_rail only'!AN:AN,'Fuel and Energy_rail only'!C:C,C43)</f>
        <v>0</v>
      </c>
      <c r="J43" s="223">
        <f t="shared" si="2"/>
        <v>0</v>
      </c>
      <c r="K43" s="223">
        <f t="shared" si="2"/>
        <v>0</v>
      </c>
      <c r="L43" s="233">
        <f t="shared" si="8"/>
        <v>0</v>
      </c>
      <c r="M43" s="234">
        <f t="shared" si="9"/>
        <v>0</v>
      </c>
      <c r="N43" s="234">
        <f t="shared" si="3"/>
        <v>0</v>
      </c>
      <c r="O43" s="234">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235">
        <f t="shared" si="7"/>
        <v>0</v>
      </c>
      <c r="V43" s="235">
        <f t="shared" si="7"/>
        <v>0</v>
      </c>
    </row>
    <row r="44" spans="2:22">
      <c r="B44" s="232" t="s">
        <v>2022</v>
      </c>
      <c r="C44" s="232" t="s">
        <v>1816</v>
      </c>
      <c r="D44" t="s">
        <v>2023</v>
      </c>
      <c r="E44">
        <f>SUMIFS('Annual Service Data_rail only'!N:N,'Annual Service Data_rail only'!C:C,C44)</f>
        <v>14</v>
      </c>
      <c r="F44" s="229">
        <f>SUMIFS('Annual Service Data_rail only'!X:X,'Annual Service Data_rail only'!C:C,C44)</f>
        <v>3017495</v>
      </c>
      <c r="G44" s="229">
        <f>SUMIFS('Annual Service Data_rail only'!AT:AT,'Annual Service Data_rail only'!C:C,C44)</f>
        <v>20427250</v>
      </c>
      <c r="H44">
        <f>SUMIFS('Fuel and Energy_rail only'!AD:AD,'Fuel and Energy_rail only'!C:C,C44)</f>
        <v>0</v>
      </c>
      <c r="I44">
        <f>SUMIFS('Fuel and Energy_rail only'!AN:AN,'Fuel and Energy_rail only'!C:C,C44)</f>
        <v>2921572</v>
      </c>
      <c r="J44" s="223">
        <f t="shared" si="2"/>
        <v>0</v>
      </c>
      <c r="K44" s="223">
        <f t="shared" si="2"/>
        <v>1</v>
      </c>
      <c r="L44" s="233">
        <f t="shared" si="8"/>
        <v>6.769605252038529</v>
      </c>
      <c r="M44" s="234">
        <f t="shared" si="9"/>
        <v>215535.35714285713</v>
      </c>
      <c r="N44" s="234">
        <f t="shared" si="3"/>
        <v>0</v>
      </c>
      <c r="O44" s="234">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235">
        <f t="shared" si="7"/>
        <v>0</v>
      </c>
      <c r="V44" s="235">
        <f t="shared" si="7"/>
        <v>1.8655698073438882E-4</v>
      </c>
    </row>
    <row r="45" spans="2:22">
      <c r="B45" s="232" t="s">
        <v>2024</v>
      </c>
      <c r="C45" s="232" t="s">
        <v>2025</v>
      </c>
      <c r="D45" t="s">
        <v>2026</v>
      </c>
      <c r="E45">
        <f>SUMIFS('Annual Service Data_rail only'!N:N,'Annual Service Data_rail only'!C:C,C45)</f>
        <v>0</v>
      </c>
      <c r="F45" s="229">
        <f>SUMIFS('Annual Service Data_rail only'!X:X,'Annual Service Data_rail only'!C:C,C45)</f>
        <v>0</v>
      </c>
      <c r="G45" s="229">
        <f>SUMIFS('Annual Service Data_rail only'!AT:AT,'Annual Service Data_rail only'!C:C,C45)</f>
        <v>0</v>
      </c>
      <c r="H45">
        <f>SUMIFS('Fuel and Energy_rail only'!AD:AD,'Fuel and Energy_rail only'!C:C,C45)</f>
        <v>0</v>
      </c>
      <c r="I45">
        <f>SUMIFS('Fuel and Energy_rail only'!AN:AN,'Fuel and Energy_rail only'!C:C,C45)</f>
        <v>0</v>
      </c>
      <c r="J45" s="223">
        <f t="shared" si="2"/>
        <v>0</v>
      </c>
      <c r="K45" s="223">
        <f t="shared" si="2"/>
        <v>0</v>
      </c>
      <c r="L45" s="233">
        <f t="shared" si="8"/>
        <v>0</v>
      </c>
      <c r="M45" s="234">
        <f t="shared" si="9"/>
        <v>0</v>
      </c>
      <c r="N45" s="234">
        <f t="shared" si="3"/>
        <v>0</v>
      </c>
      <c r="O45" s="234">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235">
        <f t="shared" si="7"/>
        <v>0</v>
      </c>
      <c r="V45" s="235">
        <f t="shared" si="7"/>
        <v>0</v>
      </c>
    </row>
    <row r="46" spans="2:22">
      <c r="B46" s="232" t="s">
        <v>2027</v>
      </c>
      <c r="C46" s="232" t="s">
        <v>1796</v>
      </c>
      <c r="D46" t="s">
        <v>2028</v>
      </c>
      <c r="E46">
        <f>SUMIFS('Annual Service Data_rail only'!N:N,'Annual Service Data_rail only'!C:C,C46)</f>
        <v>55</v>
      </c>
      <c r="F46" s="229">
        <f>SUMIFS('Annual Service Data_rail only'!X:X,'Annual Service Data_rail only'!C:C,C46)</f>
        <v>8981104</v>
      </c>
      <c r="G46" s="229">
        <f>SUMIFS('Annual Service Data_rail only'!AT:AT,'Annual Service Data_rail only'!C:C,C46)</f>
        <v>159458488</v>
      </c>
      <c r="H46">
        <f>SUMIFS('Fuel and Energy_rail only'!AD:AD,'Fuel and Energy_rail only'!C:C,C46)</f>
        <v>0</v>
      </c>
      <c r="I46">
        <f>SUMIFS('Fuel and Energy_rail only'!AN:AN,'Fuel and Energy_rail only'!C:C,C46)</f>
        <v>9045741</v>
      </c>
      <c r="J46" s="223">
        <f t="shared" si="2"/>
        <v>0</v>
      </c>
      <c r="K46" s="223">
        <f t="shared" si="2"/>
        <v>1</v>
      </c>
      <c r="L46" s="233">
        <f t="shared" si="8"/>
        <v>17.754887149731257</v>
      </c>
      <c r="M46" s="234">
        <f t="shared" si="9"/>
        <v>163292.79999999999</v>
      </c>
      <c r="N46" s="234">
        <f t="shared" si="3"/>
        <v>0</v>
      </c>
      <c r="O46" s="234">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235">
        <f t="shared" si="7"/>
        <v>0</v>
      </c>
      <c r="V46" s="235">
        <f t="shared" si="7"/>
        <v>8.5921928610077983E-4</v>
      </c>
    </row>
    <row r="47" spans="2:22">
      <c r="B47" s="232" t="s">
        <v>2029</v>
      </c>
      <c r="C47" s="232" t="s">
        <v>1767</v>
      </c>
      <c r="D47" t="s">
        <v>2030</v>
      </c>
      <c r="E47">
        <f>SUMIFS('Annual Service Data_rail only'!N:N,'Annual Service Data_rail only'!C:C,C47)</f>
        <v>176</v>
      </c>
      <c r="F47" s="229">
        <f>SUMIFS('Annual Service Data_rail only'!X:X,'Annual Service Data_rail only'!C:C,C47)</f>
        <v>37294660</v>
      </c>
      <c r="G47" s="229">
        <f>SUMIFS('Annual Service Data_rail only'!AT:AT,'Annual Service Data_rail only'!C:C,C47)</f>
        <v>725134241</v>
      </c>
      <c r="H47">
        <f>SUMIFS('Fuel and Energy_rail only'!AD:AD,'Fuel and Energy_rail only'!C:C,C47)</f>
        <v>0</v>
      </c>
      <c r="I47">
        <f>SUMIFS('Fuel and Energy_rail only'!AN:AN,'Fuel and Energy_rail only'!C:C,C47)</f>
        <v>31752653</v>
      </c>
      <c r="J47" s="223">
        <f t="shared" si="2"/>
        <v>0</v>
      </c>
      <c r="K47" s="223">
        <f t="shared" si="2"/>
        <v>1</v>
      </c>
      <c r="L47" s="233">
        <f t="shared" si="8"/>
        <v>19.443379856526377</v>
      </c>
      <c r="M47" s="234">
        <f t="shared" si="9"/>
        <v>211901.47727272726</v>
      </c>
      <c r="N47" s="234">
        <f t="shared" si="3"/>
        <v>0</v>
      </c>
      <c r="O47" s="234">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235">
        <f t="shared" si="7"/>
        <v>0</v>
      </c>
      <c r="V47" s="235">
        <f t="shared" si="7"/>
        <v>5.6837895145453508E-4</v>
      </c>
    </row>
    <row r="48" spans="2:22">
      <c r="B48" s="232" t="s">
        <v>2031</v>
      </c>
      <c r="C48" s="232" t="s">
        <v>2032</v>
      </c>
      <c r="D48" t="s">
        <v>2033</v>
      </c>
      <c r="E48">
        <f>SUMIFS('Annual Service Data_rail only'!N:N,'Annual Service Data_rail only'!C:C,C48)</f>
        <v>0</v>
      </c>
      <c r="F48" s="229">
        <f>SUMIFS('Annual Service Data_rail only'!X:X,'Annual Service Data_rail only'!C:C,C48)</f>
        <v>0</v>
      </c>
      <c r="G48" s="229">
        <f>SUMIFS('Annual Service Data_rail only'!AT:AT,'Annual Service Data_rail only'!C:C,C48)</f>
        <v>0</v>
      </c>
      <c r="H48">
        <f>SUMIFS('Fuel and Energy_rail only'!AD:AD,'Fuel and Energy_rail only'!C:C,C48)</f>
        <v>0</v>
      </c>
      <c r="I48">
        <f>SUMIFS('Fuel and Energy_rail only'!AN:AN,'Fuel and Energy_rail only'!C:C,C48)</f>
        <v>0</v>
      </c>
      <c r="J48" s="223">
        <f t="shared" si="2"/>
        <v>0</v>
      </c>
      <c r="K48" s="223">
        <f t="shared" si="2"/>
        <v>0</v>
      </c>
      <c r="L48" s="233">
        <f t="shared" si="8"/>
        <v>0</v>
      </c>
      <c r="M48" s="234">
        <f t="shared" si="9"/>
        <v>0</v>
      </c>
      <c r="N48" s="234">
        <f t="shared" si="3"/>
        <v>0</v>
      </c>
      <c r="O48" s="234">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235">
        <f t="shared" si="7"/>
        <v>0</v>
      </c>
      <c r="V48" s="235">
        <f t="shared" si="7"/>
        <v>0</v>
      </c>
    </row>
    <row r="49" spans="2:24">
      <c r="B49" s="232" t="s">
        <v>2034</v>
      </c>
      <c r="C49" s="232" t="s">
        <v>2035</v>
      </c>
      <c r="D49" t="s">
        <v>2036</v>
      </c>
      <c r="E49">
        <f>SUMIFS('Annual Service Data_rail only'!N:N,'Annual Service Data_rail only'!C:C,C49)</f>
        <v>0</v>
      </c>
      <c r="F49" s="229">
        <f>SUMIFS('Annual Service Data_rail only'!X:X,'Annual Service Data_rail only'!C:C,C49)</f>
        <v>0</v>
      </c>
      <c r="G49" s="229">
        <f>SUMIFS('Annual Service Data_rail only'!AT:AT,'Annual Service Data_rail only'!C:C,C49)</f>
        <v>0</v>
      </c>
      <c r="H49">
        <f>SUMIFS('Fuel and Energy_rail only'!AD:AD,'Fuel and Energy_rail only'!C:C,C49)</f>
        <v>0</v>
      </c>
      <c r="I49">
        <f>SUMIFS('Fuel and Energy_rail only'!AN:AN,'Fuel and Energy_rail only'!C:C,C49)</f>
        <v>0</v>
      </c>
      <c r="J49" s="223">
        <f t="shared" si="2"/>
        <v>0</v>
      </c>
      <c r="K49" s="223">
        <f t="shared" si="2"/>
        <v>0</v>
      </c>
      <c r="L49" s="233">
        <f t="shared" si="8"/>
        <v>0</v>
      </c>
      <c r="M49" s="234">
        <f t="shared" si="9"/>
        <v>0</v>
      </c>
      <c r="N49" s="234">
        <f t="shared" si="3"/>
        <v>0</v>
      </c>
      <c r="O49" s="234">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235">
        <f t="shared" si="7"/>
        <v>0</v>
      </c>
      <c r="V49" s="235">
        <f t="shared" si="7"/>
        <v>0</v>
      </c>
    </row>
    <row r="50" spans="2:24">
      <c r="B50" s="232" t="s">
        <v>2037</v>
      </c>
      <c r="C50" s="232" t="s">
        <v>2038</v>
      </c>
      <c r="D50" t="s">
        <v>2039</v>
      </c>
      <c r="E50">
        <f>SUMIFS('Annual Service Data_rail only'!N:N,'Annual Service Data_rail only'!C:C,C50)</f>
        <v>0</v>
      </c>
      <c r="F50" s="229">
        <f>SUMIFS('Annual Service Data_rail only'!X:X,'Annual Service Data_rail only'!C:C,C50)</f>
        <v>0</v>
      </c>
      <c r="G50" s="229">
        <f>SUMIFS('Annual Service Data_rail only'!AT:AT,'Annual Service Data_rail only'!C:C,C50)</f>
        <v>0</v>
      </c>
      <c r="H50">
        <f>SUMIFS('Fuel and Energy_rail only'!AD:AD,'Fuel and Energy_rail only'!C:C,C50)</f>
        <v>0</v>
      </c>
      <c r="I50">
        <f>SUMIFS('Fuel and Energy_rail only'!AN:AN,'Fuel and Energy_rail only'!C:C,C50)</f>
        <v>0</v>
      </c>
      <c r="J50" s="223">
        <f t="shared" si="2"/>
        <v>0</v>
      </c>
      <c r="K50" s="223">
        <f t="shared" si="2"/>
        <v>0</v>
      </c>
      <c r="L50" s="233">
        <f t="shared" si="8"/>
        <v>0</v>
      </c>
      <c r="M50" s="234">
        <f t="shared" si="9"/>
        <v>0</v>
      </c>
      <c r="N50" s="234">
        <f t="shared" si="3"/>
        <v>0</v>
      </c>
      <c r="O50" s="234">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235">
        <f t="shared" si="7"/>
        <v>0</v>
      </c>
      <c r="V50" s="235">
        <f t="shared" si="7"/>
        <v>0</v>
      </c>
    </row>
    <row r="51" spans="2:24">
      <c r="B51" s="232" t="s">
        <v>2040</v>
      </c>
      <c r="C51" s="232" t="s">
        <v>1855</v>
      </c>
      <c r="D51" t="s">
        <v>2041</v>
      </c>
      <c r="E51">
        <f>SUMIFS('Annual Service Data_rail only'!N:N,'Annual Service Data_rail only'!C:C,C51)</f>
        <v>2</v>
      </c>
      <c r="F51" s="229">
        <f>SUMIFS('Annual Service Data_rail only'!X:X,'Annual Service Data_rail only'!C:C,C51)</f>
        <v>208873</v>
      </c>
      <c r="G51" s="229">
        <f>SUMIFS('Annual Service Data_rail only'!AT:AT,'Annual Service Data_rail only'!C:C,C51)</f>
        <v>3403059</v>
      </c>
      <c r="H51">
        <f>SUMIFS('Fuel and Energy_rail only'!AD:AD,'Fuel and Energy_rail only'!C:C,C51)</f>
        <v>71832</v>
      </c>
      <c r="I51">
        <f>SUMIFS('Fuel and Energy_rail only'!AN:AN,'Fuel and Energy_rail only'!C:C,C51)</f>
        <v>0</v>
      </c>
      <c r="J51" s="223">
        <f t="shared" si="2"/>
        <v>1</v>
      </c>
      <c r="K51" s="223">
        <f t="shared" si="2"/>
        <v>0</v>
      </c>
      <c r="L51" s="233">
        <f t="shared" si="8"/>
        <v>16.292479161978811</v>
      </c>
      <c r="M51" s="234">
        <f t="shared" si="9"/>
        <v>104436.5</v>
      </c>
      <c r="N51" s="234">
        <f t="shared" si="3"/>
        <v>2</v>
      </c>
      <c r="O51" s="234">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235">
        <f t="shared" si="7"/>
        <v>1.2578769435331124E-4</v>
      </c>
      <c r="V51" s="235">
        <f t="shared" si="7"/>
        <v>0</v>
      </c>
    </row>
    <row r="52" spans="2:24">
      <c r="B52" s="232" t="s">
        <v>2042</v>
      </c>
      <c r="C52" s="232" t="s">
        <v>1770</v>
      </c>
      <c r="D52" t="s">
        <v>2043</v>
      </c>
      <c r="E52">
        <f>SUMIFS('Annual Service Data_rail only'!N:N,'Annual Service Data_rail only'!C:C,C52)</f>
        <v>81</v>
      </c>
      <c r="F52" s="229">
        <f>SUMIFS('Annual Service Data_rail only'!X:X,'Annual Service Data_rail only'!C:C,C52)</f>
        <v>16971382</v>
      </c>
      <c r="G52" s="229">
        <f>SUMIFS('Annual Service Data_rail only'!AT:AT,'Annual Service Data_rail only'!C:C,C52)</f>
        <v>229087609</v>
      </c>
      <c r="H52">
        <f>SUMIFS('Fuel and Energy_rail only'!AD:AD,'Fuel and Energy_rail only'!C:C,C52)</f>
        <v>2810479</v>
      </c>
      <c r="I52">
        <f>SUMIFS('Fuel and Energy_rail only'!AN:AN,'Fuel and Energy_rail only'!C:C,C52)</f>
        <v>13314833</v>
      </c>
      <c r="J52" s="223">
        <f t="shared" si="2"/>
        <v>0.17428989901094627</v>
      </c>
      <c r="K52" s="223">
        <f t="shared" si="2"/>
        <v>0.82571010098905373</v>
      </c>
      <c r="L52" s="233">
        <f t="shared" si="8"/>
        <v>13.498465180973476</v>
      </c>
      <c r="M52" s="234">
        <f t="shared" si="9"/>
        <v>209523.23456790124</v>
      </c>
      <c r="N52" s="234">
        <f t="shared" si="3"/>
        <v>14.117481819886647</v>
      </c>
      <c r="O52" s="234">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235">
        <f t="shared" si="7"/>
        <v>1.5830993580821838E-4</v>
      </c>
      <c r="V52" s="235">
        <f t="shared" si="7"/>
        <v>4.0480572702220627E-4</v>
      </c>
    </row>
    <row r="53" spans="2:24">
      <c r="B53" s="232" t="s">
        <v>2044</v>
      </c>
      <c r="C53" s="232" t="s">
        <v>1788</v>
      </c>
      <c r="D53" t="s">
        <v>2045</v>
      </c>
      <c r="E53">
        <f>SUMIFS('Annual Service Data_rail only'!N:N,'Annual Service Data_rail only'!C:C,C53)</f>
        <v>31</v>
      </c>
      <c r="F53" s="229">
        <f>SUMIFS('Annual Service Data_rail only'!X:X,'Annual Service Data_rail only'!C:C,C53)</f>
        <v>10256420</v>
      </c>
      <c r="G53" s="229">
        <f>SUMIFS('Annual Service Data_rail only'!AT:AT,'Annual Service Data_rail only'!C:C,C53)</f>
        <v>91039641</v>
      </c>
      <c r="H53">
        <f>SUMIFS('Fuel and Energy_rail only'!AD:AD,'Fuel and Energy_rail only'!C:C,C53)</f>
        <v>850933</v>
      </c>
      <c r="I53">
        <f>SUMIFS('Fuel and Energy_rail only'!AN:AN,'Fuel and Energy_rail only'!C:C,C53)</f>
        <v>6307169</v>
      </c>
      <c r="J53" s="223">
        <f t="shared" si="2"/>
        <v>0.11887690340260589</v>
      </c>
      <c r="K53" s="223">
        <f t="shared" si="2"/>
        <v>0.88112309659739407</v>
      </c>
      <c r="L53" s="233">
        <f t="shared" si="8"/>
        <v>8.876356564961263</v>
      </c>
      <c r="M53" s="234">
        <f t="shared" si="9"/>
        <v>330852.25806451612</v>
      </c>
      <c r="N53" s="234">
        <f t="shared" si="3"/>
        <v>3.6851840054807825</v>
      </c>
      <c r="O53" s="234">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235">
        <f t="shared" si="7"/>
        <v>4.0609713939961685E-5</v>
      </c>
      <c r="V53" s="235">
        <f t="shared" si="7"/>
        <v>5.9363480406708256E-4</v>
      </c>
    </row>
    <row r="54" spans="2:24">
      <c r="B54" s="232" t="s">
        <v>2046</v>
      </c>
      <c r="C54" s="232" t="s">
        <v>2047</v>
      </c>
      <c r="D54" t="s">
        <v>2048</v>
      </c>
      <c r="E54">
        <f>SUMIFS('Annual Service Data_rail only'!N:N,'Annual Service Data_rail only'!C:C,C54)</f>
        <v>0</v>
      </c>
      <c r="F54" s="229">
        <f>SUMIFS('Annual Service Data_rail only'!X:X,'Annual Service Data_rail only'!C:C,C54)</f>
        <v>0</v>
      </c>
      <c r="G54" s="229">
        <f>SUMIFS('Annual Service Data_rail only'!AT:AT,'Annual Service Data_rail only'!C:C,C54)</f>
        <v>0</v>
      </c>
      <c r="H54">
        <f>SUMIFS('Fuel and Energy_rail only'!AD:AD,'Fuel and Energy_rail only'!C:C,C54)</f>
        <v>0</v>
      </c>
      <c r="I54">
        <f>SUMIFS('Fuel and Energy_rail only'!AN:AN,'Fuel and Energy_rail only'!C:C,C54)</f>
        <v>0</v>
      </c>
      <c r="J54" s="223">
        <f t="shared" si="2"/>
        <v>0</v>
      </c>
      <c r="K54" s="223">
        <f t="shared" si="2"/>
        <v>0</v>
      </c>
      <c r="L54" s="233">
        <f t="shared" si="8"/>
        <v>0</v>
      </c>
      <c r="M54" s="234">
        <f t="shared" si="9"/>
        <v>0</v>
      </c>
      <c r="N54" s="234">
        <f t="shared" si="3"/>
        <v>0</v>
      </c>
      <c r="O54" s="234">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235">
        <f t="shared" si="7"/>
        <v>0</v>
      </c>
      <c r="V54" s="235">
        <f t="shared" si="7"/>
        <v>0</v>
      </c>
    </row>
    <row r="55" spans="2:24">
      <c r="B55" s="232" t="s">
        <v>2049</v>
      </c>
      <c r="C55" s="232" t="s">
        <v>1819</v>
      </c>
      <c r="D55" t="s">
        <v>2050</v>
      </c>
      <c r="E55">
        <f>SUMIFS('Annual Service Data_rail only'!N:N,'Annual Service Data_rail only'!C:C,C55)</f>
        <v>38</v>
      </c>
      <c r="F55" s="229">
        <f>SUMIFS('Annual Service Data_rail only'!X:X,'Annual Service Data_rail only'!C:C,C55)</f>
        <v>2579467</v>
      </c>
      <c r="G55" s="229">
        <f>SUMIFS('Annual Service Data_rail only'!AT:AT,'Annual Service Data_rail only'!C:C,C55)</f>
        <v>101304307</v>
      </c>
      <c r="H55">
        <f>SUMIFS('Fuel and Energy_rail only'!AD:AD,'Fuel and Energy_rail only'!C:C,C55)</f>
        <v>333956</v>
      </c>
      <c r="I55">
        <f>SUMIFS('Fuel and Energy_rail only'!AN:AN,'Fuel and Energy_rail only'!C:C,C55)</f>
        <v>345837</v>
      </c>
      <c r="J55" s="223">
        <f t="shared" si="2"/>
        <v>0.49126131042832155</v>
      </c>
      <c r="K55" s="223">
        <f t="shared" si="2"/>
        <v>0.50873868957167845</v>
      </c>
      <c r="L55" s="233">
        <f t="shared" si="8"/>
        <v>39.273348718940774</v>
      </c>
      <c r="M55" s="234">
        <f t="shared" si="9"/>
        <v>67880.710526315786</v>
      </c>
      <c r="N55" s="234">
        <f t="shared" si="3"/>
        <v>18.667929796276219</v>
      </c>
      <c r="O55" s="234">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235">
        <f t="shared" si="7"/>
        <v>2.5080388231794913E-4</v>
      </c>
      <c r="V55" s="235">
        <f t="shared" si="7"/>
        <v>4.5521802824377436E-3</v>
      </c>
    </row>
    <row r="56" spans="2:24">
      <c r="B56" s="232" t="s">
        <v>1754</v>
      </c>
      <c r="C56" s="232" t="s">
        <v>1825</v>
      </c>
      <c r="D56" t="s">
        <v>2051</v>
      </c>
      <c r="E56">
        <f>SUMIFS('Annual Service Data_rail only'!N:N,'Annual Service Data_rail only'!C:C,C56)</f>
        <v>40</v>
      </c>
      <c r="F56" s="229">
        <f>SUMIFS('Annual Service Data_rail only'!X:X,'Annual Service Data_rail only'!C:C,C56)</f>
        <v>5730374</v>
      </c>
      <c r="G56" s="229">
        <f>SUMIFS('Annual Service Data_rail only'!AT:AT,'Annual Service Data_rail only'!C:C,C56)</f>
        <v>81685247</v>
      </c>
      <c r="H56">
        <f>SUMIFS('Fuel and Energy_rail only'!AD:AD,'Fuel and Energy_rail only'!C:C,C56)</f>
        <v>335545</v>
      </c>
      <c r="I56">
        <f>SUMIFS('Fuel and Energy_rail only'!AN:AN,'Fuel and Energy_rail only'!C:C,C56)</f>
        <v>4232555</v>
      </c>
      <c r="J56" s="223">
        <f t="shared" si="2"/>
        <v>7.345395240909787E-2</v>
      </c>
      <c r="K56" s="223">
        <f t="shared" si="2"/>
        <v>0.92654604759090209</v>
      </c>
      <c r="L56" s="233">
        <f t="shared" si="8"/>
        <v>14.254784591721238</v>
      </c>
      <c r="M56" s="234">
        <f t="shared" si="9"/>
        <v>143259.35</v>
      </c>
      <c r="N56" s="234">
        <f t="shared" si="3"/>
        <v>2.9381580963639147</v>
      </c>
      <c r="O56" s="234">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235">
        <f t="shared" si="7"/>
        <v>6.9181573156261154E-5</v>
      </c>
      <c r="V56" s="235">
        <f t="shared" si="7"/>
        <v>1.0897035219714086E-3</v>
      </c>
    </row>
    <row r="57" spans="2:24">
      <c r="B57" s="232" t="s">
        <v>2052</v>
      </c>
      <c r="C57" s="232" t="s">
        <v>2053</v>
      </c>
      <c r="D57" t="s">
        <v>2054</v>
      </c>
      <c r="E57">
        <f>SUMIFS('Annual Service Data_rail only'!N:N,'Annual Service Data_rail only'!C:C,C57)</f>
        <v>0</v>
      </c>
      <c r="F57" s="229">
        <f>SUMIFS('Annual Service Data_rail only'!X:X,'Annual Service Data_rail only'!C:C,C57)</f>
        <v>0</v>
      </c>
      <c r="G57" s="229">
        <f>SUMIFS('Annual Service Data_rail only'!AT:AT,'Annual Service Data_rail only'!C:C,C57)</f>
        <v>0</v>
      </c>
      <c r="H57">
        <f>SUMIFS('Fuel and Energy_rail only'!AD:AD,'Fuel and Energy_rail only'!C:C,C57)</f>
        <v>0</v>
      </c>
      <c r="I57">
        <f>SUMIFS('Fuel and Energy_rail only'!AN:AN,'Fuel and Energy_rail only'!C:C,C57)</f>
        <v>0</v>
      </c>
      <c r="J57" s="223">
        <f t="shared" si="2"/>
        <v>0</v>
      </c>
      <c r="K57" s="223">
        <f t="shared" si="2"/>
        <v>0</v>
      </c>
      <c r="L57" s="233">
        <f t="shared" si="8"/>
        <v>0</v>
      </c>
      <c r="M57" s="234">
        <f t="shared" si="9"/>
        <v>0</v>
      </c>
      <c r="N57" s="234">
        <f t="shared" si="3"/>
        <v>0</v>
      </c>
      <c r="O57" s="234">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235">
        <f t="shared" si="7"/>
        <v>0</v>
      </c>
      <c r="V57" s="235">
        <f t="shared" si="7"/>
        <v>0</v>
      </c>
    </row>
    <row r="58" spans="2:24">
      <c r="B58" s="232" t="s">
        <v>2055</v>
      </c>
      <c r="C58" s="232" t="s">
        <v>2056</v>
      </c>
      <c r="D58" t="s">
        <v>2057</v>
      </c>
      <c r="E58">
        <f>SUMIFS('Annual Service Data_rail only'!N:N,'Annual Service Data_rail only'!C:C,C58)</f>
        <v>0</v>
      </c>
      <c r="F58" s="229">
        <f>SUMIFS('Annual Service Data_rail only'!X:X,'Annual Service Data_rail only'!C:C,C58)</f>
        <v>0</v>
      </c>
      <c r="G58" s="229">
        <f>SUMIFS('Annual Service Data_rail only'!AT:AT,'Annual Service Data_rail only'!C:C,C58)</f>
        <v>0</v>
      </c>
      <c r="H58">
        <f>SUMIFS('Fuel and Energy_rail only'!AD:AD,'Fuel and Energy_rail only'!C:C,C58)</f>
        <v>0</v>
      </c>
      <c r="I58">
        <f>SUMIFS('Fuel and Energy_rail only'!AN:AN,'Fuel and Energy_rail only'!C:C,C58)</f>
        <v>0</v>
      </c>
      <c r="J58" s="223">
        <f t="shared" si="2"/>
        <v>0</v>
      </c>
      <c r="K58" s="223">
        <f t="shared" si="2"/>
        <v>0</v>
      </c>
      <c r="L58" s="233">
        <f t="shared" si="8"/>
        <v>0</v>
      </c>
      <c r="M58" s="234">
        <f t="shared" si="9"/>
        <v>0</v>
      </c>
      <c r="N58" s="234">
        <f t="shared" si="3"/>
        <v>0</v>
      </c>
      <c r="O58" s="234">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235">
        <f t="shared" si="7"/>
        <v>0</v>
      </c>
      <c r="V58" s="235">
        <f t="shared" si="7"/>
        <v>0</v>
      </c>
    </row>
    <row r="59" spans="2:24">
      <c r="B59" s="232" t="s">
        <v>2058</v>
      </c>
      <c r="C59" s="232" t="s">
        <v>2059</v>
      </c>
      <c r="D59" t="s">
        <v>2060</v>
      </c>
      <c r="E59">
        <f>SUMIFS('Annual Service Data_rail only'!N:N,'Annual Service Data_rail only'!C:C,C59)</f>
        <v>0</v>
      </c>
      <c r="F59" s="229">
        <f>SUMIFS('Annual Service Data_rail only'!X:X,'Annual Service Data_rail only'!C:C,C59)</f>
        <v>0</v>
      </c>
      <c r="G59" s="229">
        <f>SUMIFS('Annual Service Data_rail only'!AT:AT,'Annual Service Data_rail only'!C:C,C59)</f>
        <v>0</v>
      </c>
      <c r="H59">
        <f>SUMIFS('Fuel and Energy_rail only'!AD:AD,'Fuel and Energy_rail only'!C:C,C59)</f>
        <v>0</v>
      </c>
      <c r="I59">
        <f>SUMIFS('Fuel and Energy_rail only'!AN:AN,'Fuel and Energy_rail only'!C:C,C59)</f>
        <v>0</v>
      </c>
      <c r="J59" s="223">
        <f t="shared" si="2"/>
        <v>0</v>
      </c>
      <c r="K59" s="223">
        <f t="shared" si="2"/>
        <v>0</v>
      </c>
      <c r="L59" s="233">
        <f t="shared" si="8"/>
        <v>0</v>
      </c>
      <c r="M59" s="234">
        <f t="shared" si="9"/>
        <v>0</v>
      </c>
      <c r="N59" s="234">
        <f t="shared" si="3"/>
        <v>0</v>
      </c>
      <c r="O59" s="234">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235">
        <f t="shared" si="7"/>
        <v>0</v>
      </c>
      <c r="V59" s="235">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4" t="s">
        <v>2061</v>
      </c>
      <c r="E62" s="4">
        <f>SUM(E9:E59)</f>
        <v>2740</v>
      </c>
      <c r="F62" s="4">
        <f t="shared" ref="F62:G62" si="11">SUM(F9:F59)</f>
        <v>1083860350</v>
      </c>
      <c r="G62" s="4">
        <f t="shared" si="11"/>
        <v>16634915700</v>
      </c>
      <c r="H62" s="4"/>
      <c r="I62" s="4"/>
      <c r="J62" s="4"/>
      <c r="K62" s="4"/>
      <c r="L62" s="236">
        <f>IFERROR(G62/F62,0)</f>
        <v>15.34784042981183</v>
      </c>
      <c r="M62" s="237">
        <f>IFERROR(F62/E62,0)</f>
        <v>395569.47080291971</v>
      </c>
      <c r="N62" s="237">
        <f>SUM(N9:N59)</f>
        <v>173.39396393169866</v>
      </c>
      <c r="O62" s="237">
        <f>SUM(O9:O59)</f>
        <v>2563.6060360683009</v>
      </c>
      <c r="P62" s="238"/>
      <c r="Q62" s="238"/>
      <c r="R62" s="238"/>
      <c r="S62" s="4">
        <f>SUM(S9:S59)</f>
        <v>14672704890200</v>
      </c>
      <c r="T62" s="4">
        <f>SUM(T9:T59)</f>
        <v>20563855531548.477</v>
      </c>
      <c r="U62" s="239">
        <f>IFERROR(($L62*$M62*N62)/S62,0)</f>
        <v>7.1745362435245036E-5</v>
      </c>
      <c r="V62" s="239">
        <f>IFERROR(($L62*$M62*O62)/T62,0)</f>
        <v>7.5686214263268839E-4</v>
      </c>
      <c r="W62" s="240"/>
      <c r="X62" s="240"/>
    </row>
    <row r="64" spans="2:24">
      <c r="D64" t="s">
        <v>2062</v>
      </c>
      <c r="E64" s="223">
        <f>E62/SUM(N62:O62)</f>
        <v>1.0010960906101574</v>
      </c>
      <c r="G64" s="223">
        <f>L62*M62*SUM(N62:O62)/G62</f>
        <v>0.99890510948905087</v>
      </c>
      <c r="K64" s="241"/>
      <c r="S64" s="223">
        <f>($L62*$M62*N62/U62)/S62</f>
        <v>1</v>
      </c>
      <c r="T64" s="2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C2B84-C75B-4DEB-ACA0-1CE5B35170ED}">
  <dimension ref="A1:B6"/>
  <sheetViews>
    <sheetView workbookViewId="0">
      <selection activeCell="B7" sqref="B7"/>
    </sheetView>
  </sheetViews>
  <sheetFormatPr defaultRowHeight="15"/>
  <sheetData>
    <row r="1" spans="1:2">
      <c r="A1" t="s">
        <v>2065</v>
      </c>
    </row>
    <row r="2" spans="1:2">
      <c r="A2" t="s">
        <v>2063</v>
      </c>
    </row>
    <row r="3" spans="1:2">
      <c r="A3" t="s">
        <v>2064</v>
      </c>
    </row>
    <row r="5" spans="1:2">
      <c r="A5" t="s">
        <v>10</v>
      </c>
      <c r="B5">
        <v>5</v>
      </c>
    </row>
    <row r="6" spans="1:2">
      <c r="A6" t="s">
        <v>2066</v>
      </c>
      <c r="B6">
        <v>0.66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B9"/>
  <sheetViews>
    <sheetView tabSelected="1" workbookViewId="0">
      <selection activeCell="B4" sqref="B4"/>
    </sheetView>
  </sheetViews>
  <sheetFormatPr defaultColWidth="9.140625" defaultRowHeight="15"/>
  <cols>
    <col min="1" max="1" width="16.5703125" customWidth="1"/>
    <col min="2" max="2" width="9" customWidth="1"/>
  </cols>
  <sheetData>
    <row r="1" spans="1:2" ht="30">
      <c r="A1" s="8" t="s">
        <v>198</v>
      </c>
      <c r="B1" s="5">
        <v>2020</v>
      </c>
    </row>
    <row r="2" spans="1:2">
      <c r="A2" t="s">
        <v>5</v>
      </c>
      <c r="B2" s="6">
        <f>INDEX('AEO 2021 Table 7'!18:18,MATCH(About!$B$44,'AEO 2021 Table 7'!$13:$13,0))*1000000000/SUM('SYVbT-passenger'!B2:H2)</f>
        <v>10203.955098895827</v>
      </c>
    </row>
    <row r="3" spans="1:2">
      <c r="A3" t="s">
        <v>6</v>
      </c>
      <c r="B3" s="6">
        <f>SUM('NTS 1-40'!AL12,'NTS 1-40'!AL14,'NTS 1-40'!AL18,'NTS 1-40'!AK20)*10^6/SUM('SYVbT-passenger'!B3:H3)/'AVLo-passengers'!B3*'Calibration multiplier'!B6</f>
        <v>9799.6560580198548</v>
      </c>
    </row>
    <row r="4" spans="1:2">
      <c r="A4" t="s">
        <v>7</v>
      </c>
      <c r="B4" s="109">
        <f>'BAADTbVT-passengers'!B4</f>
        <v>1016608.1563312524</v>
      </c>
    </row>
    <row r="5" spans="1:2">
      <c r="A5" t="s">
        <v>8</v>
      </c>
      <c r="B5" s="6">
        <f>'psgr rail calcs'!M62</f>
        <v>395569.47080291971</v>
      </c>
    </row>
    <row r="6" spans="1:2">
      <c r="A6" t="s">
        <v>9</v>
      </c>
      <c r="B6" s="6">
        <f>SUM('NRBS 40'!D5,'NRBS 40'!D7,'NRBS 40'!D8)/SUM('NRBS 40'!B5,'NRBS 40'!B7,'NRBS 40'!B8)*1000</f>
        <v>194.17552144824873</v>
      </c>
    </row>
    <row r="7" spans="1:2">
      <c r="A7" t="s">
        <v>10</v>
      </c>
      <c r="B7" s="6">
        <f>'NTS 1-40'!AK8*1000000/'SYVbT-passenger'!D7/'AVLo-passengers'!D7*'Calibration multiplier'!$B$5</f>
        <v>10774.686241934211</v>
      </c>
    </row>
    <row r="9" spans="1:2">
      <c r="B9" s="6"/>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B7"/>
  <sheetViews>
    <sheetView workbookViewId="0">
      <selection activeCell="B3" sqref="B3"/>
    </sheetView>
  </sheetViews>
  <sheetFormatPr defaultColWidth="9.140625" defaultRowHeight="15"/>
  <cols>
    <col min="1" max="1" width="16.5703125" customWidth="1"/>
    <col min="2" max="2" width="12" bestFit="1" customWidth="1"/>
  </cols>
  <sheetData>
    <row r="1" spans="1:2" ht="30">
      <c r="A1" s="8" t="s">
        <v>198</v>
      </c>
      <c r="B1" s="1">
        <v>2020</v>
      </c>
    </row>
    <row r="2" spans="1:2">
      <c r="A2" t="s">
        <v>5</v>
      </c>
      <c r="B2" s="6">
        <f>(INDEX('AEO 2021 Table 7'!19:19,MATCH(About!$B$44,'AEO 2021 Table 7'!$13:$13,0))+INDEX('AEO 2021 Table 49'!28:28,MATCH(B1,'AEO 2021 Table 49'!13:13,0))+INDEX('AEO 2021 Table 49'!39:39,MATCH(B1,'AEO 2021 Table 49'!13:13,0)))*1000000000/SUM('SYVbT-freight'!$B$2:$H$2)</f>
        <v>8230.9590170881784</v>
      </c>
    </row>
    <row r="3" spans="1:2">
      <c r="A3" t="s">
        <v>6</v>
      </c>
      <c r="B3" s="6">
        <f>(INDEX('AEO 2021 Table 49'!50:50,MATCH(About!$B$44,'AEO 2021 Table 49'!13:13,0)))*1000000000/SUM('SYVbT-freight'!$B$3:$H$3)</f>
        <v>32420.748746082096</v>
      </c>
    </row>
    <row r="4" spans="1:2">
      <c r="A4" t="s">
        <v>7</v>
      </c>
      <c r="B4" s="109">
        <f>'BAADTbVT-freight'!$B$4</f>
        <v>988085.97260165273</v>
      </c>
    </row>
    <row r="5" spans="1:2">
      <c r="A5" t="s">
        <v>8</v>
      </c>
      <c r="B5" s="6">
        <f>INDEX('AEO 2021 Table 7'!27:27,MATCH(About!$B$44,'AEO 2021 Table 7'!$13:$13,0))*1000000000/'SYVbT-freight'!E5/'AVLo-freight'!B5</f>
        <v>17376.43692579633</v>
      </c>
    </row>
    <row r="6" spans="1:2">
      <c r="A6" t="s">
        <v>9</v>
      </c>
      <c r="B6" s="6">
        <f>(INDEX('AEO 2021 Table 7'!28:28,MATCH(About!$B$44,'AEO 2021 Table 7'!$13:$13,0))*1000000000/'SYVbT-freight'!E6/'AVLo-freight'!B6)*(('AEO 2021 Table 7'!C62+'AEO 2021 Table 7'!C63)/'AEO 2021 Table 7'!C62)</f>
        <v>202006.12937906306</v>
      </c>
    </row>
    <row r="7" spans="1:2">
      <c r="A7" t="s">
        <v>10</v>
      </c>
      <c r="B7" s="6">
        <v>0</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60050-C490-4CBC-B231-2E682C50730B}">
  <sheetPr>
    <tabColor theme="3"/>
  </sheetPr>
  <dimension ref="A1:AF9"/>
  <sheetViews>
    <sheetView workbookViewId="0">
      <selection activeCell="B3" sqref="B3"/>
    </sheetView>
  </sheetViews>
  <sheetFormatPr defaultColWidth="9.140625" defaultRowHeight="15"/>
  <cols>
    <col min="1" max="1" width="16.5703125" customWidth="1"/>
    <col min="2" max="2" width="14.140625" bestFit="1" customWidth="1"/>
  </cols>
  <sheetData>
    <row r="1" spans="1:32" ht="30">
      <c r="A1" s="8" t="s">
        <v>198</v>
      </c>
      <c r="B1" s="5">
        <v>2021</v>
      </c>
      <c r="C1" s="5">
        <v>2022</v>
      </c>
      <c r="D1" s="5">
        <v>2023</v>
      </c>
      <c r="E1" s="5">
        <v>2024</v>
      </c>
      <c r="F1" s="5">
        <v>2025</v>
      </c>
      <c r="G1" s="5">
        <v>2026</v>
      </c>
      <c r="H1" s="5">
        <v>2027</v>
      </c>
      <c r="I1" s="5">
        <v>2028</v>
      </c>
      <c r="J1" s="5">
        <v>2029</v>
      </c>
      <c r="K1" s="5">
        <v>2030</v>
      </c>
      <c r="L1" s="5">
        <v>2031</v>
      </c>
      <c r="M1" s="5">
        <v>2032</v>
      </c>
      <c r="N1" s="5">
        <v>2033</v>
      </c>
      <c r="O1" s="5">
        <v>2034</v>
      </c>
      <c r="P1" s="5">
        <v>2035</v>
      </c>
      <c r="Q1" s="5">
        <v>2036</v>
      </c>
      <c r="R1" s="5">
        <v>2037</v>
      </c>
      <c r="S1" s="5">
        <v>2038</v>
      </c>
      <c r="T1" s="5">
        <v>2039</v>
      </c>
      <c r="U1" s="5">
        <v>2040</v>
      </c>
      <c r="V1" s="5">
        <v>2041</v>
      </c>
      <c r="W1" s="5">
        <v>2042</v>
      </c>
      <c r="X1" s="5">
        <v>2043</v>
      </c>
      <c r="Y1" s="5">
        <v>2044</v>
      </c>
      <c r="Z1" s="5">
        <v>2045</v>
      </c>
      <c r="AA1" s="5">
        <v>2046</v>
      </c>
      <c r="AB1" s="5">
        <v>2047</v>
      </c>
      <c r="AC1" s="5">
        <v>2048</v>
      </c>
      <c r="AD1" s="5">
        <v>2049</v>
      </c>
      <c r="AE1" s="5">
        <v>2050</v>
      </c>
      <c r="AF1" s="5"/>
    </row>
    <row r="2" spans="1:32">
      <c r="A2" t="s">
        <v>5</v>
      </c>
      <c r="B2" s="6">
        <f>INDEX('AEO 2022 Table 7'!18:18,MATCH(B1,'AEO 2022 Table 7'!$13:$13,0))*1000000000/(INDEX('AEO 2022 Table 39'!65:65,MATCH(B1,'AEO 2022 Table 39'!13:13,0))*10^6)</f>
        <v>10616.18274974809</v>
      </c>
      <c r="C2" s="6">
        <f>INDEX('AEO 2023 Table 7'!18:18,MATCH(C1,'AEO 2023 Table 7'!$13:$13,0))*1000000000/(INDEX('AEO 2023 Table 39'!65:65,MATCH(C1,'AEO 2023 Table 39'!13:13,0))*10^6)</f>
        <v>10869.684011617286</v>
      </c>
      <c r="D2" s="6">
        <f>INDEX('AEO 2023 Table 7'!18:18,MATCH(D1,'AEO 2023 Table 7'!$13:$13,0))*1000000000/(INDEX('AEO 2023 Table 39'!65:65,MATCH(D1,'AEO 2023 Table 39'!13:13,0))*10^6)</f>
        <v>11067.673875881719</v>
      </c>
      <c r="E2" s="6">
        <f>INDEX('AEO 2023 Table 7'!18:18,MATCH(E1,'AEO 2023 Table 7'!$13:$13,0))*1000000000/(INDEX('AEO 2023 Table 39'!65:65,MATCH(E1,'AEO 2023 Table 39'!13:13,0))*10^6)</f>
        <v>11103.194344765507</v>
      </c>
      <c r="F2" s="6">
        <f>INDEX('AEO 2023 Table 7'!18:18,MATCH(F1,'AEO 2023 Table 7'!$13:$13,0))*1000000000/(INDEX('AEO 2023 Table 39'!65:65,MATCH(F1,'AEO 2023 Table 39'!13:13,0))*10^6)</f>
        <v>11092.404514327434</v>
      </c>
      <c r="G2" s="6">
        <f>INDEX('AEO 2023 Table 7'!18:18,MATCH(G1,'AEO 2023 Table 7'!$13:$13,0))*1000000000/(INDEX('AEO 2023 Table 39'!65:65,MATCH(G1,'AEO 2023 Table 39'!13:13,0))*10^6)</f>
        <v>11117.526456950638</v>
      </c>
      <c r="H2" s="6">
        <f>INDEX('AEO 2023 Table 7'!18:18,MATCH(H1,'AEO 2023 Table 7'!$13:$13,0))*1000000000/(INDEX('AEO 2023 Table 39'!65:65,MATCH(H1,'AEO 2023 Table 39'!13:13,0))*10^6)</f>
        <v>11172.911157648197</v>
      </c>
      <c r="I2" s="6">
        <f>INDEX('AEO 2023 Table 7'!18:18,MATCH(I1,'AEO 2023 Table 7'!$13:$13,0))*1000000000/(INDEX('AEO 2023 Table 39'!65:65,MATCH(I1,'AEO 2023 Table 39'!13:13,0))*10^6)</f>
        <v>11228.251292764891</v>
      </c>
      <c r="J2" s="6">
        <f>INDEX('AEO 2023 Table 7'!18:18,MATCH(J1,'AEO 2023 Table 7'!$13:$13,0))*1000000000/(INDEX('AEO 2023 Table 39'!65:65,MATCH(J1,'AEO 2023 Table 39'!13:13,0))*10^6)</f>
        <v>11262.264889195898</v>
      </c>
      <c r="K2" s="6">
        <f>INDEX('AEO 2023 Table 7'!18:18,MATCH(K1,'AEO 2023 Table 7'!$13:$13,0))*1000000000/(INDEX('AEO 2023 Table 39'!65:65,MATCH(K1,'AEO 2023 Table 39'!13:13,0))*10^6)</f>
        <v>11284.483175830597</v>
      </c>
      <c r="L2" s="6">
        <f>INDEX('AEO 2023 Table 7'!18:18,MATCH(L1,'AEO 2023 Table 7'!$13:$13,0))*1000000000/(INDEX('AEO 2023 Table 39'!65:65,MATCH(L1,'AEO 2023 Table 39'!13:13,0))*10^6)</f>
        <v>11303.724446811399</v>
      </c>
      <c r="M2" s="6">
        <f>INDEX('AEO 2023 Table 7'!18:18,MATCH(M1,'AEO 2023 Table 7'!$13:$13,0))*1000000000/(INDEX('AEO 2023 Table 39'!65:65,MATCH(M1,'AEO 2023 Table 39'!13:13,0))*10^6)</f>
        <v>11319.427870834103</v>
      </c>
      <c r="N2" s="6">
        <f>INDEX('AEO 2023 Table 7'!18:18,MATCH(N1,'AEO 2023 Table 7'!$13:$13,0))*1000000000/(INDEX('AEO 2023 Table 39'!65:65,MATCH(N1,'AEO 2023 Table 39'!13:13,0))*10^6)</f>
        <v>11356.627054847908</v>
      </c>
      <c r="O2" s="6">
        <f>INDEX('AEO 2023 Table 7'!18:18,MATCH(O1,'AEO 2023 Table 7'!$13:$13,0))*1000000000/(INDEX('AEO 2023 Table 39'!65:65,MATCH(O1,'AEO 2023 Table 39'!13:13,0))*10^6)</f>
        <v>11412.309199414545</v>
      </c>
      <c r="P2" s="6">
        <f>INDEX('AEO 2023 Table 7'!18:18,MATCH(P1,'AEO 2023 Table 7'!$13:$13,0))*1000000000/(INDEX('AEO 2023 Table 39'!65:65,MATCH(P1,'AEO 2023 Table 39'!13:13,0))*10^6)</f>
        <v>11457.547285668958</v>
      </c>
      <c r="Q2" s="6">
        <f>INDEX('AEO 2023 Table 7'!18:18,MATCH(Q1,'AEO 2023 Table 7'!$13:$13,0))*1000000000/(INDEX('AEO 2023 Table 39'!65:65,MATCH(Q1,'AEO 2023 Table 39'!13:13,0))*10^6)</f>
        <v>11483.124513379924</v>
      </c>
      <c r="R2" s="6">
        <f>INDEX('AEO 2023 Table 7'!18:18,MATCH(R1,'AEO 2023 Table 7'!$13:$13,0))*1000000000/(INDEX('AEO 2023 Table 39'!65:65,MATCH(R1,'AEO 2023 Table 39'!13:13,0))*10^6)</f>
        <v>11510.80667877717</v>
      </c>
      <c r="S2" s="6">
        <f>INDEX('AEO 2023 Table 7'!18:18,MATCH(S1,'AEO 2023 Table 7'!$13:$13,0))*1000000000/(INDEX('AEO 2023 Table 39'!65:65,MATCH(S1,'AEO 2023 Table 39'!13:13,0))*10^6)</f>
        <v>11538.148479759044</v>
      </c>
      <c r="T2" s="6">
        <f>INDEX('AEO 2023 Table 7'!18:18,MATCH(T1,'AEO 2023 Table 7'!$13:$13,0))*1000000000/(INDEX('AEO 2023 Table 39'!65:65,MATCH(T1,'AEO 2023 Table 39'!13:13,0))*10^6)</f>
        <v>11558.661168716979</v>
      </c>
      <c r="U2" s="6">
        <f>INDEX('AEO 2023 Table 7'!18:18,MATCH(U1,'AEO 2023 Table 7'!$13:$13,0))*1000000000/(INDEX('AEO 2023 Table 39'!65:65,MATCH(U1,'AEO 2023 Table 39'!13:13,0))*10^6)</f>
        <v>11580.714791807055</v>
      </c>
      <c r="V2" s="6">
        <f>INDEX('AEO 2023 Table 7'!18:18,MATCH(V1,'AEO 2023 Table 7'!$13:$13,0))*1000000000/(INDEX('AEO 2023 Table 39'!65:65,MATCH(V1,'AEO 2023 Table 39'!13:13,0))*10^6)</f>
        <v>11601.525935190246</v>
      </c>
      <c r="W2" s="6">
        <f>INDEX('AEO 2023 Table 7'!18:18,MATCH(W1,'AEO 2023 Table 7'!$13:$13,0))*1000000000/(INDEX('AEO 2023 Table 39'!65:65,MATCH(W1,'AEO 2023 Table 39'!13:13,0))*10^6)</f>
        <v>11622.655773181485</v>
      </c>
      <c r="X2" s="6">
        <f>INDEX('AEO 2023 Table 7'!18:18,MATCH(X1,'AEO 2023 Table 7'!$13:$13,0))*1000000000/(INDEX('AEO 2023 Table 39'!65:65,MATCH(X1,'AEO 2023 Table 39'!13:13,0))*10^6)</f>
        <v>11640.038303547777</v>
      </c>
      <c r="Y2" s="6">
        <f>INDEX('AEO 2023 Table 7'!18:18,MATCH(Y1,'AEO 2023 Table 7'!$13:$13,0))*1000000000/(INDEX('AEO 2023 Table 39'!65:65,MATCH(Y1,'AEO 2023 Table 39'!13:13,0))*10^6)</f>
        <v>11658.832352655891</v>
      </c>
      <c r="Z2" s="6">
        <f>INDEX('AEO 2023 Table 7'!18:18,MATCH(Z1,'AEO 2023 Table 7'!$13:$13,0))*1000000000/(INDEX('AEO 2023 Table 39'!65:65,MATCH(Z1,'AEO 2023 Table 39'!13:13,0))*10^6)</f>
        <v>11680.72514969743</v>
      </c>
      <c r="AA2" s="6">
        <f>INDEX('AEO 2023 Table 7'!18:18,MATCH(AA1,'AEO 2023 Table 7'!$13:$13,0))*1000000000/(INDEX('AEO 2023 Table 39'!65:65,MATCH(AA1,'AEO 2023 Table 39'!13:13,0))*10^6)</f>
        <v>11715.448346692807</v>
      </c>
      <c r="AB2" s="6">
        <f>INDEX('AEO 2023 Table 7'!18:18,MATCH(AB1,'AEO 2023 Table 7'!$13:$13,0))*1000000000/(INDEX('AEO 2023 Table 39'!65:65,MATCH(AB1,'AEO 2023 Table 39'!13:13,0))*10^6)</f>
        <v>11757.571337170368</v>
      </c>
      <c r="AC2" s="6">
        <f>INDEX('AEO 2023 Table 7'!18:18,MATCH(AC1,'AEO 2023 Table 7'!$13:$13,0))*1000000000/(INDEX('AEO 2023 Table 39'!65:65,MATCH(AC1,'AEO 2023 Table 39'!13:13,0))*10^6)</f>
        <v>11803.526487773221</v>
      </c>
      <c r="AD2" s="6">
        <f>INDEX('AEO 2023 Table 7'!18:18,MATCH(AD1,'AEO 2023 Table 7'!$13:$13,0))*1000000000/(INDEX('AEO 2023 Table 39'!65:65,MATCH(AD1,'AEO 2023 Table 39'!13:13,0))*10^6)</f>
        <v>11848.91424984627</v>
      </c>
      <c r="AE2" s="6">
        <f>INDEX('AEO 2023 Table 7'!18:18,MATCH(AE1,'AEO 2023 Table 7'!$13:$13,0))*1000000000/(INDEX('AEO 2023 Table 39'!65:65,MATCH(AE1,'AEO 2023 Table 39'!13:13,0))*10^6)</f>
        <v>11900.24522841476</v>
      </c>
      <c r="AF2" s="6"/>
    </row>
    <row r="3" spans="1:32">
      <c r="A3" t="s">
        <v>6</v>
      </c>
      <c r="B3" s="6">
        <f>SUM('NTS 1-40'!AM12,'NTS 1-40'!AM14,'NTS 1-40'!AM18,'NTS 1-40'!AM20)*10^6/SUM(INDEX('NTS 1-11'!$12:$12,MATCH($B$1,'NTS 1-11'!$2:$2,0)),INDEX('NTS 1-11'!$14:$14,MATCH($B$1,'NTS 1-11'!$2:$2,0)),INDEX('NTS 1-11'!$17:$17,MATCH($B$1,'NTS 1-11'!$2:$2,0)))/'AVLo-passengers'!B3</f>
        <v>16680.013419310879</v>
      </c>
      <c r="C3" s="6">
        <f t="shared" ref="C3:R7" si="0">$B3</f>
        <v>16680.013419310879</v>
      </c>
      <c r="D3" s="6">
        <f t="shared" si="0"/>
        <v>16680.013419310879</v>
      </c>
      <c r="E3" s="6">
        <f t="shared" si="0"/>
        <v>16680.013419310879</v>
      </c>
      <c r="F3" s="6">
        <f t="shared" si="0"/>
        <v>16680.013419310879</v>
      </c>
      <c r="G3" s="6">
        <f t="shared" si="0"/>
        <v>16680.013419310879</v>
      </c>
      <c r="H3" s="6">
        <f t="shared" si="0"/>
        <v>16680.013419310879</v>
      </c>
      <c r="I3" s="6">
        <f t="shared" si="0"/>
        <v>16680.013419310879</v>
      </c>
      <c r="J3" s="6">
        <f t="shared" si="0"/>
        <v>16680.013419310879</v>
      </c>
      <c r="K3" s="6">
        <f t="shared" si="0"/>
        <v>16680.013419310879</v>
      </c>
      <c r="L3" s="6">
        <f t="shared" si="0"/>
        <v>16680.013419310879</v>
      </c>
      <c r="M3" s="6">
        <f t="shared" si="0"/>
        <v>16680.013419310879</v>
      </c>
      <c r="N3" s="6">
        <f t="shared" si="0"/>
        <v>16680.013419310879</v>
      </c>
      <c r="O3" s="6">
        <f t="shared" si="0"/>
        <v>16680.013419310879</v>
      </c>
      <c r="P3" s="6">
        <f t="shared" si="0"/>
        <v>16680.013419310879</v>
      </c>
      <c r="Q3" s="6">
        <f t="shared" si="0"/>
        <v>16680.013419310879</v>
      </c>
      <c r="R3" s="6">
        <f t="shared" si="0"/>
        <v>16680.013419310879</v>
      </c>
      <c r="S3" s="6">
        <f t="shared" ref="S3:AE3" si="1">$B3</f>
        <v>16680.013419310879</v>
      </c>
      <c r="T3" s="6">
        <f t="shared" si="1"/>
        <v>16680.013419310879</v>
      </c>
      <c r="U3" s="6">
        <f t="shared" si="1"/>
        <v>16680.013419310879</v>
      </c>
      <c r="V3" s="6">
        <f t="shared" si="1"/>
        <v>16680.013419310879</v>
      </c>
      <c r="W3" s="6">
        <f t="shared" si="1"/>
        <v>16680.013419310879</v>
      </c>
      <c r="X3" s="6">
        <f t="shared" si="1"/>
        <v>16680.013419310879</v>
      </c>
      <c r="Y3" s="6">
        <f t="shared" si="1"/>
        <v>16680.013419310879</v>
      </c>
      <c r="Z3" s="6">
        <f t="shared" si="1"/>
        <v>16680.013419310879</v>
      </c>
      <c r="AA3" s="6">
        <f t="shared" si="1"/>
        <v>16680.013419310879</v>
      </c>
      <c r="AB3" s="6">
        <f t="shared" si="1"/>
        <v>16680.013419310879</v>
      </c>
      <c r="AC3" s="6">
        <f t="shared" si="1"/>
        <v>16680.013419310879</v>
      </c>
      <c r="AD3" s="6">
        <f t="shared" si="1"/>
        <v>16680.013419310879</v>
      </c>
      <c r="AE3" s="6">
        <f t="shared" si="1"/>
        <v>16680.013419310879</v>
      </c>
      <c r="AF3" s="6"/>
    </row>
    <row r="4" spans="1:32">
      <c r="A4" t="s">
        <v>7</v>
      </c>
      <c r="B4" s="6">
        <f>(SUM('AEO 2023 Table 47'!C43,'AEO 2023 Table 47'!C61)*1000000000)/'AEO 2023 Table 48'!C16/'AVLo-passengers'!B4</f>
        <v>1016608.1563312524</v>
      </c>
      <c r="C4" s="6">
        <f>(SUM('AEO 2023 Table 47'!C43,'AEO 2023 Table 47'!C61)*1000000000)/'AEO 2023 Table 48'!C16/'AVLo-passengers'!B4</f>
        <v>1016608.1563312524</v>
      </c>
      <c r="D4" s="6">
        <f>(SUM('AEO 2023 Table 47'!D43,'AEO 2023 Table 47'!D61)*1000000000)/'AEO 2023 Table 48'!D16/'AVLo-passengers'!C4</f>
        <v>1110041.4745966869</v>
      </c>
      <c r="E4" s="6">
        <f>(SUM('AEO 2023 Table 47'!E43,'AEO 2023 Table 47'!E61)*1000000000)/'AEO 2023 Table 48'!E16/'AVLo-passengers'!D4</f>
        <v>1162976.7244840597</v>
      </c>
      <c r="F4" s="6">
        <f>(SUM('AEO 2023 Table 47'!F43,'AEO 2023 Table 47'!F61)*1000000000)/'AEO 2023 Table 48'!F16/'AVLo-passengers'!E4</f>
        <v>1199529.7406042272</v>
      </c>
      <c r="G4" s="6">
        <f>(SUM('AEO 2023 Table 47'!G43,'AEO 2023 Table 47'!G61)*1000000000)/'AEO 2023 Table 48'!G16/'AVLo-passengers'!F4</f>
        <v>1213551.8618387859</v>
      </c>
      <c r="H4" s="6">
        <f>(SUM('AEO 2023 Table 47'!H43,'AEO 2023 Table 47'!H61)*1000000000)/'AEO 2023 Table 48'!H16/'AVLo-passengers'!G4</f>
        <v>1225958.0331441974</v>
      </c>
      <c r="I4" s="6">
        <f>(SUM('AEO 2023 Table 47'!I43,'AEO 2023 Table 47'!I61)*1000000000)/'AEO 2023 Table 48'!I16/'AVLo-passengers'!H4</f>
        <v>1237050.9976334951</v>
      </c>
      <c r="J4" s="6">
        <f>(SUM('AEO 2023 Table 47'!J43,'AEO 2023 Table 47'!J61)*1000000000)/'AEO 2023 Table 48'!J16/'AVLo-passengers'!I4</f>
        <v>1246842.7772075532</v>
      </c>
      <c r="K4" s="6">
        <f>(SUM('AEO 2023 Table 47'!K43,'AEO 2023 Table 47'!K61)*1000000000)/'AEO 2023 Table 48'!K16/'AVLo-passengers'!J4</f>
        <v>1255473.9664463252</v>
      </c>
      <c r="L4" s="6">
        <f>(SUM('AEO 2023 Table 47'!L43,'AEO 2023 Table 47'!L61)*1000000000)/'AEO 2023 Table 48'!L16/'AVLo-passengers'!K4</f>
        <v>1263530.7469330372</v>
      </c>
      <c r="M4" s="6">
        <f>(SUM('AEO 2023 Table 47'!M43,'AEO 2023 Table 47'!M61)*1000000000)/'AEO 2023 Table 48'!M16/'AVLo-passengers'!L4</f>
        <v>1271672.9596060461</v>
      </c>
      <c r="N4" s="6">
        <f>(SUM('AEO 2023 Table 47'!N43,'AEO 2023 Table 47'!N61)*1000000000)/'AEO 2023 Table 48'!N16/'AVLo-passengers'!M4</f>
        <v>1279629.2734545164</v>
      </c>
      <c r="O4" s="6">
        <f>(SUM('AEO 2023 Table 47'!O43,'AEO 2023 Table 47'!O61)*1000000000)/'AEO 2023 Table 48'!O16/'AVLo-passengers'!N4</f>
        <v>1287020.8974609</v>
      </c>
      <c r="P4" s="6">
        <f>(SUM('AEO 2023 Table 47'!P43,'AEO 2023 Table 47'!P61)*1000000000)/'AEO 2023 Table 48'!P16/'AVLo-passengers'!O4</f>
        <v>1293964.0203978159</v>
      </c>
      <c r="Q4" s="6">
        <f>(SUM('AEO 2023 Table 47'!Q43,'AEO 2023 Table 47'!Q61)*1000000000)/'AEO 2023 Table 48'!Q16/'AVLo-passengers'!P4</f>
        <v>1300742.0019042937</v>
      </c>
      <c r="R4" s="6">
        <f>(SUM('AEO 2023 Table 47'!R43,'AEO 2023 Table 47'!R61)*1000000000)/'AEO 2023 Table 48'!R16/'AVLo-passengers'!Q4</f>
        <v>1307364.1351548294</v>
      </c>
      <c r="S4" s="6">
        <f>(SUM('AEO 2023 Table 47'!S43,'AEO 2023 Table 47'!S61)*1000000000)/'AEO 2023 Table 48'!S16/'AVLo-passengers'!R4</f>
        <v>1313711.5305881314</v>
      </c>
      <c r="T4" s="6">
        <f>(SUM('AEO 2023 Table 47'!T43,'AEO 2023 Table 47'!T61)*1000000000)/'AEO 2023 Table 48'!T16/'AVLo-passengers'!S4</f>
        <v>1319732.9481561342</v>
      </c>
      <c r="U4" s="6">
        <f>(SUM('AEO 2023 Table 47'!U43,'AEO 2023 Table 47'!U61)*1000000000)/'AEO 2023 Table 48'!U16/'AVLo-passengers'!T4</f>
        <v>1325852.0812810166</v>
      </c>
      <c r="V4" s="6">
        <f>(SUM('AEO 2023 Table 47'!V43,'AEO 2023 Table 47'!V61)*1000000000)/'AEO 2023 Table 48'!V16/'AVLo-passengers'!U4</f>
        <v>1331637.8970766806</v>
      </c>
      <c r="W4" s="6">
        <f>(SUM('AEO 2023 Table 47'!W43,'AEO 2023 Table 47'!W61)*1000000000)/'AEO 2023 Table 48'!W16/'AVLo-passengers'!V4</f>
        <v>1337196.6057348473</v>
      </c>
      <c r="X4" s="6">
        <f>(SUM('AEO 2023 Table 47'!X43,'AEO 2023 Table 47'!X61)*1000000000)/'AEO 2023 Table 48'!X16/'AVLo-passengers'!W4</f>
        <v>1342578.2172955051</v>
      </c>
      <c r="Y4" s="6">
        <f>(SUM('AEO 2023 Table 47'!Y43,'AEO 2023 Table 47'!Y61)*1000000000)/'AEO 2023 Table 48'!Y16/'AVLo-passengers'!X4</f>
        <v>1347633.3101059648</v>
      </c>
      <c r="Z4" s="6">
        <f>(SUM('AEO 2023 Table 47'!Z43,'AEO 2023 Table 47'!Z61)*1000000000)/'AEO 2023 Table 48'!Z16/'AVLo-passengers'!Y4</f>
        <v>1352389.8406355116</v>
      </c>
      <c r="AA4" s="6">
        <f>(SUM('AEO 2023 Table 47'!AA43,'AEO 2023 Table 47'!AA61)*1000000000)/'AEO 2023 Table 48'!AA16/'AVLo-passengers'!Z4</f>
        <v>1356987.2842889829</v>
      </c>
      <c r="AB4" s="6">
        <f>(SUM('AEO 2023 Table 47'!AB43,'AEO 2023 Table 47'!AB61)*1000000000)/'AEO 2023 Table 48'!AB16/'AVLo-passengers'!AA4</f>
        <v>1361580.2081613604</v>
      </c>
      <c r="AC4" s="6">
        <f>(SUM('AEO 2023 Table 47'!AC43,'AEO 2023 Table 47'!AC61)*1000000000)/'AEO 2023 Table 48'!AC16/'AVLo-passengers'!AB4</f>
        <v>1366021.4096602798</v>
      </c>
      <c r="AD4" s="6">
        <f>(SUM('AEO 2023 Table 47'!AD43,'AEO 2023 Table 47'!AD61)*1000000000)/'AEO 2023 Table 48'!AD16/'AVLo-passengers'!AC4</f>
        <v>1370295.0542676412</v>
      </c>
      <c r="AE4" s="6">
        <f>(SUM('AEO 2023 Table 47'!AE43,'AEO 2023 Table 47'!AE61)*1000000000)/'AEO 2023 Table 48'!AE16/'AVLo-passengers'!AD4</f>
        <v>1374609.516411874</v>
      </c>
      <c r="AF4" s="6"/>
    </row>
    <row r="5" spans="1:32">
      <c r="A5" t="s">
        <v>8</v>
      </c>
      <c r="B5" s="6">
        <f>'psgr rail calcs'!M62</f>
        <v>395569.47080291971</v>
      </c>
      <c r="C5" s="6">
        <f t="shared" si="0"/>
        <v>395569.47080291971</v>
      </c>
      <c r="D5" s="6">
        <f t="shared" si="0"/>
        <v>395569.47080291971</v>
      </c>
      <c r="E5" s="6">
        <f t="shared" si="0"/>
        <v>395569.47080291971</v>
      </c>
      <c r="F5" s="6">
        <f t="shared" si="0"/>
        <v>395569.47080291971</v>
      </c>
      <c r="G5" s="6">
        <f t="shared" si="0"/>
        <v>395569.47080291971</v>
      </c>
      <c r="H5" s="6">
        <f t="shared" si="0"/>
        <v>395569.47080291971</v>
      </c>
      <c r="I5" s="6">
        <f t="shared" si="0"/>
        <v>395569.47080291971</v>
      </c>
      <c r="J5" s="6">
        <f t="shared" si="0"/>
        <v>395569.47080291971</v>
      </c>
      <c r="K5" s="6">
        <f t="shared" si="0"/>
        <v>395569.47080291971</v>
      </c>
      <c r="L5" s="6">
        <f t="shared" si="0"/>
        <v>395569.47080291971</v>
      </c>
      <c r="M5" s="6">
        <f t="shared" si="0"/>
        <v>395569.47080291971</v>
      </c>
      <c r="N5" s="6">
        <f t="shared" si="0"/>
        <v>395569.47080291971</v>
      </c>
      <c r="O5" s="6">
        <f t="shared" si="0"/>
        <v>395569.47080291971</v>
      </c>
      <c r="P5" s="6">
        <f t="shared" si="0"/>
        <v>395569.47080291971</v>
      </c>
      <c r="Q5" s="6">
        <f t="shared" si="0"/>
        <v>395569.47080291971</v>
      </c>
      <c r="R5" s="6">
        <f t="shared" si="0"/>
        <v>395569.47080291971</v>
      </c>
      <c r="S5" s="6">
        <f t="shared" ref="S5:AE7" si="2">$B5</f>
        <v>395569.47080291971</v>
      </c>
      <c r="T5" s="6">
        <f t="shared" si="2"/>
        <v>395569.47080291971</v>
      </c>
      <c r="U5" s="6">
        <f t="shared" si="2"/>
        <v>395569.47080291971</v>
      </c>
      <c r="V5" s="6">
        <f t="shared" si="2"/>
        <v>395569.47080291971</v>
      </c>
      <c r="W5" s="6">
        <f t="shared" si="2"/>
        <v>395569.47080291971</v>
      </c>
      <c r="X5" s="6">
        <f t="shared" si="2"/>
        <v>395569.47080291971</v>
      </c>
      <c r="Y5" s="6">
        <f t="shared" si="2"/>
        <v>395569.47080291971</v>
      </c>
      <c r="Z5" s="6">
        <f t="shared" si="2"/>
        <v>395569.47080291971</v>
      </c>
      <c r="AA5" s="6">
        <f t="shared" si="2"/>
        <v>395569.47080291971</v>
      </c>
      <c r="AB5" s="6">
        <f t="shared" si="2"/>
        <v>395569.47080291971</v>
      </c>
      <c r="AC5" s="6">
        <f t="shared" si="2"/>
        <v>395569.47080291971</v>
      </c>
      <c r="AD5" s="6">
        <f t="shared" si="2"/>
        <v>395569.47080291971</v>
      </c>
      <c r="AE5" s="6">
        <f t="shared" si="2"/>
        <v>395569.47080291971</v>
      </c>
      <c r="AF5" s="6"/>
    </row>
    <row r="6" spans="1:32">
      <c r="A6" t="s">
        <v>9</v>
      </c>
      <c r="B6" s="6">
        <f>SUM('NRBS 40'!D5,'NRBS 40'!D7,'NRBS 40'!D8)/SUM('NRBS 40'!B5,'NRBS 40'!B7,'NRBS 40'!B8)*1000</f>
        <v>194.17552144824873</v>
      </c>
      <c r="C6" s="6">
        <f t="shared" si="0"/>
        <v>194.17552144824873</v>
      </c>
      <c r="D6" s="6">
        <f t="shared" si="0"/>
        <v>194.17552144824873</v>
      </c>
      <c r="E6" s="6">
        <f t="shared" si="0"/>
        <v>194.17552144824873</v>
      </c>
      <c r="F6" s="6">
        <f t="shared" si="0"/>
        <v>194.17552144824873</v>
      </c>
      <c r="G6" s="6">
        <f t="shared" si="0"/>
        <v>194.17552144824873</v>
      </c>
      <c r="H6" s="6">
        <f t="shared" si="0"/>
        <v>194.17552144824873</v>
      </c>
      <c r="I6" s="6">
        <f t="shared" si="0"/>
        <v>194.17552144824873</v>
      </c>
      <c r="J6" s="6">
        <f t="shared" si="0"/>
        <v>194.17552144824873</v>
      </c>
      <c r="K6" s="6">
        <f t="shared" si="0"/>
        <v>194.17552144824873</v>
      </c>
      <c r="L6" s="6">
        <f t="shared" si="0"/>
        <v>194.17552144824873</v>
      </c>
      <c r="M6" s="6">
        <f t="shared" si="0"/>
        <v>194.17552144824873</v>
      </c>
      <c r="N6" s="6">
        <f t="shared" si="0"/>
        <v>194.17552144824873</v>
      </c>
      <c r="O6" s="6">
        <f t="shared" si="0"/>
        <v>194.17552144824873</v>
      </c>
      <c r="P6" s="6">
        <f t="shared" si="0"/>
        <v>194.17552144824873</v>
      </c>
      <c r="Q6" s="6">
        <f t="shared" si="0"/>
        <v>194.17552144824873</v>
      </c>
      <c r="R6" s="6">
        <f t="shared" si="0"/>
        <v>194.17552144824873</v>
      </c>
      <c r="S6" s="6">
        <f t="shared" si="2"/>
        <v>194.17552144824873</v>
      </c>
      <c r="T6" s="6">
        <f t="shared" si="2"/>
        <v>194.17552144824873</v>
      </c>
      <c r="U6" s="6">
        <f t="shared" si="2"/>
        <v>194.17552144824873</v>
      </c>
      <c r="V6" s="6">
        <f t="shared" si="2"/>
        <v>194.17552144824873</v>
      </c>
      <c r="W6" s="6">
        <f t="shared" si="2"/>
        <v>194.17552144824873</v>
      </c>
      <c r="X6" s="6">
        <f t="shared" si="2"/>
        <v>194.17552144824873</v>
      </c>
      <c r="Y6" s="6">
        <f t="shared" si="2"/>
        <v>194.17552144824873</v>
      </c>
      <c r="Z6" s="6">
        <f t="shared" si="2"/>
        <v>194.17552144824873</v>
      </c>
      <c r="AA6" s="6">
        <f t="shared" si="2"/>
        <v>194.17552144824873</v>
      </c>
      <c r="AB6" s="6">
        <f t="shared" si="2"/>
        <v>194.17552144824873</v>
      </c>
      <c r="AC6" s="6">
        <f t="shared" si="2"/>
        <v>194.17552144824873</v>
      </c>
      <c r="AD6" s="6">
        <f t="shared" si="2"/>
        <v>194.17552144824873</v>
      </c>
      <c r="AE6" s="6">
        <f t="shared" si="2"/>
        <v>194.17552144824873</v>
      </c>
      <c r="AF6" s="6"/>
    </row>
    <row r="7" spans="1:32">
      <c r="A7" t="s">
        <v>10</v>
      </c>
      <c r="B7" s="6">
        <f>'NTS 1-40'!AK8*1000000/'SYVbT-passenger'!D7/'AVLo-passengers'!D7*'Calibration multiplier'!$B$5</f>
        <v>10774.686241934211</v>
      </c>
      <c r="C7" s="6">
        <f t="shared" si="0"/>
        <v>10774.686241934211</v>
      </c>
      <c r="D7" s="6">
        <f t="shared" si="0"/>
        <v>10774.686241934211</v>
      </c>
      <c r="E7" s="6">
        <f t="shared" si="0"/>
        <v>10774.686241934211</v>
      </c>
      <c r="F7" s="6">
        <f t="shared" si="0"/>
        <v>10774.686241934211</v>
      </c>
      <c r="G7" s="6">
        <f t="shared" si="0"/>
        <v>10774.686241934211</v>
      </c>
      <c r="H7" s="6">
        <f t="shared" si="0"/>
        <v>10774.686241934211</v>
      </c>
      <c r="I7" s="6">
        <f t="shared" si="0"/>
        <v>10774.686241934211</v>
      </c>
      <c r="J7" s="6">
        <f t="shared" si="0"/>
        <v>10774.686241934211</v>
      </c>
      <c r="K7" s="6">
        <f t="shared" si="0"/>
        <v>10774.686241934211</v>
      </c>
      <c r="L7" s="6">
        <f t="shared" si="0"/>
        <v>10774.686241934211</v>
      </c>
      <c r="M7" s="6">
        <f t="shared" si="0"/>
        <v>10774.686241934211</v>
      </c>
      <c r="N7" s="6">
        <f t="shared" si="0"/>
        <v>10774.686241934211</v>
      </c>
      <c r="O7" s="6">
        <f t="shared" si="0"/>
        <v>10774.686241934211</v>
      </c>
      <c r="P7" s="6">
        <f t="shared" si="0"/>
        <v>10774.686241934211</v>
      </c>
      <c r="Q7" s="6">
        <f t="shared" si="0"/>
        <v>10774.686241934211</v>
      </c>
      <c r="R7" s="6">
        <f t="shared" si="0"/>
        <v>10774.686241934211</v>
      </c>
      <c r="S7" s="6">
        <f t="shared" si="2"/>
        <v>10774.686241934211</v>
      </c>
      <c r="T7" s="6">
        <f t="shared" si="2"/>
        <v>10774.686241934211</v>
      </c>
      <c r="U7" s="6">
        <f t="shared" si="2"/>
        <v>10774.686241934211</v>
      </c>
      <c r="V7" s="6">
        <f t="shared" si="2"/>
        <v>10774.686241934211</v>
      </c>
      <c r="W7" s="6">
        <f t="shared" si="2"/>
        <v>10774.686241934211</v>
      </c>
      <c r="X7" s="6">
        <f t="shared" si="2"/>
        <v>10774.686241934211</v>
      </c>
      <c r="Y7" s="6">
        <f t="shared" si="2"/>
        <v>10774.686241934211</v>
      </c>
      <c r="Z7" s="6">
        <f t="shared" si="2"/>
        <v>10774.686241934211</v>
      </c>
      <c r="AA7" s="6">
        <f t="shared" si="2"/>
        <v>10774.686241934211</v>
      </c>
      <c r="AB7" s="6">
        <f t="shared" si="2"/>
        <v>10774.686241934211</v>
      </c>
      <c r="AC7" s="6">
        <f t="shared" si="2"/>
        <v>10774.686241934211</v>
      </c>
      <c r="AD7" s="6">
        <f t="shared" si="2"/>
        <v>10774.686241934211</v>
      </c>
      <c r="AE7" s="6">
        <f t="shared" si="2"/>
        <v>10774.686241934211</v>
      </c>
      <c r="AF7" s="6"/>
    </row>
    <row r="9" spans="1:32">
      <c r="B9" s="6"/>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044F9-708A-4B8A-B68D-2A9344334700}">
  <sheetPr>
    <tabColor theme="3"/>
  </sheetPr>
  <dimension ref="A1:AE7"/>
  <sheetViews>
    <sheetView workbookViewId="0">
      <selection activeCell="B3" sqref="B3"/>
    </sheetView>
  </sheetViews>
  <sheetFormatPr defaultColWidth="9.140625" defaultRowHeight="15"/>
  <cols>
    <col min="1" max="1" width="16.5703125" customWidth="1"/>
    <col min="2" max="2" width="12" bestFit="1" customWidth="1"/>
  </cols>
  <sheetData>
    <row r="1" spans="1:31" ht="30">
      <c r="A1" s="8" t="s">
        <v>198</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row>
    <row r="2" spans="1:31">
      <c r="A2" t="s">
        <v>5</v>
      </c>
      <c r="B2" s="6">
        <f>(INDEX('AEO 2022 Table 7'!19:19,MATCH(B1,'AEO 2022 Table 7'!$13:$13,0))+INDEX('AEO 2022 Table 49'!28:28,MATCH(B1,'AEO 2022 Table 49'!13:13,0))+INDEX('AEO 2022 Table 49'!39:39,MATCH(B1,'AEO 2022 Table 49'!13:13,0)))*1000000000/(INDEX('AEO 2022 Table 45'!77:77,MATCH(B1,'AEO 2022 Table 45'!$13:$13,0))*1000+(INDEX('AEO 2022 Table 49'!146:146,MATCH(B1,'AEO 2022 Table 49'!13:13,0))+INDEX('AEO 2022 Table 49'!157:157,MATCH(B1,'AEO 2022 Table 49'!13:13,0)))*10^6)</f>
        <v>9580.7420201575187</v>
      </c>
      <c r="C2" s="6">
        <f>(INDEX('AEO 2023 Table 7'!19:19,MATCH(C1,'AEO 2023 Table 7'!$13:$13,0))+INDEX('AEO 2023 Table 49'!28:28,MATCH(C1,'AEO 2023 Table 49'!13:13,0))+INDEX('AEO 2023 Table 49'!39:39,MATCH(C1,'AEO 2023 Table 49'!13:13,0)))*1000000000/(INDEX('AEO 2023 Table 45'!77:77,MATCH(C1,'AEO 2023 Table 45'!$13:$13,0))*1000+(INDEX('AEO 2023 Table 49'!146:146,MATCH(C1,'AEO 2023 Table 49'!13:13,0))+INDEX('AEO 2023 Table 49'!157:157,MATCH(C1,'AEO 2023 Table 49'!13:13,0)))*10^6)</f>
        <v>10232.517809661687</v>
      </c>
      <c r="D2" s="6">
        <f>(INDEX('AEO 2023 Table 7'!19:19,MATCH(D1,'AEO 2023 Table 7'!$13:$13,0))+INDEX('AEO 2023 Table 49'!28:28,MATCH(D1,'AEO 2023 Table 49'!13:13,0))+INDEX('AEO 2023 Table 49'!39:39,MATCH(D1,'AEO 2023 Table 49'!13:13,0)))*1000000000/(INDEX('AEO 2023 Table 45'!77:77,MATCH(D1,'AEO 2023 Table 45'!$13:$13,0))*1000+(INDEX('AEO 2023 Table 49'!146:146,MATCH(D1,'AEO 2023 Table 49'!13:13,0))+INDEX('AEO 2023 Table 49'!157:157,MATCH(D1,'AEO 2023 Table 49'!13:13,0)))*10^6)</f>
        <v>10155.517259595326</v>
      </c>
      <c r="E2" s="6">
        <f>(INDEX('AEO 2023 Table 7'!19:19,MATCH(E1,'AEO 2023 Table 7'!$13:$13,0))+INDEX('AEO 2023 Table 49'!28:28,MATCH(E1,'AEO 2023 Table 49'!13:13,0))+INDEX('AEO 2023 Table 49'!39:39,MATCH(E1,'AEO 2023 Table 49'!13:13,0)))*1000000000/(INDEX('AEO 2023 Table 45'!77:77,MATCH(E1,'AEO 2023 Table 45'!$13:$13,0))*1000+(INDEX('AEO 2023 Table 49'!146:146,MATCH(E1,'AEO 2023 Table 49'!13:13,0))+INDEX('AEO 2023 Table 49'!157:157,MATCH(E1,'AEO 2023 Table 49'!13:13,0)))*10^6)</f>
        <v>10051.390638657924</v>
      </c>
      <c r="F2" s="6">
        <f>(INDEX('AEO 2023 Table 7'!19:19,MATCH(F1,'AEO 2023 Table 7'!$13:$13,0))+INDEX('AEO 2023 Table 49'!28:28,MATCH(F1,'AEO 2023 Table 49'!13:13,0))+INDEX('AEO 2023 Table 49'!39:39,MATCH(F1,'AEO 2023 Table 49'!13:13,0)))*1000000000/(INDEX('AEO 2023 Table 45'!77:77,MATCH(F1,'AEO 2023 Table 45'!$13:$13,0))*1000+(INDEX('AEO 2023 Table 49'!146:146,MATCH(F1,'AEO 2023 Table 49'!13:13,0))+INDEX('AEO 2023 Table 49'!157:157,MATCH(F1,'AEO 2023 Table 49'!13:13,0)))*10^6)</f>
        <v>10003.804179335339</v>
      </c>
      <c r="G2" s="6">
        <f>(INDEX('AEO 2023 Table 7'!19:19,MATCH(G1,'AEO 2023 Table 7'!$13:$13,0))+INDEX('AEO 2023 Table 49'!28:28,MATCH(G1,'AEO 2023 Table 49'!13:13,0))+INDEX('AEO 2023 Table 49'!39:39,MATCH(G1,'AEO 2023 Table 49'!13:13,0)))*1000000000/(INDEX('AEO 2023 Table 45'!77:77,MATCH(G1,'AEO 2023 Table 45'!$13:$13,0))*1000+(INDEX('AEO 2023 Table 49'!146:146,MATCH(G1,'AEO 2023 Table 49'!13:13,0))+INDEX('AEO 2023 Table 49'!157:157,MATCH(G1,'AEO 2023 Table 49'!13:13,0)))*10^6)</f>
        <v>9997.4355445859546</v>
      </c>
      <c r="H2" s="6">
        <f>(INDEX('AEO 2023 Table 7'!19:19,MATCH(H1,'AEO 2023 Table 7'!$13:$13,0))+INDEX('AEO 2023 Table 49'!28:28,MATCH(H1,'AEO 2023 Table 49'!13:13,0))+INDEX('AEO 2023 Table 49'!39:39,MATCH(H1,'AEO 2023 Table 49'!13:13,0)))*1000000000/(INDEX('AEO 2023 Table 45'!77:77,MATCH(H1,'AEO 2023 Table 45'!$13:$13,0))*1000+(INDEX('AEO 2023 Table 49'!146:146,MATCH(H1,'AEO 2023 Table 49'!13:13,0))+INDEX('AEO 2023 Table 49'!157:157,MATCH(H1,'AEO 2023 Table 49'!13:13,0)))*10^6)</f>
        <v>9982.045153029776</v>
      </c>
      <c r="I2" s="6">
        <f>(INDEX('AEO 2023 Table 7'!19:19,MATCH(I1,'AEO 2023 Table 7'!$13:$13,0))+INDEX('AEO 2023 Table 49'!28:28,MATCH(I1,'AEO 2023 Table 49'!13:13,0))+INDEX('AEO 2023 Table 49'!39:39,MATCH(I1,'AEO 2023 Table 49'!13:13,0)))*1000000000/(INDEX('AEO 2023 Table 45'!77:77,MATCH(I1,'AEO 2023 Table 45'!$13:$13,0))*1000+(INDEX('AEO 2023 Table 49'!146:146,MATCH(I1,'AEO 2023 Table 49'!13:13,0))+INDEX('AEO 2023 Table 49'!157:157,MATCH(I1,'AEO 2023 Table 49'!13:13,0)))*10^6)</f>
        <v>9963.5193796463282</v>
      </c>
      <c r="J2" s="6">
        <f>(INDEX('AEO 2023 Table 7'!19:19,MATCH(J1,'AEO 2023 Table 7'!$13:$13,0))+INDEX('AEO 2023 Table 49'!28:28,MATCH(J1,'AEO 2023 Table 49'!13:13,0))+INDEX('AEO 2023 Table 49'!39:39,MATCH(J1,'AEO 2023 Table 49'!13:13,0)))*1000000000/(INDEX('AEO 2023 Table 45'!77:77,MATCH(J1,'AEO 2023 Table 45'!$13:$13,0))*1000+(INDEX('AEO 2023 Table 49'!146:146,MATCH(J1,'AEO 2023 Table 49'!13:13,0))+INDEX('AEO 2023 Table 49'!157:157,MATCH(J1,'AEO 2023 Table 49'!13:13,0)))*10^6)</f>
        <v>9944.4361587566091</v>
      </c>
      <c r="K2" s="6">
        <f>(INDEX('AEO 2023 Table 7'!19:19,MATCH(K1,'AEO 2023 Table 7'!$13:$13,0))+INDEX('AEO 2023 Table 49'!28:28,MATCH(K1,'AEO 2023 Table 49'!13:13,0))+INDEX('AEO 2023 Table 49'!39:39,MATCH(K1,'AEO 2023 Table 49'!13:13,0)))*1000000000/(INDEX('AEO 2023 Table 45'!77:77,MATCH(K1,'AEO 2023 Table 45'!$13:$13,0))*1000+(INDEX('AEO 2023 Table 49'!146:146,MATCH(K1,'AEO 2023 Table 49'!13:13,0))+INDEX('AEO 2023 Table 49'!157:157,MATCH(K1,'AEO 2023 Table 49'!13:13,0)))*10^6)</f>
        <v>9928.8188165831743</v>
      </c>
      <c r="L2" s="6">
        <f>(INDEX('AEO 2023 Table 7'!19:19,MATCH(L1,'AEO 2023 Table 7'!$13:$13,0))+INDEX('AEO 2023 Table 49'!28:28,MATCH(L1,'AEO 2023 Table 49'!13:13,0))+INDEX('AEO 2023 Table 49'!39:39,MATCH(L1,'AEO 2023 Table 49'!13:13,0)))*1000000000/(INDEX('AEO 2023 Table 45'!77:77,MATCH(L1,'AEO 2023 Table 45'!$13:$13,0))*1000+(INDEX('AEO 2023 Table 49'!146:146,MATCH(L1,'AEO 2023 Table 49'!13:13,0))+INDEX('AEO 2023 Table 49'!157:157,MATCH(L1,'AEO 2023 Table 49'!13:13,0)))*10^6)</f>
        <v>9937.3112172033416</v>
      </c>
      <c r="M2" s="6">
        <f>(INDEX('AEO 2023 Table 7'!19:19,MATCH(M1,'AEO 2023 Table 7'!$13:$13,0))+INDEX('AEO 2023 Table 49'!28:28,MATCH(M1,'AEO 2023 Table 49'!13:13,0))+INDEX('AEO 2023 Table 49'!39:39,MATCH(M1,'AEO 2023 Table 49'!13:13,0)))*1000000000/(INDEX('AEO 2023 Table 45'!77:77,MATCH(M1,'AEO 2023 Table 45'!$13:$13,0))*1000+(INDEX('AEO 2023 Table 49'!146:146,MATCH(M1,'AEO 2023 Table 49'!13:13,0))+INDEX('AEO 2023 Table 49'!157:157,MATCH(M1,'AEO 2023 Table 49'!13:13,0)))*10^6)</f>
        <v>9973.6449205406443</v>
      </c>
      <c r="N2" s="6">
        <f>(INDEX('AEO 2023 Table 7'!19:19,MATCH(N1,'AEO 2023 Table 7'!$13:$13,0))+INDEX('AEO 2023 Table 49'!28:28,MATCH(N1,'AEO 2023 Table 49'!13:13,0))+INDEX('AEO 2023 Table 49'!39:39,MATCH(N1,'AEO 2023 Table 49'!13:13,0)))*1000000000/(INDEX('AEO 2023 Table 45'!77:77,MATCH(N1,'AEO 2023 Table 45'!$13:$13,0))*1000+(INDEX('AEO 2023 Table 49'!146:146,MATCH(N1,'AEO 2023 Table 49'!13:13,0))+INDEX('AEO 2023 Table 49'!157:157,MATCH(N1,'AEO 2023 Table 49'!13:13,0)))*10^6)</f>
        <v>10010.382985854481</v>
      </c>
      <c r="O2" s="6">
        <f>(INDEX('AEO 2023 Table 7'!19:19,MATCH(O1,'AEO 2023 Table 7'!$13:$13,0))+INDEX('AEO 2023 Table 49'!28:28,MATCH(O1,'AEO 2023 Table 49'!13:13,0))+INDEX('AEO 2023 Table 49'!39:39,MATCH(O1,'AEO 2023 Table 49'!13:13,0)))*1000000000/(INDEX('AEO 2023 Table 45'!77:77,MATCH(O1,'AEO 2023 Table 45'!$13:$13,0))*1000+(INDEX('AEO 2023 Table 49'!146:146,MATCH(O1,'AEO 2023 Table 49'!13:13,0))+INDEX('AEO 2023 Table 49'!157:157,MATCH(O1,'AEO 2023 Table 49'!13:13,0)))*10^6)</f>
        <v>10051.700352204007</v>
      </c>
      <c r="P2" s="6">
        <f>(INDEX('AEO 2023 Table 7'!19:19,MATCH(P1,'AEO 2023 Table 7'!$13:$13,0))+INDEX('AEO 2023 Table 49'!28:28,MATCH(P1,'AEO 2023 Table 49'!13:13,0))+INDEX('AEO 2023 Table 49'!39:39,MATCH(P1,'AEO 2023 Table 49'!13:13,0)))*1000000000/(INDEX('AEO 2023 Table 45'!77:77,MATCH(P1,'AEO 2023 Table 45'!$13:$13,0))*1000+(INDEX('AEO 2023 Table 49'!146:146,MATCH(P1,'AEO 2023 Table 49'!13:13,0))+INDEX('AEO 2023 Table 49'!157:157,MATCH(P1,'AEO 2023 Table 49'!13:13,0)))*10^6)</f>
        <v>10102.279422269301</v>
      </c>
      <c r="Q2" s="6">
        <f>(INDEX('AEO 2023 Table 7'!19:19,MATCH(Q1,'AEO 2023 Table 7'!$13:$13,0))+INDEX('AEO 2023 Table 49'!28:28,MATCH(Q1,'AEO 2023 Table 49'!13:13,0))+INDEX('AEO 2023 Table 49'!39:39,MATCH(Q1,'AEO 2023 Table 49'!13:13,0)))*1000000000/(INDEX('AEO 2023 Table 45'!77:77,MATCH(Q1,'AEO 2023 Table 45'!$13:$13,0))*1000+(INDEX('AEO 2023 Table 49'!146:146,MATCH(Q1,'AEO 2023 Table 49'!13:13,0))+INDEX('AEO 2023 Table 49'!157:157,MATCH(Q1,'AEO 2023 Table 49'!13:13,0)))*10^6)</f>
        <v>10141.517896182706</v>
      </c>
      <c r="R2" s="6">
        <f>(INDEX('AEO 2023 Table 7'!19:19,MATCH(R1,'AEO 2023 Table 7'!$13:$13,0))+INDEX('AEO 2023 Table 49'!28:28,MATCH(R1,'AEO 2023 Table 49'!13:13,0))+INDEX('AEO 2023 Table 49'!39:39,MATCH(R1,'AEO 2023 Table 49'!13:13,0)))*1000000000/(INDEX('AEO 2023 Table 45'!77:77,MATCH(R1,'AEO 2023 Table 45'!$13:$13,0))*1000+(INDEX('AEO 2023 Table 49'!146:146,MATCH(R1,'AEO 2023 Table 49'!13:13,0))+INDEX('AEO 2023 Table 49'!157:157,MATCH(R1,'AEO 2023 Table 49'!13:13,0)))*10^6)</f>
        <v>10192.120584383261</v>
      </c>
      <c r="S2" s="6">
        <f>(INDEX('AEO 2023 Table 7'!19:19,MATCH(S1,'AEO 2023 Table 7'!$13:$13,0))+INDEX('AEO 2023 Table 49'!28:28,MATCH(S1,'AEO 2023 Table 49'!13:13,0))+INDEX('AEO 2023 Table 49'!39:39,MATCH(S1,'AEO 2023 Table 49'!13:13,0)))*1000000000/(INDEX('AEO 2023 Table 45'!77:77,MATCH(S1,'AEO 2023 Table 45'!$13:$13,0))*1000+(INDEX('AEO 2023 Table 49'!146:146,MATCH(S1,'AEO 2023 Table 49'!13:13,0))+INDEX('AEO 2023 Table 49'!157:157,MATCH(S1,'AEO 2023 Table 49'!13:13,0)))*10^6)</f>
        <v>10242.910166127986</v>
      </c>
      <c r="T2" s="6">
        <f>(INDEX('AEO 2023 Table 7'!19:19,MATCH(T1,'AEO 2023 Table 7'!$13:$13,0))+INDEX('AEO 2023 Table 49'!28:28,MATCH(T1,'AEO 2023 Table 49'!13:13,0))+INDEX('AEO 2023 Table 49'!39:39,MATCH(T1,'AEO 2023 Table 49'!13:13,0)))*1000000000/(INDEX('AEO 2023 Table 45'!77:77,MATCH(T1,'AEO 2023 Table 45'!$13:$13,0))*1000+(INDEX('AEO 2023 Table 49'!146:146,MATCH(T1,'AEO 2023 Table 49'!13:13,0))+INDEX('AEO 2023 Table 49'!157:157,MATCH(T1,'AEO 2023 Table 49'!13:13,0)))*10^6)</f>
        <v>10292.0094658978</v>
      </c>
      <c r="U2" s="6">
        <f>(INDEX('AEO 2023 Table 7'!19:19,MATCH(U1,'AEO 2023 Table 7'!$13:$13,0))+INDEX('AEO 2023 Table 49'!28:28,MATCH(U1,'AEO 2023 Table 49'!13:13,0))+INDEX('AEO 2023 Table 49'!39:39,MATCH(U1,'AEO 2023 Table 49'!13:13,0)))*1000000000/(INDEX('AEO 2023 Table 45'!77:77,MATCH(U1,'AEO 2023 Table 45'!$13:$13,0))*1000+(INDEX('AEO 2023 Table 49'!146:146,MATCH(U1,'AEO 2023 Table 49'!13:13,0))+INDEX('AEO 2023 Table 49'!157:157,MATCH(U1,'AEO 2023 Table 49'!13:13,0)))*10^6)</f>
        <v>10355.966720026319</v>
      </c>
      <c r="V2" s="6">
        <f>(INDEX('AEO 2023 Table 7'!19:19,MATCH(V1,'AEO 2023 Table 7'!$13:$13,0))+INDEX('AEO 2023 Table 49'!28:28,MATCH(V1,'AEO 2023 Table 49'!13:13,0))+INDEX('AEO 2023 Table 49'!39:39,MATCH(V1,'AEO 2023 Table 49'!13:13,0)))*1000000000/(INDEX('AEO 2023 Table 45'!77:77,MATCH(V1,'AEO 2023 Table 45'!$13:$13,0))*1000+(INDEX('AEO 2023 Table 49'!146:146,MATCH(V1,'AEO 2023 Table 49'!13:13,0))+INDEX('AEO 2023 Table 49'!157:157,MATCH(V1,'AEO 2023 Table 49'!13:13,0)))*10^6)</f>
        <v>10421.979216148984</v>
      </c>
      <c r="W2" s="6">
        <f>(INDEX('AEO 2023 Table 7'!19:19,MATCH(W1,'AEO 2023 Table 7'!$13:$13,0))+INDEX('AEO 2023 Table 49'!28:28,MATCH(W1,'AEO 2023 Table 49'!13:13,0))+INDEX('AEO 2023 Table 49'!39:39,MATCH(W1,'AEO 2023 Table 49'!13:13,0)))*1000000000/(INDEX('AEO 2023 Table 45'!77:77,MATCH(W1,'AEO 2023 Table 45'!$13:$13,0))*1000+(INDEX('AEO 2023 Table 49'!146:146,MATCH(W1,'AEO 2023 Table 49'!13:13,0))+INDEX('AEO 2023 Table 49'!157:157,MATCH(W1,'AEO 2023 Table 49'!13:13,0)))*10^6)</f>
        <v>10479.820558832349</v>
      </c>
      <c r="X2" s="6">
        <f>(INDEX('AEO 2023 Table 7'!19:19,MATCH(X1,'AEO 2023 Table 7'!$13:$13,0))+INDEX('AEO 2023 Table 49'!28:28,MATCH(X1,'AEO 2023 Table 49'!13:13,0))+INDEX('AEO 2023 Table 49'!39:39,MATCH(X1,'AEO 2023 Table 49'!13:13,0)))*1000000000/(INDEX('AEO 2023 Table 45'!77:77,MATCH(X1,'AEO 2023 Table 45'!$13:$13,0))*1000+(INDEX('AEO 2023 Table 49'!146:146,MATCH(X1,'AEO 2023 Table 49'!13:13,0))+INDEX('AEO 2023 Table 49'!157:157,MATCH(X1,'AEO 2023 Table 49'!13:13,0)))*10^6)</f>
        <v>10517.24013844195</v>
      </c>
      <c r="Y2" s="6">
        <f>(INDEX('AEO 2023 Table 7'!19:19,MATCH(Y1,'AEO 2023 Table 7'!$13:$13,0))+INDEX('AEO 2023 Table 49'!28:28,MATCH(Y1,'AEO 2023 Table 49'!13:13,0))+INDEX('AEO 2023 Table 49'!39:39,MATCH(Y1,'AEO 2023 Table 49'!13:13,0)))*1000000000/(INDEX('AEO 2023 Table 45'!77:77,MATCH(Y1,'AEO 2023 Table 45'!$13:$13,0))*1000+(INDEX('AEO 2023 Table 49'!146:146,MATCH(Y1,'AEO 2023 Table 49'!13:13,0))+INDEX('AEO 2023 Table 49'!157:157,MATCH(Y1,'AEO 2023 Table 49'!13:13,0)))*10^6)</f>
        <v>10538.664454133683</v>
      </c>
      <c r="Z2" s="6">
        <f>(INDEX('AEO 2023 Table 7'!19:19,MATCH(Z1,'AEO 2023 Table 7'!$13:$13,0))+INDEX('AEO 2023 Table 49'!28:28,MATCH(Z1,'AEO 2023 Table 49'!13:13,0))+INDEX('AEO 2023 Table 49'!39:39,MATCH(Z1,'AEO 2023 Table 49'!13:13,0)))*1000000000/(INDEX('AEO 2023 Table 45'!77:77,MATCH(Z1,'AEO 2023 Table 45'!$13:$13,0))*1000+(INDEX('AEO 2023 Table 49'!146:146,MATCH(Z1,'AEO 2023 Table 49'!13:13,0))+INDEX('AEO 2023 Table 49'!157:157,MATCH(Z1,'AEO 2023 Table 49'!13:13,0)))*10^6)</f>
        <v>10560.924289924744</v>
      </c>
      <c r="AA2" s="6">
        <f>(INDEX('AEO 2023 Table 7'!19:19,MATCH(AA1,'AEO 2023 Table 7'!$13:$13,0))+INDEX('AEO 2023 Table 49'!28:28,MATCH(AA1,'AEO 2023 Table 49'!13:13,0))+INDEX('AEO 2023 Table 49'!39:39,MATCH(AA1,'AEO 2023 Table 49'!13:13,0)))*1000000000/(INDEX('AEO 2023 Table 45'!77:77,MATCH(AA1,'AEO 2023 Table 45'!$13:$13,0))*1000+(INDEX('AEO 2023 Table 49'!146:146,MATCH(AA1,'AEO 2023 Table 49'!13:13,0))+INDEX('AEO 2023 Table 49'!157:157,MATCH(AA1,'AEO 2023 Table 49'!13:13,0)))*10^6)</f>
        <v>10604.043443166735</v>
      </c>
      <c r="AB2" s="6">
        <f>(INDEX('AEO 2023 Table 7'!19:19,MATCH(AB1,'AEO 2023 Table 7'!$13:$13,0))+INDEX('AEO 2023 Table 49'!28:28,MATCH(AB1,'AEO 2023 Table 49'!13:13,0))+INDEX('AEO 2023 Table 49'!39:39,MATCH(AB1,'AEO 2023 Table 49'!13:13,0)))*1000000000/(INDEX('AEO 2023 Table 45'!77:77,MATCH(AB1,'AEO 2023 Table 45'!$13:$13,0))*1000+(INDEX('AEO 2023 Table 49'!146:146,MATCH(AB1,'AEO 2023 Table 49'!13:13,0))+INDEX('AEO 2023 Table 49'!157:157,MATCH(AB1,'AEO 2023 Table 49'!13:13,0)))*10^6)</f>
        <v>10653.107616980378</v>
      </c>
      <c r="AC2" s="6">
        <f>(INDEX('AEO 2023 Table 7'!19:19,MATCH(AC1,'AEO 2023 Table 7'!$13:$13,0))+INDEX('AEO 2023 Table 49'!28:28,MATCH(AC1,'AEO 2023 Table 49'!13:13,0))+INDEX('AEO 2023 Table 49'!39:39,MATCH(AC1,'AEO 2023 Table 49'!13:13,0)))*1000000000/(INDEX('AEO 2023 Table 45'!77:77,MATCH(AC1,'AEO 2023 Table 45'!$13:$13,0))*1000+(INDEX('AEO 2023 Table 49'!146:146,MATCH(AC1,'AEO 2023 Table 49'!13:13,0))+INDEX('AEO 2023 Table 49'!157:157,MATCH(AC1,'AEO 2023 Table 49'!13:13,0)))*10^6)</f>
        <v>10690.100099004714</v>
      </c>
      <c r="AD2" s="6">
        <f>(INDEX('AEO 2023 Table 7'!19:19,MATCH(AD1,'AEO 2023 Table 7'!$13:$13,0))+INDEX('AEO 2023 Table 49'!28:28,MATCH(AD1,'AEO 2023 Table 49'!13:13,0))+INDEX('AEO 2023 Table 49'!39:39,MATCH(AD1,'AEO 2023 Table 49'!13:13,0)))*1000000000/(INDEX('AEO 2023 Table 45'!77:77,MATCH(AD1,'AEO 2023 Table 45'!$13:$13,0))*1000+(INDEX('AEO 2023 Table 49'!146:146,MATCH(AD1,'AEO 2023 Table 49'!13:13,0))+INDEX('AEO 2023 Table 49'!157:157,MATCH(AD1,'AEO 2023 Table 49'!13:13,0)))*10^6)</f>
        <v>10740.90293006381</v>
      </c>
      <c r="AE2" s="6">
        <f>(INDEX('AEO 2023 Table 7'!19:19,MATCH(AE1,'AEO 2023 Table 7'!$13:$13,0))+INDEX('AEO 2023 Table 49'!28:28,MATCH(AE1,'AEO 2023 Table 49'!13:13,0))+INDEX('AEO 2023 Table 49'!39:39,MATCH(AE1,'AEO 2023 Table 49'!13:13,0)))*1000000000/(INDEX('AEO 2023 Table 45'!77:77,MATCH(AE1,'AEO 2023 Table 45'!$13:$13,0))*1000+(INDEX('AEO 2023 Table 49'!146:146,MATCH(AE1,'AEO 2023 Table 49'!13:13,0))+INDEX('AEO 2023 Table 49'!157:157,MATCH(AE1,'AEO 2023 Table 49'!13:13,0)))*10^6)</f>
        <v>10830.239530579942</v>
      </c>
    </row>
    <row r="3" spans="1:31">
      <c r="A3" t="s">
        <v>6</v>
      </c>
      <c r="B3" s="6">
        <f>(INDEX('AEO 2022 Table 49'!50:50,MATCH(B1,'AEO 2022 Table 49'!13:13,0)))*1000000000/(INDEX('AEO 2022 Table 49'!168:168,MATCH(B1,'AEO 2022 Table 49'!13:13,0))*10^6)</f>
        <v>33444.104180762908</v>
      </c>
      <c r="C3" s="6">
        <f>(INDEX('AEO 2023 Table 49'!50:50,MATCH(C1,'AEO 2023 Table 49'!13:13,0)))*1000000000/(INDEX('AEO 2023 Table 49'!168:168,MATCH(C1,'AEO 2023 Table 49'!13:13,0))*10^6)</f>
        <v>35300.625774156753</v>
      </c>
      <c r="D3" s="6">
        <f>(INDEX('AEO 2023 Table 49'!50:50,MATCH(D1,'AEO 2023 Table 49'!13:13,0)))*1000000000/(INDEX('AEO 2023 Table 49'!168:168,MATCH(D1,'AEO 2023 Table 49'!13:13,0))*10^6)</f>
        <v>34683.399269380076</v>
      </c>
      <c r="E3" s="6">
        <f>(INDEX('AEO 2023 Table 49'!50:50,MATCH(E1,'AEO 2023 Table 49'!13:13,0)))*1000000000/(INDEX('AEO 2023 Table 49'!168:168,MATCH(E1,'AEO 2023 Table 49'!13:13,0))*10^6)</f>
        <v>34205.060864634492</v>
      </c>
      <c r="F3" s="6">
        <f>(INDEX('AEO 2023 Table 49'!50:50,MATCH(F1,'AEO 2023 Table 49'!13:13,0)))*1000000000/(INDEX('AEO 2023 Table 49'!168:168,MATCH(F1,'AEO 2023 Table 49'!13:13,0))*10^6)</f>
        <v>33953.373503830939</v>
      </c>
      <c r="G3" s="6">
        <f>(INDEX('AEO 2023 Table 49'!50:50,MATCH(G1,'AEO 2023 Table 49'!13:13,0)))*1000000000/(INDEX('AEO 2023 Table 49'!168:168,MATCH(G1,'AEO 2023 Table 49'!13:13,0))*10^6)</f>
        <v>33822.721520940715</v>
      </c>
      <c r="H3" s="6">
        <f>(INDEX('AEO 2023 Table 49'!50:50,MATCH(H1,'AEO 2023 Table 49'!13:13,0)))*1000000000/(INDEX('AEO 2023 Table 49'!168:168,MATCH(H1,'AEO 2023 Table 49'!13:13,0))*10^6)</f>
        <v>33607.862216345427</v>
      </c>
      <c r="I3" s="6">
        <f>(INDEX('AEO 2023 Table 49'!50:50,MATCH(I1,'AEO 2023 Table 49'!13:13,0)))*1000000000/(INDEX('AEO 2023 Table 49'!168:168,MATCH(I1,'AEO 2023 Table 49'!13:13,0))*10^6)</f>
        <v>33364.508961681138</v>
      </c>
      <c r="J3" s="6">
        <f>(INDEX('AEO 2023 Table 49'!50:50,MATCH(J1,'AEO 2023 Table 49'!13:13,0)))*1000000000/(INDEX('AEO 2023 Table 49'!168:168,MATCH(J1,'AEO 2023 Table 49'!13:13,0))*10^6)</f>
        <v>33082.705966975642</v>
      </c>
      <c r="K3" s="6">
        <f>(INDEX('AEO 2023 Table 49'!50:50,MATCH(K1,'AEO 2023 Table 49'!13:13,0)))*1000000000/(INDEX('AEO 2023 Table 49'!168:168,MATCH(K1,'AEO 2023 Table 49'!13:13,0))*10^6)</f>
        <v>32803.460960112738</v>
      </c>
      <c r="L3" s="6">
        <f>(INDEX('AEO 2023 Table 49'!50:50,MATCH(L1,'AEO 2023 Table 49'!13:13,0)))*1000000000/(INDEX('AEO 2023 Table 49'!168:168,MATCH(L1,'AEO 2023 Table 49'!13:13,0))*10^6)</f>
        <v>32588.511037699092</v>
      </c>
      <c r="M3" s="6">
        <f>(INDEX('AEO 2023 Table 49'!50:50,MATCH(M1,'AEO 2023 Table 49'!13:13,0)))*1000000000/(INDEX('AEO 2023 Table 49'!168:168,MATCH(M1,'AEO 2023 Table 49'!13:13,0))*10^6)</f>
        <v>32483.836320537601</v>
      </c>
      <c r="N3" s="6">
        <f>(INDEX('AEO 2023 Table 49'!50:50,MATCH(N1,'AEO 2023 Table 49'!13:13,0)))*1000000000/(INDEX('AEO 2023 Table 49'!168:168,MATCH(N1,'AEO 2023 Table 49'!13:13,0))*10^6)</f>
        <v>32364.175384155329</v>
      </c>
      <c r="O3" s="6">
        <f>(INDEX('AEO 2023 Table 49'!50:50,MATCH(O1,'AEO 2023 Table 49'!13:13,0)))*1000000000/(INDEX('AEO 2023 Table 49'!168:168,MATCH(O1,'AEO 2023 Table 49'!13:13,0))*10^6)</f>
        <v>32292.444914043703</v>
      </c>
      <c r="P3" s="6">
        <f>(INDEX('AEO 2023 Table 49'!50:50,MATCH(P1,'AEO 2023 Table 49'!13:13,0)))*1000000000/(INDEX('AEO 2023 Table 49'!168:168,MATCH(P1,'AEO 2023 Table 49'!13:13,0))*10^6)</f>
        <v>32232.267487963727</v>
      </c>
      <c r="Q3" s="6">
        <f>(INDEX('AEO 2023 Table 49'!50:50,MATCH(Q1,'AEO 2023 Table 49'!13:13,0)))*1000000000/(INDEX('AEO 2023 Table 49'!168:168,MATCH(Q1,'AEO 2023 Table 49'!13:13,0))*10^6)</f>
        <v>32101.257715902466</v>
      </c>
      <c r="R3" s="6">
        <f>(INDEX('AEO 2023 Table 49'!50:50,MATCH(R1,'AEO 2023 Table 49'!13:13,0)))*1000000000/(INDEX('AEO 2023 Table 49'!168:168,MATCH(R1,'AEO 2023 Table 49'!13:13,0))*10^6)</f>
        <v>32009.434567506003</v>
      </c>
      <c r="S3" s="6">
        <f>(INDEX('AEO 2023 Table 49'!50:50,MATCH(S1,'AEO 2023 Table 49'!13:13,0)))*1000000000/(INDEX('AEO 2023 Table 49'!168:168,MATCH(S1,'AEO 2023 Table 49'!13:13,0))*10^6)</f>
        <v>31925.464555849398</v>
      </c>
      <c r="T3" s="6">
        <f>(INDEX('AEO 2023 Table 49'!50:50,MATCH(T1,'AEO 2023 Table 49'!13:13,0)))*1000000000/(INDEX('AEO 2023 Table 49'!168:168,MATCH(T1,'AEO 2023 Table 49'!13:13,0))*10^6)</f>
        <v>31870.855840285025</v>
      </c>
      <c r="U3" s="6">
        <f>(INDEX('AEO 2023 Table 49'!50:50,MATCH(U1,'AEO 2023 Table 49'!13:13,0)))*1000000000/(INDEX('AEO 2023 Table 49'!168:168,MATCH(U1,'AEO 2023 Table 49'!13:13,0))*10^6)</f>
        <v>31871.20989464458</v>
      </c>
      <c r="V3" s="6">
        <f>(INDEX('AEO 2023 Table 49'!50:50,MATCH(V1,'AEO 2023 Table 49'!13:13,0)))*1000000000/(INDEX('AEO 2023 Table 49'!168:168,MATCH(V1,'AEO 2023 Table 49'!13:13,0))*10^6)</f>
        <v>31942.420061447428</v>
      </c>
      <c r="W3" s="6">
        <f>(INDEX('AEO 2023 Table 49'!50:50,MATCH(W1,'AEO 2023 Table 49'!13:13,0)))*1000000000/(INDEX('AEO 2023 Table 49'!168:168,MATCH(W1,'AEO 2023 Table 49'!13:13,0))*10^6)</f>
        <v>31958.429908697777</v>
      </c>
      <c r="X3" s="6">
        <f>(INDEX('AEO 2023 Table 49'!50:50,MATCH(X1,'AEO 2023 Table 49'!13:13,0)))*1000000000/(INDEX('AEO 2023 Table 49'!168:168,MATCH(X1,'AEO 2023 Table 49'!13:13,0))*10^6)</f>
        <v>31918.664774648631</v>
      </c>
      <c r="Y3" s="6">
        <f>(INDEX('AEO 2023 Table 49'!50:50,MATCH(Y1,'AEO 2023 Table 49'!13:13,0)))*1000000000/(INDEX('AEO 2023 Table 49'!168:168,MATCH(Y1,'AEO 2023 Table 49'!13:13,0))*10^6)</f>
        <v>31820.56646521316</v>
      </c>
      <c r="Z3" s="6">
        <f>(INDEX('AEO 2023 Table 49'!50:50,MATCH(Z1,'AEO 2023 Table 49'!13:13,0)))*1000000000/(INDEX('AEO 2023 Table 49'!168:168,MATCH(Z1,'AEO 2023 Table 49'!13:13,0))*10^6)</f>
        <v>31695.800704442088</v>
      </c>
      <c r="AA3" s="6">
        <f>(INDEX('AEO 2023 Table 49'!50:50,MATCH(AA1,'AEO 2023 Table 49'!13:13,0)))*1000000000/(INDEX('AEO 2023 Table 49'!168:168,MATCH(AA1,'AEO 2023 Table 49'!13:13,0))*10^6)</f>
        <v>31638.481387358901</v>
      </c>
      <c r="AB3" s="6">
        <f>(INDEX('AEO 2023 Table 49'!50:50,MATCH(AB1,'AEO 2023 Table 49'!13:13,0)))*1000000000/(INDEX('AEO 2023 Table 49'!168:168,MATCH(AB1,'AEO 2023 Table 49'!13:13,0))*10^6)</f>
        <v>31610.853013311993</v>
      </c>
      <c r="AC3" s="6">
        <f>(INDEX('AEO 2023 Table 49'!50:50,MATCH(AC1,'AEO 2023 Table 49'!13:13,0)))*1000000000/(INDEX('AEO 2023 Table 49'!168:168,MATCH(AC1,'AEO 2023 Table 49'!13:13,0))*10^6)</f>
        <v>31563.625206983426</v>
      </c>
      <c r="AD3" s="6">
        <f>(INDEX('AEO 2023 Table 49'!50:50,MATCH(AD1,'AEO 2023 Table 49'!13:13,0)))*1000000000/(INDEX('AEO 2023 Table 49'!168:168,MATCH(AD1,'AEO 2023 Table 49'!13:13,0))*10^6)</f>
        <v>31573.340685434701</v>
      </c>
      <c r="AE3" s="6">
        <f>(INDEX('AEO 2023 Table 49'!50:50,MATCH(AE1,'AEO 2023 Table 49'!13:13,0)))*1000000000/(INDEX('AEO 2023 Table 49'!168:168,MATCH(AE1,'AEO 2023 Table 49'!13:13,0))*10^6)</f>
        <v>31720.305429820524</v>
      </c>
    </row>
    <row r="4" spans="1:31">
      <c r="A4" t="s">
        <v>7</v>
      </c>
      <c r="B4" s="6">
        <f>('AEO 2022 Table 47'!C74*1000000000)/'AEO 2022 Table 48'!C184/'AVLo-freight'!B4</f>
        <v>988085.97260165273</v>
      </c>
      <c r="C4" s="6">
        <f t="shared" ref="C4:R7" si="0">B4</f>
        <v>988085.97260165273</v>
      </c>
      <c r="D4" s="6">
        <f t="shared" si="0"/>
        <v>988085.97260165273</v>
      </c>
      <c r="E4" s="6">
        <f t="shared" si="0"/>
        <v>988085.97260165273</v>
      </c>
      <c r="F4" s="6">
        <f t="shared" si="0"/>
        <v>988085.97260165273</v>
      </c>
      <c r="G4" s="6">
        <f t="shared" si="0"/>
        <v>988085.97260165273</v>
      </c>
      <c r="H4" s="6">
        <f t="shared" si="0"/>
        <v>988085.97260165273</v>
      </c>
      <c r="I4" s="6">
        <f t="shared" si="0"/>
        <v>988085.97260165273</v>
      </c>
      <c r="J4" s="6">
        <f t="shared" si="0"/>
        <v>988085.97260165273</v>
      </c>
      <c r="K4" s="6">
        <f t="shared" si="0"/>
        <v>988085.97260165273</v>
      </c>
      <c r="L4" s="6">
        <f t="shared" si="0"/>
        <v>988085.97260165273</v>
      </c>
      <c r="M4" s="6">
        <f t="shared" si="0"/>
        <v>988085.97260165273</v>
      </c>
      <c r="N4" s="6">
        <f t="shared" si="0"/>
        <v>988085.97260165273</v>
      </c>
      <c r="O4" s="6">
        <f t="shared" si="0"/>
        <v>988085.97260165273</v>
      </c>
      <c r="P4" s="6">
        <f t="shared" si="0"/>
        <v>988085.97260165273</v>
      </c>
      <c r="Q4" s="6">
        <f t="shared" si="0"/>
        <v>988085.97260165273</v>
      </c>
      <c r="R4" s="6">
        <f t="shared" si="0"/>
        <v>988085.97260165273</v>
      </c>
      <c r="S4" s="6">
        <f t="shared" ref="S4:AE7" si="1">R4</f>
        <v>988085.97260165273</v>
      </c>
      <c r="T4" s="6">
        <f t="shared" si="1"/>
        <v>988085.97260165273</v>
      </c>
      <c r="U4" s="6">
        <f t="shared" si="1"/>
        <v>988085.97260165273</v>
      </c>
      <c r="V4" s="6">
        <f t="shared" si="1"/>
        <v>988085.97260165273</v>
      </c>
      <c r="W4" s="6">
        <f t="shared" si="1"/>
        <v>988085.97260165273</v>
      </c>
      <c r="X4" s="6">
        <f t="shared" si="1"/>
        <v>988085.97260165273</v>
      </c>
      <c r="Y4" s="6">
        <f t="shared" si="1"/>
        <v>988085.97260165273</v>
      </c>
      <c r="Z4" s="6">
        <f t="shared" si="1"/>
        <v>988085.97260165273</v>
      </c>
      <c r="AA4" s="6">
        <f t="shared" si="1"/>
        <v>988085.97260165273</v>
      </c>
      <c r="AB4" s="6">
        <f t="shared" si="1"/>
        <v>988085.97260165273</v>
      </c>
      <c r="AC4" s="6">
        <f t="shared" si="1"/>
        <v>988085.97260165273</v>
      </c>
      <c r="AD4" s="6">
        <f t="shared" si="1"/>
        <v>988085.97260165273</v>
      </c>
      <c r="AE4" s="6">
        <f t="shared" si="1"/>
        <v>988085.97260165273</v>
      </c>
    </row>
    <row r="5" spans="1:31">
      <c r="A5" t="s">
        <v>8</v>
      </c>
      <c r="B5" s="6">
        <f>INDEX('AEO 2023 Table 7'!27:27,MATCH(About!$B$44,'AEO 2021 Table 7'!$13:$13,0))*1000000000/'SYVbT-freight'!E5/'AVLo-freight'!B5</f>
        <v>18501.296646560491</v>
      </c>
      <c r="C5" s="6">
        <f t="shared" si="0"/>
        <v>18501.296646560491</v>
      </c>
      <c r="D5" s="6">
        <f t="shared" si="0"/>
        <v>18501.296646560491</v>
      </c>
      <c r="E5" s="6">
        <f t="shared" si="0"/>
        <v>18501.296646560491</v>
      </c>
      <c r="F5" s="6">
        <f t="shared" si="0"/>
        <v>18501.296646560491</v>
      </c>
      <c r="G5" s="6">
        <f t="shared" si="0"/>
        <v>18501.296646560491</v>
      </c>
      <c r="H5" s="6">
        <f t="shared" si="0"/>
        <v>18501.296646560491</v>
      </c>
      <c r="I5" s="6">
        <f t="shared" si="0"/>
        <v>18501.296646560491</v>
      </c>
      <c r="J5" s="6">
        <f t="shared" si="0"/>
        <v>18501.296646560491</v>
      </c>
      <c r="K5" s="6">
        <f t="shared" si="0"/>
        <v>18501.296646560491</v>
      </c>
      <c r="L5" s="6">
        <f t="shared" si="0"/>
        <v>18501.296646560491</v>
      </c>
      <c r="M5" s="6">
        <f t="shared" si="0"/>
        <v>18501.296646560491</v>
      </c>
      <c r="N5" s="6">
        <f t="shared" si="0"/>
        <v>18501.296646560491</v>
      </c>
      <c r="O5" s="6">
        <f t="shared" si="0"/>
        <v>18501.296646560491</v>
      </c>
      <c r="P5" s="6">
        <f t="shared" si="0"/>
        <v>18501.296646560491</v>
      </c>
      <c r="Q5" s="6">
        <f t="shared" si="0"/>
        <v>18501.296646560491</v>
      </c>
      <c r="R5" s="6">
        <f t="shared" si="0"/>
        <v>18501.296646560491</v>
      </c>
      <c r="S5" s="6">
        <f t="shared" si="1"/>
        <v>18501.296646560491</v>
      </c>
      <c r="T5" s="6">
        <f t="shared" si="1"/>
        <v>18501.296646560491</v>
      </c>
      <c r="U5" s="6">
        <f t="shared" si="1"/>
        <v>18501.296646560491</v>
      </c>
      <c r="V5" s="6">
        <f t="shared" si="1"/>
        <v>18501.296646560491</v>
      </c>
      <c r="W5" s="6">
        <f t="shared" si="1"/>
        <v>18501.296646560491</v>
      </c>
      <c r="X5" s="6">
        <f t="shared" si="1"/>
        <v>18501.296646560491</v>
      </c>
      <c r="Y5" s="6">
        <f t="shared" si="1"/>
        <v>18501.296646560491</v>
      </c>
      <c r="Z5" s="6">
        <f t="shared" si="1"/>
        <v>18501.296646560491</v>
      </c>
      <c r="AA5" s="6">
        <f t="shared" si="1"/>
        <v>18501.296646560491</v>
      </c>
      <c r="AB5" s="6">
        <f t="shared" si="1"/>
        <v>18501.296646560491</v>
      </c>
      <c r="AC5" s="6">
        <f t="shared" si="1"/>
        <v>18501.296646560491</v>
      </c>
      <c r="AD5" s="6">
        <f t="shared" si="1"/>
        <v>18501.296646560491</v>
      </c>
      <c r="AE5" s="6">
        <f t="shared" si="1"/>
        <v>18501.296646560491</v>
      </c>
    </row>
    <row r="6" spans="1:31">
      <c r="A6" t="s">
        <v>9</v>
      </c>
      <c r="B6" s="6">
        <f>(INDEX('AEO 2022 Table 7'!28:28,MATCH(B1,'AEO 2022 Table 7'!$13:$13,0))*1000000000/'SYVbT-freight'!E6/'AVLo-freight'!B6)*(('AEO 2022 Table 7'!C62+'AEO 2022 Table 7'!C63)/'AEO 2022 Table 7'!C62)</f>
        <v>218679.50350089621</v>
      </c>
      <c r="C6" s="6">
        <f t="shared" si="0"/>
        <v>218679.50350089621</v>
      </c>
      <c r="D6" s="6">
        <f t="shared" si="0"/>
        <v>218679.50350089621</v>
      </c>
      <c r="E6" s="6">
        <f t="shared" si="0"/>
        <v>218679.50350089621</v>
      </c>
      <c r="F6" s="6">
        <f t="shared" si="0"/>
        <v>218679.50350089621</v>
      </c>
      <c r="G6" s="6">
        <f t="shared" si="0"/>
        <v>218679.50350089621</v>
      </c>
      <c r="H6" s="6">
        <f t="shared" si="0"/>
        <v>218679.50350089621</v>
      </c>
      <c r="I6" s="6">
        <f t="shared" si="0"/>
        <v>218679.50350089621</v>
      </c>
      <c r="J6" s="6">
        <f t="shared" si="0"/>
        <v>218679.50350089621</v>
      </c>
      <c r="K6" s="6">
        <f t="shared" si="0"/>
        <v>218679.50350089621</v>
      </c>
      <c r="L6" s="6">
        <f t="shared" si="0"/>
        <v>218679.50350089621</v>
      </c>
      <c r="M6" s="6">
        <f t="shared" si="0"/>
        <v>218679.50350089621</v>
      </c>
      <c r="N6" s="6">
        <f t="shared" si="0"/>
        <v>218679.50350089621</v>
      </c>
      <c r="O6" s="6">
        <f t="shared" si="0"/>
        <v>218679.50350089621</v>
      </c>
      <c r="P6" s="6">
        <f t="shared" si="0"/>
        <v>218679.50350089621</v>
      </c>
      <c r="Q6" s="6">
        <f t="shared" si="0"/>
        <v>218679.50350089621</v>
      </c>
      <c r="R6" s="6">
        <f t="shared" si="0"/>
        <v>218679.50350089621</v>
      </c>
      <c r="S6" s="6">
        <f t="shared" si="1"/>
        <v>218679.50350089621</v>
      </c>
      <c r="T6" s="6">
        <f t="shared" si="1"/>
        <v>218679.50350089621</v>
      </c>
      <c r="U6" s="6">
        <f t="shared" si="1"/>
        <v>218679.50350089621</v>
      </c>
      <c r="V6" s="6">
        <f t="shared" si="1"/>
        <v>218679.50350089621</v>
      </c>
      <c r="W6" s="6">
        <f t="shared" si="1"/>
        <v>218679.50350089621</v>
      </c>
      <c r="X6" s="6">
        <f t="shared" si="1"/>
        <v>218679.50350089621</v>
      </c>
      <c r="Y6" s="6">
        <f t="shared" si="1"/>
        <v>218679.50350089621</v>
      </c>
      <c r="Z6" s="6">
        <f t="shared" si="1"/>
        <v>218679.50350089621</v>
      </c>
      <c r="AA6" s="6">
        <f t="shared" si="1"/>
        <v>218679.50350089621</v>
      </c>
      <c r="AB6" s="6">
        <f t="shared" si="1"/>
        <v>218679.50350089621</v>
      </c>
      <c r="AC6" s="6">
        <f t="shared" si="1"/>
        <v>218679.50350089621</v>
      </c>
      <c r="AD6" s="6">
        <f t="shared" si="1"/>
        <v>218679.50350089621</v>
      </c>
      <c r="AE6" s="6">
        <f t="shared" si="1"/>
        <v>218679.50350089621</v>
      </c>
    </row>
    <row r="7" spans="1:31">
      <c r="A7" t="s">
        <v>10</v>
      </c>
      <c r="B7" s="6">
        <v>0</v>
      </c>
      <c r="C7" s="6">
        <f t="shared" si="0"/>
        <v>0</v>
      </c>
      <c r="D7" s="6">
        <f t="shared" si="0"/>
        <v>0</v>
      </c>
      <c r="E7" s="6">
        <f t="shared" si="0"/>
        <v>0</v>
      </c>
      <c r="F7" s="6">
        <f t="shared" si="0"/>
        <v>0</v>
      </c>
      <c r="G7" s="6">
        <f t="shared" si="0"/>
        <v>0</v>
      </c>
      <c r="H7" s="6">
        <f t="shared" si="0"/>
        <v>0</v>
      </c>
      <c r="I7" s="6">
        <f t="shared" si="0"/>
        <v>0</v>
      </c>
      <c r="J7" s="6">
        <f t="shared" si="0"/>
        <v>0</v>
      </c>
      <c r="K7" s="6">
        <f t="shared" si="0"/>
        <v>0</v>
      </c>
      <c r="L7" s="6">
        <f t="shared" si="0"/>
        <v>0</v>
      </c>
      <c r="M7" s="6">
        <f t="shared" si="0"/>
        <v>0</v>
      </c>
      <c r="N7" s="6">
        <f t="shared" si="0"/>
        <v>0</v>
      </c>
      <c r="O7" s="6">
        <f t="shared" si="0"/>
        <v>0</v>
      </c>
      <c r="P7" s="6">
        <f t="shared" si="0"/>
        <v>0</v>
      </c>
      <c r="Q7" s="6">
        <f t="shared" si="0"/>
        <v>0</v>
      </c>
      <c r="R7" s="6">
        <f t="shared" si="0"/>
        <v>0</v>
      </c>
      <c r="S7" s="6">
        <f t="shared" si="1"/>
        <v>0</v>
      </c>
      <c r="T7" s="6">
        <f t="shared" si="1"/>
        <v>0</v>
      </c>
      <c r="U7" s="6">
        <f t="shared" si="1"/>
        <v>0</v>
      </c>
      <c r="V7" s="6">
        <f t="shared" si="1"/>
        <v>0</v>
      </c>
      <c r="W7" s="6">
        <f t="shared" si="1"/>
        <v>0</v>
      </c>
      <c r="X7" s="6">
        <f t="shared" si="1"/>
        <v>0</v>
      </c>
      <c r="Y7" s="6">
        <f t="shared" si="1"/>
        <v>0</v>
      </c>
      <c r="Z7" s="6">
        <f t="shared" si="1"/>
        <v>0</v>
      </c>
      <c r="AA7" s="6">
        <f t="shared" si="1"/>
        <v>0</v>
      </c>
      <c r="AB7" s="6">
        <f t="shared" si="1"/>
        <v>0</v>
      </c>
      <c r="AC7" s="6">
        <f t="shared" si="1"/>
        <v>0</v>
      </c>
      <c r="AD7" s="6">
        <f t="shared" si="1"/>
        <v>0</v>
      </c>
      <c r="AE7" s="6">
        <f t="shared" si="1"/>
        <v>0</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
  <sheetViews>
    <sheetView workbookViewId="0">
      <selection activeCell="O24" sqref="O24"/>
    </sheetView>
  </sheetViews>
  <sheetFormatPr defaultRowHeight="15"/>
  <cols>
    <col min="1" max="1" width="13.140625" customWidth="1"/>
    <col min="2" max="2" width="8.7109375" customWidth="1"/>
  </cols>
  <sheetData>
    <row r="1" spans="1:37">
      <c r="A1" s="1"/>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5</v>
      </c>
      <c r="B2" s="20">
        <v>1.67</v>
      </c>
      <c r="C2" s="20">
        <v>1.67</v>
      </c>
      <c r="D2" s="20">
        <v>1.67</v>
      </c>
      <c r="E2" s="20">
        <v>1.67</v>
      </c>
      <c r="F2" s="20">
        <v>1.67</v>
      </c>
      <c r="G2" s="20">
        <v>1.67</v>
      </c>
      <c r="H2" s="20">
        <v>1.67</v>
      </c>
      <c r="I2" s="20">
        <v>1.67</v>
      </c>
      <c r="J2" s="20">
        <v>1.67</v>
      </c>
      <c r="K2" s="20">
        <v>1.67</v>
      </c>
      <c r="L2" s="20">
        <v>1.67</v>
      </c>
      <c r="M2" s="20">
        <v>1.67</v>
      </c>
      <c r="N2" s="20">
        <v>1.67</v>
      </c>
      <c r="O2" s="20">
        <v>1.67</v>
      </c>
      <c r="P2" s="20">
        <v>1.67</v>
      </c>
      <c r="Q2" s="20">
        <v>1.67</v>
      </c>
      <c r="R2" s="20">
        <v>1.67</v>
      </c>
      <c r="S2" s="20">
        <v>1.67</v>
      </c>
      <c r="T2" s="20">
        <v>1.67</v>
      </c>
      <c r="U2" s="20">
        <v>1.67</v>
      </c>
      <c r="V2" s="20">
        <v>1.67</v>
      </c>
      <c r="W2" s="20">
        <v>1.67</v>
      </c>
      <c r="X2" s="20">
        <v>1.67</v>
      </c>
      <c r="Y2" s="20">
        <v>1.67</v>
      </c>
      <c r="Z2" s="20">
        <v>1.67</v>
      </c>
      <c r="AA2" s="20">
        <v>1.67</v>
      </c>
      <c r="AB2" s="20">
        <v>1.67</v>
      </c>
      <c r="AC2" s="20">
        <v>1.67</v>
      </c>
      <c r="AD2" s="20">
        <v>1.67</v>
      </c>
      <c r="AE2" s="20">
        <v>1.67</v>
      </c>
      <c r="AF2" s="20">
        <v>1.67</v>
      </c>
      <c r="AG2" s="20">
        <v>1.67</v>
      </c>
      <c r="AH2" s="20">
        <v>1.67</v>
      </c>
      <c r="AI2" s="20">
        <v>1.67</v>
      </c>
      <c r="AJ2" s="20">
        <v>1.67</v>
      </c>
      <c r="AK2" s="20">
        <v>1.67</v>
      </c>
    </row>
    <row r="3" spans="1:37">
      <c r="A3" s="1" t="s">
        <v>6</v>
      </c>
      <c r="B3" s="21">
        <v>21.196137258578663</v>
      </c>
      <c r="C3" s="20">
        <v>21.196137258578663</v>
      </c>
      <c r="D3" s="20">
        <v>21.196137258578663</v>
      </c>
      <c r="E3" s="20">
        <v>21.196137258578663</v>
      </c>
      <c r="F3" s="20">
        <v>21.196137258578663</v>
      </c>
      <c r="G3" s="20">
        <v>21.196137258578663</v>
      </c>
      <c r="H3" s="20">
        <v>21.196137258578663</v>
      </c>
      <c r="I3" s="20">
        <v>21.196137258578663</v>
      </c>
      <c r="J3" s="20">
        <v>21.196137258578663</v>
      </c>
      <c r="K3" s="20">
        <v>21.196137258578663</v>
      </c>
      <c r="L3" s="20">
        <v>21.196137258578663</v>
      </c>
      <c r="M3" s="20">
        <v>21.196137258578663</v>
      </c>
      <c r="N3" s="20">
        <v>21.196137258578663</v>
      </c>
      <c r="O3" s="20">
        <v>21.196137258578663</v>
      </c>
      <c r="P3" s="20">
        <v>21.196137258578663</v>
      </c>
      <c r="Q3" s="20">
        <v>21.196137258578663</v>
      </c>
      <c r="R3" s="20">
        <v>21.196137258578663</v>
      </c>
      <c r="S3" s="20">
        <v>21.196137258578663</v>
      </c>
      <c r="T3" s="20">
        <v>21.196137258578663</v>
      </c>
      <c r="U3" s="20">
        <v>21.196137258578663</v>
      </c>
      <c r="V3" s="20">
        <v>21.196137258578663</v>
      </c>
      <c r="W3" s="20">
        <v>21.196137258578663</v>
      </c>
      <c r="X3" s="20">
        <v>21.196137258578663</v>
      </c>
      <c r="Y3" s="20">
        <v>21.196137258578663</v>
      </c>
      <c r="Z3" s="20">
        <v>21.196137258578663</v>
      </c>
      <c r="AA3" s="20">
        <v>21.196137258578663</v>
      </c>
      <c r="AB3" s="20">
        <v>21.196137258578663</v>
      </c>
      <c r="AC3" s="20">
        <v>21.196137258578663</v>
      </c>
      <c r="AD3" s="20">
        <v>21.196137258578663</v>
      </c>
      <c r="AE3" s="20">
        <v>21.196137258578663</v>
      </c>
      <c r="AF3" s="20">
        <v>21.196137258578663</v>
      </c>
      <c r="AG3" s="20">
        <v>21.196137258578663</v>
      </c>
      <c r="AH3" s="20">
        <v>21.196137258578663</v>
      </c>
      <c r="AI3" s="20">
        <v>21.196137258578663</v>
      </c>
      <c r="AJ3" s="20">
        <v>21.196137258578663</v>
      </c>
      <c r="AK3" s="20">
        <v>21.196137258578663</v>
      </c>
    </row>
    <row r="4" spans="1:37">
      <c r="A4" s="1" t="s">
        <v>7</v>
      </c>
      <c r="B4" s="21">
        <v>111.39416306433705</v>
      </c>
      <c r="C4" s="20">
        <v>111.39416306433705</v>
      </c>
      <c r="D4" s="20">
        <v>111.39416306433705</v>
      </c>
      <c r="E4" s="20">
        <v>111.39416306433705</v>
      </c>
      <c r="F4" s="20">
        <v>111.39416306433705</v>
      </c>
      <c r="G4" s="20">
        <v>111.39416306433705</v>
      </c>
      <c r="H4" s="20">
        <v>111.39416306433705</v>
      </c>
      <c r="I4" s="20">
        <v>111.39416306433705</v>
      </c>
      <c r="J4" s="20">
        <v>111.39416306433705</v>
      </c>
      <c r="K4" s="20">
        <v>111.39416306433705</v>
      </c>
      <c r="L4" s="20">
        <v>111.39416306433705</v>
      </c>
      <c r="M4" s="20">
        <v>111.39416306433705</v>
      </c>
      <c r="N4" s="20">
        <v>111.39416306433705</v>
      </c>
      <c r="O4" s="20">
        <v>111.39416306433705</v>
      </c>
      <c r="P4" s="20">
        <v>111.39416306433705</v>
      </c>
      <c r="Q4" s="20">
        <v>111.39416306433705</v>
      </c>
      <c r="R4" s="20">
        <v>111.39416306433705</v>
      </c>
      <c r="S4" s="20">
        <v>111.39416306433705</v>
      </c>
      <c r="T4" s="20">
        <v>111.39416306433705</v>
      </c>
      <c r="U4" s="20">
        <v>111.39416306433705</v>
      </c>
      <c r="V4" s="20">
        <v>111.39416306433705</v>
      </c>
      <c r="W4" s="20">
        <v>111.39416306433705</v>
      </c>
      <c r="X4" s="20">
        <v>111.39416306433705</v>
      </c>
      <c r="Y4" s="20">
        <v>111.39416306433705</v>
      </c>
      <c r="Z4" s="20">
        <v>111.39416306433705</v>
      </c>
      <c r="AA4" s="20">
        <v>111.39416306433705</v>
      </c>
      <c r="AB4" s="20">
        <v>111.39416306433705</v>
      </c>
      <c r="AC4" s="20">
        <v>111.39416306433705</v>
      </c>
      <c r="AD4" s="20">
        <v>111.39416306433705</v>
      </c>
      <c r="AE4" s="20">
        <v>111.39416306433705</v>
      </c>
      <c r="AF4" s="20">
        <v>111.39416306433705</v>
      </c>
      <c r="AG4" s="20">
        <v>111.39416306433705</v>
      </c>
      <c r="AH4" s="20">
        <v>111.39416306433705</v>
      </c>
      <c r="AI4" s="20">
        <v>111.39416306433705</v>
      </c>
      <c r="AJ4" s="20">
        <v>111.39416306433705</v>
      </c>
      <c r="AK4" s="20">
        <v>111.39416306433705</v>
      </c>
    </row>
    <row r="5" spans="1:37">
      <c r="A5" s="1" t="s">
        <v>8</v>
      </c>
      <c r="B5" s="21">
        <v>486.56731685074101</v>
      </c>
      <c r="C5" s="20">
        <v>486.56731685074101</v>
      </c>
      <c r="D5" s="20">
        <v>486.56731685074101</v>
      </c>
      <c r="E5" s="20">
        <v>486.56731685074101</v>
      </c>
      <c r="F5" s="20">
        <v>486.56731685074101</v>
      </c>
      <c r="G5" s="20">
        <v>486.56731685074101</v>
      </c>
      <c r="H5" s="20">
        <v>486.56731685074101</v>
      </c>
      <c r="I5" s="20">
        <v>486.56731685074101</v>
      </c>
      <c r="J5" s="20">
        <v>486.56731685074101</v>
      </c>
      <c r="K5" s="20">
        <v>486.56731685074101</v>
      </c>
      <c r="L5" s="20">
        <v>486.56731685074101</v>
      </c>
      <c r="M5" s="20">
        <v>486.56731685074101</v>
      </c>
      <c r="N5" s="20">
        <v>486.56731685074101</v>
      </c>
      <c r="O5" s="20">
        <v>486.56731685074101</v>
      </c>
      <c r="P5" s="20">
        <v>486.56731685074101</v>
      </c>
      <c r="Q5" s="20">
        <v>486.56731685074101</v>
      </c>
      <c r="R5" s="20">
        <v>486.56731685074101</v>
      </c>
      <c r="S5" s="20">
        <v>486.56731685074101</v>
      </c>
      <c r="T5" s="20">
        <v>486.56731685074101</v>
      </c>
      <c r="U5" s="20">
        <v>486.56731685074101</v>
      </c>
      <c r="V5" s="20">
        <v>486.56731685074101</v>
      </c>
      <c r="W5" s="20">
        <v>486.56731685074101</v>
      </c>
      <c r="X5" s="20">
        <v>486.56731685074101</v>
      </c>
      <c r="Y5" s="20">
        <v>486.56731685074101</v>
      </c>
      <c r="Z5" s="20">
        <v>486.56731685074101</v>
      </c>
      <c r="AA5" s="20">
        <v>486.56731685074101</v>
      </c>
      <c r="AB5" s="20">
        <v>486.56731685074101</v>
      </c>
      <c r="AC5" s="20">
        <v>486.56731685074101</v>
      </c>
      <c r="AD5" s="20">
        <v>486.56731685074101</v>
      </c>
      <c r="AE5" s="20">
        <v>486.56731685074101</v>
      </c>
      <c r="AF5" s="20">
        <v>486.56731685074101</v>
      </c>
      <c r="AG5" s="20">
        <v>486.56731685074101</v>
      </c>
      <c r="AH5" s="20">
        <v>486.56731685074101</v>
      </c>
      <c r="AI5" s="20">
        <v>486.56731685074101</v>
      </c>
      <c r="AJ5" s="20">
        <v>486.56731685074101</v>
      </c>
      <c r="AK5" s="20">
        <v>486.56731685074101</v>
      </c>
    </row>
    <row r="6" spans="1:37">
      <c r="A6" s="1" t="s">
        <v>9</v>
      </c>
      <c r="B6" s="20">
        <v>1</v>
      </c>
      <c r="C6" s="20">
        <v>1</v>
      </c>
      <c r="D6" s="20">
        <v>1</v>
      </c>
      <c r="E6" s="20">
        <v>1</v>
      </c>
      <c r="F6" s="20">
        <v>1</v>
      </c>
      <c r="G6" s="20">
        <v>1</v>
      </c>
      <c r="H6" s="20">
        <v>1</v>
      </c>
      <c r="I6" s="20">
        <v>1</v>
      </c>
      <c r="J6" s="20">
        <v>1</v>
      </c>
      <c r="K6" s="20">
        <v>1</v>
      </c>
      <c r="L6" s="20">
        <v>1</v>
      </c>
      <c r="M6" s="20">
        <v>1</v>
      </c>
      <c r="N6" s="20">
        <v>1</v>
      </c>
      <c r="O6" s="20">
        <v>1</v>
      </c>
      <c r="P6" s="20">
        <v>1</v>
      </c>
      <c r="Q6" s="20">
        <v>1</v>
      </c>
      <c r="R6" s="20">
        <v>1</v>
      </c>
      <c r="S6" s="20">
        <v>1</v>
      </c>
      <c r="T6" s="20">
        <v>1</v>
      </c>
      <c r="U6" s="20">
        <v>1</v>
      </c>
      <c r="V6" s="20">
        <v>1</v>
      </c>
      <c r="W6" s="20">
        <v>1</v>
      </c>
      <c r="X6" s="20">
        <v>1</v>
      </c>
      <c r="Y6" s="20">
        <v>1</v>
      </c>
      <c r="Z6" s="20">
        <v>1</v>
      </c>
      <c r="AA6" s="20">
        <v>1</v>
      </c>
      <c r="AB6" s="20">
        <v>1</v>
      </c>
      <c r="AC6" s="20">
        <v>1</v>
      </c>
      <c r="AD6" s="20">
        <v>1</v>
      </c>
      <c r="AE6" s="20">
        <v>1</v>
      </c>
      <c r="AF6" s="20">
        <v>1</v>
      </c>
      <c r="AG6" s="20">
        <v>1</v>
      </c>
      <c r="AH6" s="20">
        <v>1</v>
      </c>
      <c r="AI6" s="20">
        <v>1</v>
      </c>
      <c r="AJ6" s="20">
        <v>1</v>
      </c>
      <c r="AK6" s="20">
        <v>1</v>
      </c>
    </row>
    <row r="7" spans="1:37">
      <c r="A7" s="1" t="s">
        <v>10</v>
      </c>
      <c r="B7" s="20">
        <v>1.2700756740871355</v>
      </c>
      <c r="C7" s="20">
        <v>1.2700756740871355</v>
      </c>
      <c r="D7" s="20">
        <v>1.2700756740871355</v>
      </c>
      <c r="E7" s="20">
        <v>1.2700756740871355</v>
      </c>
      <c r="F7" s="20">
        <v>1.2700756740871355</v>
      </c>
      <c r="G7" s="20">
        <v>1.2700756740871355</v>
      </c>
      <c r="H7" s="20">
        <v>1.2700756740871355</v>
      </c>
      <c r="I7" s="20">
        <v>1.2700756740871355</v>
      </c>
      <c r="J7" s="20">
        <v>1.2700756740871355</v>
      </c>
      <c r="K7" s="20">
        <v>1.2700756740871355</v>
      </c>
      <c r="L7" s="20">
        <v>1.2700756740871355</v>
      </c>
      <c r="M7" s="20">
        <v>1.2700756740871355</v>
      </c>
      <c r="N7" s="20">
        <v>1.2700756740871355</v>
      </c>
      <c r="O7" s="20">
        <v>1.2700756740871355</v>
      </c>
      <c r="P7" s="20">
        <v>1.2700756740871355</v>
      </c>
      <c r="Q7" s="20">
        <v>1.2700756740871355</v>
      </c>
      <c r="R7" s="20">
        <v>1.2700756740871355</v>
      </c>
      <c r="S7" s="20">
        <v>1.2700756740871355</v>
      </c>
      <c r="T7" s="20">
        <v>1.2700756740871355</v>
      </c>
      <c r="U7" s="20">
        <v>1.2700756740871355</v>
      </c>
      <c r="V7" s="20">
        <v>1.2700756740871355</v>
      </c>
      <c r="W7" s="20">
        <v>1.2700756740871355</v>
      </c>
      <c r="X7" s="20">
        <v>1.2700756740871355</v>
      </c>
      <c r="Y7" s="20">
        <v>1.2700756740871355</v>
      </c>
      <c r="Z7" s="20">
        <v>1.2700756740871355</v>
      </c>
      <c r="AA7" s="20">
        <v>1.2700756740871355</v>
      </c>
      <c r="AB7" s="20">
        <v>1.2700756740871355</v>
      </c>
      <c r="AC7" s="20">
        <v>1.2700756740871355</v>
      </c>
      <c r="AD7" s="20">
        <v>1.2700756740871355</v>
      </c>
      <c r="AE7" s="20">
        <v>1.2700756740871355</v>
      </c>
      <c r="AF7" s="20">
        <v>1.2700756740871355</v>
      </c>
      <c r="AG7" s="20">
        <v>1.2700756740871355</v>
      </c>
      <c r="AH7" s="20">
        <v>1.2700756740871355</v>
      </c>
      <c r="AI7" s="20">
        <v>1.2700756740871355</v>
      </c>
      <c r="AJ7" s="20">
        <v>1.2700756740871355</v>
      </c>
      <c r="AK7" s="20">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
  <sheetViews>
    <sheetView workbookViewId="0">
      <selection activeCell="L35" sqref="L35"/>
    </sheetView>
  </sheetViews>
  <sheetFormatPr defaultRowHeight="15"/>
  <cols>
    <col min="1" max="1" width="11.8554687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5</v>
      </c>
      <c r="B2" s="6">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6</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7</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8</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9</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7B30C-472E-4D21-812F-392A50EFD60C}">
  <dimension ref="A1:AH2837"/>
  <sheetViews>
    <sheetView topLeftCell="A46" workbookViewId="0">
      <selection sqref="A1:AH2837"/>
    </sheetView>
  </sheetViews>
  <sheetFormatPr defaultRowHeight="15"/>
  <sheetData>
    <row r="1" spans="1:33" ht="15.75" thickBot="1">
      <c r="A1" s="55"/>
      <c r="B1" s="56" t="s">
        <v>918</v>
      </c>
      <c r="C1" s="57">
        <v>2022</v>
      </c>
      <c r="D1" s="57">
        <v>2023</v>
      </c>
      <c r="E1" s="57">
        <v>2024</v>
      </c>
      <c r="F1" s="57">
        <v>2025</v>
      </c>
      <c r="G1" s="57">
        <v>2026</v>
      </c>
      <c r="H1" s="57">
        <v>2027</v>
      </c>
      <c r="I1" s="57">
        <v>2028</v>
      </c>
      <c r="J1" s="57">
        <v>2029</v>
      </c>
      <c r="K1" s="57">
        <v>2030</v>
      </c>
      <c r="L1" s="57">
        <v>2031</v>
      </c>
      <c r="M1" s="57">
        <v>2032</v>
      </c>
      <c r="N1" s="57">
        <v>2033</v>
      </c>
      <c r="O1" s="57">
        <v>2034</v>
      </c>
      <c r="P1" s="57">
        <v>2035</v>
      </c>
      <c r="Q1" s="57">
        <v>2036</v>
      </c>
      <c r="R1" s="57">
        <v>2037</v>
      </c>
      <c r="S1" s="57">
        <v>2038</v>
      </c>
      <c r="T1" s="57">
        <v>2039</v>
      </c>
      <c r="U1" s="57">
        <v>2040</v>
      </c>
      <c r="V1" s="57">
        <v>2041</v>
      </c>
      <c r="W1" s="57">
        <v>2042</v>
      </c>
      <c r="X1" s="57">
        <v>2043</v>
      </c>
      <c r="Y1" s="57">
        <v>2044</v>
      </c>
      <c r="Z1" s="57">
        <v>2045</v>
      </c>
      <c r="AA1" s="57">
        <v>2046</v>
      </c>
      <c r="AB1" s="57">
        <v>2047</v>
      </c>
      <c r="AC1" s="57">
        <v>2048</v>
      </c>
      <c r="AD1" s="57">
        <v>2049</v>
      </c>
      <c r="AE1" s="57">
        <v>2050</v>
      </c>
      <c r="AF1" s="55"/>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102" t="s">
        <v>292</v>
      </c>
      <c r="D3" s="102" t="s">
        <v>919</v>
      </c>
      <c r="E3" s="87"/>
      <c r="F3" s="87"/>
      <c r="G3" s="87"/>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102" t="s">
        <v>293</v>
      </c>
      <c r="D4" s="102" t="s">
        <v>920</v>
      </c>
      <c r="E4" s="87"/>
      <c r="F4" s="87"/>
      <c r="G4" s="102"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102" t="s">
        <v>295</v>
      </c>
      <c r="D5" s="102" t="s">
        <v>922</v>
      </c>
      <c r="E5" s="87"/>
      <c r="F5" s="87"/>
      <c r="G5" s="87"/>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102" t="s">
        <v>296</v>
      </c>
      <c r="D6" s="87"/>
      <c r="E6" s="102" t="s">
        <v>923</v>
      </c>
      <c r="F6" s="87"/>
      <c r="G6" s="87"/>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65"/>
      <c r="C9" s="65"/>
      <c r="D9" s="65"/>
      <c r="E9" s="65"/>
      <c r="F9" s="65"/>
      <c r="G9" s="65"/>
      <c r="H9" s="65"/>
      <c r="I9" s="65"/>
      <c r="J9" s="65"/>
      <c r="K9" s="65"/>
      <c r="L9" s="65"/>
      <c r="M9" s="65"/>
      <c r="N9" s="65"/>
      <c r="O9" s="65"/>
      <c r="P9" s="65"/>
      <c r="Q9" s="65"/>
      <c r="R9" s="65"/>
      <c r="S9" s="65"/>
      <c r="T9" s="65"/>
      <c r="U9" s="65"/>
      <c r="V9" s="65"/>
      <c r="W9" s="65"/>
      <c r="X9" s="65"/>
      <c r="Y9" s="65"/>
      <c r="Z9" s="65"/>
      <c r="AA9" s="65"/>
      <c r="AB9" s="65"/>
      <c r="AC9" s="65"/>
      <c r="AD9" s="65"/>
      <c r="AE9" s="65"/>
      <c r="AF9" s="65"/>
      <c r="AG9" s="65"/>
    </row>
    <row r="10" spans="1:33" ht="15.75">
      <c r="A10" s="58" t="s">
        <v>41</v>
      </c>
      <c r="B10" s="88" t="s">
        <v>42</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89" t="s">
        <v>924</v>
      </c>
      <c r="AG10" s="65"/>
    </row>
    <row r="11" spans="1:33">
      <c r="A11" s="55"/>
      <c r="B11" s="90"/>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89" t="s">
        <v>925</v>
      </c>
      <c r="AG11" s="65"/>
    </row>
    <row r="12" spans="1:33">
      <c r="A12" s="55"/>
      <c r="B12" s="90"/>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89" t="s">
        <v>926</v>
      </c>
      <c r="AG12" s="65"/>
    </row>
    <row r="13" spans="1:33" ht="61.5" thickBot="1">
      <c r="A13" s="55"/>
      <c r="B13" s="92" t="s">
        <v>44</v>
      </c>
      <c r="C13" s="92">
        <v>2022</v>
      </c>
      <c r="D13" s="92">
        <v>2023</v>
      </c>
      <c r="E13" s="92">
        <v>2024</v>
      </c>
      <c r="F13" s="92">
        <v>2025</v>
      </c>
      <c r="G13" s="92">
        <v>2026</v>
      </c>
      <c r="H13" s="92">
        <v>2027</v>
      </c>
      <c r="I13" s="92">
        <v>2028</v>
      </c>
      <c r="J13" s="92">
        <v>2029</v>
      </c>
      <c r="K13" s="92">
        <v>2030</v>
      </c>
      <c r="L13" s="92">
        <v>2031</v>
      </c>
      <c r="M13" s="92">
        <v>2032</v>
      </c>
      <c r="N13" s="92">
        <v>2033</v>
      </c>
      <c r="O13" s="92">
        <v>2034</v>
      </c>
      <c r="P13" s="92">
        <v>2035</v>
      </c>
      <c r="Q13" s="92">
        <v>2036</v>
      </c>
      <c r="R13" s="92">
        <v>2037</v>
      </c>
      <c r="S13" s="92">
        <v>2038</v>
      </c>
      <c r="T13" s="92">
        <v>2039</v>
      </c>
      <c r="U13" s="92">
        <v>2040</v>
      </c>
      <c r="V13" s="92">
        <v>2041</v>
      </c>
      <c r="W13" s="92">
        <v>2042</v>
      </c>
      <c r="X13" s="92">
        <v>2043</v>
      </c>
      <c r="Y13" s="92">
        <v>2044</v>
      </c>
      <c r="Z13" s="92">
        <v>2045</v>
      </c>
      <c r="AA13" s="92">
        <v>2046</v>
      </c>
      <c r="AB13" s="92">
        <v>2047</v>
      </c>
      <c r="AC13" s="92">
        <v>2048</v>
      </c>
      <c r="AD13" s="92">
        <v>2049</v>
      </c>
      <c r="AE13" s="92">
        <v>2050</v>
      </c>
      <c r="AF13" s="93" t="s">
        <v>927</v>
      </c>
      <c r="AG13" s="65"/>
    </row>
    <row r="14" spans="1:33" ht="15.75" thickTop="1">
      <c r="A14" s="55"/>
      <c r="B14" s="65"/>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row>
    <row r="15" spans="1:33" ht="24.75">
      <c r="A15" s="55"/>
      <c r="B15" s="94" t="s">
        <v>45</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row>
    <row r="16" spans="1:33" ht="24.75">
      <c r="A16" s="55"/>
      <c r="B16" s="94" t="s">
        <v>46</v>
      </c>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row>
    <row r="17" spans="1:33" ht="48.75">
      <c r="A17" s="55"/>
      <c r="B17" s="94" t="s">
        <v>47</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65"/>
      <c r="AG17" s="65"/>
    </row>
    <row r="18" spans="1:33" ht="72.75">
      <c r="A18" s="58" t="s">
        <v>48</v>
      </c>
      <c r="B18" s="95" t="s">
        <v>49</v>
      </c>
      <c r="C18" s="100">
        <v>2843.298096</v>
      </c>
      <c r="D18" s="100">
        <v>2901.3588869999999</v>
      </c>
      <c r="E18" s="100">
        <v>2922.5065920000002</v>
      </c>
      <c r="F18" s="100">
        <v>2933.360107</v>
      </c>
      <c r="G18" s="100">
        <v>2954.2380370000001</v>
      </c>
      <c r="H18" s="100">
        <v>2981.9343260000001</v>
      </c>
      <c r="I18" s="100">
        <v>3007.5581050000001</v>
      </c>
      <c r="J18" s="100">
        <v>3027.5729980000001</v>
      </c>
      <c r="K18" s="100">
        <v>3042.8432619999999</v>
      </c>
      <c r="L18" s="100">
        <v>3055.7746579999998</v>
      </c>
      <c r="M18" s="100">
        <v>3066.6516109999998</v>
      </c>
      <c r="N18" s="100">
        <v>3082.359375</v>
      </c>
      <c r="O18" s="100">
        <v>3102.4182129999999</v>
      </c>
      <c r="P18" s="100">
        <v>3120.7375489999999</v>
      </c>
      <c r="Q18" s="100">
        <v>3135.6208499999998</v>
      </c>
      <c r="R18" s="100">
        <v>3152.9177249999998</v>
      </c>
      <c r="S18" s="100">
        <v>3172.435547</v>
      </c>
      <c r="T18" s="100">
        <v>3192.100586</v>
      </c>
      <c r="U18" s="100">
        <v>3214.5629880000001</v>
      </c>
      <c r="V18" s="100">
        <v>3237.5805660000001</v>
      </c>
      <c r="W18" s="100">
        <v>3261.5847170000002</v>
      </c>
      <c r="X18" s="100">
        <v>3284.897461</v>
      </c>
      <c r="Y18" s="100">
        <v>3309.0390619999998</v>
      </c>
      <c r="Z18" s="100">
        <v>3334.7033689999998</v>
      </c>
      <c r="AA18" s="100">
        <v>3364.522461</v>
      </c>
      <c r="AB18" s="100">
        <v>3396.5351559999999</v>
      </c>
      <c r="AC18" s="100">
        <v>3429.5627439999998</v>
      </c>
      <c r="AD18" s="100">
        <v>3463.0249020000001</v>
      </c>
      <c r="AE18" s="100">
        <v>3499.5429690000001</v>
      </c>
      <c r="AF18" s="97">
        <v>7.4440000000000001E-3</v>
      </c>
      <c r="AG18" s="65"/>
    </row>
    <row r="19" spans="1:33" ht="48.75">
      <c r="A19" s="58" t="s">
        <v>50</v>
      </c>
      <c r="B19" s="95" t="s">
        <v>51</v>
      </c>
      <c r="C19" s="100">
        <v>102.214951</v>
      </c>
      <c r="D19" s="100">
        <v>103.34345999999999</v>
      </c>
      <c r="E19" s="100">
        <v>103.55378</v>
      </c>
      <c r="F19" s="100">
        <v>104.36998699999999</v>
      </c>
      <c r="G19" s="100">
        <v>105.656265</v>
      </c>
      <c r="H19" s="100">
        <v>107.002548</v>
      </c>
      <c r="I19" s="100">
        <v>108.204063</v>
      </c>
      <c r="J19" s="100">
        <v>109.329842</v>
      </c>
      <c r="K19" s="100">
        <v>110.214569</v>
      </c>
      <c r="L19" s="100">
        <v>111.063705</v>
      </c>
      <c r="M19" s="100">
        <v>112.175911</v>
      </c>
      <c r="N19" s="100">
        <v>113.26731100000001</v>
      </c>
      <c r="O19" s="100">
        <v>114.361328</v>
      </c>
      <c r="P19" s="100">
        <v>115.539856</v>
      </c>
      <c r="Q19" s="100">
        <v>116.693398</v>
      </c>
      <c r="R19" s="100">
        <v>117.934776</v>
      </c>
      <c r="S19" s="100">
        <v>119.26325199999999</v>
      </c>
      <c r="T19" s="100">
        <v>120.517143</v>
      </c>
      <c r="U19" s="100">
        <v>121.965698</v>
      </c>
      <c r="V19" s="100">
        <v>123.543205</v>
      </c>
      <c r="W19" s="100">
        <v>125.055435</v>
      </c>
      <c r="X19" s="100">
        <v>126.490196</v>
      </c>
      <c r="Y19" s="100">
        <v>127.831902</v>
      </c>
      <c r="Z19" s="100">
        <v>129.14802599999999</v>
      </c>
      <c r="AA19" s="100">
        <v>130.647919</v>
      </c>
      <c r="AB19" s="100">
        <v>132.25534099999999</v>
      </c>
      <c r="AC19" s="100">
        <v>133.71923799999999</v>
      </c>
      <c r="AD19" s="100">
        <v>135.16911300000001</v>
      </c>
      <c r="AE19" s="100">
        <v>137.065033</v>
      </c>
      <c r="AF19" s="97">
        <v>1.0533000000000001E-2</v>
      </c>
      <c r="AG19" s="65"/>
    </row>
    <row r="20" spans="1:33" ht="72.75">
      <c r="A20" s="58" t="s">
        <v>52</v>
      </c>
      <c r="B20" s="95" t="s">
        <v>53</v>
      </c>
      <c r="C20" s="100">
        <v>321.95498700000002</v>
      </c>
      <c r="D20" s="100">
        <v>320.72061200000002</v>
      </c>
      <c r="E20" s="100">
        <v>321.15664700000002</v>
      </c>
      <c r="F20" s="100">
        <v>324.03918499999997</v>
      </c>
      <c r="G20" s="100">
        <v>328.45147700000001</v>
      </c>
      <c r="H20" s="100">
        <v>332.319275</v>
      </c>
      <c r="I20" s="100">
        <v>335.87875400000001</v>
      </c>
      <c r="J20" s="100">
        <v>338.62100199999998</v>
      </c>
      <c r="K20" s="100">
        <v>341.15325899999999</v>
      </c>
      <c r="L20" s="100">
        <v>344.16229199999998</v>
      </c>
      <c r="M20" s="100">
        <v>348.16583300000002</v>
      </c>
      <c r="N20" s="100">
        <v>351.54122899999999</v>
      </c>
      <c r="O20" s="100">
        <v>354.83010899999999</v>
      </c>
      <c r="P20" s="100">
        <v>358.344696</v>
      </c>
      <c r="Q20" s="100">
        <v>361.39355499999999</v>
      </c>
      <c r="R20" s="100">
        <v>364.92678799999999</v>
      </c>
      <c r="S20" s="100">
        <v>368.38064600000001</v>
      </c>
      <c r="T20" s="100">
        <v>371.81143200000002</v>
      </c>
      <c r="U20" s="100">
        <v>375.58807400000001</v>
      </c>
      <c r="V20" s="100">
        <v>379.58752399999997</v>
      </c>
      <c r="W20" s="100">
        <v>383.51464800000002</v>
      </c>
      <c r="X20" s="100">
        <v>387.20883199999997</v>
      </c>
      <c r="Y20" s="100">
        <v>390.63339200000001</v>
      </c>
      <c r="Z20" s="100">
        <v>393.83795199999997</v>
      </c>
      <c r="AA20" s="100">
        <v>397.54263300000002</v>
      </c>
      <c r="AB20" s="100">
        <v>401.35467499999999</v>
      </c>
      <c r="AC20" s="100">
        <v>404.65982100000002</v>
      </c>
      <c r="AD20" s="100">
        <v>408.22445699999997</v>
      </c>
      <c r="AE20" s="100">
        <v>413.08251999999999</v>
      </c>
      <c r="AF20" s="97">
        <v>8.9409999999999993E-3</v>
      </c>
      <c r="AG20" s="65"/>
    </row>
    <row r="21" spans="1:33" ht="48.75">
      <c r="A21" s="55"/>
      <c r="B21" s="94" t="s">
        <v>55</v>
      </c>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row>
    <row r="22" spans="1:33" ht="36.75">
      <c r="A22" s="58" t="s">
        <v>54</v>
      </c>
      <c r="B22" s="95" t="s">
        <v>57</v>
      </c>
      <c r="C22" s="100">
        <v>175.473648</v>
      </c>
      <c r="D22" s="100">
        <v>186.883286</v>
      </c>
      <c r="E22" s="100">
        <v>193.369202</v>
      </c>
      <c r="F22" s="100">
        <v>197.39228800000001</v>
      </c>
      <c r="G22" s="100">
        <v>200.32751500000001</v>
      </c>
      <c r="H22" s="100">
        <v>202.52967799999999</v>
      </c>
      <c r="I22" s="100">
        <v>204.211411</v>
      </c>
      <c r="J22" s="100">
        <v>205.46838399999999</v>
      </c>
      <c r="K22" s="100">
        <v>206.39357000000001</v>
      </c>
      <c r="L22" s="100">
        <v>207.029404</v>
      </c>
      <c r="M22" s="100">
        <v>207.54084800000001</v>
      </c>
      <c r="N22" s="100">
        <v>207.99565100000001</v>
      </c>
      <c r="O22" s="100">
        <v>208.43975800000001</v>
      </c>
      <c r="P22" s="100">
        <v>208.79684399999999</v>
      </c>
      <c r="Q22" s="100">
        <v>209.10339400000001</v>
      </c>
      <c r="R22" s="100">
        <v>209.37013200000001</v>
      </c>
      <c r="S22" s="100">
        <v>209.49378999999999</v>
      </c>
      <c r="T22" s="100">
        <v>209.54415900000001</v>
      </c>
      <c r="U22" s="100">
        <v>209.54357899999999</v>
      </c>
      <c r="V22" s="100">
        <v>209.49118000000001</v>
      </c>
      <c r="W22" s="100">
        <v>209.41184999999999</v>
      </c>
      <c r="X22" s="100">
        <v>209.25843800000001</v>
      </c>
      <c r="Y22" s="100">
        <v>209.10913099999999</v>
      </c>
      <c r="Z22" s="100">
        <v>208.931015</v>
      </c>
      <c r="AA22" s="100">
        <v>208.81189000000001</v>
      </c>
      <c r="AB22" s="100">
        <v>208.60612499999999</v>
      </c>
      <c r="AC22" s="100">
        <v>208.41769400000001</v>
      </c>
      <c r="AD22" s="100">
        <v>208.192352</v>
      </c>
      <c r="AE22" s="100">
        <v>207.995926</v>
      </c>
      <c r="AF22" s="97">
        <v>6.0910000000000001E-3</v>
      </c>
      <c r="AG22" s="65"/>
    </row>
    <row r="23" spans="1:33" ht="36.75">
      <c r="A23" s="58" t="s">
        <v>56</v>
      </c>
      <c r="B23" s="95" t="s">
        <v>58</v>
      </c>
      <c r="C23" s="100">
        <v>30.144946999999998</v>
      </c>
      <c r="D23" s="100">
        <v>32.030231000000001</v>
      </c>
      <c r="E23" s="100">
        <v>33.064109999999999</v>
      </c>
      <c r="F23" s="100">
        <v>33.706195999999998</v>
      </c>
      <c r="G23" s="100">
        <v>34.620327000000003</v>
      </c>
      <c r="H23" s="100">
        <v>35.443916000000002</v>
      </c>
      <c r="I23" s="100">
        <v>36.137473999999997</v>
      </c>
      <c r="J23" s="100">
        <v>36.650322000000003</v>
      </c>
      <c r="K23" s="100">
        <v>37.00806</v>
      </c>
      <c r="L23" s="100">
        <v>37.264552999999999</v>
      </c>
      <c r="M23" s="100">
        <v>37.633518000000002</v>
      </c>
      <c r="N23" s="100">
        <v>38.067889999999998</v>
      </c>
      <c r="O23" s="100">
        <v>38.564194000000001</v>
      </c>
      <c r="P23" s="100">
        <v>38.985652999999999</v>
      </c>
      <c r="Q23" s="100">
        <v>39.398944999999998</v>
      </c>
      <c r="R23" s="100">
        <v>39.809189000000003</v>
      </c>
      <c r="S23" s="100">
        <v>40.237045000000002</v>
      </c>
      <c r="T23" s="100">
        <v>40.652228999999998</v>
      </c>
      <c r="U23" s="100">
        <v>41.127974999999999</v>
      </c>
      <c r="V23" s="100">
        <v>41.567630999999999</v>
      </c>
      <c r="W23" s="100">
        <v>42.019573000000001</v>
      </c>
      <c r="X23" s="100">
        <v>42.407310000000003</v>
      </c>
      <c r="Y23" s="100">
        <v>42.842342000000002</v>
      </c>
      <c r="Z23" s="100">
        <v>43.266334999999998</v>
      </c>
      <c r="AA23" s="100">
        <v>43.867863</v>
      </c>
      <c r="AB23" s="100">
        <v>44.361511</v>
      </c>
      <c r="AC23" s="100">
        <v>44.905074999999997</v>
      </c>
      <c r="AD23" s="100">
        <v>45.395485000000001</v>
      </c>
      <c r="AE23" s="100">
        <v>46.002594000000002</v>
      </c>
      <c r="AF23" s="97">
        <v>1.521E-2</v>
      </c>
      <c r="AG23" s="65"/>
    </row>
    <row r="24" spans="1:33" ht="36.75">
      <c r="A24" s="55"/>
      <c r="B24" s="94" t="s">
        <v>60</v>
      </c>
      <c r="C24" s="65"/>
      <c r="D24" s="65"/>
      <c r="E24" s="65"/>
      <c r="F24" s="65"/>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65"/>
      <c r="AG24" s="65"/>
    </row>
    <row r="25" spans="1:33">
      <c r="A25" s="58" t="s">
        <v>59</v>
      </c>
      <c r="B25" s="95" t="s">
        <v>61</v>
      </c>
      <c r="C25" s="100">
        <v>1173.034668</v>
      </c>
      <c r="D25" s="100">
        <v>1318.6945800000001</v>
      </c>
      <c r="E25" s="100">
        <v>1361.6110839999999</v>
      </c>
      <c r="F25" s="100">
        <v>1371.6551509999999</v>
      </c>
      <c r="G25" s="100">
        <v>1402.9279790000001</v>
      </c>
      <c r="H25" s="100">
        <v>1433.8398440000001</v>
      </c>
      <c r="I25" s="100">
        <v>1461.472168</v>
      </c>
      <c r="J25" s="100">
        <v>1484.8291019999999</v>
      </c>
      <c r="K25" s="100">
        <v>1504.2687989999999</v>
      </c>
      <c r="L25" s="100">
        <v>1524.7269289999999</v>
      </c>
      <c r="M25" s="100">
        <v>1552.256836</v>
      </c>
      <c r="N25" s="100">
        <v>1583.9248050000001</v>
      </c>
      <c r="O25" s="100">
        <v>1615.380249</v>
      </c>
      <c r="P25" s="100">
        <v>1647.3461910000001</v>
      </c>
      <c r="Q25" s="100">
        <v>1682.5896</v>
      </c>
      <c r="R25" s="100">
        <v>1721.046875</v>
      </c>
      <c r="S25" s="100">
        <v>1761.139038</v>
      </c>
      <c r="T25" s="100">
        <v>1801.9410399999999</v>
      </c>
      <c r="U25" s="100">
        <v>1848.0720209999999</v>
      </c>
      <c r="V25" s="100">
        <v>1894.2041019999999</v>
      </c>
      <c r="W25" s="100">
        <v>1941.463013</v>
      </c>
      <c r="X25" s="100">
        <v>1990.3642580000001</v>
      </c>
      <c r="Y25" s="100">
        <v>2038.4373780000001</v>
      </c>
      <c r="Z25" s="100">
        <v>2085.6875</v>
      </c>
      <c r="AA25" s="100">
        <v>2134.0048830000001</v>
      </c>
      <c r="AB25" s="100">
        <v>2185.8969729999999</v>
      </c>
      <c r="AC25" s="100">
        <v>2238.836182</v>
      </c>
      <c r="AD25" s="100">
        <v>2292.3554690000001</v>
      </c>
      <c r="AE25" s="100">
        <v>2350.2690429999998</v>
      </c>
      <c r="AF25" s="97">
        <v>2.513E-2</v>
      </c>
      <c r="AG25" s="65"/>
    </row>
    <row r="26" spans="1:33" ht="36.75">
      <c r="A26" s="55"/>
      <c r="B26" s="94" t="s">
        <v>63</v>
      </c>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row>
    <row r="27" spans="1:33">
      <c r="A27" s="58" t="s">
        <v>62</v>
      </c>
      <c r="B27" s="95" t="s">
        <v>65</v>
      </c>
      <c r="C27" s="100">
        <v>1620.4948730000001</v>
      </c>
      <c r="D27" s="100">
        <v>1600.1008300000001</v>
      </c>
      <c r="E27" s="100">
        <v>1666.9197999999999</v>
      </c>
      <c r="F27" s="100">
        <v>1628.408447</v>
      </c>
      <c r="G27" s="100">
        <v>1561.420654</v>
      </c>
      <c r="H27" s="100">
        <v>1509.649414</v>
      </c>
      <c r="I27" s="100">
        <v>1489.7312010000001</v>
      </c>
      <c r="J27" s="100">
        <v>1507.5151370000001</v>
      </c>
      <c r="K27" s="100">
        <v>1500.1649170000001</v>
      </c>
      <c r="L27" s="100">
        <v>1506.952393</v>
      </c>
      <c r="M27" s="100">
        <v>1522.1982419999999</v>
      </c>
      <c r="N27" s="100">
        <v>1534.73938</v>
      </c>
      <c r="O27" s="100">
        <v>1543.237427</v>
      </c>
      <c r="P27" s="100">
        <v>1554.590698</v>
      </c>
      <c r="Q27" s="100">
        <v>1557.5253909999999</v>
      </c>
      <c r="R27" s="100">
        <v>1562.481567</v>
      </c>
      <c r="S27" s="100">
        <v>1568.966064</v>
      </c>
      <c r="T27" s="100">
        <v>1568.3394780000001</v>
      </c>
      <c r="U27" s="100">
        <v>1571.777466</v>
      </c>
      <c r="V27" s="100">
        <v>1585.611206</v>
      </c>
      <c r="W27" s="100">
        <v>1597.3070070000001</v>
      </c>
      <c r="X27" s="100">
        <v>1600.190918</v>
      </c>
      <c r="Y27" s="100">
        <v>1601.832764</v>
      </c>
      <c r="Z27" s="100">
        <v>1602.998779</v>
      </c>
      <c r="AA27" s="100">
        <v>1608.1293949999999</v>
      </c>
      <c r="AB27" s="100">
        <v>1618.0823969999999</v>
      </c>
      <c r="AC27" s="100">
        <v>1630.8079829999999</v>
      </c>
      <c r="AD27" s="100">
        <v>1636.8905030000001</v>
      </c>
      <c r="AE27" s="100">
        <v>1649.469482</v>
      </c>
      <c r="AF27" s="97">
        <v>6.3299999999999999E-4</v>
      </c>
      <c r="AG27" s="65"/>
    </row>
    <row r="28" spans="1:33" ht="36.75">
      <c r="A28" s="58" t="s">
        <v>64</v>
      </c>
      <c r="B28" s="95" t="s">
        <v>66</v>
      </c>
      <c r="C28" s="100">
        <v>444.898865</v>
      </c>
      <c r="D28" s="100">
        <v>450.42761200000001</v>
      </c>
      <c r="E28" s="100">
        <v>448.61004600000001</v>
      </c>
      <c r="F28" s="100">
        <v>446.74627700000002</v>
      </c>
      <c r="G28" s="100">
        <v>445.22772200000003</v>
      </c>
      <c r="H28" s="100">
        <v>442.84777800000001</v>
      </c>
      <c r="I28" s="100">
        <v>440.43005399999998</v>
      </c>
      <c r="J28" s="100">
        <v>437.02459700000003</v>
      </c>
      <c r="K28" s="100">
        <v>434.036407</v>
      </c>
      <c r="L28" s="100">
        <v>431.39211999999998</v>
      </c>
      <c r="M28" s="100">
        <v>429.99737499999998</v>
      </c>
      <c r="N28" s="100">
        <v>428.16067500000003</v>
      </c>
      <c r="O28" s="100">
        <v>426.27862499999998</v>
      </c>
      <c r="P28" s="100">
        <v>424.17816199999999</v>
      </c>
      <c r="Q28" s="100">
        <v>421.71697999999998</v>
      </c>
      <c r="R28" s="100">
        <v>419.81463600000001</v>
      </c>
      <c r="S28" s="100">
        <v>417.567047</v>
      </c>
      <c r="T28" s="100">
        <v>415.80767800000001</v>
      </c>
      <c r="U28" s="100">
        <v>414.04513500000002</v>
      </c>
      <c r="V28" s="100">
        <v>412.52209499999998</v>
      </c>
      <c r="W28" s="100">
        <v>411.24774200000002</v>
      </c>
      <c r="X28" s="100">
        <v>409.97735599999999</v>
      </c>
      <c r="Y28" s="100">
        <v>408.52224699999999</v>
      </c>
      <c r="Z28" s="100">
        <v>406.63034099999999</v>
      </c>
      <c r="AA28" s="100">
        <v>405.358521</v>
      </c>
      <c r="AB28" s="100">
        <v>403.865906</v>
      </c>
      <c r="AC28" s="100">
        <v>401.97906499999999</v>
      </c>
      <c r="AD28" s="100">
        <v>400.55664100000001</v>
      </c>
      <c r="AE28" s="100">
        <v>400.09832799999998</v>
      </c>
      <c r="AF28" s="97">
        <v>-3.7829999999999999E-3</v>
      </c>
      <c r="AG28" s="65"/>
    </row>
    <row r="29" spans="1:33">
      <c r="A29" s="55"/>
      <c r="B29" s="65"/>
      <c r="C29" s="65"/>
      <c r="D29" s="65"/>
      <c r="E29" s="65"/>
      <c r="F29" s="65"/>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65"/>
      <c r="AG29" s="65"/>
    </row>
    <row r="30" spans="1:33" ht="36.75">
      <c r="A30" s="55"/>
      <c r="B30" s="94" t="s">
        <v>67</v>
      </c>
      <c r="C30" s="65"/>
      <c r="D30" s="65"/>
      <c r="E30" s="65"/>
      <c r="F30" s="65"/>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65"/>
      <c r="AG30" s="65"/>
    </row>
    <row r="31" spans="1:33" ht="24.75">
      <c r="A31" s="55"/>
      <c r="B31" s="94" t="s">
        <v>69</v>
      </c>
      <c r="C31" s="65"/>
      <c r="D31" s="65"/>
      <c r="E31" s="65"/>
      <c r="F31" s="65"/>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65"/>
      <c r="AG31" s="65"/>
    </row>
    <row r="32" spans="1:33" ht="72.75">
      <c r="A32" s="58" t="s">
        <v>68</v>
      </c>
      <c r="B32" s="95" t="s">
        <v>71</v>
      </c>
      <c r="C32" s="101">
        <v>35.855949000000003</v>
      </c>
      <c r="D32" s="101">
        <v>36.277985000000001</v>
      </c>
      <c r="E32" s="101">
        <v>39.337012999999999</v>
      </c>
      <c r="F32" s="101">
        <v>42.578201</v>
      </c>
      <c r="G32" s="101">
        <v>47.262627000000002</v>
      </c>
      <c r="H32" s="101">
        <v>47.227249</v>
      </c>
      <c r="I32" s="101">
        <v>47.18121</v>
      </c>
      <c r="J32" s="101">
        <v>47.168773999999999</v>
      </c>
      <c r="K32" s="101">
        <v>47.163848999999999</v>
      </c>
      <c r="L32" s="101">
        <v>47.152081000000003</v>
      </c>
      <c r="M32" s="101">
        <v>47.159278999999998</v>
      </c>
      <c r="N32" s="101">
        <v>47.152672000000003</v>
      </c>
      <c r="O32" s="101">
        <v>47.146118000000001</v>
      </c>
      <c r="P32" s="101">
        <v>47.131686999999999</v>
      </c>
      <c r="Q32" s="101">
        <v>47.138325000000002</v>
      </c>
      <c r="R32" s="101">
        <v>47.119869000000001</v>
      </c>
      <c r="S32" s="101">
        <v>47.100937000000002</v>
      </c>
      <c r="T32" s="101">
        <v>47.084251000000002</v>
      </c>
      <c r="U32" s="101">
        <v>47.059879000000002</v>
      </c>
      <c r="V32" s="101">
        <v>47.032314</v>
      </c>
      <c r="W32" s="101">
        <v>47.004074000000003</v>
      </c>
      <c r="X32" s="101">
        <v>46.960155</v>
      </c>
      <c r="Y32" s="101">
        <v>46.939563999999997</v>
      </c>
      <c r="Z32" s="101">
        <v>46.910690000000002</v>
      </c>
      <c r="AA32" s="101">
        <v>46.948238000000003</v>
      </c>
      <c r="AB32" s="101">
        <v>46.913113000000003</v>
      </c>
      <c r="AC32" s="101">
        <v>46.906829999999999</v>
      </c>
      <c r="AD32" s="101">
        <v>46.880138000000002</v>
      </c>
      <c r="AE32" s="101">
        <v>46.870857000000001</v>
      </c>
      <c r="AF32" s="97">
        <v>9.613E-3</v>
      </c>
      <c r="AG32" s="65"/>
    </row>
    <row r="33" spans="1:33" ht="24.75">
      <c r="A33" s="58" t="s">
        <v>70</v>
      </c>
      <c r="B33" s="95" t="s">
        <v>73</v>
      </c>
      <c r="C33" s="101">
        <v>45.004654000000002</v>
      </c>
      <c r="D33" s="101">
        <v>45.471119000000002</v>
      </c>
      <c r="E33" s="101">
        <v>49.460312000000002</v>
      </c>
      <c r="F33" s="101">
        <v>53.789036000000003</v>
      </c>
      <c r="G33" s="101">
        <v>59.791530999999999</v>
      </c>
      <c r="H33" s="101">
        <v>59.803519999999999</v>
      </c>
      <c r="I33" s="101">
        <v>59.817413000000002</v>
      </c>
      <c r="J33" s="101">
        <v>59.819332000000003</v>
      </c>
      <c r="K33" s="101">
        <v>59.821598000000002</v>
      </c>
      <c r="L33" s="101">
        <v>59.822445000000002</v>
      </c>
      <c r="M33" s="101">
        <v>59.827472999999998</v>
      </c>
      <c r="N33" s="101">
        <v>59.828792999999997</v>
      </c>
      <c r="O33" s="101">
        <v>59.830779999999997</v>
      </c>
      <c r="P33" s="101">
        <v>59.831119999999999</v>
      </c>
      <c r="Q33" s="101">
        <v>59.842136000000004</v>
      </c>
      <c r="R33" s="101">
        <v>59.842136000000004</v>
      </c>
      <c r="S33" s="101">
        <v>59.842136000000004</v>
      </c>
      <c r="T33" s="101">
        <v>59.843197000000004</v>
      </c>
      <c r="U33" s="101">
        <v>59.843197000000004</v>
      </c>
      <c r="V33" s="101">
        <v>59.843231000000003</v>
      </c>
      <c r="W33" s="101">
        <v>59.845177</v>
      </c>
      <c r="X33" s="101">
        <v>59.845177</v>
      </c>
      <c r="Y33" s="101">
        <v>59.848227999999999</v>
      </c>
      <c r="Z33" s="101">
        <v>59.848227999999999</v>
      </c>
      <c r="AA33" s="101">
        <v>59.867775000000002</v>
      </c>
      <c r="AB33" s="101">
        <v>59.867775000000002</v>
      </c>
      <c r="AC33" s="101">
        <v>59.867775000000002</v>
      </c>
      <c r="AD33" s="101">
        <v>59.867775000000002</v>
      </c>
      <c r="AE33" s="101">
        <v>59.867775000000002</v>
      </c>
      <c r="AF33" s="97">
        <v>1.0244E-2</v>
      </c>
      <c r="AG33" s="65"/>
    </row>
    <row r="34" spans="1:33" ht="36.75">
      <c r="A34" s="58" t="s">
        <v>72</v>
      </c>
      <c r="B34" s="95" t="s">
        <v>75</v>
      </c>
      <c r="C34" s="101">
        <v>32.047302000000002</v>
      </c>
      <c r="D34" s="101">
        <v>32.608868000000001</v>
      </c>
      <c r="E34" s="101">
        <v>35.403008</v>
      </c>
      <c r="F34" s="101">
        <v>38.46349</v>
      </c>
      <c r="G34" s="101">
        <v>42.755749000000002</v>
      </c>
      <c r="H34" s="101">
        <v>42.75658</v>
      </c>
      <c r="I34" s="101">
        <v>42.76173</v>
      </c>
      <c r="J34" s="101">
        <v>42.76173</v>
      </c>
      <c r="K34" s="101">
        <v>42.761840999999997</v>
      </c>
      <c r="L34" s="101">
        <v>42.762084999999999</v>
      </c>
      <c r="M34" s="101">
        <v>42.762169</v>
      </c>
      <c r="N34" s="101">
        <v>42.762360000000001</v>
      </c>
      <c r="O34" s="101">
        <v>42.762390000000003</v>
      </c>
      <c r="P34" s="101">
        <v>42.762520000000002</v>
      </c>
      <c r="Q34" s="101">
        <v>42.762554000000002</v>
      </c>
      <c r="R34" s="101">
        <v>42.762698999999998</v>
      </c>
      <c r="S34" s="101">
        <v>42.762756000000003</v>
      </c>
      <c r="T34" s="101">
        <v>42.762824999999999</v>
      </c>
      <c r="U34" s="101">
        <v>42.762897000000002</v>
      </c>
      <c r="V34" s="101">
        <v>42.762962000000002</v>
      </c>
      <c r="W34" s="101">
        <v>42.763016</v>
      </c>
      <c r="X34" s="101">
        <v>42.763103000000001</v>
      </c>
      <c r="Y34" s="101">
        <v>42.763103000000001</v>
      </c>
      <c r="Z34" s="101">
        <v>42.763184000000003</v>
      </c>
      <c r="AA34" s="101">
        <v>42.763184000000003</v>
      </c>
      <c r="AB34" s="101">
        <v>42.763294000000002</v>
      </c>
      <c r="AC34" s="101">
        <v>42.763294000000002</v>
      </c>
      <c r="AD34" s="101">
        <v>42.763393000000001</v>
      </c>
      <c r="AE34" s="101">
        <v>42.763393000000001</v>
      </c>
      <c r="AF34" s="97">
        <v>1.0356000000000001E-2</v>
      </c>
      <c r="AG34" s="65"/>
    </row>
    <row r="35" spans="1:33" ht="60.75">
      <c r="A35" s="58" t="s">
        <v>74</v>
      </c>
      <c r="B35" s="95" t="s">
        <v>77</v>
      </c>
      <c r="C35" s="101">
        <v>41.802036000000001</v>
      </c>
      <c r="D35" s="101">
        <v>43.267200000000003</v>
      </c>
      <c r="E35" s="101">
        <v>44.448151000000003</v>
      </c>
      <c r="F35" s="101">
        <v>47.052714999999999</v>
      </c>
      <c r="G35" s="101">
        <v>48.571758000000003</v>
      </c>
      <c r="H35" s="101">
        <v>49.792529999999999</v>
      </c>
      <c r="I35" s="101">
        <v>52.281478999999997</v>
      </c>
      <c r="J35" s="101">
        <v>53.248958999999999</v>
      </c>
      <c r="K35" s="101">
        <v>53.962006000000002</v>
      </c>
      <c r="L35" s="101">
        <v>54.332034999999998</v>
      </c>
      <c r="M35" s="101">
        <v>54.872646000000003</v>
      </c>
      <c r="N35" s="101">
        <v>55.329352999999998</v>
      </c>
      <c r="O35" s="101">
        <v>55.771633000000001</v>
      </c>
      <c r="P35" s="101">
        <v>56.242725</v>
      </c>
      <c r="Q35" s="101">
        <v>56.632603000000003</v>
      </c>
      <c r="R35" s="101">
        <v>56.856194000000002</v>
      </c>
      <c r="S35" s="101">
        <v>57.030456999999998</v>
      </c>
      <c r="T35" s="101">
        <v>57.310715000000002</v>
      </c>
      <c r="U35" s="101">
        <v>57.240420999999998</v>
      </c>
      <c r="V35" s="101">
        <v>57.306023000000003</v>
      </c>
      <c r="W35" s="101">
        <v>57.371867999999999</v>
      </c>
      <c r="X35" s="101">
        <v>57.326743999999998</v>
      </c>
      <c r="Y35" s="101">
        <v>57.237999000000002</v>
      </c>
      <c r="Z35" s="101">
        <v>57.125121999999998</v>
      </c>
      <c r="AA35" s="101">
        <v>57.475963999999998</v>
      </c>
      <c r="AB35" s="101">
        <v>57.327747000000002</v>
      </c>
      <c r="AC35" s="101">
        <v>57.273457000000001</v>
      </c>
      <c r="AD35" s="101">
        <v>57.524818000000003</v>
      </c>
      <c r="AE35" s="101">
        <v>57.479156000000003</v>
      </c>
      <c r="AF35" s="97">
        <v>1.1439E-2</v>
      </c>
      <c r="AG35" s="65"/>
    </row>
    <row r="36" spans="1:33" ht="24.75">
      <c r="A36" s="58" t="s">
        <v>76</v>
      </c>
      <c r="B36" s="95" t="s">
        <v>79</v>
      </c>
      <c r="C36" s="101">
        <v>56.582644999999999</v>
      </c>
      <c r="D36" s="101">
        <v>58.322226999999998</v>
      </c>
      <c r="E36" s="101">
        <v>59.783313999999997</v>
      </c>
      <c r="F36" s="101">
        <v>64.222374000000002</v>
      </c>
      <c r="G36" s="101">
        <v>65.997482000000005</v>
      </c>
      <c r="H36" s="101">
        <v>68.148635999999996</v>
      </c>
      <c r="I36" s="101">
        <v>72.759444999999999</v>
      </c>
      <c r="J36" s="101">
        <v>74.876166999999995</v>
      </c>
      <c r="K36" s="101">
        <v>76.446303999999998</v>
      </c>
      <c r="L36" s="101">
        <v>77.157302999999999</v>
      </c>
      <c r="M36" s="101">
        <v>78.145363000000003</v>
      </c>
      <c r="N36" s="101">
        <v>78.735664</v>
      </c>
      <c r="O36" s="101">
        <v>79.269256999999996</v>
      </c>
      <c r="P36" s="101">
        <v>79.864814999999993</v>
      </c>
      <c r="Q36" s="101">
        <v>80.311751999999998</v>
      </c>
      <c r="R36" s="101">
        <v>80.510566999999995</v>
      </c>
      <c r="S36" s="101">
        <v>80.643073999999999</v>
      </c>
      <c r="T36" s="101">
        <v>81.042243999999997</v>
      </c>
      <c r="U36" s="101">
        <v>80.790893999999994</v>
      </c>
      <c r="V36" s="101">
        <v>80.999863000000005</v>
      </c>
      <c r="W36" s="101">
        <v>81.213393999999994</v>
      </c>
      <c r="X36" s="101">
        <v>81.251564000000002</v>
      </c>
      <c r="Y36" s="101">
        <v>81.126784999999998</v>
      </c>
      <c r="Z36" s="101">
        <v>80.963654000000005</v>
      </c>
      <c r="AA36" s="101">
        <v>81.962256999999994</v>
      </c>
      <c r="AB36" s="101">
        <v>81.685669000000004</v>
      </c>
      <c r="AC36" s="101">
        <v>81.574020000000004</v>
      </c>
      <c r="AD36" s="101">
        <v>82.338425000000001</v>
      </c>
      <c r="AE36" s="101">
        <v>82.243483999999995</v>
      </c>
      <c r="AF36" s="97">
        <v>1.3446E-2</v>
      </c>
      <c r="AG36" s="65"/>
    </row>
    <row r="37" spans="1:33" ht="36.75">
      <c r="A37" s="58" t="s">
        <v>78</v>
      </c>
      <c r="B37" s="95" t="s">
        <v>81</v>
      </c>
      <c r="C37" s="101">
        <v>36.263930999999999</v>
      </c>
      <c r="D37" s="101">
        <v>37.832123000000003</v>
      </c>
      <c r="E37" s="101">
        <v>39.014805000000003</v>
      </c>
      <c r="F37" s="101">
        <v>41.375152999999997</v>
      </c>
      <c r="G37" s="101">
        <v>42.876761999999999</v>
      </c>
      <c r="H37" s="101">
        <v>43.911583</v>
      </c>
      <c r="I37" s="101">
        <v>45.953789</v>
      </c>
      <c r="J37" s="101">
        <v>46.678477999999998</v>
      </c>
      <c r="K37" s="101">
        <v>47.207011999999999</v>
      </c>
      <c r="L37" s="101">
        <v>47.518374999999999</v>
      </c>
      <c r="M37" s="101">
        <v>47.939487</v>
      </c>
      <c r="N37" s="101">
        <v>48.362620999999997</v>
      </c>
      <c r="O37" s="101">
        <v>48.779860999999997</v>
      </c>
      <c r="P37" s="101">
        <v>49.233046999999999</v>
      </c>
      <c r="Q37" s="101">
        <v>49.585566999999998</v>
      </c>
      <c r="R37" s="101">
        <v>49.838344999999997</v>
      </c>
      <c r="S37" s="101">
        <v>50.048076999999999</v>
      </c>
      <c r="T37" s="101">
        <v>50.325744999999998</v>
      </c>
      <c r="U37" s="101">
        <v>50.338009</v>
      </c>
      <c r="V37" s="101">
        <v>50.426777000000001</v>
      </c>
      <c r="W37" s="101">
        <v>50.517310999999999</v>
      </c>
      <c r="X37" s="101">
        <v>50.542614</v>
      </c>
      <c r="Y37" s="101">
        <v>50.50412</v>
      </c>
      <c r="Z37" s="101">
        <v>50.459384999999997</v>
      </c>
      <c r="AA37" s="101">
        <v>50.618049999999997</v>
      </c>
      <c r="AB37" s="101">
        <v>50.565734999999997</v>
      </c>
      <c r="AC37" s="101">
        <v>50.535651999999999</v>
      </c>
      <c r="AD37" s="101">
        <v>50.739390999999998</v>
      </c>
      <c r="AE37" s="101">
        <v>50.721836000000003</v>
      </c>
      <c r="AF37" s="97">
        <v>1.2055E-2</v>
      </c>
      <c r="AG37" s="65"/>
    </row>
    <row r="38" spans="1:33" ht="48.75">
      <c r="A38" s="58" t="s">
        <v>80</v>
      </c>
      <c r="B38" s="95" t="s">
        <v>83</v>
      </c>
      <c r="C38" s="101">
        <v>37.621077999999997</v>
      </c>
      <c r="D38" s="101">
        <v>38.382415999999999</v>
      </c>
      <c r="E38" s="101">
        <v>39.075671999999997</v>
      </c>
      <c r="F38" s="101">
        <v>40.794502000000001</v>
      </c>
      <c r="G38" s="101">
        <v>41.684994000000003</v>
      </c>
      <c r="H38" s="101">
        <v>42.387779000000002</v>
      </c>
      <c r="I38" s="101">
        <v>43.992404999999998</v>
      </c>
      <c r="J38" s="101">
        <v>44.482399000000001</v>
      </c>
      <c r="K38" s="101">
        <v>44.828845999999999</v>
      </c>
      <c r="L38" s="101">
        <v>45.012852000000002</v>
      </c>
      <c r="M38" s="101">
        <v>45.295108999999997</v>
      </c>
      <c r="N38" s="101">
        <v>45.549660000000003</v>
      </c>
      <c r="O38" s="101">
        <v>45.800465000000003</v>
      </c>
      <c r="P38" s="101">
        <v>46.072913999999997</v>
      </c>
      <c r="Q38" s="101">
        <v>46.308185999999999</v>
      </c>
      <c r="R38" s="101">
        <v>46.454895</v>
      </c>
      <c r="S38" s="101">
        <v>46.573441000000003</v>
      </c>
      <c r="T38" s="101">
        <v>46.763412000000002</v>
      </c>
      <c r="U38" s="101">
        <v>46.743324000000001</v>
      </c>
      <c r="V38" s="101">
        <v>46.781216000000001</v>
      </c>
      <c r="W38" s="101">
        <v>46.812752000000003</v>
      </c>
      <c r="X38" s="101">
        <v>46.781078000000001</v>
      </c>
      <c r="Y38" s="101">
        <v>46.720787000000001</v>
      </c>
      <c r="Z38" s="101">
        <v>46.649310999999997</v>
      </c>
      <c r="AA38" s="101">
        <v>46.812587999999998</v>
      </c>
      <c r="AB38" s="101">
        <v>46.721981</v>
      </c>
      <c r="AC38" s="101">
        <v>46.686661000000001</v>
      </c>
      <c r="AD38" s="101">
        <v>46.844208000000002</v>
      </c>
      <c r="AE38" s="101">
        <v>46.809134999999998</v>
      </c>
      <c r="AF38" s="97">
        <v>7.835E-3</v>
      </c>
      <c r="AG38" s="65"/>
    </row>
    <row r="39" spans="1:33" ht="24.75">
      <c r="A39" s="58" t="s">
        <v>82</v>
      </c>
      <c r="B39" s="95" t="s">
        <v>85</v>
      </c>
      <c r="C39" s="101">
        <v>49.658656999999998</v>
      </c>
      <c r="D39" s="101">
        <v>50.63982</v>
      </c>
      <c r="E39" s="101">
        <v>51.418788999999997</v>
      </c>
      <c r="F39" s="101">
        <v>54.041266999999998</v>
      </c>
      <c r="G39" s="101">
        <v>54.808311000000003</v>
      </c>
      <c r="H39" s="101">
        <v>55.812793999999997</v>
      </c>
      <c r="I39" s="101">
        <v>58.414130999999998</v>
      </c>
      <c r="J39" s="101">
        <v>59.295653999999999</v>
      </c>
      <c r="K39" s="101">
        <v>59.885936999999998</v>
      </c>
      <c r="L39" s="101">
        <v>60.128425999999997</v>
      </c>
      <c r="M39" s="101">
        <v>60.482559000000002</v>
      </c>
      <c r="N39" s="101">
        <v>60.696911</v>
      </c>
      <c r="O39" s="101">
        <v>60.896141</v>
      </c>
      <c r="P39" s="101">
        <v>61.139969000000001</v>
      </c>
      <c r="Q39" s="101">
        <v>61.342109999999998</v>
      </c>
      <c r="R39" s="101">
        <v>61.456459000000002</v>
      </c>
      <c r="S39" s="101">
        <v>61.545490000000001</v>
      </c>
      <c r="T39" s="101">
        <v>61.791069</v>
      </c>
      <c r="U39" s="101">
        <v>61.720492999999998</v>
      </c>
      <c r="V39" s="101">
        <v>61.820892000000001</v>
      </c>
      <c r="W39" s="101">
        <v>61.909644999999998</v>
      </c>
      <c r="X39" s="101">
        <v>61.923454</v>
      </c>
      <c r="Y39" s="101">
        <v>61.848678999999997</v>
      </c>
      <c r="Z39" s="101">
        <v>61.762374999999999</v>
      </c>
      <c r="AA39" s="101">
        <v>62.120818999999997</v>
      </c>
      <c r="AB39" s="101">
        <v>61.989952000000002</v>
      </c>
      <c r="AC39" s="101">
        <v>61.932670999999999</v>
      </c>
      <c r="AD39" s="101">
        <v>62.331699</v>
      </c>
      <c r="AE39" s="101">
        <v>62.272804000000001</v>
      </c>
      <c r="AF39" s="97">
        <v>8.1169999999999992E-3</v>
      </c>
      <c r="AG39" s="65"/>
    </row>
    <row r="40" spans="1:33" ht="36.75">
      <c r="A40" s="58" t="s">
        <v>84</v>
      </c>
      <c r="B40" s="95" t="s">
        <v>87</v>
      </c>
      <c r="C40" s="101">
        <v>32.951321</v>
      </c>
      <c r="D40" s="101">
        <v>33.825710000000001</v>
      </c>
      <c r="E40" s="101">
        <v>34.570250999999999</v>
      </c>
      <c r="F40" s="101">
        <v>36.235542000000002</v>
      </c>
      <c r="G40" s="101">
        <v>37.203814999999999</v>
      </c>
      <c r="H40" s="101">
        <v>37.859802000000002</v>
      </c>
      <c r="I40" s="101">
        <v>39.251300999999998</v>
      </c>
      <c r="J40" s="101">
        <v>39.654640000000001</v>
      </c>
      <c r="K40" s="101">
        <v>39.942870999999997</v>
      </c>
      <c r="L40" s="101">
        <v>40.123778999999999</v>
      </c>
      <c r="M40" s="101">
        <v>40.372107999999997</v>
      </c>
      <c r="N40" s="101">
        <v>40.635685000000002</v>
      </c>
      <c r="O40" s="101">
        <v>40.898228000000003</v>
      </c>
      <c r="P40" s="101">
        <v>41.187041999999998</v>
      </c>
      <c r="Q40" s="101">
        <v>41.415565000000001</v>
      </c>
      <c r="R40" s="101">
        <v>41.589336000000003</v>
      </c>
      <c r="S40" s="101">
        <v>41.735809000000003</v>
      </c>
      <c r="T40" s="101">
        <v>41.930031</v>
      </c>
      <c r="U40" s="101">
        <v>41.954326999999999</v>
      </c>
      <c r="V40" s="101">
        <v>42.014381</v>
      </c>
      <c r="W40" s="101">
        <v>42.070942000000002</v>
      </c>
      <c r="X40" s="101">
        <v>42.089371</v>
      </c>
      <c r="Y40" s="101">
        <v>42.062252000000001</v>
      </c>
      <c r="Z40" s="101">
        <v>42.034523</v>
      </c>
      <c r="AA40" s="101">
        <v>42.106945000000003</v>
      </c>
      <c r="AB40" s="101">
        <v>42.074627</v>
      </c>
      <c r="AC40" s="101">
        <v>42.053328999999998</v>
      </c>
      <c r="AD40" s="101">
        <v>42.192115999999999</v>
      </c>
      <c r="AE40" s="101">
        <v>42.175429999999999</v>
      </c>
      <c r="AF40" s="97">
        <v>8.8529999999999998E-3</v>
      </c>
      <c r="AG40" s="65"/>
    </row>
    <row r="41" spans="1:33" ht="48.75">
      <c r="A41" s="58" t="s">
        <v>86</v>
      </c>
      <c r="B41" s="95" t="s">
        <v>89</v>
      </c>
      <c r="C41" s="101">
        <v>30.687853</v>
      </c>
      <c r="D41" s="101">
        <v>31.308468000000001</v>
      </c>
      <c r="E41" s="101">
        <v>31.873774999999998</v>
      </c>
      <c r="F41" s="101">
        <v>33.275241999999999</v>
      </c>
      <c r="G41" s="101">
        <v>34.001517999999997</v>
      </c>
      <c r="H41" s="101">
        <v>34.574638</v>
      </c>
      <c r="I41" s="101">
        <v>35.883228000000003</v>
      </c>
      <c r="J41" s="101">
        <v>36.282809999999998</v>
      </c>
      <c r="K41" s="101">
        <v>36.565350000000002</v>
      </c>
      <c r="L41" s="101">
        <v>36.715401</v>
      </c>
      <c r="M41" s="101">
        <v>36.945652000000003</v>
      </c>
      <c r="N41" s="101">
        <v>37.153278</v>
      </c>
      <c r="O41" s="101">
        <v>37.357868000000003</v>
      </c>
      <c r="P41" s="101">
        <v>37.580081999999997</v>
      </c>
      <c r="Q41" s="101">
        <v>37.772025999999997</v>
      </c>
      <c r="R41" s="101">
        <v>37.891651000000003</v>
      </c>
      <c r="S41" s="101">
        <v>37.988308000000004</v>
      </c>
      <c r="T41" s="101">
        <v>38.143211000000001</v>
      </c>
      <c r="U41" s="101">
        <v>38.126759</v>
      </c>
      <c r="V41" s="101">
        <v>38.157573999999997</v>
      </c>
      <c r="W41" s="101">
        <v>38.183200999999997</v>
      </c>
      <c r="X41" s="101">
        <v>38.157218999999998</v>
      </c>
      <c r="Y41" s="101">
        <v>38.107975000000003</v>
      </c>
      <c r="Z41" s="101">
        <v>38.049587000000002</v>
      </c>
      <c r="AA41" s="101">
        <v>38.182837999999997</v>
      </c>
      <c r="AB41" s="101">
        <v>38.108822000000004</v>
      </c>
      <c r="AC41" s="101">
        <v>38.080002</v>
      </c>
      <c r="AD41" s="101">
        <v>38.208388999999997</v>
      </c>
      <c r="AE41" s="101">
        <v>38.179749000000001</v>
      </c>
      <c r="AF41" s="97">
        <v>7.8320000000000004E-3</v>
      </c>
      <c r="AG41" s="65"/>
    </row>
    <row r="42" spans="1:33" ht="24.75">
      <c r="A42" s="58" t="s">
        <v>88</v>
      </c>
      <c r="B42" s="95" t="s">
        <v>91</v>
      </c>
      <c r="C42" s="101">
        <v>40.552002000000002</v>
      </c>
      <c r="D42" s="101">
        <v>41.353237</v>
      </c>
      <c r="E42" s="101">
        <v>41.989353000000001</v>
      </c>
      <c r="F42" s="101">
        <v>44.130909000000003</v>
      </c>
      <c r="G42" s="101">
        <v>44.757289999999998</v>
      </c>
      <c r="H42" s="101">
        <v>45.577564000000002</v>
      </c>
      <c r="I42" s="101">
        <v>47.701855000000002</v>
      </c>
      <c r="J42" s="101">
        <v>48.421719000000003</v>
      </c>
      <c r="K42" s="101">
        <v>48.903754999999997</v>
      </c>
      <c r="L42" s="101">
        <v>49.101771999999997</v>
      </c>
      <c r="M42" s="101">
        <v>49.390965000000001</v>
      </c>
      <c r="N42" s="101">
        <v>49.566006000000002</v>
      </c>
      <c r="O42" s="101">
        <v>49.728703000000003</v>
      </c>
      <c r="P42" s="101">
        <v>49.927813999999998</v>
      </c>
      <c r="Q42" s="101">
        <v>50.092888000000002</v>
      </c>
      <c r="R42" s="101">
        <v>50.186264000000001</v>
      </c>
      <c r="S42" s="101">
        <v>50.258968000000003</v>
      </c>
      <c r="T42" s="101">
        <v>50.459515000000003</v>
      </c>
      <c r="U42" s="101">
        <v>50.401878000000004</v>
      </c>
      <c r="V42" s="101">
        <v>50.483868000000001</v>
      </c>
      <c r="W42" s="101">
        <v>50.556342999999998</v>
      </c>
      <c r="X42" s="101">
        <v>50.567619000000001</v>
      </c>
      <c r="Y42" s="101">
        <v>50.506557000000001</v>
      </c>
      <c r="Z42" s="101">
        <v>50.436081000000001</v>
      </c>
      <c r="AA42" s="101">
        <v>50.728789999999996</v>
      </c>
      <c r="AB42" s="101">
        <v>50.621924999999997</v>
      </c>
      <c r="AC42" s="101">
        <v>50.575145999999997</v>
      </c>
      <c r="AD42" s="101">
        <v>50.901001000000001</v>
      </c>
      <c r="AE42" s="101">
        <v>50.852905</v>
      </c>
      <c r="AF42" s="97">
        <v>8.1169999999999992E-3</v>
      </c>
      <c r="AG42" s="65"/>
    </row>
    <row r="43" spans="1:33" ht="36.75">
      <c r="A43" s="58" t="s">
        <v>90</v>
      </c>
      <c r="B43" s="95" t="s">
        <v>93</v>
      </c>
      <c r="C43" s="101">
        <v>26.867122999999999</v>
      </c>
      <c r="D43" s="101">
        <v>27.580062999999999</v>
      </c>
      <c r="E43" s="101">
        <v>28.18713</v>
      </c>
      <c r="F43" s="101">
        <v>29.544938999999999</v>
      </c>
      <c r="G43" s="101">
        <v>30.334429</v>
      </c>
      <c r="H43" s="101">
        <v>30.869291</v>
      </c>
      <c r="I43" s="101">
        <v>32.003860000000003</v>
      </c>
      <c r="J43" s="101">
        <v>32.332729</v>
      </c>
      <c r="K43" s="101">
        <v>32.567737999999999</v>
      </c>
      <c r="L43" s="101">
        <v>32.715243999999998</v>
      </c>
      <c r="M43" s="101">
        <v>32.917721</v>
      </c>
      <c r="N43" s="101">
        <v>33.132629000000001</v>
      </c>
      <c r="O43" s="101">
        <v>33.346694999999997</v>
      </c>
      <c r="P43" s="101">
        <v>33.582183999999998</v>
      </c>
      <c r="Q43" s="101">
        <v>33.768512999999999</v>
      </c>
      <c r="R43" s="101">
        <v>33.910198000000001</v>
      </c>
      <c r="S43" s="101">
        <v>34.029625000000003</v>
      </c>
      <c r="T43" s="101">
        <v>34.187984</v>
      </c>
      <c r="U43" s="101">
        <v>34.207794</v>
      </c>
      <c r="V43" s="101">
        <v>34.25676</v>
      </c>
      <c r="W43" s="101">
        <v>34.302878999999997</v>
      </c>
      <c r="X43" s="101">
        <v>34.317905000000003</v>
      </c>
      <c r="Y43" s="101">
        <v>34.295791999999999</v>
      </c>
      <c r="Z43" s="101">
        <v>34.273186000000003</v>
      </c>
      <c r="AA43" s="101">
        <v>34.332233000000002</v>
      </c>
      <c r="AB43" s="101">
        <v>34.305881999999997</v>
      </c>
      <c r="AC43" s="101">
        <v>34.288516999999999</v>
      </c>
      <c r="AD43" s="101">
        <v>34.401679999999999</v>
      </c>
      <c r="AE43" s="101">
        <v>34.388072999999999</v>
      </c>
      <c r="AF43" s="97">
        <v>8.8529999999999998E-3</v>
      </c>
      <c r="AG43" s="65"/>
    </row>
    <row r="44" spans="1:33" ht="36.75">
      <c r="A44" s="58" t="s">
        <v>92</v>
      </c>
      <c r="B44" s="95" t="s">
        <v>95</v>
      </c>
      <c r="C44" s="101">
        <v>24.416388999999999</v>
      </c>
      <c r="D44" s="101">
        <v>24.836956000000001</v>
      </c>
      <c r="E44" s="101">
        <v>25.286928</v>
      </c>
      <c r="F44" s="101">
        <v>25.785551000000002</v>
      </c>
      <c r="G44" s="101">
        <v>26.309719000000001</v>
      </c>
      <c r="H44" s="101">
        <v>26.853071</v>
      </c>
      <c r="I44" s="101">
        <v>27.439551999999999</v>
      </c>
      <c r="J44" s="101">
        <v>28.039261</v>
      </c>
      <c r="K44" s="101">
        <v>28.645572999999999</v>
      </c>
      <c r="L44" s="101">
        <v>29.223606</v>
      </c>
      <c r="M44" s="101">
        <v>29.795773000000001</v>
      </c>
      <c r="N44" s="101">
        <v>30.329742</v>
      </c>
      <c r="O44" s="101">
        <v>30.858115999999999</v>
      </c>
      <c r="P44" s="101">
        <v>31.383734</v>
      </c>
      <c r="Q44" s="101">
        <v>31.896933000000001</v>
      </c>
      <c r="R44" s="101">
        <v>32.386234000000002</v>
      </c>
      <c r="S44" s="101">
        <v>32.857269000000002</v>
      </c>
      <c r="T44" s="101">
        <v>33.317824999999999</v>
      </c>
      <c r="U44" s="101">
        <v>33.744926</v>
      </c>
      <c r="V44" s="101">
        <v>34.150565999999998</v>
      </c>
      <c r="W44" s="101">
        <v>34.526347999999999</v>
      </c>
      <c r="X44" s="101">
        <v>34.855293000000003</v>
      </c>
      <c r="Y44" s="101">
        <v>35.133709000000003</v>
      </c>
      <c r="Z44" s="101">
        <v>35.376598000000001</v>
      </c>
      <c r="AA44" s="101">
        <v>35.587673000000002</v>
      </c>
      <c r="AB44" s="101">
        <v>35.763168</v>
      </c>
      <c r="AC44" s="101">
        <v>35.911662999999997</v>
      </c>
      <c r="AD44" s="101">
        <v>36.041504000000003</v>
      </c>
      <c r="AE44" s="101">
        <v>36.145099999999999</v>
      </c>
      <c r="AF44" s="97">
        <v>1.4109E-2</v>
      </c>
      <c r="AG44" s="65"/>
    </row>
    <row r="45" spans="1:33" ht="48.75">
      <c r="A45" s="58" t="s">
        <v>94</v>
      </c>
      <c r="B45" s="95" t="s">
        <v>97</v>
      </c>
      <c r="C45" s="101">
        <v>15.821263</v>
      </c>
      <c r="D45" s="101">
        <v>16.131247999999999</v>
      </c>
      <c r="E45" s="101">
        <v>16.678804</v>
      </c>
      <c r="F45" s="101">
        <v>17.193453000000002</v>
      </c>
      <c r="G45" s="101">
        <v>17.382670999999998</v>
      </c>
      <c r="H45" s="101">
        <v>17.655719999999999</v>
      </c>
      <c r="I45" s="101">
        <v>17.641428000000001</v>
      </c>
      <c r="J45" s="101">
        <v>17.714843999999999</v>
      </c>
      <c r="K45" s="101">
        <v>17.746100999999999</v>
      </c>
      <c r="L45" s="101">
        <v>17.752108</v>
      </c>
      <c r="M45" s="101">
        <v>17.726762999999998</v>
      </c>
      <c r="N45" s="101">
        <v>17.703925999999999</v>
      </c>
      <c r="O45" s="101">
        <v>17.685976</v>
      </c>
      <c r="P45" s="101">
        <v>17.669809000000001</v>
      </c>
      <c r="Q45" s="101">
        <v>17.656127999999999</v>
      </c>
      <c r="R45" s="101">
        <v>17.644224000000001</v>
      </c>
      <c r="S45" s="101">
        <v>17.635103000000001</v>
      </c>
      <c r="T45" s="101">
        <v>17.627134000000002</v>
      </c>
      <c r="U45" s="101">
        <v>17.621216</v>
      </c>
      <c r="V45" s="101">
        <v>17.615825999999998</v>
      </c>
      <c r="W45" s="101">
        <v>17.612106000000001</v>
      </c>
      <c r="X45" s="101">
        <v>17.608646</v>
      </c>
      <c r="Y45" s="101">
        <v>17.607035</v>
      </c>
      <c r="Z45" s="101">
        <v>17.606117000000001</v>
      </c>
      <c r="AA45" s="101">
        <v>17.607099999999999</v>
      </c>
      <c r="AB45" s="101">
        <v>17.455801000000001</v>
      </c>
      <c r="AC45" s="101">
        <v>17.469227</v>
      </c>
      <c r="AD45" s="101">
        <v>17.484673999999998</v>
      </c>
      <c r="AE45" s="101">
        <v>17.514999</v>
      </c>
      <c r="AF45" s="97">
        <v>3.6389999999999999E-3</v>
      </c>
      <c r="AG45" s="65"/>
    </row>
    <row r="46" spans="1:33" ht="48.75">
      <c r="A46" s="58" t="s">
        <v>96</v>
      </c>
      <c r="B46" s="95" t="s">
        <v>99</v>
      </c>
      <c r="C46" s="101">
        <v>13.428094</v>
      </c>
      <c r="D46" s="101">
        <v>13.70518</v>
      </c>
      <c r="E46" s="101">
        <v>13.988607999999999</v>
      </c>
      <c r="F46" s="101">
        <v>14.298017</v>
      </c>
      <c r="G46" s="101">
        <v>14.623931000000001</v>
      </c>
      <c r="H46" s="101">
        <v>14.947717000000001</v>
      </c>
      <c r="I46" s="101">
        <v>15.224836</v>
      </c>
      <c r="J46" s="101">
        <v>15.477124999999999</v>
      </c>
      <c r="K46" s="101">
        <v>15.708449999999999</v>
      </c>
      <c r="L46" s="101">
        <v>15.906402999999999</v>
      </c>
      <c r="M46" s="101">
        <v>16.084123999999999</v>
      </c>
      <c r="N46" s="101">
        <v>16.239180000000001</v>
      </c>
      <c r="O46" s="101">
        <v>16.374127999999999</v>
      </c>
      <c r="P46" s="101">
        <v>16.504307000000001</v>
      </c>
      <c r="Q46" s="101">
        <v>16.623000999999999</v>
      </c>
      <c r="R46" s="101">
        <v>16.732641000000001</v>
      </c>
      <c r="S46" s="101">
        <v>16.834803000000001</v>
      </c>
      <c r="T46" s="101">
        <v>16.930444999999999</v>
      </c>
      <c r="U46" s="101">
        <v>17.012526000000001</v>
      </c>
      <c r="V46" s="101">
        <v>17.084282000000002</v>
      </c>
      <c r="W46" s="101">
        <v>17.141766000000001</v>
      </c>
      <c r="X46" s="101">
        <v>17.21096</v>
      </c>
      <c r="Y46" s="101">
        <v>17.279800000000002</v>
      </c>
      <c r="Z46" s="101">
        <v>17.324511999999999</v>
      </c>
      <c r="AA46" s="101">
        <v>17.374506</v>
      </c>
      <c r="AB46" s="101">
        <v>17.402925</v>
      </c>
      <c r="AC46" s="101">
        <v>17.441884999999999</v>
      </c>
      <c r="AD46" s="101">
        <v>17.468942999999999</v>
      </c>
      <c r="AE46" s="101">
        <v>17.502464</v>
      </c>
      <c r="AF46" s="97">
        <v>9.5090000000000001E-3</v>
      </c>
      <c r="AG46" s="65"/>
    </row>
    <row r="47" spans="1:33" ht="24.75">
      <c r="A47" s="58" t="s">
        <v>98</v>
      </c>
      <c r="B47" s="95" t="s">
        <v>100</v>
      </c>
      <c r="C47" s="101">
        <v>7.4724060000000003</v>
      </c>
      <c r="D47" s="101">
        <v>7.5785289999999996</v>
      </c>
      <c r="E47" s="101">
        <v>7.7053229999999999</v>
      </c>
      <c r="F47" s="101">
        <v>7.8485899999999997</v>
      </c>
      <c r="G47" s="101">
        <v>8.002383</v>
      </c>
      <c r="H47" s="101">
        <v>8.1636769999999999</v>
      </c>
      <c r="I47" s="101">
        <v>8.3212849999999996</v>
      </c>
      <c r="J47" s="101">
        <v>8.4797550000000008</v>
      </c>
      <c r="K47" s="101">
        <v>8.6382940000000001</v>
      </c>
      <c r="L47" s="101">
        <v>8.7959300000000002</v>
      </c>
      <c r="M47" s="101">
        <v>8.9485489999999999</v>
      </c>
      <c r="N47" s="101">
        <v>9.0909969999999998</v>
      </c>
      <c r="O47" s="101">
        <v>9.2225160000000006</v>
      </c>
      <c r="P47" s="101">
        <v>9.3430680000000006</v>
      </c>
      <c r="Q47" s="101">
        <v>9.4533149999999999</v>
      </c>
      <c r="R47" s="101">
        <v>9.5530629999999999</v>
      </c>
      <c r="S47" s="101">
        <v>9.6434440000000006</v>
      </c>
      <c r="T47" s="101">
        <v>9.7267100000000006</v>
      </c>
      <c r="U47" s="101">
        <v>9.8045930000000006</v>
      </c>
      <c r="V47" s="101">
        <v>9.8772749999999991</v>
      </c>
      <c r="W47" s="101">
        <v>9.9424309999999991</v>
      </c>
      <c r="X47" s="101">
        <v>10.001567</v>
      </c>
      <c r="Y47" s="101">
        <v>10.055840999999999</v>
      </c>
      <c r="Z47" s="101">
        <v>10.108454</v>
      </c>
      <c r="AA47" s="101">
        <v>10.161227999999999</v>
      </c>
      <c r="AB47" s="101">
        <v>10.213310999999999</v>
      </c>
      <c r="AC47" s="101">
        <v>10.263764</v>
      </c>
      <c r="AD47" s="101">
        <v>10.314513</v>
      </c>
      <c r="AE47" s="101">
        <v>10.365861000000001</v>
      </c>
      <c r="AF47" s="97">
        <v>1.1757999999999999E-2</v>
      </c>
      <c r="AG47" s="65"/>
    </row>
    <row r="48" spans="1:33" ht="36.75">
      <c r="A48" s="55"/>
      <c r="B48" s="94" t="s">
        <v>102</v>
      </c>
      <c r="C48" s="65"/>
      <c r="D48" s="65"/>
      <c r="E48" s="65"/>
      <c r="F48" s="65"/>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65"/>
      <c r="AG48" s="65"/>
    </row>
    <row r="49" spans="1:33">
      <c r="A49" s="58" t="s">
        <v>101</v>
      </c>
      <c r="B49" s="95" t="s">
        <v>103</v>
      </c>
      <c r="C49" s="101">
        <v>72.717087000000006</v>
      </c>
      <c r="D49" s="101">
        <v>73.091971999999998</v>
      </c>
      <c r="E49" s="101">
        <v>73.492531</v>
      </c>
      <c r="F49" s="101">
        <v>74.018456</v>
      </c>
      <c r="G49" s="101">
        <v>74.683121</v>
      </c>
      <c r="H49" s="101">
        <v>75.131766999999996</v>
      </c>
      <c r="I49" s="101">
        <v>75.592140000000001</v>
      </c>
      <c r="J49" s="101">
        <v>76.024017000000001</v>
      </c>
      <c r="K49" s="101">
        <v>76.492362999999997</v>
      </c>
      <c r="L49" s="101">
        <v>77.014213999999996</v>
      </c>
      <c r="M49" s="101">
        <v>77.600960000000001</v>
      </c>
      <c r="N49" s="101">
        <v>78.266677999999999</v>
      </c>
      <c r="O49" s="101">
        <v>78.981505999999996</v>
      </c>
      <c r="P49" s="101">
        <v>79.730591000000004</v>
      </c>
      <c r="Q49" s="101">
        <v>80.489220000000003</v>
      </c>
      <c r="R49" s="101">
        <v>81.260979000000006</v>
      </c>
      <c r="S49" s="101">
        <v>82.048454000000007</v>
      </c>
      <c r="T49" s="101">
        <v>82.814575000000005</v>
      </c>
      <c r="U49" s="101">
        <v>83.594772000000006</v>
      </c>
      <c r="V49" s="101">
        <v>84.382309000000006</v>
      </c>
      <c r="W49" s="101">
        <v>85.171204000000003</v>
      </c>
      <c r="X49" s="101">
        <v>85.974022000000005</v>
      </c>
      <c r="Y49" s="101">
        <v>86.764037999999999</v>
      </c>
      <c r="Z49" s="101">
        <v>87.549926999999997</v>
      </c>
      <c r="AA49" s="101">
        <v>88.321090999999996</v>
      </c>
      <c r="AB49" s="101">
        <v>89.091155999999998</v>
      </c>
      <c r="AC49" s="101">
        <v>89.849761999999998</v>
      </c>
      <c r="AD49" s="101">
        <v>90.593376000000006</v>
      </c>
      <c r="AE49" s="101">
        <v>91.328147999999999</v>
      </c>
      <c r="AF49" s="97">
        <v>8.1720000000000004E-3</v>
      </c>
      <c r="AG49" s="65"/>
    </row>
    <row r="50" spans="1:33" ht="36.75">
      <c r="A50" s="55"/>
      <c r="B50" s="94" t="s">
        <v>105</v>
      </c>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row>
    <row r="51" spans="1:33">
      <c r="A51" s="58" t="s">
        <v>104</v>
      </c>
      <c r="B51" s="95" t="s">
        <v>65</v>
      </c>
      <c r="C51" s="101">
        <v>3.3663400000000001</v>
      </c>
      <c r="D51" s="101">
        <v>3.3698929999999998</v>
      </c>
      <c r="E51" s="101">
        <v>3.3734500000000001</v>
      </c>
      <c r="F51" s="101">
        <v>3.3770099999999998</v>
      </c>
      <c r="G51" s="101">
        <v>3.3805740000000002</v>
      </c>
      <c r="H51" s="101">
        <v>3.3841420000000002</v>
      </c>
      <c r="I51" s="101">
        <v>3.3877130000000002</v>
      </c>
      <c r="J51" s="101">
        <v>3.391289</v>
      </c>
      <c r="K51" s="101">
        <v>3.3948680000000002</v>
      </c>
      <c r="L51" s="101">
        <v>3.3984510000000001</v>
      </c>
      <c r="M51" s="101">
        <v>3.402037</v>
      </c>
      <c r="N51" s="101">
        <v>3.4056280000000001</v>
      </c>
      <c r="O51" s="101">
        <v>3.4092220000000002</v>
      </c>
      <c r="P51" s="101">
        <v>3.41282</v>
      </c>
      <c r="Q51" s="101">
        <v>3.4164219999999998</v>
      </c>
      <c r="R51" s="101">
        <v>3.4200270000000002</v>
      </c>
      <c r="S51" s="101">
        <v>3.4236369999999998</v>
      </c>
      <c r="T51" s="101">
        <v>3.4272499999999999</v>
      </c>
      <c r="U51" s="101">
        <v>3.4308670000000001</v>
      </c>
      <c r="V51" s="101">
        <v>3.434488</v>
      </c>
      <c r="W51" s="101">
        <v>3.438113</v>
      </c>
      <c r="X51" s="101">
        <v>3.4417409999999999</v>
      </c>
      <c r="Y51" s="101">
        <v>3.445373</v>
      </c>
      <c r="Z51" s="101">
        <v>3.4490099999999999</v>
      </c>
      <c r="AA51" s="101">
        <v>3.4526490000000001</v>
      </c>
      <c r="AB51" s="101">
        <v>3.4562930000000001</v>
      </c>
      <c r="AC51" s="101">
        <v>3.4599410000000002</v>
      </c>
      <c r="AD51" s="101">
        <v>3.4635929999999999</v>
      </c>
      <c r="AE51" s="101">
        <v>3.4672480000000001</v>
      </c>
      <c r="AF51" s="97">
        <v>1.0549999999999999E-3</v>
      </c>
      <c r="AG51" s="65"/>
    </row>
    <row r="52" spans="1:33" ht="36.75">
      <c r="A52" s="58" t="s">
        <v>106</v>
      </c>
      <c r="B52" s="95" t="s">
        <v>66</v>
      </c>
      <c r="C52" s="101">
        <v>4.8202259999999999</v>
      </c>
      <c r="D52" s="101">
        <v>4.8389660000000001</v>
      </c>
      <c r="E52" s="101">
        <v>4.8577789999999998</v>
      </c>
      <c r="F52" s="101">
        <v>4.876665</v>
      </c>
      <c r="G52" s="101">
        <v>4.8956239999999998</v>
      </c>
      <c r="H52" s="101">
        <v>4.9146570000000001</v>
      </c>
      <c r="I52" s="101">
        <v>4.933764</v>
      </c>
      <c r="J52" s="101">
        <v>4.9529449999999997</v>
      </c>
      <c r="K52" s="101">
        <v>4.9722</v>
      </c>
      <c r="L52" s="101">
        <v>4.9915310000000002</v>
      </c>
      <c r="M52" s="101">
        <v>5.0109370000000002</v>
      </c>
      <c r="N52" s="101">
        <v>5.0304180000000001</v>
      </c>
      <c r="O52" s="101">
        <v>5.0499749999999999</v>
      </c>
      <c r="P52" s="101">
        <v>5.0696079999999997</v>
      </c>
      <c r="Q52" s="101">
        <v>5.0893170000000003</v>
      </c>
      <c r="R52" s="101">
        <v>5.1091030000000002</v>
      </c>
      <c r="S52" s="101">
        <v>5.1289660000000001</v>
      </c>
      <c r="T52" s="101">
        <v>5.1489060000000002</v>
      </c>
      <c r="U52" s="101">
        <v>5.1689230000000004</v>
      </c>
      <c r="V52" s="101">
        <v>5.189019</v>
      </c>
      <c r="W52" s="101">
        <v>5.2091919999999998</v>
      </c>
      <c r="X52" s="101">
        <v>5.2294450000000001</v>
      </c>
      <c r="Y52" s="101">
        <v>5.2497749999999996</v>
      </c>
      <c r="Z52" s="101">
        <v>5.2701849999999997</v>
      </c>
      <c r="AA52" s="101">
        <v>5.2906740000000001</v>
      </c>
      <c r="AB52" s="101">
        <v>5.3112430000000002</v>
      </c>
      <c r="AC52" s="101">
        <v>5.3318919999999999</v>
      </c>
      <c r="AD52" s="101">
        <v>5.3526210000000001</v>
      </c>
      <c r="AE52" s="101">
        <v>5.3734299999999999</v>
      </c>
      <c r="AF52" s="97">
        <v>3.888E-3</v>
      </c>
      <c r="AG52" s="65"/>
    </row>
    <row r="53" spans="1:33">
      <c r="A53" s="55"/>
      <c r="B53" s="65"/>
      <c r="C53" s="65"/>
      <c r="D53" s="65"/>
      <c r="E53" s="65"/>
      <c r="F53" s="65"/>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65"/>
      <c r="AG53" s="65"/>
    </row>
    <row r="54" spans="1:33" ht="24.75">
      <c r="A54" s="55"/>
      <c r="B54" s="94" t="s">
        <v>107</v>
      </c>
      <c r="C54" s="65"/>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65"/>
      <c r="AG54" s="65"/>
    </row>
    <row r="55" spans="1:33" ht="36.75">
      <c r="A55" s="55"/>
      <c r="B55" s="94" t="s">
        <v>109</v>
      </c>
      <c r="C55" s="65"/>
      <c r="D55" s="65"/>
      <c r="E55" s="65"/>
      <c r="F55" s="65"/>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65"/>
      <c r="AG55" s="65"/>
    </row>
    <row r="56" spans="1:33" ht="36.75">
      <c r="A56" s="58" t="s">
        <v>108</v>
      </c>
      <c r="B56" s="95" t="s">
        <v>111</v>
      </c>
      <c r="C56" s="96">
        <v>14.541973</v>
      </c>
      <c r="D56" s="96">
        <v>14.586114</v>
      </c>
      <c r="E56" s="96">
        <v>14.429691999999999</v>
      </c>
      <c r="F56" s="96">
        <v>14.201924999999999</v>
      </c>
      <c r="G56" s="96">
        <v>14.016909</v>
      </c>
      <c r="H56" s="96">
        <v>13.860763</v>
      </c>
      <c r="I56" s="96">
        <v>13.679087000000001</v>
      </c>
      <c r="J56" s="96">
        <v>13.473832</v>
      </c>
      <c r="K56" s="96">
        <v>13.253083</v>
      </c>
      <c r="L56" s="96">
        <v>13.044086</v>
      </c>
      <c r="M56" s="96">
        <v>12.836978</v>
      </c>
      <c r="N56" s="96">
        <v>12.674039</v>
      </c>
      <c r="O56" s="96">
        <v>12.534656</v>
      </c>
      <c r="P56" s="96">
        <v>12.394664000000001</v>
      </c>
      <c r="Q56" s="96">
        <v>12.251548</v>
      </c>
      <c r="R56" s="96">
        <v>12.130822</v>
      </c>
      <c r="S56" s="96">
        <v>12.028416</v>
      </c>
      <c r="T56" s="96">
        <v>11.933923</v>
      </c>
      <c r="U56" s="96">
        <v>11.864001</v>
      </c>
      <c r="V56" s="96">
        <v>11.805396</v>
      </c>
      <c r="W56" s="96">
        <v>11.762741999999999</v>
      </c>
      <c r="X56" s="96">
        <v>11.733644</v>
      </c>
      <c r="Y56" s="96">
        <v>11.725387</v>
      </c>
      <c r="Z56" s="96">
        <v>11.735775</v>
      </c>
      <c r="AA56" s="96">
        <v>11.770763000000001</v>
      </c>
      <c r="AB56" s="96">
        <v>11.824349</v>
      </c>
      <c r="AC56" s="96">
        <v>11.889715000000001</v>
      </c>
      <c r="AD56" s="96">
        <v>11.962910000000001</v>
      </c>
      <c r="AE56" s="96">
        <v>12.054455000000001</v>
      </c>
      <c r="AF56" s="97">
        <v>-6.6779999999999999E-3</v>
      </c>
      <c r="AG56" s="65"/>
    </row>
    <row r="57" spans="1:33" ht="48.75">
      <c r="A57" s="58" t="s">
        <v>110</v>
      </c>
      <c r="B57" s="95" t="s">
        <v>113</v>
      </c>
      <c r="C57" s="96">
        <v>0.95150299999999999</v>
      </c>
      <c r="D57" s="96">
        <v>0.94255800000000001</v>
      </c>
      <c r="E57" s="96">
        <v>0.92534000000000005</v>
      </c>
      <c r="F57" s="96">
        <v>0.91245200000000004</v>
      </c>
      <c r="G57" s="96">
        <v>0.903111</v>
      </c>
      <c r="H57" s="96">
        <v>0.89480700000000002</v>
      </c>
      <c r="I57" s="96">
        <v>0.88838499999999998</v>
      </c>
      <c r="J57" s="96">
        <v>0.88299499999999997</v>
      </c>
      <c r="K57" s="96">
        <v>0.87703299999999995</v>
      </c>
      <c r="L57" s="96">
        <v>0.87279099999999998</v>
      </c>
      <c r="M57" s="96">
        <v>0.87179099999999998</v>
      </c>
      <c r="N57" s="96">
        <v>0.87186799999999998</v>
      </c>
      <c r="O57" s="96">
        <v>0.87303399999999998</v>
      </c>
      <c r="P57" s="96">
        <v>0.87507400000000002</v>
      </c>
      <c r="Q57" s="96">
        <v>0.87749999999999995</v>
      </c>
      <c r="R57" s="96">
        <v>0.881023</v>
      </c>
      <c r="S57" s="96">
        <v>0.88554100000000002</v>
      </c>
      <c r="T57" s="96">
        <v>0.88979600000000003</v>
      </c>
      <c r="U57" s="96">
        <v>0.896146</v>
      </c>
      <c r="V57" s="96">
        <v>0.90392399999999995</v>
      </c>
      <c r="W57" s="96">
        <v>0.91192099999999998</v>
      </c>
      <c r="X57" s="96">
        <v>0.91867500000000002</v>
      </c>
      <c r="Y57" s="96">
        <v>0.92472100000000002</v>
      </c>
      <c r="Z57" s="96">
        <v>0.93183000000000005</v>
      </c>
      <c r="AA57" s="96">
        <v>0.93994</v>
      </c>
      <c r="AB57" s="96">
        <v>0.94994999999999996</v>
      </c>
      <c r="AC57" s="96">
        <v>0.95831999999999995</v>
      </c>
      <c r="AD57" s="96">
        <v>0.96721000000000001</v>
      </c>
      <c r="AE57" s="96">
        <v>0.97889800000000005</v>
      </c>
      <c r="AF57" s="97">
        <v>1.0139999999999999E-3</v>
      </c>
      <c r="AG57" s="65"/>
    </row>
    <row r="58" spans="1:33" ht="36.75">
      <c r="A58" s="58" t="s">
        <v>112</v>
      </c>
      <c r="B58" s="95" t="s">
        <v>115</v>
      </c>
      <c r="C58" s="96">
        <v>0.21216299999999999</v>
      </c>
      <c r="D58" s="96">
        <v>0.22231200000000001</v>
      </c>
      <c r="E58" s="96">
        <v>0.22695699999999999</v>
      </c>
      <c r="F58" s="96">
        <v>0.22801299999999999</v>
      </c>
      <c r="G58" s="96">
        <v>0.228798</v>
      </c>
      <c r="H58" s="96">
        <v>0.229238</v>
      </c>
      <c r="I58" s="96">
        <v>0.229403</v>
      </c>
      <c r="J58" s="96">
        <v>0.229156</v>
      </c>
      <c r="K58" s="96">
        <v>0.228548</v>
      </c>
      <c r="L58" s="96">
        <v>0.22755600000000001</v>
      </c>
      <c r="M58" s="96">
        <v>0.22653000000000001</v>
      </c>
      <c r="N58" s="96">
        <v>0.22600500000000001</v>
      </c>
      <c r="O58" s="96">
        <v>0.22533600000000001</v>
      </c>
      <c r="P58" s="96">
        <v>0.22447300000000001</v>
      </c>
      <c r="Q58" s="96">
        <v>0.223496</v>
      </c>
      <c r="R58" s="96">
        <v>0.22194</v>
      </c>
      <c r="S58" s="96">
        <v>0.22057599999999999</v>
      </c>
      <c r="T58" s="96">
        <v>0.21909899999999999</v>
      </c>
      <c r="U58" s="96">
        <v>0.2175</v>
      </c>
      <c r="V58" s="96">
        <v>0.215784</v>
      </c>
      <c r="W58" s="96">
        <v>0.214032</v>
      </c>
      <c r="X58" s="96">
        <v>0.21201700000000001</v>
      </c>
      <c r="Y58" s="96">
        <v>0.21015400000000001</v>
      </c>
      <c r="Z58" s="96">
        <v>0.20821500000000001</v>
      </c>
      <c r="AA58" s="96">
        <v>0.206535</v>
      </c>
      <c r="AB58" s="96">
        <v>0.20446300000000001</v>
      </c>
      <c r="AC58" s="96">
        <v>0.20246</v>
      </c>
      <c r="AD58" s="96">
        <v>0.20028199999999999</v>
      </c>
      <c r="AE58" s="96">
        <v>0.198183</v>
      </c>
      <c r="AF58" s="97">
        <v>-2.4320000000000001E-3</v>
      </c>
      <c r="AG58" s="65"/>
    </row>
    <row r="59" spans="1:33" ht="24.75">
      <c r="A59" s="58" t="s">
        <v>114</v>
      </c>
      <c r="B59" s="95" t="s">
        <v>117</v>
      </c>
      <c r="C59" s="96">
        <v>5.9211260000000001</v>
      </c>
      <c r="D59" s="96">
        <v>5.8150050000000002</v>
      </c>
      <c r="E59" s="96">
        <v>5.7261790000000001</v>
      </c>
      <c r="F59" s="96">
        <v>5.6708869999999996</v>
      </c>
      <c r="G59" s="96">
        <v>5.6364150000000004</v>
      </c>
      <c r="H59" s="96">
        <v>5.5889559999999996</v>
      </c>
      <c r="I59" s="96">
        <v>5.5406930000000001</v>
      </c>
      <c r="J59" s="96">
        <v>5.4803899999999999</v>
      </c>
      <c r="K59" s="96">
        <v>5.4188489999999998</v>
      </c>
      <c r="L59" s="96">
        <v>5.3674910000000002</v>
      </c>
      <c r="M59" s="96">
        <v>5.3360620000000001</v>
      </c>
      <c r="N59" s="96">
        <v>5.3021260000000003</v>
      </c>
      <c r="O59" s="96">
        <v>5.2741230000000003</v>
      </c>
      <c r="P59" s="96">
        <v>5.25631</v>
      </c>
      <c r="Q59" s="96">
        <v>5.2378020000000003</v>
      </c>
      <c r="R59" s="96">
        <v>5.2322259999999998</v>
      </c>
      <c r="S59" s="96">
        <v>5.2306210000000002</v>
      </c>
      <c r="T59" s="96">
        <v>5.2322899999999999</v>
      </c>
      <c r="U59" s="96">
        <v>5.2416010000000002</v>
      </c>
      <c r="V59" s="96">
        <v>5.2565660000000003</v>
      </c>
      <c r="W59" s="96">
        <v>5.2744609999999996</v>
      </c>
      <c r="X59" s="96">
        <v>5.2923179999999999</v>
      </c>
      <c r="Y59" s="96">
        <v>5.3090260000000002</v>
      </c>
      <c r="Z59" s="96">
        <v>5.323563</v>
      </c>
      <c r="AA59" s="96">
        <v>5.3446429999999996</v>
      </c>
      <c r="AB59" s="96">
        <v>5.367305</v>
      </c>
      <c r="AC59" s="96">
        <v>5.3838540000000004</v>
      </c>
      <c r="AD59" s="96">
        <v>5.4034690000000003</v>
      </c>
      <c r="AE59" s="96">
        <v>5.43954</v>
      </c>
      <c r="AF59" s="97">
        <v>-3.0249999999999999E-3</v>
      </c>
      <c r="AG59" s="65"/>
    </row>
    <row r="60" spans="1:33" ht="24.75">
      <c r="A60" s="58" t="s">
        <v>116</v>
      </c>
      <c r="B60" s="95" t="s">
        <v>119</v>
      </c>
      <c r="C60" s="96">
        <v>4.3913000000000001E-2</v>
      </c>
      <c r="D60" s="96">
        <v>4.5564E-2</v>
      </c>
      <c r="E60" s="96">
        <v>4.6540999999999999E-2</v>
      </c>
      <c r="F60" s="96">
        <v>4.7204999999999997E-2</v>
      </c>
      <c r="G60" s="96">
        <v>4.7899999999999998E-2</v>
      </c>
      <c r="H60" s="96">
        <v>4.8571000000000003E-2</v>
      </c>
      <c r="I60" s="96">
        <v>4.9133000000000003E-2</v>
      </c>
      <c r="J60" s="96">
        <v>4.9707000000000001E-2</v>
      </c>
      <c r="K60" s="96">
        <v>5.015E-2</v>
      </c>
      <c r="L60" s="96">
        <v>5.0598999999999998E-2</v>
      </c>
      <c r="M60" s="96">
        <v>5.1139999999999998E-2</v>
      </c>
      <c r="N60" s="96">
        <v>5.1727000000000002E-2</v>
      </c>
      <c r="O60" s="96">
        <v>5.2368999999999999E-2</v>
      </c>
      <c r="P60" s="96">
        <v>5.2923999999999999E-2</v>
      </c>
      <c r="Q60" s="96">
        <v>5.3456999999999998E-2</v>
      </c>
      <c r="R60" s="96">
        <v>5.3973E-2</v>
      </c>
      <c r="S60" s="96">
        <v>5.4510000000000003E-2</v>
      </c>
      <c r="T60" s="96">
        <v>5.5034E-2</v>
      </c>
      <c r="U60" s="96">
        <v>5.5627000000000003E-2</v>
      </c>
      <c r="V60" s="96">
        <v>5.6181000000000002E-2</v>
      </c>
      <c r="W60" s="96">
        <v>5.6753999999999999E-2</v>
      </c>
      <c r="X60" s="96">
        <v>5.7258000000000003E-2</v>
      </c>
      <c r="Y60" s="96">
        <v>5.7815999999999999E-2</v>
      </c>
      <c r="Z60" s="96">
        <v>5.8367000000000002E-2</v>
      </c>
      <c r="AA60" s="96">
        <v>5.9116000000000002E-2</v>
      </c>
      <c r="AB60" s="96">
        <v>5.9750999999999999E-2</v>
      </c>
      <c r="AC60" s="96">
        <v>6.0444999999999999E-2</v>
      </c>
      <c r="AD60" s="96">
        <v>6.1081000000000003E-2</v>
      </c>
      <c r="AE60" s="96">
        <v>6.1848E-2</v>
      </c>
      <c r="AF60" s="97">
        <v>1.2305999999999999E-2</v>
      </c>
      <c r="AG60" s="65"/>
    </row>
    <row r="61" spans="1:33" ht="24.75">
      <c r="A61" s="58" t="s">
        <v>118</v>
      </c>
      <c r="B61" s="95" t="s">
        <v>121</v>
      </c>
      <c r="C61" s="96">
        <v>0.48138199999999998</v>
      </c>
      <c r="D61" s="96">
        <v>0.47482200000000002</v>
      </c>
      <c r="E61" s="96">
        <v>0.49412899999999998</v>
      </c>
      <c r="F61" s="96">
        <v>0.48220400000000002</v>
      </c>
      <c r="G61" s="96">
        <v>0.46188000000000001</v>
      </c>
      <c r="H61" s="96">
        <v>0.44609500000000002</v>
      </c>
      <c r="I61" s="96">
        <v>0.439745</v>
      </c>
      <c r="J61" s="96">
        <v>0.44452599999999998</v>
      </c>
      <c r="K61" s="96">
        <v>0.44189200000000001</v>
      </c>
      <c r="L61" s="96">
        <v>0.44342300000000001</v>
      </c>
      <c r="M61" s="96">
        <v>0.44743699999999997</v>
      </c>
      <c r="N61" s="96">
        <v>0.45064799999999999</v>
      </c>
      <c r="O61" s="96">
        <v>0.45266600000000001</v>
      </c>
      <c r="P61" s="96">
        <v>0.455515</v>
      </c>
      <c r="Q61" s="96">
        <v>0.45589400000000002</v>
      </c>
      <c r="R61" s="96">
        <v>0.45686199999999999</v>
      </c>
      <c r="S61" s="96">
        <v>0.45827499999999999</v>
      </c>
      <c r="T61" s="96">
        <v>0.45760899999999999</v>
      </c>
      <c r="U61" s="96">
        <v>0.45812799999999998</v>
      </c>
      <c r="V61" s="96">
        <v>0.461673</v>
      </c>
      <c r="W61" s="96">
        <v>0.464588</v>
      </c>
      <c r="X61" s="96">
        <v>0.46493699999999999</v>
      </c>
      <c r="Y61" s="96">
        <v>0.46492299999999998</v>
      </c>
      <c r="Z61" s="96">
        <v>0.46477099999999999</v>
      </c>
      <c r="AA61" s="96">
        <v>0.46576699999999999</v>
      </c>
      <c r="AB61" s="96">
        <v>0.46815499999999999</v>
      </c>
      <c r="AC61" s="96">
        <v>0.47133999999999998</v>
      </c>
      <c r="AD61" s="96">
        <v>0.47259899999999999</v>
      </c>
      <c r="AE61" s="96">
        <v>0.47572900000000001</v>
      </c>
      <c r="AF61" s="97">
        <v>-4.2200000000000001E-4</v>
      </c>
      <c r="AG61" s="65"/>
    </row>
    <row r="62" spans="1:33" ht="36.75">
      <c r="A62" s="58" t="s">
        <v>120</v>
      </c>
      <c r="B62" s="95" t="s">
        <v>123</v>
      </c>
      <c r="C62" s="96">
        <v>9.8239000000000007E-2</v>
      </c>
      <c r="D62" s="96">
        <v>9.8920999999999995E-2</v>
      </c>
      <c r="E62" s="96">
        <v>9.8114999999999994E-2</v>
      </c>
      <c r="F62" s="96">
        <v>9.7346000000000002E-2</v>
      </c>
      <c r="G62" s="96">
        <v>9.6685999999999994E-2</v>
      </c>
      <c r="H62" s="96">
        <v>9.5823000000000005E-2</v>
      </c>
      <c r="I62" s="96">
        <v>9.4964999999999994E-2</v>
      </c>
      <c r="J62" s="96">
        <v>9.3891000000000002E-2</v>
      </c>
      <c r="K62" s="96">
        <v>9.2919000000000002E-2</v>
      </c>
      <c r="L62" s="96">
        <v>9.2030000000000001E-2</v>
      </c>
      <c r="M62" s="96">
        <v>9.1400999999999996E-2</v>
      </c>
      <c r="N62" s="96">
        <v>9.0674000000000005E-2</v>
      </c>
      <c r="O62" s="96">
        <v>8.9934E-2</v>
      </c>
      <c r="P62" s="96">
        <v>8.9168999999999998E-2</v>
      </c>
      <c r="Q62" s="96">
        <v>8.8332999999999995E-2</v>
      </c>
      <c r="R62" s="96">
        <v>8.7614999999999998E-2</v>
      </c>
      <c r="S62" s="96">
        <v>8.6832999999999994E-2</v>
      </c>
      <c r="T62" s="96">
        <v>8.6156999999999997E-2</v>
      </c>
      <c r="U62" s="96">
        <v>8.5473999999999994E-2</v>
      </c>
      <c r="V62" s="96">
        <v>8.4846000000000005E-2</v>
      </c>
      <c r="W62" s="96">
        <v>8.4274000000000002E-2</v>
      </c>
      <c r="X62" s="96">
        <v>8.3705000000000002E-2</v>
      </c>
      <c r="Y62" s="96">
        <v>8.3102999999999996E-2</v>
      </c>
      <c r="Z62" s="96">
        <v>8.2418000000000005E-2</v>
      </c>
      <c r="AA62" s="96">
        <v>8.1855999999999998E-2</v>
      </c>
      <c r="AB62" s="96">
        <v>8.1249000000000002E-2</v>
      </c>
      <c r="AC62" s="96">
        <v>8.0573000000000006E-2</v>
      </c>
      <c r="AD62" s="96">
        <v>7.9990000000000006E-2</v>
      </c>
      <c r="AE62" s="96">
        <v>7.9592999999999997E-2</v>
      </c>
      <c r="AF62" s="97">
        <v>-7.489E-3</v>
      </c>
      <c r="AG62" s="65"/>
    </row>
    <row r="63" spans="1:33" ht="48.75">
      <c r="A63" s="58" t="s">
        <v>122</v>
      </c>
      <c r="B63" s="95" t="s">
        <v>125</v>
      </c>
      <c r="C63" s="96">
        <v>0.93502799999999997</v>
      </c>
      <c r="D63" s="96">
        <v>0.88183</v>
      </c>
      <c r="E63" s="96">
        <v>0.87772700000000003</v>
      </c>
      <c r="F63" s="96">
        <v>0.87860400000000005</v>
      </c>
      <c r="G63" s="96">
        <v>0.87124999999999997</v>
      </c>
      <c r="H63" s="96">
        <v>0.86844900000000003</v>
      </c>
      <c r="I63" s="96">
        <v>0.86268900000000004</v>
      </c>
      <c r="J63" s="96">
        <v>0.85914199999999996</v>
      </c>
      <c r="K63" s="96">
        <v>0.85663400000000001</v>
      </c>
      <c r="L63" s="96">
        <v>0.85713600000000001</v>
      </c>
      <c r="M63" s="96">
        <v>0.857437</v>
      </c>
      <c r="N63" s="96">
        <v>0.85799999999999998</v>
      </c>
      <c r="O63" s="96">
        <v>0.85775999999999997</v>
      </c>
      <c r="P63" s="96">
        <v>0.85821800000000004</v>
      </c>
      <c r="Q63" s="96">
        <v>0.85754699999999995</v>
      </c>
      <c r="R63" s="96">
        <v>0.85761399999999999</v>
      </c>
      <c r="S63" s="96">
        <v>0.85763500000000004</v>
      </c>
      <c r="T63" s="96">
        <v>0.85734999999999995</v>
      </c>
      <c r="U63" s="96">
        <v>0.85724500000000003</v>
      </c>
      <c r="V63" s="96">
        <v>0.85730099999999998</v>
      </c>
      <c r="W63" s="96">
        <v>0.85782999999999998</v>
      </c>
      <c r="X63" s="96">
        <v>0.85782000000000003</v>
      </c>
      <c r="Y63" s="96">
        <v>0.85804800000000003</v>
      </c>
      <c r="Z63" s="96">
        <v>0.85806800000000005</v>
      </c>
      <c r="AA63" s="96">
        <v>0.86063299999999998</v>
      </c>
      <c r="AB63" s="96">
        <v>0.86092400000000002</v>
      </c>
      <c r="AC63" s="96">
        <v>0.85983399999999999</v>
      </c>
      <c r="AD63" s="96">
        <v>0.85912200000000005</v>
      </c>
      <c r="AE63" s="96">
        <v>0.85809500000000005</v>
      </c>
      <c r="AF63" s="97">
        <v>-3.0620000000000001E-3</v>
      </c>
      <c r="AG63" s="65"/>
    </row>
    <row r="64" spans="1:33" ht="36.75">
      <c r="A64" s="58" t="s">
        <v>124</v>
      </c>
      <c r="B64" s="95" t="s">
        <v>127</v>
      </c>
      <c r="C64" s="96">
        <v>0.20283699999999999</v>
      </c>
      <c r="D64" s="96">
        <v>0.19916300000000001</v>
      </c>
      <c r="E64" s="96">
        <v>0.19580500000000001</v>
      </c>
      <c r="F64" s="96">
        <v>0.19373699999999999</v>
      </c>
      <c r="G64" s="96">
        <v>0.19281300000000001</v>
      </c>
      <c r="H64" s="96">
        <v>0.19189700000000001</v>
      </c>
      <c r="I64" s="96">
        <v>0.19073399999999999</v>
      </c>
      <c r="J64" s="96">
        <v>0.18920999999999999</v>
      </c>
      <c r="K64" s="96">
        <v>0.18740399999999999</v>
      </c>
      <c r="L64" s="96">
        <v>0.18567700000000001</v>
      </c>
      <c r="M64" s="96">
        <v>0.18446699999999999</v>
      </c>
      <c r="N64" s="96">
        <v>0.18361</v>
      </c>
      <c r="O64" s="96">
        <v>0.182778</v>
      </c>
      <c r="P64" s="96">
        <v>0.18199799999999999</v>
      </c>
      <c r="Q64" s="96">
        <v>0.18145</v>
      </c>
      <c r="R64" s="96">
        <v>0.18110599999999999</v>
      </c>
      <c r="S64" s="96">
        <v>0.18074599999999999</v>
      </c>
      <c r="T64" s="96">
        <v>0.18038299999999999</v>
      </c>
      <c r="U64" s="96">
        <v>0.18029500000000001</v>
      </c>
      <c r="V64" s="96">
        <v>0.18016099999999999</v>
      </c>
      <c r="W64" s="96">
        <v>0.17998800000000001</v>
      </c>
      <c r="X64" s="96">
        <v>0.179814</v>
      </c>
      <c r="Y64" s="96">
        <v>0.17955699999999999</v>
      </c>
      <c r="Z64" s="96">
        <v>0.17924399999999999</v>
      </c>
      <c r="AA64" s="96">
        <v>0.17895</v>
      </c>
      <c r="AB64" s="96">
        <v>0.178728</v>
      </c>
      <c r="AC64" s="96">
        <v>0.17849100000000001</v>
      </c>
      <c r="AD64" s="96">
        <v>0.178228</v>
      </c>
      <c r="AE64" s="96">
        <v>0.17815600000000001</v>
      </c>
      <c r="AF64" s="97">
        <v>-4.6230000000000004E-3</v>
      </c>
      <c r="AG64" s="65"/>
    </row>
    <row r="65" spans="1:33">
      <c r="A65" s="58" t="s">
        <v>126</v>
      </c>
      <c r="B65" s="95" t="s">
        <v>129</v>
      </c>
      <c r="C65" s="96">
        <v>2.8028080000000002</v>
      </c>
      <c r="D65" s="96">
        <v>3.008168</v>
      </c>
      <c r="E65" s="96">
        <v>3.0512030000000001</v>
      </c>
      <c r="F65" s="96">
        <v>3.0571109999999999</v>
      </c>
      <c r="G65" s="96">
        <v>3.095898</v>
      </c>
      <c r="H65" s="96">
        <v>3.1342270000000001</v>
      </c>
      <c r="I65" s="96">
        <v>3.164552</v>
      </c>
      <c r="J65" s="96">
        <v>3.1871079999999998</v>
      </c>
      <c r="K65" s="96">
        <v>3.2029380000000001</v>
      </c>
      <c r="L65" s="96">
        <v>3.2187830000000002</v>
      </c>
      <c r="M65" s="96">
        <v>3.2439369999999998</v>
      </c>
      <c r="N65" s="96">
        <v>3.270448</v>
      </c>
      <c r="O65" s="96">
        <v>3.294403</v>
      </c>
      <c r="P65" s="96">
        <v>3.322924</v>
      </c>
      <c r="Q65" s="96">
        <v>3.3598249999999998</v>
      </c>
      <c r="R65" s="96">
        <v>3.4038949999999999</v>
      </c>
      <c r="S65" s="96">
        <v>3.4501719999999998</v>
      </c>
      <c r="T65" s="96">
        <v>3.498488</v>
      </c>
      <c r="U65" s="96">
        <v>3.5546440000000001</v>
      </c>
      <c r="V65" s="96">
        <v>3.608403</v>
      </c>
      <c r="W65" s="96">
        <v>3.6630980000000002</v>
      </c>
      <c r="X65" s="96">
        <v>3.7186249999999998</v>
      </c>
      <c r="Y65" s="96">
        <v>3.7740100000000001</v>
      </c>
      <c r="Z65" s="96">
        <v>3.8279190000000001</v>
      </c>
      <c r="AA65" s="96">
        <v>3.8804340000000002</v>
      </c>
      <c r="AB65" s="96">
        <v>3.9367380000000001</v>
      </c>
      <c r="AC65" s="96">
        <v>3.9936039999999999</v>
      </c>
      <c r="AD65" s="96">
        <v>4.0496509999999999</v>
      </c>
      <c r="AE65" s="96">
        <v>4.112158</v>
      </c>
      <c r="AF65" s="97">
        <v>1.3783999999999999E-2</v>
      </c>
      <c r="AG65" s="65"/>
    </row>
    <row r="66" spans="1:33" ht="24.75">
      <c r="A66" s="58" t="s">
        <v>128</v>
      </c>
      <c r="B66" s="95" t="s">
        <v>131</v>
      </c>
      <c r="C66" s="96">
        <v>0.43083199999999999</v>
      </c>
      <c r="D66" s="96">
        <v>0.43313099999999999</v>
      </c>
      <c r="E66" s="96">
        <v>0.43396800000000002</v>
      </c>
      <c r="F66" s="96">
        <v>0.43462800000000001</v>
      </c>
      <c r="G66" s="96">
        <v>0.43516199999999999</v>
      </c>
      <c r="H66" s="96">
        <v>0.43594699999999997</v>
      </c>
      <c r="I66" s="96">
        <v>0.43650600000000001</v>
      </c>
      <c r="J66" s="96">
        <v>0.43695099999999998</v>
      </c>
      <c r="K66" s="96">
        <v>0.437332</v>
      </c>
      <c r="L66" s="96">
        <v>0.43757600000000002</v>
      </c>
      <c r="M66" s="96">
        <v>0.43774400000000002</v>
      </c>
      <c r="N66" s="96">
        <v>0.43782700000000002</v>
      </c>
      <c r="O66" s="96">
        <v>0.43785800000000002</v>
      </c>
      <c r="P66" s="96">
        <v>0.43787900000000002</v>
      </c>
      <c r="Q66" s="96">
        <v>0.438004</v>
      </c>
      <c r="R66" s="96">
        <v>0.43820300000000001</v>
      </c>
      <c r="S66" s="96">
        <v>0.43841200000000002</v>
      </c>
      <c r="T66" s="96">
        <v>0.43863099999999999</v>
      </c>
      <c r="U66" s="96">
        <v>0.43885800000000003</v>
      </c>
      <c r="V66" s="96">
        <v>0.43909300000000001</v>
      </c>
      <c r="W66" s="96">
        <v>0.43933499999999998</v>
      </c>
      <c r="X66" s="96">
        <v>0.43958399999999997</v>
      </c>
      <c r="Y66" s="96">
        <v>0.43983899999999998</v>
      </c>
      <c r="Z66" s="96">
        <v>0.44009900000000002</v>
      </c>
      <c r="AA66" s="96">
        <v>0.44036399999999998</v>
      </c>
      <c r="AB66" s="96">
        <v>0.440633</v>
      </c>
      <c r="AC66" s="96">
        <v>0.44090699999999999</v>
      </c>
      <c r="AD66" s="96">
        <v>0.44118400000000002</v>
      </c>
      <c r="AE66" s="96">
        <v>0.441465</v>
      </c>
      <c r="AF66" s="97">
        <v>8.7100000000000003E-4</v>
      </c>
      <c r="AG66" s="65"/>
    </row>
    <row r="67" spans="1:33" ht="24.75">
      <c r="A67" s="58" t="s">
        <v>130</v>
      </c>
      <c r="B67" s="95" t="s">
        <v>133</v>
      </c>
      <c r="C67" s="96">
        <v>0.125945</v>
      </c>
      <c r="D67" s="96">
        <v>0.12592500000000001</v>
      </c>
      <c r="E67" s="96">
        <v>0.12601200000000001</v>
      </c>
      <c r="F67" s="96">
        <v>0.12605</v>
      </c>
      <c r="G67" s="96">
        <v>0.126114</v>
      </c>
      <c r="H67" s="96">
        <v>0.12598400000000001</v>
      </c>
      <c r="I67" s="96">
        <v>0.12585299999999999</v>
      </c>
      <c r="J67" s="96">
        <v>0.12575500000000001</v>
      </c>
      <c r="K67" s="96">
        <v>0.12565200000000001</v>
      </c>
      <c r="L67" s="96">
        <v>0.12554599999999999</v>
      </c>
      <c r="M67" s="96">
        <v>0.12543899999999999</v>
      </c>
      <c r="N67" s="96">
        <v>0.12533</v>
      </c>
      <c r="O67" s="96">
        <v>0.12525</v>
      </c>
      <c r="P67" s="96">
        <v>0.125225</v>
      </c>
      <c r="Q67" s="96">
        <v>0.12525500000000001</v>
      </c>
      <c r="R67" s="96">
        <v>0.12531800000000001</v>
      </c>
      <c r="S67" s="96">
        <v>0.125412</v>
      </c>
      <c r="T67" s="96">
        <v>0.125527</v>
      </c>
      <c r="U67" s="96">
        <v>0.125667</v>
      </c>
      <c r="V67" s="96">
        <v>0.12579699999999999</v>
      </c>
      <c r="W67" s="96">
        <v>0.12592500000000001</v>
      </c>
      <c r="X67" s="96">
        <v>0.12604599999999999</v>
      </c>
      <c r="Y67" s="96">
        <v>0.126166</v>
      </c>
      <c r="Z67" s="96">
        <v>0.12631999999999999</v>
      </c>
      <c r="AA67" s="96">
        <v>0.12649199999999999</v>
      </c>
      <c r="AB67" s="96">
        <v>0.126661</v>
      </c>
      <c r="AC67" s="96">
        <v>0.12681100000000001</v>
      </c>
      <c r="AD67" s="96">
        <v>0.126974</v>
      </c>
      <c r="AE67" s="96">
        <v>0.12715899999999999</v>
      </c>
      <c r="AF67" s="97">
        <v>3.4200000000000002E-4</v>
      </c>
      <c r="AG67" s="65"/>
    </row>
    <row r="68" spans="1:33" ht="36.75">
      <c r="A68" s="58" t="s">
        <v>132</v>
      </c>
      <c r="B68" s="95" t="s">
        <v>135</v>
      </c>
      <c r="C68" s="96">
        <v>0.90573199999999998</v>
      </c>
      <c r="D68" s="96">
        <v>0.82054300000000002</v>
      </c>
      <c r="E68" s="96">
        <v>0.76098200000000005</v>
      </c>
      <c r="F68" s="96">
        <v>0.72675199999999995</v>
      </c>
      <c r="G68" s="96">
        <v>0.69584999999999997</v>
      </c>
      <c r="H68" s="96">
        <v>0.65398500000000004</v>
      </c>
      <c r="I68" s="96">
        <v>0.61392800000000003</v>
      </c>
      <c r="J68" s="96">
        <v>0.61203300000000005</v>
      </c>
      <c r="K68" s="96">
        <v>0.61031599999999997</v>
      </c>
      <c r="L68" s="96">
        <v>0.61189700000000002</v>
      </c>
      <c r="M68" s="96">
        <v>0.61776399999999998</v>
      </c>
      <c r="N68" s="96">
        <v>0.62628499999999998</v>
      </c>
      <c r="O68" s="96">
        <v>0.63076699999999997</v>
      </c>
      <c r="P68" s="96">
        <v>0.63347699999999996</v>
      </c>
      <c r="Q68" s="96">
        <v>0.63400299999999998</v>
      </c>
      <c r="R68" s="96">
        <v>0.63296799999999998</v>
      </c>
      <c r="S68" s="96">
        <v>0.63783100000000004</v>
      </c>
      <c r="T68" s="96">
        <v>0.63666800000000001</v>
      </c>
      <c r="U68" s="96">
        <v>0.64580700000000002</v>
      </c>
      <c r="V68" s="96">
        <v>0.65242699999999998</v>
      </c>
      <c r="W68" s="96">
        <v>0.65816600000000003</v>
      </c>
      <c r="X68" s="96">
        <v>0.66099399999999997</v>
      </c>
      <c r="Y68" s="96">
        <v>0.66509499999999999</v>
      </c>
      <c r="Z68" s="96">
        <v>0.66920299999999999</v>
      </c>
      <c r="AA68" s="96">
        <v>0.67453399999999997</v>
      </c>
      <c r="AB68" s="96">
        <v>0.68213500000000005</v>
      </c>
      <c r="AC68" s="96">
        <v>0.68949099999999997</v>
      </c>
      <c r="AD68" s="96">
        <v>0.691882</v>
      </c>
      <c r="AE68" s="96">
        <v>0.69677699999999998</v>
      </c>
      <c r="AF68" s="97">
        <v>-9.3229999999999997E-3</v>
      </c>
      <c r="AG68" s="65"/>
    </row>
    <row r="69" spans="1:33" ht="60.75">
      <c r="A69" s="58" t="s">
        <v>928</v>
      </c>
      <c r="B69" s="95" t="s">
        <v>929</v>
      </c>
      <c r="C69" s="96">
        <v>0.33252300000000001</v>
      </c>
      <c r="D69" s="96">
        <v>0.377971</v>
      </c>
      <c r="E69" s="96">
        <v>0.38400499999999999</v>
      </c>
      <c r="F69" s="96">
        <v>0.40878300000000001</v>
      </c>
      <c r="G69" s="96">
        <v>0.44626100000000002</v>
      </c>
      <c r="H69" s="96">
        <v>0.47717300000000001</v>
      </c>
      <c r="I69" s="96">
        <v>0.50361</v>
      </c>
      <c r="J69" s="96">
        <v>0.52757100000000001</v>
      </c>
      <c r="K69" s="96">
        <v>0.57796899999999996</v>
      </c>
      <c r="L69" s="96">
        <v>0.62836700000000001</v>
      </c>
      <c r="M69" s="96">
        <v>0.68000400000000005</v>
      </c>
      <c r="N69" s="96">
        <v>0.72916400000000003</v>
      </c>
      <c r="O69" s="96">
        <v>0.77116200000000001</v>
      </c>
      <c r="P69" s="96">
        <v>0.79636099999999999</v>
      </c>
      <c r="Q69" s="96">
        <v>0.81439899999999998</v>
      </c>
      <c r="R69" s="96">
        <v>0.82996000000000003</v>
      </c>
      <c r="S69" s="96">
        <v>0.83835999999999999</v>
      </c>
      <c r="T69" s="96">
        <v>0.83835999999999999</v>
      </c>
      <c r="U69" s="96">
        <v>0.83959799999999996</v>
      </c>
      <c r="V69" s="96">
        <v>0.83835999999999999</v>
      </c>
      <c r="W69" s="96">
        <v>0.83835999999999999</v>
      </c>
      <c r="X69" s="96">
        <v>0.83835999999999999</v>
      </c>
      <c r="Y69" s="96">
        <v>0.83959799999999996</v>
      </c>
      <c r="Z69" s="96">
        <v>0.83835999999999999</v>
      </c>
      <c r="AA69" s="96">
        <v>0.83835999999999999</v>
      </c>
      <c r="AB69" s="96">
        <v>0.83835999999999999</v>
      </c>
      <c r="AC69" s="96">
        <v>0.83959799999999996</v>
      </c>
      <c r="AD69" s="96">
        <v>0.83835999999999999</v>
      </c>
      <c r="AE69" s="96">
        <v>0.83835999999999999</v>
      </c>
      <c r="AF69" s="97">
        <v>3.3577999999999997E-2</v>
      </c>
      <c r="AG69" s="65"/>
    </row>
    <row r="70" spans="1:33">
      <c r="A70" s="58" t="s">
        <v>134</v>
      </c>
      <c r="B70" s="94" t="s">
        <v>136</v>
      </c>
      <c r="C70" s="98">
        <v>27.986006</v>
      </c>
      <c r="D70" s="98">
        <v>28.032028</v>
      </c>
      <c r="E70" s="98">
        <v>27.776655000000002</v>
      </c>
      <c r="F70" s="98">
        <v>27.465699999999998</v>
      </c>
      <c r="G70" s="98">
        <v>27.255044999999999</v>
      </c>
      <c r="H70" s="98">
        <v>27.051918000000001</v>
      </c>
      <c r="I70" s="98">
        <v>26.819282999999999</v>
      </c>
      <c r="J70" s="98">
        <v>26.592269999999999</v>
      </c>
      <c r="K70" s="98">
        <v>26.360721999999999</v>
      </c>
      <c r="L70" s="98">
        <v>26.162958</v>
      </c>
      <c r="M70" s="98">
        <v>26.008129</v>
      </c>
      <c r="N70" s="98">
        <v>25.897749000000001</v>
      </c>
      <c r="O70" s="98">
        <v>25.802094</v>
      </c>
      <c r="P70" s="98">
        <v>25.704211999999998</v>
      </c>
      <c r="Q70" s="98">
        <v>25.598514999999999</v>
      </c>
      <c r="R70" s="98">
        <v>25.533525000000001</v>
      </c>
      <c r="S70" s="98">
        <v>25.493338000000001</v>
      </c>
      <c r="T70" s="98">
        <v>25.449311999999999</v>
      </c>
      <c r="U70" s="98">
        <v>25.46059</v>
      </c>
      <c r="V70" s="98">
        <v>25.485914000000001</v>
      </c>
      <c r="W70" s="98">
        <v>25.531475</v>
      </c>
      <c r="X70" s="98">
        <v>25.583796</v>
      </c>
      <c r="Y70" s="98">
        <v>25.657437999999999</v>
      </c>
      <c r="Z70" s="98">
        <v>25.744152</v>
      </c>
      <c r="AA70" s="98">
        <v>25.868386999999998</v>
      </c>
      <c r="AB70" s="98">
        <v>26.019403000000001</v>
      </c>
      <c r="AC70" s="98">
        <v>26.175443999999999</v>
      </c>
      <c r="AD70" s="98">
        <v>26.332941000000002</v>
      </c>
      <c r="AE70" s="98">
        <v>26.540414999999999</v>
      </c>
      <c r="AF70" s="99">
        <v>-1.892E-3</v>
      </c>
      <c r="AG70" s="65"/>
    </row>
    <row r="71" spans="1:33">
      <c r="A71" s="55"/>
      <c r="B71" s="65"/>
      <c r="C71" s="65"/>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65"/>
      <c r="AG71" s="65"/>
    </row>
    <row r="72" spans="1:33" ht="48.75">
      <c r="A72" s="55"/>
      <c r="B72" s="94" t="s">
        <v>138</v>
      </c>
      <c r="C72" s="65"/>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65"/>
      <c r="AG72" s="65"/>
    </row>
    <row r="73" spans="1:33" ht="36.75">
      <c r="A73" s="58" t="s">
        <v>137</v>
      </c>
      <c r="B73" s="95" t="s">
        <v>111</v>
      </c>
      <c r="C73" s="96">
        <v>7.8874019999999998</v>
      </c>
      <c r="D73" s="96">
        <v>7.9122269999999997</v>
      </c>
      <c r="E73" s="96">
        <v>7.8274340000000002</v>
      </c>
      <c r="F73" s="96">
        <v>7.7041750000000002</v>
      </c>
      <c r="G73" s="96">
        <v>7.6036460000000003</v>
      </c>
      <c r="H73" s="96">
        <v>7.5184980000000001</v>
      </c>
      <c r="I73" s="96">
        <v>7.419035</v>
      </c>
      <c r="J73" s="96">
        <v>7.3065249999999997</v>
      </c>
      <c r="K73" s="96">
        <v>7.1853569999999998</v>
      </c>
      <c r="L73" s="96">
        <v>7.0706910000000001</v>
      </c>
      <c r="M73" s="96">
        <v>6.9570160000000003</v>
      </c>
      <c r="N73" s="96">
        <v>6.8672800000000001</v>
      </c>
      <c r="O73" s="96">
        <v>6.7902670000000001</v>
      </c>
      <c r="P73" s="96">
        <v>6.712955</v>
      </c>
      <c r="Q73" s="96">
        <v>6.6337719999999996</v>
      </c>
      <c r="R73" s="96">
        <v>6.566808</v>
      </c>
      <c r="S73" s="96">
        <v>6.509881</v>
      </c>
      <c r="T73" s="96">
        <v>6.457382</v>
      </c>
      <c r="U73" s="96">
        <v>6.4183839999999996</v>
      </c>
      <c r="V73" s="96">
        <v>6.3855760000000004</v>
      </c>
      <c r="W73" s="96">
        <v>6.3615849999999998</v>
      </c>
      <c r="X73" s="96">
        <v>6.3450730000000002</v>
      </c>
      <c r="Y73" s="96">
        <v>6.3401059999999996</v>
      </c>
      <c r="Z73" s="96">
        <v>6.3454620000000004</v>
      </c>
      <c r="AA73" s="96">
        <v>6.3641899999999998</v>
      </c>
      <c r="AB73" s="96">
        <v>6.3931519999999997</v>
      </c>
      <c r="AC73" s="96">
        <v>6.428598</v>
      </c>
      <c r="AD73" s="96">
        <v>6.4683789999999997</v>
      </c>
      <c r="AE73" s="96">
        <v>6.5181990000000001</v>
      </c>
      <c r="AF73" s="97">
        <v>-6.7860000000000004E-3</v>
      </c>
      <c r="AG73" s="65"/>
    </row>
    <row r="74" spans="1:33" ht="48.75">
      <c r="A74" s="58" t="s">
        <v>139</v>
      </c>
      <c r="B74" s="95" t="s">
        <v>113</v>
      </c>
      <c r="C74" s="96">
        <v>0.496809</v>
      </c>
      <c r="D74" s="96">
        <v>0.49219299999999999</v>
      </c>
      <c r="E74" s="96">
        <v>0.48331400000000002</v>
      </c>
      <c r="F74" s="96">
        <v>0.47684199999999999</v>
      </c>
      <c r="G74" s="96">
        <v>0.472221</v>
      </c>
      <c r="H74" s="96">
        <v>0.46793200000000001</v>
      </c>
      <c r="I74" s="96">
        <v>0.46471200000000001</v>
      </c>
      <c r="J74" s="96">
        <v>0.46205299999999999</v>
      </c>
      <c r="K74" s="96">
        <v>0.45911099999999999</v>
      </c>
      <c r="L74" s="96">
        <v>0.45708399999999999</v>
      </c>
      <c r="M74" s="96">
        <v>0.45675399999999999</v>
      </c>
      <c r="N74" s="96">
        <v>0.45698899999999998</v>
      </c>
      <c r="O74" s="96">
        <v>0.457814</v>
      </c>
      <c r="P74" s="96">
        <v>0.45909100000000003</v>
      </c>
      <c r="Q74" s="96">
        <v>0.46056399999999997</v>
      </c>
      <c r="R74" s="96">
        <v>0.462619</v>
      </c>
      <c r="S74" s="96">
        <v>0.46518900000000002</v>
      </c>
      <c r="T74" s="96">
        <v>0.46762300000000001</v>
      </c>
      <c r="U74" s="96">
        <v>0.47117599999999998</v>
      </c>
      <c r="V74" s="96">
        <v>0.47543600000000003</v>
      </c>
      <c r="W74" s="96">
        <v>0.47985299999999997</v>
      </c>
      <c r="X74" s="96">
        <v>0.48379299999999997</v>
      </c>
      <c r="Y74" s="96">
        <v>0.48735400000000001</v>
      </c>
      <c r="Z74" s="96">
        <v>0.49135299999999998</v>
      </c>
      <c r="AA74" s="96">
        <v>0.49600300000000003</v>
      </c>
      <c r="AB74" s="96">
        <v>0.50156500000000004</v>
      </c>
      <c r="AC74" s="96">
        <v>0.50649100000000002</v>
      </c>
      <c r="AD74" s="96">
        <v>0.51146199999999997</v>
      </c>
      <c r="AE74" s="96">
        <v>0.51798100000000002</v>
      </c>
      <c r="AF74" s="97">
        <v>1.4920000000000001E-3</v>
      </c>
      <c r="AG74" s="65"/>
    </row>
    <row r="75" spans="1:33" ht="36.75">
      <c r="A75" s="58" t="s">
        <v>140</v>
      </c>
      <c r="B75" s="95" t="s">
        <v>115</v>
      </c>
      <c r="C75" s="96">
        <v>0.105213</v>
      </c>
      <c r="D75" s="96">
        <v>0.11029600000000001</v>
      </c>
      <c r="E75" s="96">
        <v>0.11259</v>
      </c>
      <c r="F75" s="96">
        <v>0.113083</v>
      </c>
      <c r="G75" s="96">
        <v>0.113492</v>
      </c>
      <c r="H75" s="96">
        <v>0.113737</v>
      </c>
      <c r="I75" s="96">
        <v>0.113843</v>
      </c>
      <c r="J75" s="96">
        <v>0.113729</v>
      </c>
      <c r="K75" s="96">
        <v>0.11343399999999999</v>
      </c>
      <c r="L75" s="96">
        <v>0.112917</v>
      </c>
      <c r="M75" s="96">
        <v>0.112403</v>
      </c>
      <c r="N75" s="96">
        <v>0.11212900000000001</v>
      </c>
      <c r="O75" s="96">
        <v>0.111806</v>
      </c>
      <c r="P75" s="96">
        <v>0.11138099999999999</v>
      </c>
      <c r="Q75" s="96">
        <v>0.110915</v>
      </c>
      <c r="R75" s="96">
        <v>0.110151</v>
      </c>
      <c r="S75" s="96">
        <v>0.109477</v>
      </c>
      <c r="T75" s="96">
        <v>0.108762</v>
      </c>
      <c r="U75" s="96">
        <v>0.107969</v>
      </c>
      <c r="V75" s="96">
        <v>0.107129</v>
      </c>
      <c r="W75" s="96">
        <v>0.10628799999999999</v>
      </c>
      <c r="X75" s="96">
        <v>0.105307</v>
      </c>
      <c r="Y75" s="96">
        <v>0.104391</v>
      </c>
      <c r="Z75" s="96">
        <v>0.103434</v>
      </c>
      <c r="AA75" s="96">
        <v>0.102605</v>
      </c>
      <c r="AB75" s="96">
        <v>0.101578</v>
      </c>
      <c r="AC75" s="96">
        <v>0.10058599999999999</v>
      </c>
      <c r="AD75" s="96">
        <v>9.9506999999999998E-2</v>
      </c>
      <c r="AE75" s="96">
        <v>9.8460000000000006E-2</v>
      </c>
      <c r="AF75" s="97">
        <v>-2.366E-3</v>
      </c>
      <c r="AG75" s="65"/>
    </row>
    <row r="76" spans="1:33" ht="24.75">
      <c r="A76" s="58" t="s">
        <v>141</v>
      </c>
      <c r="B76" s="95" t="s">
        <v>117</v>
      </c>
      <c r="C76" s="96">
        <v>2.850965</v>
      </c>
      <c r="D76" s="96">
        <v>2.8004340000000001</v>
      </c>
      <c r="E76" s="96">
        <v>2.7581639999999998</v>
      </c>
      <c r="F76" s="96">
        <v>2.7321939999999998</v>
      </c>
      <c r="G76" s="96">
        <v>2.7161360000000001</v>
      </c>
      <c r="H76" s="96">
        <v>2.6936719999999998</v>
      </c>
      <c r="I76" s="96">
        <v>2.6712570000000002</v>
      </c>
      <c r="J76" s="96">
        <v>2.6429619999999998</v>
      </c>
      <c r="K76" s="96">
        <v>2.6141770000000002</v>
      </c>
      <c r="L76" s="96">
        <v>2.5901740000000002</v>
      </c>
      <c r="M76" s="96">
        <v>2.5759319999999999</v>
      </c>
      <c r="N76" s="96">
        <v>2.560368</v>
      </c>
      <c r="O76" s="96">
        <v>2.5477449999999999</v>
      </c>
      <c r="P76" s="96">
        <v>2.5398450000000001</v>
      </c>
      <c r="Q76" s="96">
        <v>2.5316429999999999</v>
      </c>
      <c r="R76" s="96">
        <v>2.5296340000000002</v>
      </c>
      <c r="S76" s="96">
        <v>2.5295000000000001</v>
      </c>
      <c r="T76" s="96">
        <v>2.5309710000000001</v>
      </c>
      <c r="U76" s="96">
        <v>2.536117</v>
      </c>
      <c r="V76" s="96">
        <v>2.5440339999999999</v>
      </c>
      <c r="W76" s="96">
        <v>2.553331</v>
      </c>
      <c r="X76" s="96">
        <v>2.5625979999999999</v>
      </c>
      <c r="Y76" s="96">
        <v>2.571348</v>
      </c>
      <c r="Z76" s="96">
        <v>2.5790220000000001</v>
      </c>
      <c r="AA76" s="96">
        <v>2.5899839999999998</v>
      </c>
      <c r="AB76" s="96">
        <v>2.6017070000000002</v>
      </c>
      <c r="AC76" s="96">
        <v>2.6103890000000001</v>
      </c>
      <c r="AD76" s="96">
        <v>2.6206119999999999</v>
      </c>
      <c r="AE76" s="96">
        <v>2.6388850000000001</v>
      </c>
      <c r="AF76" s="97">
        <v>-2.7569999999999999E-3</v>
      </c>
      <c r="AG76" s="65"/>
    </row>
    <row r="77" spans="1:33" ht="24.75">
      <c r="A77" s="58" t="s">
        <v>142</v>
      </c>
      <c r="B77" s="95" t="s">
        <v>119</v>
      </c>
      <c r="C77" s="96">
        <v>2.0781000000000001E-2</v>
      </c>
      <c r="D77" s="96">
        <v>2.1562999999999999E-2</v>
      </c>
      <c r="E77" s="96">
        <v>2.2024999999999999E-2</v>
      </c>
      <c r="F77" s="96">
        <v>2.2339999999999999E-2</v>
      </c>
      <c r="G77" s="96">
        <v>2.2668000000000001E-2</v>
      </c>
      <c r="H77" s="96">
        <v>2.2984000000000001E-2</v>
      </c>
      <c r="I77" s="96">
        <v>2.3251000000000001E-2</v>
      </c>
      <c r="J77" s="96">
        <v>2.3522999999999999E-2</v>
      </c>
      <c r="K77" s="96">
        <v>2.3733000000000001E-2</v>
      </c>
      <c r="L77" s="96">
        <v>2.3945000000000001E-2</v>
      </c>
      <c r="M77" s="96">
        <v>2.4201E-2</v>
      </c>
      <c r="N77" s="96">
        <v>2.4479000000000001E-2</v>
      </c>
      <c r="O77" s="96">
        <v>2.4782999999999999E-2</v>
      </c>
      <c r="P77" s="96">
        <v>2.5045000000000001E-2</v>
      </c>
      <c r="Q77" s="96">
        <v>2.5298000000000001E-2</v>
      </c>
      <c r="R77" s="96">
        <v>2.5541999999999999E-2</v>
      </c>
      <c r="S77" s="96">
        <v>2.5795999999999999E-2</v>
      </c>
      <c r="T77" s="96">
        <v>2.6044000000000001E-2</v>
      </c>
      <c r="U77" s="96">
        <v>2.6325000000000001E-2</v>
      </c>
      <c r="V77" s="96">
        <v>2.6587E-2</v>
      </c>
      <c r="W77" s="96">
        <v>2.6858E-2</v>
      </c>
      <c r="X77" s="96">
        <v>2.7097E-2</v>
      </c>
      <c r="Y77" s="96">
        <v>2.7361E-2</v>
      </c>
      <c r="Z77" s="96">
        <v>2.7622000000000001E-2</v>
      </c>
      <c r="AA77" s="96">
        <v>2.7976999999999998E-2</v>
      </c>
      <c r="AB77" s="96">
        <v>2.8278000000000001E-2</v>
      </c>
      <c r="AC77" s="96">
        <v>2.8604999999999998E-2</v>
      </c>
      <c r="AD77" s="96">
        <v>2.8906000000000001E-2</v>
      </c>
      <c r="AE77" s="96">
        <v>2.9270000000000001E-2</v>
      </c>
      <c r="AF77" s="97">
        <v>1.2307999999999999E-2</v>
      </c>
      <c r="AG77" s="65"/>
    </row>
    <row r="78" spans="1:33" ht="24.75">
      <c r="A78" s="58" t="s">
        <v>143</v>
      </c>
      <c r="B78" s="95" t="s">
        <v>121</v>
      </c>
      <c r="C78" s="96">
        <v>0.22834699999999999</v>
      </c>
      <c r="D78" s="96">
        <v>0.22523399999999999</v>
      </c>
      <c r="E78" s="96">
        <v>0.234373</v>
      </c>
      <c r="F78" s="96">
        <v>0.228717</v>
      </c>
      <c r="G78" s="96">
        <v>0.21906</v>
      </c>
      <c r="H78" s="96">
        <v>0.21154500000000001</v>
      </c>
      <c r="I78" s="96">
        <v>0.208541</v>
      </c>
      <c r="J78" s="96">
        <v>0.21080599999999999</v>
      </c>
      <c r="K78" s="96">
        <v>0.209559</v>
      </c>
      <c r="L78" s="96">
        <v>0.21027599999999999</v>
      </c>
      <c r="M78" s="96">
        <v>0.21217800000000001</v>
      </c>
      <c r="N78" s="96">
        <v>0.21369199999999999</v>
      </c>
      <c r="O78" s="96">
        <v>0.21465000000000001</v>
      </c>
      <c r="P78" s="96">
        <v>0.21598899999999999</v>
      </c>
      <c r="Q78" s="96">
        <v>0.216165</v>
      </c>
      <c r="R78" s="96">
        <v>0.216616</v>
      </c>
      <c r="S78" s="96">
        <v>0.21728</v>
      </c>
      <c r="T78" s="96">
        <v>0.21695600000000001</v>
      </c>
      <c r="U78" s="96">
        <v>0.217194</v>
      </c>
      <c r="V78" s="96">
        <v>0.218865</v>
      </c>
      <c r="W78" s="96">
        <v>0.22023400000000001</v>
      </c>
      <c r="X78" s="96">
        <v>0.220387</v>
      </c>
      <c r="Y78" s="96">
        <v>0.22037000000000001</v>
      </c>
      <c r="Z78" s="96">
        <v>0.22028300000000001</v>
      </c>
      <c r="AA78" s="96">
        <v>0.220747</v>
      </c>
      <c r="AB78" s="96">
        <v>0.22186600000000001</v>
      </c>
      <c r="AC78" s="96">
        <v>0.223355</v>
      </c>
      <c r="AD78" s="96">
        <v>0.223935</v>
      </c>
      <c r="AE78" s="96">
        <v>0.225407</v>
      </c>
      <c r="AF78" s="97">
        <v>-4.6299999999999998E-4</v>
      </c>
      <c r="AG78" s="65"/>
    </row>
    <row r="79" spans="1:33" ht="36.75">
      <c r="A79" s="58" t="s">
        <v>144</v>
      </c>
      <c r="B79" s="95" t="s">
        <v>123</v>
      </c>
      <c r="C79" s="96">
        <v>4.6526999999999999E-2</v>
      </c>
      <c r="D79" s="96">
        <v>4.6852999999999999E-2</v>
      </c>
      <c r="E79" s="96">
        <v>4.6469999999999997E-2</v>
      </c>
      <c r="F79" s="96">
        <v>4.6109999999999998E-2</v>
      </c>
      <c r="G79" s="96">
        <v>4.5796000000000003E-2</v>
      </c>
      <c r="H79" s="96">
        <v>4.5385000000000002E-2</v>
      </c>
      <c r="I79" s="96">
        <v>4.4983000000000002E-2</v>
      </c>
      <c r="J79" s="96">
        <v>4.4476000000000002E-2</v>
      </c>
      <c r="K79" s="96">
        <v>4.4019999999999997E-2</v>
      </c>
      <c r="L79" s="96">
        <v>4.36E-2</v>
      </c>
      <c r="M79" s="96">
        <v>4.3305999999999997E-2</v>
      </c>
      <c r="N79" s="96">
        <v>4.2963000000000001E-2</v>
      </c>
      <c r="O79" s="96">
        <v>4.2617000000000002E-2</v>
      </c>
      <c r="P79" s="96">
        <v>4.2256000000000002E-2</v>
      </c>
      <c r="Q79" s="96">
        <v>4.1862999999999997E-2</v>
      </c>
      <c r="R79" s="96">
        <v>4.1524999999999999E-2</v>
      </c>
      <c r="S79" s="96">
        <v>4.1158E-2</v>
      </c>
      <c r="T79" s="96">
        <v>4.0840000000000001E-2</v>
      </c>
      <c r="U79" s="96">
        <v>4.0518999999999999E-2</v>
      </c>
      <c r="V79" s="96">
        <v>4.0222000000000001E-2</v>
      </c>
      <c r="W79" s="96">
        <v>3.9949999999999999E-2</v>
      </c>
      <c r="X79" s="96">
        <v>3.9681000000000001E-2</v>
      </c>
      <c r="Y79" s="96">
        <v>3.9394999999999999E-2</v>
      </c>
      <c r="Z79" s="96">
        <v>3.9070000000000001E-2</v>
      </c>
      <c r="AA79" s="96">
        <v>3.8804999999999999E-2</v>
      </c>
      <c r="AB79" s="96">
        <v>3.8517000000000003E-2</v>
      </c>
      <c r="AC79" s="96">
        <v>3.8196000000000001E-2</v>
      </c>
      <c r="AD79" s="96">
        <v>3.7919000000000001E-2</v>
      </c>
      <c r="AE79" s="96">
        <v>3.7732000000000002E-2</v>
      </c>
      <c r="AF79" s="97">
        <v>-7.4549999999999998E-3</v>
      </c>
      <c r="AG79" s="65"/>
    </row>
    <row r="80" spans="1:33" ht="48.75">
      <c r="A80" s="58" t="s">
        <v>145</v>
      </c>
      <c r="B80" s="95" t="s">
        <v>125</v>
      </c>
      <c r="C80" s="96">
        <v>0.41703200000000001</v>
      </c>
      <c r="D80" s="96">
        <v>0.39771000000000001</v>
      </c>
      <c r="E80" s="96">
        <v>0.396229</v>
      </c>
      <c r="F80" s="96">
        <v>0.39661299999999999</v>
      </c>
      <c r="G80" s="96">
        <v>0.39397500000000002</v>
      </c>
      <c r="H80" s="96">
        <v>0.39299699999999999</v>
      </c>
      <c r="I80" s="96">
        <v>0.39095600000000003</v>
      </c>
      <c r="J80" s="96">
        <v>0.38970900000000003</v>
      </c>
      <c r="K80" s="96">
        <v>0.388847</v>
      </c>
      <c r="L80" s="96">
        <v>0.389075</v>
      </c>
      <c r="M80" s="96">
        <v>0.38924700000000001</v>
      </c>
      <c r="N80" s="96">
        <v>0.38950699999999999</v>
      </c>
      <c r="O80" s="96">
        <v>0.38948100000000002</v>
      </c>
      <c r="P80" s="96">
        <v>0.38969799999999999</v>
      </c>
      <c r="Q80" s="96">
        <v>0.38950499999999999</v>
      </c>
      <c r="R80" s="96">
        <v>0.389575</v>
      </c>
      <c r="S80" s="96">
        <v>0.38963399999999998</v>
      </c>
      <c r="T80" s="96">
        <v>0.38958100000000001</v>
      </c>
      <c r="U80" s="96">
        <v>0.38959700000000003</v>
      </c>
      <c r="V80" s="96">
        <v>0.38967000000000002</v>
      </c>
      <c r="W80" s="96">
        <v>0.38991700000000001</v>
      </c>
      <c r="X80" s="96">
        <v>0.38996900000000001</v>
      </c>
      <c r="Y80" s="96">
        <v>0.39011299999999999</v>
      </c>
      <c r="Z80" s="96">
        <v>0.39017800000000002</v>
      </c>
      <c r="AA80" s="96">
        <v>0.391183</v>
      </c>
      <c r="AB80" s="96">
        <v>0.391349</v>
      </c>
      <c r="AC80" s="96">
        <v>0.39100600000000002</v>
      </c>
      <c r="AD80" s="96">
        <v>0.39079999999999998</v>
      </c>
      <c r="AE80" s="96">
        <v>0.39048899999999998</v>
      </c>
      <c r="AF80" s="97">
        <v>-2.346E-3</v>
      </c>
      <c r="AG80" s="65"/>
    </row>
    <row r="81" spans="1:34" ht="36.75">
      <c r="A81" s="58" t="s">
        <v>146</v>
      </c>
      <c r="B81" s="95" t="s">
        <v>127</v>
      </c>
      <c r="C81" s="96">
        <v>0.11000600000000001</v>
      </c>
      <c r="D81" s="96">
        <v>0.108038</v>
      </c>
      <c r="E81" s="96">
        <v>0.106242</v>
      </c>
      <c r="F81" s="96">
        <v>0.105144</v>
      </c>
      <c r="G81" s="96">
        <v>0.104667</v>
      </c>
      <c r="H81" s="96">
        <v>0.104195</v>
      </c>
      <c r="I81" s="96">
        <v>0.103587</v>
      </c>
      <c r="J81" s="96">
        <v>0.102784</v>
      </c>
      <c r="K81" s="96">
        <v>0.101827</v>
      </c>
      <c r="L81" s="96">
        <v>0.100913</v>
      </c>
      <c r="M81" s="96">
        <v>0.10027899999999999</v>
      </c>
      <c r="N81" s="96">
        <v>9.9837999999999996E-2</v>
      </c>
      <c r="O81" s="96">
        <v>9.9408999999999997E-2</v>
      </c>
      <c r="P81" s="96">
        <v>9.9009E-2</v>
      </c>
      <c r="Q81" s="96">
        <v>9.8730999999999999E-2</v>
      </c>
      <c r="R81" s="96">
        <v>9.8563999999999999E-2</v>
      </c>
      <c r="S81" s="96">
        <v>9.8387000000000002E-2</v>
      </c>
      <c r="T81" s="96">
        <v>9.8209000000000005E-2</v>
      </c>
      <c r="U81" s="96">
        <v>9.8181000000000004E-2</v>
      </c>
      <c r="V81" s="96">
        <v>9.8125000000000004E-2</v>
      </c>
      <c r="W81" s="96">
        <v>9.8048999999999997E-2</v>
      </c>
      <c r="X81" s="96">
        <v>9.7971000000000003E-2</v>
      </c>
      <c r="Y81" s="96">
        <v>9.7849000000000005E-2</v>
      </c>
      <c r="Z81" s="96">
        <v>9.7695000000000004E-2</v>
      </c>
      <c r="AA81" s="96">
        <v>9.7552E-2</v>
      </c>
      <c r="AB81" s="96">
        <v>9.7448000000000007E-2</v>
      </c>
      <c r="AC81" s="96">
        <v>9.7337000000000007E-2</v>
      </c>
      <c r="AD81" s="96">
        <v>9.7211000000000006E-2</v>
      </c>
      <c r="AE81" s="96">
        <v>9.7187999999999997E-2</v>
      </c>
      <c r="AF81" s="97">
        <v>-4.4149999999999997E-3</v>
      </c>
      <c r="AG81" s="65"/>
      <c r="AH81" s="55"/>
    </row>
    <row r="82" spans="1:34">
      <c r="A82" s="58" t="s">
        <v>147</v>
      </c>
      <c r="B82" s="95" t="s">
        <v>129</v>
      </c>
      <c r="C82" s="96">
        <v>1.355634</v>
      </c>
      <c r="D82" s="96">
        <v>1.4548650000000001</v>
      </c>
      <c r="E82" s="96">
        <v>1.475662</v>
      </c>
      <c r="F82" s="96">
        <v>1.4785189999999999</v>
      </c>
      <c r="G82" s="96">
        <v>1.497263</v>
      </c>
      <c r="H82" s="96">
        <v>1.5157860000000001</v>
      </c>
      <c r="I82" s="96">
        <v>1.5304420000000001</v>
      </c>
      <c r="J82" s="96">
        <v>1.541344</v>
      </c>
      <c r="K82" s="96">
        <v>1.5489949999999999</v>
      </c>
      <c r="L82" s="96">
        <v>1.556654</v>
      </c>
      <c r="M82" s="96">
        <v>1.568811</v>
      </c>
      <c r="N82" s="96">
        <v>1.5816239999999999</v>
      </c>
      <c r="O82" s="96">
        <v>1.593202</v>
      </c>
      <c r="P82" s="96">
        <v>1.606986</v>
      </c>
      <c r="Q82" s="96">
        <v>1.624819</v>
      </c>
      <c r="R82" s="96">
        <v>1.6461159999999999</v>
      </c>
      <c r="S82" s="96">
        <v>1.668479</v>
      </c>
      <c r="T82" s="96">
        <v>1.6918280000000001</v>
      </c>
      <c r="U82" s="96">
        <v>1.7189650000000001</v>
      </c>
      <c r="V82" s="96">
        <v>1.7449429999999999</v>
      </c>
      <c r="W82" s="96">
        <v>1.7713730000000001</v>
      </c>
      <c r="X82" s="96">
        <v>1.798206</v>
      </c>
      <c r="Y82" s="96">
        <v>1.82497</v>
      </c>
      <c r="Z82" s="96">
        <v>1.851021</v>
      </c>
      <c r="AA82" s="96">
        <v>1.876398</v>
      </c>
      <c r="AB82" s="96">
        <v>1.9036059999999999</v>
      </c>
      <c r="AC82" s="96">
        <v>1.9310860000000001</v>
      </c>
      <c r="AD82" s="96">
        <v>1.95817</v>
      </c>
      <c r="AE82" s="96">
        <v>1.988375</v>
      </c>
      <c r="AF82" s="97">
        <v>1.3774E-2</v>
      </c>
      <c r="AG82" s="65"/>
      <c r="AH82" s="55"/>
    </row>
    <row r="83" spans="1:34" ht="24.75">
      <c r="A83" s="58" t="s">
        <v>148</v>
      </c>
      <c r="B83" s="95" t="s">
        <v>131</v>
      </c>
      <c r="C83" s="96">
        <v>0.20732500000000001</v>
      </c>
      <c r="D83" s="96">
        <v>0.20843100000000001</v>
      </c>
      <c r="E83" s="96">
        <v>0.20882999999999999</v>
      </c>
      <c r="F83" s="96">
        <v>0.209148</v>
      </c>
      <c r="G83" s="96">
        <v>0.209402</v>
      </c>
      <c r="H83" s="96">
        <v>0.20977399999999999</v>
      </c>
      <c r="I83" s="96">
        <v>0.21004500000000001</v>
      </c>
      <c r="J83" s="96">
        <v>0.210259</v>
      </c>
      <c r="K83" s="96">
        <v>0.21044299999999999</v>
      </c>
      <c r="L83" s="96">
        <v>0.21056</v>
      </c>
      <c r="M83" s="96">
        <v>0.21064099999999999</v>
      </c>
      <c r="N83" s="96">
        <v>0.21068000000000001</v>
      </c>
      <c r="O83" s="96">
        <v>0.210697</v>
      </c>
      <c r="P83" s="96">
        <v>0.210706</v>
      </c>
      <c r="Q83" s="96">
        <v>0.21076600000000001</v>
      </c>
      <c r="R83" s="96">
        <v>0.21086199999999999</v>
      </c>
      <c r="S83" s="96">
        <v>0.21096400000000001</v>
      </c>
      <c r="T83" s="96">
        <v>0.21106900000000001</v>
      </c>
      <c r="U83" s="96">
        <v>0.21117900000000001</v>
      </c>
      <c r="V83" s="96">
        <v>0.21129200000000001</v>
      </c>
      <c r="W83" s="96">
        <v>0.21140900000000001</v>
      </c>
      <c r="X83" s="96">
        <v>0.21152899999999999</v>
      </c>
      <c r="Y83" s="96">
        <v>0.21165200000000001</v>
      </c>
      <c r="Z83" s="96">
        <v>0.21177699999999999</v>
      </c>
      <c r="AA83" s="96">
        <v>0.21190600000000001</v>
      </c>
      <c r="AB83" s="96">
        <v>0.212036</v>
      </c>
      <c r="AC83" s="96">
        <v>0.21216699999999999</v>
      </c>
      <c r="AD83" s="96">
        <v>0.21229999999999999</v>
      </c>
      <c r="AE83" s="96">
        <v>0.21243699999999999</v>
      </c>
      <c r="AF83" s="97">
        <v>8.7000000000000001E-4</v>
      </c>
      <c r="AG83" s="65"/>
      <c r="AH83" s="55"/>
    </row>
    <row r="84" spans="1:34" ht="24.75">
      <c r="A84" s="58" t="s">
        <v>149</v>
      </c>
      <c r="B84" s="95" t="s">
        <v>133</v>
      </c>
      <c r="C84" s="96">
        <v>5.9492000000000003E-2</v>
      </c>
      <c r="D84" s="96">
        <v>5.9483000000000001E-2</v>
      </c>
      <c r="E84" s="96">
        <v>5.9524000000000001E-2</v>
      </c>
      <c r="F84" s="96">
        <v>5.9541999999999998E-2</v>
      </c>
      <c r="G84" s="96">
        <v>5.9572E-2</v>
      </c>
      <c r="H84" s="96">
        <v>5.9511000000000001E-2</v>
      </c>
      <c r="I84" s="96">
        <v>5.9449000000000002E-2</v>
      </c>
      <c r="J84" s="96">
        <v>5.9402999999999997E-2</v>
      </c>
      <c r="K84" s="96">
        <v>5.9353999999999997E-2</v>
      </c>
      <c r="L84" s="96">
        <v>5.9304000000000003E-2</v>
      </c>
      <c r="M84" s="96">
        <v>5.9253E-2</v>
      </c>
      <c r="N84" s="96">
        <v>5.9201999999999998E-2</v>
      </c>
      <c r="O84" s="96">
        <v>5.9164000000000001E-2</v>
      </c>
      <c r="P84" s="96">
        <v>5.9152000000000003E-2</v>
      </c>
      <c r="Q84" s="96">
        <v>5.9166000000000003E-2</v>
      </c>
      <c r="R84" s="96">
        <v>5.9195999999999999E-2</v>
      </c>
      <c r="S84" s="96">
        <v>5.9240000000000001E-2</v>
      </c>
      <c r="T84" s="96">
        <v>5.9295E-2</v>
      </c>
      <c r="U84" s="96">
        <v>5.9360999999999997E-2</v>
      </c>
      <c r="V84" s="96">
        <v>5.9422000000000003E-2</v>
      </c>
      <c r="W84" s="96">
        <v>5.9483000000000001E-2</v>
      </c>
      <c r="X84" s="96">
        <v>5.9540000000000003E-2</v>
      </c>
      <c r="Y84" s="96">
        <v>5.9596999999999997E-2</v>
      </c>
      <c r="Z84" s="96">
        <v>5.9669E-2</v>
      </c>
      <c r="AA84" s="96">
        <v>5.9750999999999999E-2</v>
      </c>
      <c r="AB84" s="96">
        <v>5.9830000000000001E-2</v>
      </c>
      <c r="AC84" s="96">
        <v>5.9901000000000003E-2</v>
      </c>
      <c r="AD84" s="96">
        <v>5.9977999999999997E-2</v>
      </c>
      <c r="AE84" s="96">
        <v>6.0066000000000001E-2</v>
      </c>
      <c r="AF84" s="97">
        <v>3.4200000000000002E-4</v>
      </c>
      <c r="AG84" s="65"/>
      <c r="AH84" s="55"/>
    </row>
    <row r="85" spans="1:34" ht="36.75">
      <c r="A85" s="58" t="s">
        <v>150</v>
      </c>
      <c r="B85" s="95" t="s">
        <v>135</v>
      </c>
      <c r="C85" s="96">
        <v>0.427838</v>
      </c>
      <c r="D85" s="96">
        <v>0.38759700000000002</v>
      </c>
      <c r="E85" s="96">
        <v>0.35946299999999998</v>
      </c>
      <c r="F85" s="96">
        <v>0.34329399999999999</v>
      </c>
      <c r="G85" s="96">
        <v>0.32869599999999999</v>
      </c>
      <c r="H85" s="96">
        <v>0.308921</v>
      </c>
      <c r="I85" s="96">
        <v>0.28999900000000001</v>
      </c>
      <c r="J85" s="96">
        <v>0.28910400000000003</v>
      </c>
      <c r="K85" s="96">
        <v>0.28829300000000002</v>
      </c>
      <c r="L85" s="96">
        <v>0.28903899999999999</v>
      </c>
      <c r="M85" s="96">
        <v>0.29181099999999999</v>
      </c>
      <c r="N85" s="96">
        <v>0.29583599999999999</v>
      </c>
      <c r="O85" s="96">
        <v>0.29795300000000002</v>
      </c>
      <c r="P85" s="96">
        <v>0.29923300000000003</v>
      </c>
      <c r="Q85" s="96">
        <v>0.29948200000000003</v>
      </c>
      <c r="R85" s="96">
        <v>0.29899300000000001</v>
      </c>
      <c r="S85" s="96">
        <v>0.30129</v>
      </c>
      <c r="T85" s="96">
        <v>0.30074099999999998</v>
      </c>
      <c r="U85" s="96">
        <v>0.305058</v>
      </c>
      <c r="V85" s="96">
        <v>0.30818499999999999</v>
      </c>
      <c r="W85" s="96">
        <v>0.31089600000000001</v>
      </c>
      <c r="X85" s="96">
        <v>0.31223099999999998</v>
      </c>
      <c r="Y85" s="96">
        <v>0.314168</v>
      </c>
      <c r="Z85" s="96">
        <v>0.31610899999999997</v>
      </c>
      <c r="AA85" s="96">
        <v>0.31862699999999999</v>
      </c>
      <c r="AB85" s="96">
        <v>0.322218</v>
      </c>
      <c r="AC85" s="96">
        <v>0.32569199999999998</v>
      </c>
      <c r="AD85" s="96">
        <v>0.326822</v>
      </c>
      <c r="AE85" s="96">
        <v>0.32913399999999998</v>
      </c>
      <c r="AF85" s="97">
        <v>-9.3229999999999997E-3</v>
      </c>
      <c r="AG85" s="65"/>
      <c r="AH85" s="55"/>
    </row>
    <row r="86" spans="1:34" ht="60.75">
      <c r="A86" s="58" t="s">
        <v>930</v>
      </c>
      <c r="B86" s="95" t="s">
        <v>929</v>
      </c>
      <c r="C86" s="96">
        <v>0.15707299999999999</v>
      </c>
      <c r="D86" s="96">
        <v>0.17854100000000001</v>
      </c>
      <c r="E86" s="96">
        <v>0.181391</v>
      </c>
      <c r="F86" s="96">
        <v>0.19309499999999999</v>
      </c>
      <c r="G86" s="96">
        <v>0.21079899999999999</v>
      </c>
      <c r="H86" s="96">
        <v>0.22539999999999999</v>
      </c>
      <c r="I86" s="96">
        <v>0.23788899999999999</v>
      </c>
      <c r="J86" s="96">
        <v>0.24920700000000001</v>
      </c>
      <c r="K86" s="96">
        <v>0.27301300000000001</v>
      </c>
      <c r="L86" s="96">
        <v>0.29681999999999997</v>
      </c>
      <c r="M86" s="96">
        <v>0.32121100000000002</v>
      </c>
      <c r="N86" s="96">
        <v>0.34443299999999999</v>
      </c>
      <c r="O86" s="96">
        <v>0.36427100000000001</v>
      </c>
      <c r="P86" s="96">
        <v>0.37617400000000001</v>
      </c>
      <c r="Q86" s="96">
        <v>0.38469500000000001</v>
      </c>
      <c r="R86" s="96">
        <v>0.39204499999999998</v>
      </c>
      <c r="S86" s="96">
        <v>0.396013</v>
      </c>
      <c r="T86" s="96">
        <v>0.396013</v>
      </c>
      <c r="U86" s="96">
        <v>0.39659800000000001</v>
      </c>
      <c r="V86" s="96">
        <v>0.396013</v>
      </c>
      <c r="W86" s="96">
        <v>0.396013</v>
      </c>
      <c r="X86" s="96">
        <v>0.396013</v>
      </c>
      <c r="Y86" s="96">
        <v>0.39659800000000001</v>
      </c>
      <c r="Z86" s="96">
        <v>0.396013</v>
      </c>
      <c r="AA86" s="96">
        <v>0.396013</v>
      </c>
      <c r="AB86" s="96">
        <v>0.396013</v>
      </c>
      <c r="AC86" s="96">
        <v>0.39659800000000001</v>
      </c>
      <c r="AD86" s="96">
        <v>0.396013</v>
      </c>
      <c r="AE86" s="96">
        <v>0.396013</v>
      </c>
      <c r="AF86" s="97">
        <v>3.3577999999999997E-2</v>
      </c>
      <c r="AG86" s="65"/>
      <c r="AH86" s="55"/>
    </row>
    <row r="87" spans="1:34">
      <c r="A87" s="58" t="s">
        <v>151</v>
      </c>
      <c r="B87" s="94" t="s">
        <v>136</v>
      </c>
      <c r="C87" s="98">
        <v>14.370443</v>
      </c>
      <c r="D87" s="98">
        <v>14.403465000000001</v>
      </c>
      <c r="E87" s="98">
        <v>14.271711</v>
      </c>
      <c r="F87" s="98">
        <v>14.108815</v>
      </c>
      <c r="G87" s="98">
        <v>13.997396</v>
      </c>
      <c r="H87" s="98">
        <v>13.890337000000001</v>
      </c>
      <c r="I87" s="98">
        <v>13.767988000000001</v>
      </c>
      <c r="J87" s="98">
        <v>13.645885</v>
      </c>
      <c r="K87" s="98">
        <v>13.520163999999999</v>
      </c>
      <c r="L87" s="98">
        <v>13.411051</v>
      </c>
      <c r="M87" s="98">
        <v>13.323045</v>
      </c>
      <c r="N87" s="98">
        <v>13.25902</v>
      </c>
      <c r="O87" s="98">
        <v>13.203858</v>
      </c>
      <c r="P87" s="98">
        <v>13.147519000000001</v>
      </c>
      <c r="Q87" s="98">
        <v>13.087383000000001</v>
      </c>
      <c r="R87" s="98">
        <v>13.048246000000001</v>
      </c>
      <c r="S87" s="98">
        <v>13.022289000000001</v>
      </c>
      <c r="T87" s="98">
        <v>12.995312</v>
      </c>
      <c r="U87" s="98">
        <v>12.996620999999999</v>
      </c>
      <c r="V87" s="98">
        <v>13.0055</v>
      </c>
      <c r="W87" s="98">
        <v>13.025238999999999</v>
      </c>
      <c r="X87" s="98">
        <v>13.049395000000001</v>
      </c>
      <c r="Y87" s="98">
        <v>13.085273000000001</v>
      </c>
      <c r="Z87" s="98">
        <v>13.128707</v>
      </c>
      <c r="AA87" s="98">
        <v>13.191739999999999</v>
      </c>
      <c r="AB87" s="98">
        <v>13.269163000000001</v>
      </c>
      <c r="AC87" s="98">
        <v>13.350009</v>
      </c>
      <c r="AD87" s="98">
        <v>13.432016000000001</v>
      </c>
      <c r="AE87" s="98">
        <v>13.539635000000001</v>
      </c>
      <c r="AF87" s="99">
        <v>-2.1250000000000002E-3</v>
      </c>
      <c r="AG87" s="65"/>
      <c r="AH87" s="55"/>
    </row>
    <row r="88" spans="1:34" ht="15.75" thickBot="1">
      <c r="A88" s="55"/>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c r="AH88" s="55"/>
    </row>
    <row r="89" spans="1:34">
      <c r="A89" s="55"/>
      <c r="B89" s="243" t="s">
        <v>931</v>
      </c>
      <c r="C89" s="244"/>
      <c r="D89" s="244"/>
      <c r="E89" s="244"/>
      <c r="F89" s="244"/>
      <c r="G89" s="244"/>
      <c r="H89" s="244"/>
      <c r="I89" s="244"/>
      <c r="J89" s="244"/>
      <c r="K89" s="244"/>
      <c r="L89" s="244"/>
      <c r="M89" s="244"/>
      <c r="N89" s="244"/>
      <c r="O89" s="244"/>
      <c r="P89" s="244"/>
      <c r="Q89" s="244"/>
      <c r="R89" s="244"/>
      <c r="S89" s="244"/>
      <c r="T89" s="244"/>
      <c r="U89" s="244"/>
      <c r="V89" s="244"/>
      <c r="W89" s="244"/>
      <c r="X89" s="244"/>
      <c r="Y89" s="244"/>
      <c r="Z89" s="244"/>
      <c r="AA89" s="244"/>
      <c r="AB89" s="244"/>
      <c r="AC89" s="244"/>
      <c r="AD89" s="244"/>
      <c r="AE89" s="244"/>
      <c r="AF89" s="244"/>
      <c r="AG89" s="244"/>
      <c r="AH89" s="71"/>
    </row>
    <row r="90" spans="1:34">
      <c r="A90" s="55"/>
      <c r="B90" s="65" t="s">
        <v>540</v>
      </c>
      <c r="C90" s="65"/>
      <c r="D90" s="65"/>
      <c r="E90" s="65"/>
      <c r="F90" s="65"/>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65"/>
      <c r="AG90" s="65"/>
      <c r="AH90" s="55"/>
    </row>
    <row r="91" spans="1:34">
      <c r="A91" s="55"/>
      <c r="B91" s="65" t="s">
        <v>541</v>
      </c>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65"/>
      <c r="AG91" s="65"/>
      <c r="AH91" s="55"/>
    </row>
    <row r="92" spans="1:34">
      <c r="A92" s="55"/>
      <c r="B92" s="65" t="s">
        <v>932</v>
      </c>
      <c r="C92" s="65"/>
      <c r="D92" s="65"/>
      <c r="E92" s="65"/>
      <c r="F92" s="65"/>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65"/>
      <c r="AG92" s="65"/>
      <c r="AH92" s="55"/>
    </row>
    <row r="93" spans="1:34">
      <c r="A93" s="55"/>
      <c r="B93" s="65" t="s">
        <v>543</v>
      </c>
      <c r="C93" s="65"/>
      <c r="D93" s="65"/>
      <c r="E93" s="65"/>
      <c r="F93" s="65"/>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65"/>
      <c r="AG93" s="65"/>
      <c r="AH93" s="55"/>
    </row>
    <row r="94" spans="1:34">
      <c r="A94" s="55"/>
      <c r="B94" s="65" t="s">
        <v>544</v>
      </c>
      <c r="C94" s="65"/>
      <c r="D94" s="65"/>
      <c r="E94" s="65"/>
      <c r="F94" s="65"/>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c r="AH94" s="55"/>
    </row>
    <row r="95" spans="1:34">
      <c r="A95" s="55"/>
      <c r="B95" s="65" t="s">
        <v>933</v>
      </c>
      <c r="C95" s="65"/>
      <c r="D95" s="65"/>
      <c r="E95" s="65"/>
      <c r="F95" s="65"/>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65"/>
      <c r="AG95" s="65"/>
      <c r="AH95" s="55"/>
    </row>
    <row r="96" spans="1:34">
      <c r="A96" s="55"/>
      <c r="B96" s="65" t="s">
        <v>545</v>
      </c>
      <c r="C96" s="65"/>
      <c r="D96" s="65"/>
      <c r="E96" s="65"/>
      <c r="F96" s="65"/>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55"/>
    </row>
    <row r="97" spans="2:33">
      <c r="B97" s="65" t="s">
        <v>546</v>
      </c>
      <c r="C97" s="65"/>
      <c r="D97" s="65"/>
      <c r="E97" s="65"/>
      <c r="F97" s="65"/>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65"/>
      <c r="AG97" s="65"/>
    </row>
    <row r="98" spans="2:33">
      <c r="B98" s="65" t="s">
        <v>547</v>
      </c>
      <c r="C98" s="65"/>
      <c r="D98" s="65"/>
      <c r="E98" s="65"/>
      <c r="F98" s="65"/>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65"/>
      <c r="AG98" s="65"/>
    </row>
    <row r="99" spans="2:33">
      <c r="B99" s="65" t="s">
        <v>934</v>
      </c>
      <c r="C99" s="65"/>
      <c r="D99" s="65"/>
      <c r="E99" s="65"/>
      <c r="F99" s="65"/>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65"/>
      <c r="AG99" s="65"/>
    </row>
    <row r="100" spans="2:33">
      <c r="B100" s="65" t="s">
        <v>935</v>
      </c>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row>
    <row r="101" spans="2:33">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row>
    <row r="102" spans="2:33">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row>
    <row r="103" spans="2:33">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row>
    <row r="104" spans="2:33">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row>
    <row r="105" spans="2:33">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row>
    <row r="106" spans="2:33">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row>
    <row r="107" spans="2:33">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row>
    <row r="108" spans="2:33">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row>
    <row r="109" spans="2:33">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c r="AG109" s="65"/>
    </row>
    <row r="110" spans="2:33">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65"/>
      <c r="AG110" s="65"/>
    </row>
    <row r="111" spans="2:33">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65"/>
      <c r="AG111" s="65"/>
    </row>
    <row r="112" spans="2:33">
      <c r="B112" s="245"/>
      <c r="C112" s="245"/>
      <c r="D112" s="245"/>
      <c r="E112" s="245"/>
      <c r="F112" s="245"/>
      <c r="G112" s="245"/>
      <c r="H112" s="245"/>
      <c r="I112" s="245"/>
      <c r="J112" s="245"/>
      <c r="K112" s="245"/>
      <c r="L112" s="245"/>
      <c r="M112" s="245"/>
      <c r="N112" s="245"/>
      <c r="O112" s="245"/>
      <c r="P112" s="245"/>
      <c r="Q112" s="245"/>
      <c r="R112" s="245"/>
      <c r="S112" s="245"/>
      <c r="T112" s="245"/>
      <c r="U112" s="245"/>
      <c r="V112" s="245"/>
      <c r="W112" s="245"/>
      <c r="X112" s="245"/>
      <c r="Y112" s="245"/>
      <c r="Z112" s="245"/>
      <c r="AA112" s="245"/>
      <c r="AB112" s="245"/>
      <c r="AC112" s="245"/>
      <c r="AD112" s="245"/>
      <c r="AE112" s="245"/>
      <c r="AF112" s="245"/>
      <c r="AG112" s="65"/>
    </row>
    <row r="113" spans="2:33">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c r="AA113" s="65"/>
      <c r="AB113" s="65"/>
      <c r="AC113" s="65"/>
      <c r="AD113" s="65"/>
      <c r="AE113" s="65"/>
      <c r="AF113" s="65"/>
      <c r="AG113" s="65"/>
    </row>
    <row r="114" spans="2:33">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c r="AA114" s="65"/>
      <c r="AB114" s="65"/>
      <c r="AC114" s="65"/>
      <c r="AD114" s="65"/>
      <c r="AE114" s="65"/>
      <c r="AF114" s="65"/>
      <c r="AG114" s="65"/>
    </row>
    <row r="115" spans="2:33">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c r="AA115" s="65"/>
      <c r="AB115" s="65"/>
      <c r="AC115" s="65"/>
      <c r="AD115" s="65"/>
      <c r="AE115" s="65"/>
      <c r="AF115" s="65"/>
      <c r="AG115" s="65"/>
    </row>
    <row r="116" spans="2:33">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c r="AA116" s="65"/>
      <c r="AB116" s="65"/>
      <c r="AC116" s="65"/>
      <c r="AD116" s="65"/>
      <c r="AE116" s="65"/>
      <c r="AF116" s="65"/>
      <c r="AG116" s="65"/>
    </row>
    <row r="117" spans="2:33">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c r="AA117" s="65"/>
      <c r="AB117" s="65"/>
      <c r="AC117" s="65"/>
      <c r="AD117" s="65"/>
      <c r="AE117" s="65"/>
      <c r="AF117" s="65"/>
      <c r="AG117" s="65"/>
    </row>
    <row r="118" spans="2:33">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c r="AA118" s="65"/>
      <c r="AB118" s="65"/>
      <c r="AC118" s="65"/>
      <c r="AD118" s="65"/>
      <c r="AE118" s="65"/>
      <c r="AF118" s="65"/>
      <c r="AG118" s="65"/>
    </row>
    <row r="119" spans="2:33">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c r="AA119" s="65"/>
      <c r="AB119" s="65"/>
      <c r="AC119" s="65"/>
      <c r="AD119" s="65"/>
      <c r="AE119" s="65"/>
      <c r="AF119" s="65"/>
      <c r="AG119" s="65"/>
    </row>
    <row r="120" spans="2:33">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row>
    <row r="121" spans="2:33">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c r="AA121" s="65"/>
      <c r="AB121" s="65"/>
      <c r="AC121" s="65"/>
      <c r="AD121" s="65"/>
      <c r="AE121" s="65"/>
      <c r="AF121" s="65"/>
      <c r="AG121" s="65"/>
    </row>
    <row r="122" spans="2:33">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row>
    <row r="123" spans="2:33">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row>
    <row r="124" spans="2:33">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c r="AA124" s="65"/>
      <c r="AB124" s="65"/>
      <c r="AC124" s="65"/>
      <c r="AD124" s="65"/>
      <c r="AE124" s="65"/>
      <c r="AF124" s="65"/>
      <c r="AG124" s="65"/>
    </row>
    <row r="125" spans="2:33">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row>
    <row r="126" spans="2:33">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row>
    <row r="127" spans="2:33">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row>
    <row r="128" spans="2:33">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c r="AA128" s="65"/>
      <c r="AB128" s="65"/>
      <c r="AC128" s="65"/>
      <c r="AD128" s="65"/>
      <c r="AE128" s="65"/>
      <c r="AF128" s="65"/>
      <c r="AG128" s="65"/>
    </row>
    <row r="129" spans="2:33">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row>
    <row r="130" spans="2:33">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row>
    <row r="131" spans="2:33">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row>
    <row r="132" spans="2:33">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row>
    <row r="133" spans="2:33">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row>
    <row r="134" spans="2:33">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row>
    <row r="135" spans="2:33">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row>
    <row r="136" spans="2:33">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row>
    <row r="137" spans="2:33">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row>
    <row r="138" spans="2:33">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row>
    <row r="139" spans="2:33">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row>
    <row r="140" spans="2:33">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row>
    <row r="141" spans="2:33">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row>
    <row r="142" spans="2:33">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row>
    <row r="143" spans="2:33">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row>
    <row r="144" spans="2:33">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row>
    <row r="145" spans="2:33">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row>
    <row r="146" spans="2:33">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row>
    <row r="147" spans="2:33">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row>
    <row r="148" spans="2:33">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row>
    <row r="149" spans="2:33">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row>
    <row r="150" spans="2:33">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row>
    <row r="151" spans="2:33">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row>
    <row r="152" spans="2:33">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row>
    <row r="153" spans="2:33">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row>
    <row r="154" spans="2:33">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row>
    <row r="155" spans="2:33">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row>
    <row r="156" spans="2:33">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row>
    <row r="157" spans="2:33">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row>
    <row r="158" spans="2:33">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row>
    <row r="159" spans="2:33">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row>
    <row r="307" spans="2:32">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c r="AC307" s="55"/>
      <c r="AD307" s="55"/>
      <c r="AE307" s="55"/>
      <c r="AF307" s="55"/>
    </row>
    <row r="308" spans="2:32">
      <c r="B308" s="242"/>
      <c r="C308" s="242"/>
      <c r="D308" s="242"/>
      <c r="E308" s="242"/>
      <c r="F308" s="242"/>
      <c r="G308" s="242"/>
      <c r="H308" s="242"/>
      <c r="I308" s="242"/>
      <c r="J308" s="242"/>
      <c r="K308" s="242"/>
      <c r="L308" s="242"/>
      <c r="M308" s="242"/>
      <c r="N308" s="242"/>
      <c r="O308" s="242"/>
      <c r="P308" s="242"/>
      <c r="Q308" s="242"/>
      <c r="R308" s="242"/>
      <c r="S308" s="242"/>
      <c r="T308" s="242"/>
      <c r="U308" s="242"/>
      <c r="V308" s="242"/>
      <c r="W308" s="242"/>
      <c r="X308" s="242"/>
      <c r="Y308" s="242"/>
      <c r="Z308" s="242"/>
      <c r="AA308" s="242"/>
      <c r="AB308" s="242"/>
      <c r="AC308" s="242"/>
      <c r="AD308" s="242"/>
      <c r="AE308" s="242"/>
      <c r="AF308" s="242"/>
    </row>
    <row r="499" spans="2:32">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c r="AB499" s="55"/>
      <c r="AC499" s="55"/>
      <c r="AD499" s="55"/>
      <c r="AE499" s="55"/>
      <c r="AF499" s="55"/>
    </row>
    <row r="509" spans="2:32">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c r="AA509" s="55"/>
      <c r="AB509" s="55"/>
      <c r="AC509" s="55"/>
      <c r="AD509" s="55"/>
      <c r="AE509" s="55"/>
      <c r="AF509" s="55"/>
    </row>
    <row r="510" spans="2:32">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c r="AC510" s="55"/>
      <c r="AD510" s="55"/>
      <c r="AE510" s="55"/>
      <c r="AF510" s="55"/>
    </row>
    <row r="511" spans="2:32">
      <c r="B511" s="242"/>
      <c r="C511" s="242"/>
      <c r="D511" s="242"/>
      <c r="E511" s="242"/>
      <c r="F511" s="242"/>
      <c r="G511" s="242"/>
      <c r="H511" s="242"/>
      <c r="I511" s="242"/>
      <c r="J511" s="242"/>
      <c r="K511" s="242"/>
      <c r="L511" s="242"/>
      <c r="M511" s="242"/>
      <c r="N511" s="242"/>
      <c r="O511" s="242"/>
      <c r="P511" s="242"/>
      <c r="Q511" s="242"/>
      <c r="R511" s="242"/>
      <c r="S511" s="242"/>
      <c r="T511" s="242"/>
      <c r="U511" s="242"/>
      <c r="V511" s="242"/>
      <c r="W511" s="242"/>
      <c r="X511" s="242"/>
      <c r="Y511" s="242"/>
      <c r="Z511" s="242"/>
      <c r="AA511" s="242"/>
      <c r="AB511" s="242"/>
      <c r="AC511" s="242"/>
      <c r="AD511" s="242"/>
      <c r="AE511" s="242"/>
      <c r="AF511" s="242"/>
    </row>
    <row r="711" spans="2:32">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c r="AA711" s="55"/>
      <c r="AB711" s="55"/>
      <c r="AC711" s="55"/>
      <c r="AD711" s="55"/>
      <c r="AE711" s="55"/>
      <c r="AF711" s="55"/>
    </row>
    <row r="712" spans="2:32">
      <c r="B712" s="242"/>
      <c r="C712" s="242"/>
      <c r="D712" s="242"/>
      <c r="E712" s="242"/>
      <c r="F712" s="242"/>
      <c r="G712" s="242"/>
      <c r="H712" s="242"/>
      <c r="I712" s="242"/>
      <c r="J712" s="242"/>
      <c r="K712" s="242"/>
      <c r="L712" s="242"/>
      <c r="M712" s="242"/>
      <c r="N712" s="242"/>
      <c r="O712" s="242"/>
      <c r="P712" s="242"/>
      <c r="Q712" s="242"/>
      <c r="R712" s="242"/>
      <c r="S712" s="242"/>
      <c r="T712" s="242"/>
      <c r="U712" s="242"/>
      <c r="V712" s="242"/>
      <c r="W712" s="242"/>
      <c r="X712" s="242"/>
      <c r="Y712" s="242"/>
      <c r="Z712" s="242"/>
      <c r="AA712" s="242"/>
      <c r="AB712" s="242"/>
      <c r="AC712" s="242"/>
      <c r="AD712" s="242"/>
      <c r="AE712" s="242"/>
      <c r="AF712" s="242"/>
    </row>
    <row r="886" spans="2:32">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c r="AA886" s="55"/>
      <c r="AB886" s="55"/>
      <c r="AC886" s="55"/>
      <c r="AD886" s="55"/>
      <c r="AE886" s="55"/>
      <c r="AF886" s="55"/>
    </row>
    <row r="887" spans="2:32">
      <c r="B887" s="242"/>
      <c r="C887" s="242"/>
      <c r="D887" s="242"/>
      <c r="E887" s="242"/>
      <c r="F887" s="242"/>
      <c r="G887" s="242"/>
      <c r="H887" s="242"/>
      <c r="I887" s="242"/>
      <c r="J887" s="242"/>
      <c r="K887" s="242"/>
      <c r="L887" s="242"/>
      <c r="M887" s="242"/>
      <c r="N887" s="242"/>
      <c r="O887" s="242"/>
      <c r="P887" s="242"/>
      <c r="Q887" s="242"/>
      <c r="R887" s="242"/>
      <c r="S887" s="242"/>
      <c r="T887" s="242"/>
      <c r="U887" s="242"/>
      <c r="V887" s="242"/>
      <c r="W887" s="242"/>
      <c r="X887" s="242"/>
      <c r="Y887" s="242"/>
      <c r="Z887" s="242"/>
      <c r="AA887" s="242"/>
      <c r="AB887" s="242"/>
      <c r="AC887" s="242"/>
      <c r="AD887" s="242"/>
      <c r="AE887" s="242"/>
      <c r="AF887" s="242"/>
    </row>
    <row r="1096" spans="2:32">
      <c r="B1096" s="55"/>
      <c r="C1096" s="55"/>
      <c r="D1096" s="55"/>
      <c r="E1096" s="55"/>
      <c r="F1096" s="55"/>
      <c r="G1096" s="55"/>
      <c r="H1096" s="55"/>
      <c r="I1096" s="55"/>
      <c r="J1096" s="55"/>
      <c r="K1096" s="55"/>
      <c r="L1096" s="55"/>
      <c r="M1096" s="55"/>
      <c r="N1096" s="55"/>
      <c r="O1096" s="55"/>
      <c r="P1096" s="55"/>
      <c r="Q1096" s="55"/>
      <c r="R1096" s="55"/>
      <c r="S1096" s="55"/>
      <c r="T1096" s="55"/>
      <c r="U1096" s="55"/>
      <c r="V1096" s="55"/>
      <c r="W1096" s="55"/>
      <c r="X1096" s="55"/>
      <c r="Y1096" s="55"/>
      <c r="Z1096" s="55"/>
      <c r="AA1096" s="55"/>
      <c r="AB1096" s="55"/>
      <c r="AC1096" s="55"/>
      <c r="AD1096" s="55"/>
      <c r="AE1096" s="55"/>
      <c r="AF1096" s="55"/>
    </row>
    <row r="1100" spans="2:32">
      <c r="B1100" s="55"/>
      <c r="C1100" s="55"/>
      <c r="D1100" s="55"/>
      <c r="E1100" s="55"/>
      <c r="F1100" s="55"/>
      <c r="G1100" s="55"/>
      <c r="H1100" s="55"/>
      <c r="I1100" s="55"/>
      <c r="J1100" s="55"/>
      <c r="K1100" s="55"/>
      <c r="L1100" s="55"/>
      <c r="M1100" s="55"/>
      <c r="N1100" s="55"/>
      <c r="O1100" s="55"/>
      <c r="P1100" s="55"/>
      <c r="Q1100" s="55"/>
      <c r="R1100" s="55"/>
      <c r="S1100" s="55"/>
      <c r="T1100" s="55"/>
      <c r="U1100" s="55"/>
      <c r="V1100" s="55"/>
      <c r="W1100" s="55"/>
      <c r="X1100" s="55"/>
      <c r="Y1100" s="55"/>
      <c r="Z1100" s="55"/>
      <c r="AA1100" s="55"/>
      <c r="AB1100" s="55"/>
      <c r="AC1100" s="55"/>
      <c r="AD1100" s="55"/>
      <c r="AE1100" s="55"/>
      <c r="AF1100" s="55"/>
    </row>
    <row r="1101" spans="2:32">
      <c r="B1101" s="242"/>
      <c r="C1101" s="242"/>
      <c r="D1101" s="242"/>
      <c r="E1101" s="242"/>
      <c r="F1101" s="242"/>
      <c r="G1101" s="242"/>
      <c r="H1101" s="242"/>
      <c r="I1101" s="242"/>
      <c r="J1101" s="242"/>
      <c r="K1101" s="242"/>
      <c r="L1101" s="242"/>
      <c r="M1101" s="242"/>
      <c r="N1101" s="242"/>
      <c r="O1101" s="242"/>
      <c r="P1101" s="242"/>
      <c r="Q1101" s="242"/>
      <c r="R1101" s="242"/>
      <c r="S1101" s="242"/>
      <c r="T1101" s="242"/>
      <c r="U1101" s="242"/>
      <c r="V1101" s="242"/>
      <c r="W1101" s="242"/>
      <c r="X1101" s="242"/>
      <c r="Y1101" s="242"/>
      <c r="Z1101" s="242"/>
      <c r="AA1101" s="242"/>
      <c r="AB1101" s="242"/>
      <c r="AC1101" s="242"/>
      <c r="AD1101" s="242"/>
      <c r="AE1101" s="242"/>
      <c r="AF1101" s="242"/>
    </row>
    <row r="1228" spans="2:32">
      <c r="B1228" s="55"/>
      <c r="C1228" s="55"/>
      <c r="D1228" s="55"/>
      <c r="E1228" s="55"/>
      <c r="F1228" s="55"/>
      <c r="G1228" s="55"/>
      <c r="H1228" s="55"/>
      <c r="I1228" s="55"/>
      <c r="J1228" s="55"/>
      <c r="K1228" s="55"/>
      <c r="L1228" s="55"/>
      <c r="M1228" s="55"/>
      <c r="N1228" s="55"/>
      <c r="O1228" s="55"/>
      <c r="P1228" s="55"/>
      <c r="Q1228" s="55"/>
      <c r="R1228" s="55"/>
      <c r="S1228" s="55"/>
      <c r="T1228" s="55"/>
      <c r="U1228" s="55"/>
      <c r="V1228" s="55"/>
      <c r="W1228" s="55"/>
      <c r="X1228" s="55"/>
      <c r="Y1228" s="55"/>
      <c r="Z1228" s="55"/>
      <c r="AA1228" s="55"/>
      <c r="AB1228" s="55"/>
      <c r="AC1228" s="55"/>
      <c r="AD1228" s="55"/>
      <c r="AE1228" s="55"/>
      <c r="AF1228" s="55"/>
    </row>
    <row r="1229" spans="2:32">
      <c r="B1229" s="242"/>
      <c r="C1229" s="242"/>
      <c r="D1229" s="242"/>
      <c r="E1229" s="242"/>
      <c r="F1229" s="242"/>
      <c r="G1229" s="242"/>
      <c r="H1229" s="242"/>
      <c r="I1229" s="242"/>
      <c r="J1229" s="242"/>
      <c r="K1229" s="242"/>
      <c r="L1229" s="242"/>
      <c r="M1229" s="242"/>
      <c r="N1229" s="242"/>
      <c r="O1229" s="242"/>
      <c r="P1229" s="242"/>
      <c r="Q1229" s="242"/>
      <c r="R1229" s="242"/>
      <c r="S1229" s="242"/>
      <c r="T1229" s="242"/>
      <c r="U1229" s="242"/>
      <c r="V1229" s="242"/>
      <c r="W1229" s="242"/>
      <c r="X1229" s="242"/>
      <c r="Y1229" s="242"/>
      <c r="Z1229" s="242"/>
      <c r="AA1229" s="242"/>
      <c r="AB1229" s="242"/>
      <c r="AC1229" s="242"/>
      <c r="AD1229" s="242"/>
      <c r="AE1229" s="242"/>
      <c r="AF1229" s="242"/>
    </row>
    <row r="1384" spans="2:32">
      <c r="B1384" s="55"/>
      <c r="C1384" s="55"/>
      <c r="D1384" s="55"/>
      <c r="E1384" s="55"/>
      <c r="F1384" s="55"/>
      <c r="G1384" s="55"/>
      <c r="H1384" s="55"/>
      <c r="I1384" s="55"/>
      <c r="J1384" s="55"/>
      <c r="K1384" s="55"/>
      <c r="L1384" s="55"/>
      <c r="M1384" s="55"/>
      <c r="N1384" s="55"/>
      <c r="O1384" s="55"/>
      <c r="P1384" s="55"/>
      <c r="Q1384" s="55"/>
      <c r="R1384" s="55"/>
      <c r="S1384" s="55"/>
      <c r="T1384" s="55"/>
      <c r="U1384" s="55"/>
      <c r="V1384" s="55"/>
      <c r="W1384" s="55"/>
      <c r="X1384" s="55"/>
      <c r="Y1384" s="55"/>
      <c r="Z1384" s="55"/>
      <c r="AA1384" s="55"/>
      <c r="AB1384" s="55"/>
      <c r="AC1384" s="55"/>
      <c r="AD1384" s="55"/>
      <c r="AE1384" s="55"/>
      <c r="AF1384" s="55"/>
    </row>
    <row r="1389" spans="2:32">
      <c r="B1389" s="55"/>
      <c r="C1389" s="55"/>
      <c r="D1389" s="55"/>
      <c r="E1389" s="55"/>
      <c r="F1389" s="55"/>
      <c r="G1389" s="55"/>
      <c r="H1389" s="55"/>
      <c r="I1389" s="55"/>
      <c r="J1389" s="55"/>
      <c r="K1389" s="55"/>
      <c r="L1389" s="55"/>
      <c r="M1389" s="55"/>
      <c r="N1389" s="55"/>
      <c r="O1389" s="55"/>
      <c r="P1389" s="55"/>
      <c r="Q1389" s="55"/>
      <c r="R1389" s="55"/>
      <c r="S1389" s="55"/>
      <c r="T1389" s="55"/>
      <c r="U1389" s="55"/>
      <c r="V1389" s="55"/>
      <c r="W1389" s="55"/>
      <c r="X1389" s="55"/>
      <c r="Y1389" s="55"/>
      <c r="Z1389" s="55"/>
      <c r="AA1389" s="55"/>
      <c r="AB1389" s="55"/>
      <c r="AC1389" s="55"/>
      <c r="AD1389" s="55"/>
      <c r="AE1389" s="55"/>
      <c r="AF1389" s="55"/>
    </row>
    <row r="1390" spans="2:32">
      <c r="B1390" s="242"/>
      <c r="C1390" s="242"/>
      <c r="D1390" s="242"/>
      <c r="E1390" s="242"/>
      <c r="F1390" s="242"/>
      <c r="G1390" s="242"/>
      <c r="H1390" s="242"/>
      <c r="I1390" s="242"/>
      <c r="J1390" s="242"/>
      <c r="K1390" s="242"/>
      <c r="L1390" s="242"/>
      <c r="M1390" s="242"/>
      <c r="N1390" s="242"/>
      <c r="O1390" s="242"/>
      <c r="P1390" s="242"/>
      <c r="Q1390" s="242"/>
      <c r="R1390" s="242"/>
      <c r="S1390" s="242"/>
      <c r="T1390" s="242"/>
      <c r="U1390" s="242"/>
      <c r="V1390" s="242"/>
      <c r="W1390" s="242"/>
      <c r="X1390" s="242"/>
      <c r="Y1390" s="242"/>
      <c r="Z1390" s="242"/>
      <c r="AA1390" s="242"/>
      <c r="AB1390" s="242"/>
      <c r="AC1390" s="242"/>
      <c r="AD1390" s="242"/>
      <c r="AE1390" s="242"/>
      <c r="AF1390" s="242"/>
    </row>
    <row r="1490" spans="2:32">
      <c r="B1490" s="55"/>
      <c r="C1490" s="55"/>
      <c r="D1490" s="55"/>
      <c r="E1490" s="55"/>
      <c r="F1490" s="55"/>
      <c r="G1490" s="55"/>
      <c r="H1490" s="55"/>
      <c r="I1490" s="55"/>
      <c r="J1490" s="55"/>
      <c r="K1490" s="55"/>
      <c r="L1490" s="55"/>
      <c r="M1490" s="55"/>
      <c r="N1490" s="55"/>
      <c r="O1490" s="55"/>
      <c r="P1490" s="55"/>
      <c r="Q1490" s="55"/>
      <c r="R1490" s="55"/>
      <c r="S1490" s="55"/>
      <c r="T1490" s="55"/>
      <c r="U1490" s="55"/>
      <c r="V1490" s="55"/>
      <c r="W1490" s="55"/>
      <c r="X1490" s="55"/>
      <c r="Y1490" s="55"/>
      <c r="Z1490" s="55"/>
      <c r="AA1490" s="55"/>
      <c r="AB1490" s="55"/>
      <c r="AC1490" s="55"/>
      <c r="AD1490" s="55"/>
      <c r="AE1490" s="55"/>
      <c r="AF1490" s="55"/>
    </row>
    <row r="1499" spans="2:32">
      <c r="B1499" s="55"/>
      <c r="C1499" s="55"/>
      <c r="D1499" s="55"/>
      <c r="E1499" s="55"/>
      <c r="F1499" s="55"/>
      <c r="G1499" s="55"/>
      <c r="H1499" s="55"/>
      <c r="I1499" s="55"/>
      <c r="J1499" s="55"/>
      <c r="K1499" s="55"/>
      <c r="L1499" s="55"/>
      <c r="M1499" s="55"/>
      <c r="N1499" s="55"/>
      <c r="O1499" s="55"/>
      <c r="P1499" s="55"/>
      <c r="Q1499" s="55"/>
      <c r="R1499" s="55"/>
      <c r="S1499" s="55"/>
      <c r="T1499" s="55"/>
      <c r="U1499" s="55"/>
      <c r="V1499" s="55"/>
      <c r="W1499" s="55"/>
      <c r="X1499" s="55"/>
      <c r="Y1499" s="55"/>
      <c r="Z1499" s="55"/>
      <c r="AA1499" s="55"/>
      <c r="AB1499" s="55"/>
      <c r="AC1499" s="55"/>
      <c r="AD1499" s="55"/>
      <c r="AE1499" s="55"/>
      <c r="AF1499" s="55"/>
    </row>
    <row r="1501" spans="2:32">
      <c r="B1501" s="55"/>
      <c r="C1501" s="55"/>
      <c r="D1501" s="55"/>
      <c r="E1501" s="55"/>
      <c r="F1501" s="55"/>
      <c r="G1501" s="55"/>
      <c r="H1501" s="55"/>
      <c r="I1501" s="55"/>
      <c r="J1501" s="55"/>
      <c r="K1501" s="55"/>
      <c r="L1501" s="55"/>
      <c r="M1501" s="55"/>
      <c r="N1501" s="55"/>
      <c r="O1501" s="55"/>
      <c r="P1501" s="55"/>
      <c r="Q1501" s="55"/>
      <c r="R1501" s="55"/>
      <c r="S1501" s="55"/>
      <c r="T1501" s="55"/>
      <c r="U1501" s="55"/>
      <c r="V1501" s="55"/>
      <c r="W1501" s="55"/>
      <c r="X1501" s="55"/>
      <c r="Y1501" s="55"/>
      <c r="Z1501" s="55"/>
      <c r="AA1501" s="55"/>
      <c r="AB1501" s="55"/>
      <c r="AC1501" s="55"/>
      <c r="AD1501" s="55"/>
      <c r="AE1501" s="55"/>
      <c r="AF1501" s="55"/>
    </row>
    <row r="1502" spans="2:32">
      <c r="B1502" s="242"/>
      <c r="C1502" s="242"/>
      <c r="D1502" s="242"/>
      <c r="E1502" s="242"/>
      <c r="F1502" s="242"/>
      <c r="G1502" s="242"/>
      <c r="H1502" s="242"/>
      <c r="I1502" s="242"/>
      <c r="J1502" s="242"/>
      <c r="K1502" s="242"/>
      <c r="L1502" s="242"/>
      <c r="M1502" s="242"/>
      <c r="N1502" s="242"/>
      <c r="O1502" s="242"/>
      <c r="P1502" s="242"/>
      <c r="Q1502" s="242"/>
      <c r="R1502" s="242"/>
      <c r="S1502" s="242"/>
      <c r="T1502" s="242"/>
      <c r="U1502" s="242"/>
      <c r="V1502" s="242"/>
      <c r="W1502" s="242"/>
      <c r="X1502" s="242"/>
      <c r="Y1502" s="242"/>
      <c r="Z1502" s="242"/>
      <c r="AA1502" s="242"/>
      <c r="AB1502" s="242"/>
      <c r="AC1502" s="242"/>
      <c r="AD1502" s="242"/>
      <c r="AE1502" s="242"/>
      <c r="AF1502" s="242"/>
    </row>
    <row r="1603" spans="2:32">
      <c r="B1603" s="55"/>
      <c r="C1603" s="55"/>
      <c r="D1603" s="55"/>
      <c r="E1603" s="55"/>
      <c r="F1603" s="55"/>
      <c r="G1603" s="55"/>
      <c r="H1603" s="55"/>
      <c r="I1603" s="55"/>
      <c r="J1603" s="55"/>
      <c r="K1603" s="55"/>
      <c r="L1603" s="55"/>
      <c r="M1603" s="55"/>
      <c r="N1603" s="55"/>
      <c r="O1603" s="55"/>
      <c r="P1603" s="55"/>
      <c r="Q1603" s="55"/>
      <c r="R1603" s="55"/>
      <c r="S1603" s="55"/>
      <c r="T1603" s="55"/>
      <c r="U1603" s="55"/>
      <c r="V1603" s="55"/>
      <c r="W1603" s="55"/>
      <c r="X1603" s="55"/>
      <c r="Y1603" s="55"/>
      <c r="Z1603" s="55"/>
      <c r="AA1603" s="55"/>
      <c r="AB1603" s="55"/>
      <c r="AC1603" s="55"/>
      <c r="AD1603" s="55"/>
      <c r="AE1603" s="55"/>
      <c r="AF1603" s="55"/>
    </row>
    <row r="1604" spans="2:32">
      <c r="B1604" s="242"/>
      <c r="C1604" s="242"/>
      <c r="D1604" s="242"/>
      <c r="E1604" s="242"/>
      <c r="F1604" s="242"/>
      <c r="G1604" s="242"/>
      <c r="H1604" s="242"/>
      <c r="I1604" s="242"/>
      <c r="J1604" s="242"/>
      <c r="K1604" s="242"/>
      <c r="L1604" s="242"/>
      <c r="M1604" s="242"/>
      <c r="N1604" s="242"/>
      <c r="O1604" s="242"/>
      <c r="P1604" s="242"/>
      <c r="Q1604" s="242"/>
      <c r="R1604" s="242"/>
      <c r="S1604" s="242"/>
      <c r="T1604" s="242"/>
      <c r="U1604" s="242"/>
      <c r="V1604" s="242"/>
      <c r="W1604" s="242"/>
      <c r="X1604" s="242"/>
      <c r="Y1604" s="242"/>
      <c r="Z1604" s="242"/>
      <c r="AA1604" s="242"/>
      <c r="AB1604" s="242"/>
      <c r="AC1604" s="242"/>
      <c r="AD1604" s="242"/>
      <c r="AE1604" s="242"/>
      <c r="AF1604" s="242"/>
    </row>
    <row r="1612" spans="2:32">
      <c r="B1612" s="55"/>
      <c r="C1612" s="55"/>
      <c r="D1612" s="55"/>
      <c r="E1612" s="55"/>
      <c r="F1612" s="55"/>
      <c r="G1612" s="55"/>
      <c r="H1612" s="55"/>
      <c r="I1612" s="55"/>
      <c r="J1612" s="55"/>
      <c r="K1612" s="55"/>
      <c r="L1612" s="55"/>
      <c r="M1612" s="55"/>
      <c r="N1612" s="55"/>
      <c r="O1612" s="55"/>
      <c r="P1612" s="55"/>
      <c r="Q1612" s="55"/>
      <c r="R1612" s="55"/>
      <c r="S1612" s="55"/>
      <c r="T1612" s="55"/>
      <c r="U1612" s="55"/>
      <c r="V1612" s="55"/>
      <c r="W1612" s="55"/>
      <c r="X1612" s="55"/>
      <c r="Y1612" s="55"/>
      <c r="Z1612" s="55"/>
      <c r="AA1612" s="55"/>
      <c r="AB1612" s="55"/>
      <c r="AC1612" s="55"/>
      <c r="AD1612" s="55"/>
      <c r="AE1612" s="55"/>
      <c r="AF1612" s="55"/>
    </row>
    <row r="1613" spans="2:32">
      <c r="B1613" s="55"/>
      <c r="C1613" s="55"/>
      <c r="D1613" s="55"/>
      <c r="E1613" s="55"/>
      <c r="F1613" s="55"/>
      <c r="G1613" s="55"/>
      <c r="H1613" s="55"/>
      <c r="I1613" s="55"/>
      <c r="J1613" s="55"/>
      <c r="K1613" s="55"/>
      <c r="L1613" s="55"/>
      <c r="M1613" s="55"/>
      <c r="N1613" s="55"/>
      <c r="O1613" s="55"/>
      <c r="P1613" s="55"/>
      <c r="Q1613" s="55"/>
      <c r="R1613" s="55"/>
      <c r="S1613" s="55"/>
      <c r="T1613" s="55"/>
      <c r="U1613" s="55"/>
      <c r="V1613" s="55"/>
      <c r="W1613" s="55"/>
      <c r="X1613" s="55"/>
      <c r="Y1613" s="55"/>
      <c r="Z1613" s="55"/>
      <c r="AA1613" s="55"/>
      <c r="AB1613" s="55"/>
      <c r="AC1613" s="55"/>
      <c r="AD1613" s="55"/>
      <c r="AE1613" s="55"/>
      <c r="AF1613" s="55"/>
    </row>
    <row r="1614" spans="2:32">
      <c r="B1614" s="55"/>
      <c r="C1614" s="55"/>
      <c r="D1614" s="55"/>
      <c r="E1614" s="55"/>
      <c r="F1614" s="55"/>
      <c r="G1614" s="55"/>
      <c r="H1614" s="55"/>
      <c r="I1614" s="55"/>
      <c r="J1614" s="55"/>
      <c r="K1614" s="55"/>
      <c r="L1614" s="55"/>
      <c r="M1614" s="55"/>
      <c r="N1614" s="55"/>
      <c r="O1614" s="55"/>
      <c r="P1614" s="55"/>
      <c r="Q1614" s="55"/>
      <c r="R1614" s="55"/>
      <c r="S1614" s="55"/>
      <c r="T1614" s="55"/>
      <c r="U1614" s="55"/>
      <c r="V1614" s="55"/>
      <c r="W1614" s="55"/>
      <c r="X1614" s="55"/>
      <c r="Y1614" s="55"/>
      <c r="Z1614" s="55"/>
      <c r="AA1614" s="55"/>
      <c r="AB1614" s="55"/>
      <c r="AC1614" s="55"/>
      <c r="AD1614" s="55"/>
      <c r="AE1614" s="55"/>
      <c r="AF1614" s="55"/>
    </row>
    <row r="1615" spans="2:32">
      <c r="B1615" s="55"/>
      <c r="C1615" s="55"/>
      <c r="D1615" s="55"/>
      <c r="E1615" s="55"/>
      <c r="F1615" s="55"/>
      <c r="G1615" s="55"/>
      <c r="H1615" s="55"/>
      <c r="I1615" s="55"/>
      <c r="J1615" s="55"/>
      <c r="K1615" s="55"/>
      <c r="L1615" s="55"/>
      <c r="M1615" s="55"/>
      <c r="N1615" s="55"/>
      <c r="O1615" s="55"/>
      <c r="P1615" s="55"/>
      <c r="Q1615" s="55"/>
      <c r="R1615" s="55"/>
      <c r="S1615" s="55"/>
      <c r="T1615" s="55"/>
      <c r="U1615" s="55"/>
      <c r="V1615" s="55"/>
      <c r="W1615" s="55"/>
      <c r="X1615" s="55"/>
      <c r="Y1615" s="55"/>
      <c r="Z1615" s="55"/>
      <c r="AA1615" s="55"/>
      <c r="AB1615" s="55"/>
      <c r="AC1615" s="55"/>
      <c r="AD1615" s="55"/>
      <c r="AE1615" s="55"/>
      <c r="AF1615" s="55"/>
    </row>
    <row r="1616" spans="2:32">
      <c r="B1616" s="55"/>
      <c r="C1616" s="55"/>
      <c r="D1616" s="55"/>
      <c r="E1616" s="55"/>
      <c r="F1616" s="55"/>
      <c r="G1616" s="55"/>
      <c r="H1616" s="55"/>
      <c r="I1616" s="55"/>
      <c r="J1616" s="55"/>
      <c r="K1616" s="55"/>
      <c r="L1616" s="55"/>
      <c r="M1616" s="55"/>
      <c r="N1616" s="55"/>
      <c r="O1616" s="55"/>
      <c r="P1616" s="55"/>
      <c r="Q1616" s="55"/>
      <c r="R1616" s="55"/>
      <c r="S1616" s="55"/>
      <c r="T1616" s="55"/>
      <c r="U1616" s="55"/>
      <c r="V1616" s="55"/>
      <c r="W1616" s="55"/>
      <c r="X1616" s="55"/>
      <c r="Y1616" s="55"/>
      <c r="Z1616" s="55"/>
      <c r="AA1616" s="55"/>
      <c r="AB1616" s="55"/>
      <c r="AC1616" s="55"/>
      <c r="AD1616" s="55"/>
      <c r="AE1616" s="55"/>
      <c r="AF1616" s="55"/>
    </row>
    <row r="1697" spans="2:32">
      <c r="B1697" s="55"/>
      <c r="C1697" s="55"/>
      <c r="D1697" s="55"/>
      <c r="E1697" s="55"/>
      <c r="F1697" s="55"/>
      <c r="G1697" s="55"/>
      <c r="H1697" s="55"/>
      <c r="I1697" s="55"/>
      <c r="J1697" s="55"/>
      <c r="K1697" s="55"/>
      <c r="L1697" s="55"/>
      <c r="M1697" s="55"/>
      <c r="N1697" s="55"/>
      <c r="O1697" s="55"/>
      <c r="P1697" s="55"/>
      <c r="Q1697" s="55"/>
      <c r="R1697" s="55"/>
      <c r="S1697" s="55"/>
      <c r="T1697" s="55"/>
      <c r="U1697" s="55"/>
      <c r="V1697" s="55"/>
      <c r="W1697" s="55"/>
      <c r="X1697" s="55"/>
      <c r="Y1697" s="55"/>
      <c r="Z1697" s="55"/>
      <c r="AA1697" s="55"/>
      <c r="AB1697" s="55"/>
      <c r="AC1697" s="55"/>
      <c r="AD1697" s="55"/>
      <c r="AE1697" s="55"/>
      <c r="AF1697" s="55"/>
    </row>
    <row r="1698" spans="2:32">
      <c r="B1698" s="55"/>
      <c r="C1698" s="55"/>
      <c r="D1698" s="55"/>
      <c r="E1698" s="55"/>
      <c r="F1698" s="55"/>
      <c r="G1698" s="55"/>
      <c r="H1698" s="55"/>
      <c r="I1698" s="55"/>
      <c r="J1698" s="55"/>
      <c r="K1698" s="55"/>
      <c r="L1698" s="55"/>
      <c r="M1698" s="55"/>
      <c r="N1698" s="55"/>
      <c r="O1698" s="55"/>
      <c r="P1698" s="55"/>
      <c r="Q1698" s="55"/>
      <c r="R1698" s="55"/>
      <c r="S1698" s="55"/>
      <c r="T1698" s="55"/>
      <c r="U1698" s="55"/>
      <c r="V1698" s="55"/>
      <c r="W1698" s="55"/>
      <c r="X1698" s="55"/>
      <c r="Y1698" s="55"/>
      <c r="Z1698" s="55"/>
      <c r="AA1698" s="55"/>
      <c r="AB1698" s="55"/>
      <c r="AC1698" s="55"/>
      <c r="AD1698" s="55"/>
      <c r="AE1698" s="55"/>
      <c r="AF1698" s="55"/>
    </row>
    <row r="1699" spans="2:32">
      <c r="B1699" s="242"/>
      <c r="C1699" s="242"/>
      <c r="D1699" s="242"/>
      <c r="E1699" s="242"/>
      <c r="F1699" s="242"/>
      <c r="G1699" s="242"/>
      <c r="H1699" s="242"/>
      <c r="I1699" s="242"/>
      <c r="J1699" s="242"/>
      <c r="K1699" s="242"/>
      <c r="L1699" s="242"/>
      <c r="M1699" s="242"/>
      <c r="N1699" s="242"/>
      <c r="O1699" s="242"/>
      <c r="P1699" s="242"/>
      <c r="Q1699" s="242"/>
      <c r="R1699" s="242"/>
      <c r="S1699" s="242"/>
      <c r="T1699" s="242"/>
      <c r="U1699" s="242"/>
      <c r="V1699" s="242"/>
      <c r="W1699" s="242"/>
      <c r="X1699" s="242"/>
      <c r="Y1699" s="242"/>
      <c r="Z1699" s="242"/>
      <c r="AA1699" s="242"/>
      <c r="AB1699" s="242"/>
      <c r="AC1699" s="242"/>
      <c r="AD1699" s="242"/>
      <c r="AE1699" s="242"/>
      <c r="AF1699" s="242"/>
    </row>
    <row r="1944" spans="2:32">
      <c r="B1944" s="55"/>
      <c r="C1944" s="55"/>
      <c r="D1944" s="55"/>
      <c r="E1944" s="55"/>
      <c r="F1944" s="55"/>
      <c r="G1944" s="55"/>
      <c r="H1944" s="55"/>
      <c r="I1944" s="55"/>
      <c r="J1944" s="55"/>
      <c r="K1944" s="55"/>
      <c r="L1944" s="55"/>
      <c r="M1944" s="55"/>
      <c r="N1944" s="55"/>
      <c r="O1944" s="55"/>
      <c r="P1944" s="55"/>
      <c r="Q1944" s="55"/>
      <c r="R1944" s="55"/>
      <c r="S1944" s="55"/>
      <c r="T1944" s="55"/>
      <c r="U1944" s="55"/>
      <c r="V1944" s="55"/>
      <c r="W1944" s="55"/>
      <c r="X1944" s="55"/>
      <c r="Y1944" s="55"/>
      <c r="Z1944" s="55"/>
      <c r="AA1944" s="55"/>
      <c r="AB1944" s="55"/>
      <c r="AC1944" s="55"/>
      <c r="AD1944" s="55"/>
      <c r="AE1944" s="55"/>
      <c r="AF1944" s="55"/>
    </row>
    <row r="1945" spans="2:32">
      <c r="B1945" s="242"/>
      <c r="C1945" s="242"/>
      <c r="D1945" s="242"/>
      <c r="E1945" s="242"/>
      <c r="F1945" s="242"/>
      <c r="G1945" s="242"/>
      <c r="H1945" s="242"/>
      <c r="I1945" s="242"/>
      <c r="J1945" s="242"/>
      <c r="K1945" s="242"/>
      <c r="L1945" s="242"/>
      <c r="M1945" s="242"/>
      <c r="N1945" s="242"/>
      <c r="O1945" s="242"/>
      <c r="P1945" s="242"/>
      <c r="Q1945" s="242"/>
      <c r="R1945" s="242"/>
      <c r="S1945" s="242"/>
      <c r="T1945" s="242"/>
      <c r="U1945" s="242"/>
      <c r="V1945" s="242"/>
      <c r="W1945" s="242"/>
      <c r="X1945" s="242"/>
      <c r="Y1945" s="242"/>
      <c r="Z1945" s="242"/>
      <c r="AA1945" s="242"/>
      <c r="AB1945" s="242"/>
      <c r="AC1945" s="242"/>
      <c r="AD1945" s="242"/>
      <c r="AE1945" s="242"/>
      <c r="AF1945" s="242"/>
    </row>
    <row r="2021" spans="2:32">
      <c r="B2021" s="55"/>
      <c r="C2021" s="55"/>
      <c r="D2021" s="55"/>
      <c r="E2021" s="55"/>
      <c r="F2021" s="55"/>
      <c r="G2021" s="55"/>
      <c r="H2021" s="55"/>
      <c r="I2021" s="55"/>
      <c r="J2021" s="55"/>
      <c r="K2021" s="55"/>
      <c r="L2021" s="55"/>
      <c r="M2021" s="55"/>
      <c r="N2021" s="55"/>
      <c r="O2021" s="55"/>
      <c r="P2021" s="55"/>
      <c r="Q2021" s="55"/>
      <c r="R2021" s="55"/>
      <c r="S2021" s="55"/>
      <c r="T2021" s="55"/>
      <c r="U2021" s="55"/>
      <c r="V2021" s="55"/>
      <c r="W2021" s="55"/>
      <c r="X2021" s="55"/>
      <c r="Y2021" s="55"/>
      <c r="Z2021" s="55"/>
      <c r="AA2021" s="55"/>
      <c r="AB2021" s="55"/>
      <c r="AC2021" s="55"/>
      <c r="AD2021" s="55"/>
      <c r="AE2021" s="55"/>
      <c r="AF2021" s="55"/>
    </row>
    <row r="2030" spans="2:32">
      <c r="B2030" s="55"/>
      <c r="C2030" s="55"/>
      <c r="D2030" s="55"/>
      <c r="E2030" s="55"/>
      <c r="F2030" s="55"/>
      <c r="G2030" s="55"/>
      <c r="H2030" s="55"/>
      <c r="I2030" s="55"/>
      <c r="J2030" s="55"/>
      <c r="K2030" s="55"/>
      <c r="L2030" s="55"/>
      <c r="M2030" s="55"/>
      <c r="N2030" s="55"/>
      <c r="O2030" s="55"/>
      <c r="P2030" s="55"/>
      <c r="Q2030" s="55"/>
      <c r="R2030" s="55"/>
      <c r="S2030" s="55"/>
      <c r="T2030" s="55"/>
      <c r="U2030" s="55"/>
      <c r="V2030" s="55"/>
      <c r="W2030" s="55"/>
      <c r="X2030" s="55"/>
      <c r="Y2030" s="55"/>
      <c r="Z2030" s="55"/>
      <c r="AA2030" s="55"/>
      <c r="AB2030" s="55"/>
      <c r="AC2030" s="55"/>
      <c r="AD2030" s="55"/>
      <c r="AE2030" s="55"/>
      <c r="AF2030" s="55"/>
    </row>
    <row r="2031" spans="2:32">
      <c r="B2031" s="242"/>
      <c r="C2031" s="242"/>
      <c r="D2031" s="242"/>
      <c r="E2031" s="242"/>
      <c r="F2031" s="242"/>
      <c r="G2031" s="242"/>
      <c r="H2031" s="242"/>
      <c r="I2031" s="242"/>
      <c r="J2031" s="242"/>
      <c r="K2031" s="242"/>
      <c r="L2031" s="242"/>
      <c r="M2031" s="242"/>
      <c r="N2031" s="242"/>
      <c r="O2031" s="242"/>
      <c r="P2031" s="242"/>
      <c r="Q2031" s="242"/>
      <c r="R2031" s="242"/>
      <c r="S2031" s="242"/>
      <c r="T2031" s="242"/>
      <c r="U2031" s="242"/>
      <c r="V2031" s="242"/>
      <c r="W2031" s="242"/>
      <c r="X2031" s="242"/>
      <c r="Y2031" s="242"/>
      <c r="Z2031" s="242"/>
      <c r="AA2031" s="242"/>
      <c r="AB2031" s="242"/>
      <c r="AC2031" s="242"/>
      <c r="AD2031" s="242"/>
      <c r="AE2031" s="242"/>
      <c r="AF2031" s="242"/>
    </row>
    <row r="2147" spans="2:32">
      <c r="B2147" s="55"/>
      <c r="C2147" s="55"/>
      <c r="D2147" s="55"/>
      <c r="E2147" s="55"/>
      <c r="F2147" s="55"/>
      <c r="G2147" s="55"/>
      <c r="H2147" s="55"/>
      <c r="I2147" s="55"/>
      <c r="J2147" s="55"/>
      <c r="K2147" s="55"/>
      <c r="L2147" s="55"/>
      <c r="M2147" s="55"/>
      <c r="N2147" s="55"/>
      <c r="O2147" s="55"/>
      <c r="P2147" s="55"/>
      <c r="Q2147" s="55"/>
      <c r="R2147" s="55"/>
      <c r="S2147" s="55"/>
      <c r="T2147" s="55"/>
      <c r="U2147" s="55"/>
      <c r="V2147" s="55"/>
      <c r="W2147" s="55"/>
      <c r="X2147" s="55"/>
      <c r="Y2147" s="55"/>
      <c r="Z2147" s="55"/>
      <c r="AA2147" s="55"/>
      <c r="AB2147" s="55"/>
      <c r="AC2147" s="55"/>
      <c r="AD2147" s="55"/>
      <c r="AE2147" s="55"/>
      <c r="AF2147" s="55"/>
    </row>
    <row r="2149" spans="2:32">
      <c r="B2149" s="55"/>
      <c r="C2149" s="55"/>
      <c r="D2149" s="55"/>
      <c r="E2149" s="55"/>
      <c r="F2149" s="55"/>
      <c r="G2149" s="55"/>
      <c r="H2149" s="55"/>
      <c r="I2149" s="55"/>
      <c r="J2149" s="55"/>
      <c r="K2149" s="55"/>
      <c r="L2149" s="55"/>
      <c r="M2149" s="55"/>
      <c r="N2149" s="55"/>
      <c r="O2149" s="55"/>
      <c r="P2149" s="55"/>
      <c r="Q2149" s="55"/>
      <c r="R2149" s="55"/>
      <c r="S2149" s="55"/>
      <c r="T2149" s="55"/>
      <c r="U2149" s="55"/>
      <c r="V2149" s="55"/>
      <c r="W2149" s="55"/>
      <c r="X2149" s="55"/>
      <c r="Y2149" s="55"/>
      <c r="Z2149" s="55"/>
      <c r="AA2149" s="55"/>
      <c r="AB2149" s="55"/>
      <c r="AC2149" s="55"/>
      <c r="AD2149" s="55"/>
      <c r="AE2149" s="55"/>
      <c r="AF2149" s="55"/>
    </row>
    <row r="2150" spans="2:32">
      <c r="B2150" s="55"/>
      <c r="C2150" s="55"/>
      <c r="D2150" s="55"/>
      <c r="E2150" s="55"/>
      <c r="F2150" s="55"/>
      <c r="G2150" s="55"/>
      <c r="H2150" s="55"/>
      <c r="I2150" s="55"/>
      <c r="J2150" s="55"/>
      <c r="K2150" s="55"/>
      <c r="L2150" s="55"/>
      <c r="M2150" s="55"/>
      <c r="N2150" s="55"/>
      <c r="O2150" s="55"/>
      <c r="P2150" s="55"/>
      <c r="Q2150" s="55"/>
      <c r="R2150" s="55"/>
      <c r="S2150" s="55"/>
      <c r="T2150" s="55"/>
      <c r="U2150" s="55"/>
      <c r="V2150" s="55"/>
      <c r="W2150" s="55"/>
      <c r="X2150" s="55"/>
      <c r="Y2150" s="55"/>
      <c r="Z2150" s="55"/>
      <c r="AA2150" s="55"/>
      <c r="AB2150" s="55"/>
      <c r="AC2150" s="55"/>
      <c r="AD2150" s="55"/>
      <c r="AE2150" s="55"/>
      <c r="AF2150" s="55"/>
    </row>
    <row r="2152" spans="2:32">
      <c r="B2152" s="55"/>
      <c r="C2152" s="55"/>
      <c r="D2152" s="55"/>
      <c r="E2152" s="55"/>
      <c r="F2152" s="55"/>
      <c r="G2152" s="55"/>
      <c r="H2152" s="55"/>
      <c r="I2152" s="55"/>
      <c r="J2152" s="55"/>
      <c r="K2152" s="55"/>
      <c r="L2152" s="55"/>
      <c r="M2152" s="55"/>
      <c r="N2152" s="55"/>
      <c r="O2152" s="55"/>
      <c r="P2152" s="55"/>
      <c r="Q2152" s="55"/>
      <c r="R2152" s="55"/>
      <c r="S2152" s="55"/>
      <c r="T2152" s="55"/>
      <c r="U2152" s="55"/>
      <c r="V2152" s="55"/>
      <c r="W2152" s="55"/>
      <c r="X2152" s="55"/>
      <c r="Y2152" s="55"/>
      <c r="Z2152" s="55"/>
      <c r="AA2152" s="55"/>
      <c r="AB2152" s="55"/>
      <c r="AC2152" s="55"/>
      <c r="AD2152" s="55"/>
      <c r="AE2152" s="55"/>
      <c r="AF2152" s="55"/>
    </row>
    <row r="2153" spans="2:32">
      <c r="B2153" s="242"/>
      <c r="C2153" s="242"/>
      <c r="D2153" s="242"/>
      <c r="E2153" s="242"/>
      <c r="F2153" s="242"/>
      <c r="G2153" s="242"/>
      <c r="H2153" s="242"/>
      <c r="I2153" s="242"/>
      <c r="J2153" s="242"/>
      <c r="K2153" s="242"/>
      <c r="L2153" s="242"/>
      <c r="M2153" s="242"/>
      <c r="N2153" s="242"/>
      <c r="O2153" s="242"/>
      <c r="P2153" s="242"/>
      <c r="Q2153" s="242"/>
      <c r="R2153" s="242"/>
      <c r="S2153" s="242"/>
      <c r="T2153" s="242"/>
      <c r="U2153" s="242"/>
      <c r="V2153" s="242"/>
      <c r="W2153" s="242"/>
      <c r="X2153" s="242"/>
      <c r="Y2153" s="242"/>
      <c r="Z2153" s="242"/>
      <c r="AA2153" s="242"/>
      <c r="AB2153" s="242"/>
      <c r="AC2153" s="242"/>
      <c r="AD2153" s="242"/>
      <c r="AE2153" s="242"/>
      <c r="AF2153" s="242"/>
    </row>
    <row r="2316" spans="2:32">
      <c r="B2316" s="55"/>
      <c r="C2316" s="55"/>
      <c r="D2316" s="55"/>
      <c r="E2316" s="55"/>
      <c r="F2316" s="55"/>
      <c r="G2316" s="55"/>
      <c r="H2316" s="55"/>
      <c r="I2316" s="55"/>
      <c r="J2316" s="55"/>
      <c r="K2316" s="55"/>
      <c r="L2316" s="55"/>
      <c r="M2316" s="55"/>
      <c r="N2316" s="55"/>
      <c r="O2316" s="55"/>
      <c r="P2316" s="55"/>
      <c r="Q2316" s="55"/>
      <c r="R2316" s="55"/>
      <c r="S2316" s="55"/>
      <c r="T2316" s="55"/>
      <c r="U2316" s="55"/>
      <c r="V2316" s="55"/>
      <c r="W2316" s="55"/>
      <c r="X2316" s="55"/>
      <c r="Y2316" s="55"/>
      <c r="Z2316" s="55"/>
      <c r="AA2316" s="55"/>
      <c r="AB2316" s="55"/>
      <c r="AC2316" s="55"/>
      <c r="AD2316" s="55"/>
      <c r="AE2316" s="55"/>
      <c r="AF2316" s="55"/>
    </row>
    <row r="2317" spans="2:32">
      <c r="B2317" s="242"/>
      <c r="C2317" s="242"/>
      <c r="D2317" s="242"/>
      <c r="E2317" s="242"/>
      <c r="F2317" s="242"/>
      <c r="G2317" s="242"/>
      <c r="H2317" s="242"/>
      <c r="I2317" s="242"/>
      <c r="J2317" s="242"/>
      <c r="K2317" s="242"/>
      <c r="L2317" s="242"/>
      <c r="M2317" s="242"/>
      <c r="N2317" s="242"/>
      <c r="O2317" s="242"/>
      <c r="P2317" s="242"/>
      <c r="Q2317" s="242"/>
      <c r="R2317" s="242"/>
      <c r="S2317" s="242"/>
      <c r="T2317" s="242"/>
      <c r="U2317" s="242"/>
      <c r="V2317" s="242"/>
      <c r="W2317" s="242"/>
      <c r="X2317" s="242"/>
      <c r="Y2317" s="242"/>
      <c r="Z2317" s="242"/>
      <c r="AA2317" s="242"/>
      <c r="AB2317" s="242"/>
      <c r="AC2317" s="242"/>
      <c r="AD2317" s="242"/>
      <c r="AE2317" s="242"/>
      <c r="AF2317" s="242"/>
    </row>
    <row r="2418" spans="2:32">
      <c r="B2418" s="55"/>
      <c r="C2418" s="55"/>
      <c r="D2418" s="55"/>
      <c r="E2418" s="55"/>
      <c r="F2418" s="55"/>
      <c r="G2418" s="55"/>
      <c r="H2418" s="55"/>
      <c r="I2418" s="55"/>
      <c r="J2418" s="55"/>
      <c r="K2418" s="55"/>
      <c r="L2418" s="55"/>
      <c r="M2418" s="55"/>
      <c r="N2418" s="55"/>
      <c r="O2418" s="55"/>
      <c r="P2418" s="55"/>
      <c r="Q2418" s="55"/>
      <c r="R2418" s="55"/>
      <c r="S2418" s="55"/>
      <c r="T2418" s="55"/>
      <c r="U2418" s="55"/>
      <c r="V2418" s="55"/>
      <c r="W2418" s="55"/>
      <c r="X2418" s="55"/>
      <c r="Y2418" s="55"/>
      <c r="Z2418" s="55"/>
      <c r="AA2418" s="55"/>
      <c r="AB2418" s="55"/>
      <c r="AC2418" s="55"/>
      <c r="AD2418" s="55"/>
      <c r="AE2418" s="55"/>
      <c r="AF2418" s="55"/>
    </row>
    <row r="2419" spans="2:32">
      <c r="B2419" s="242"/>
      <c r="C2419" s="242"/>
      <c r="D2419" s="242"/>
      <c r="E2419" s="242"/>
      <c r="F2419" s="242"/>
      <c r="G2419" s="242"/>
      <c r="H2419" s="242"/>
      <c r="I2419" s="242"/>
      <c r="J2419" s="242"/>
      <c r="K2419" s="242"/>
      <c r="L2419" s="242"/>
      <c r="M2419" s="242"/>
      <c r="N2419" s="242"/>
      <c r="O2419" s="242"/>
      <c r="P2419" s="242"/>
      <c r="Q2419" s="242"/>
      <c r="R2419" s="242"/>
      <c r="S2419" s="242"/>
      <c r="T2419" s="242"/>
      <c r="U2419" s="242"/>
      <c r="V2419" s="242"/>
      <c r="W2419" s="242"/>
      <c r="X2419" s="242"/>
      <c r="Y2419" s="242"/>
      <c r="Z2419" s="242"/>
      <c r="AA2419" s="242"/>
      <c r="AB2419" s="242"/>
      <c r="AC2419" s="242"/>
      <c r="AD2419" s="242"/>
      <c r="AE2419" s="242"/>
      <c r="AF2419" s="242"/>
    </row>
    <row r="2497" spans="2:32">
      <c r="B2497" s="55"/>
      <c r="C2497" s="55"/>
      <c r="D2497" s="55"/>
      <c r="E2497" s="55"/>
      <c r="F2497" s="55"/>
      <c r="G2497" s="55"/>
      <c r="H2497" s="55"/>
      <c r="I2497" s="55"/>
      <c r="J2497" s="55"/>
      <c r="K2497" s="55"/>
      <c r="L2497" s="55"/>
      <c r="M2497" s="55"/>
      <c r="N2497" s="55"/>
      <c r="O2497" s="55"/>
      <c r="P2497" s="55"/>
      <c r="Q2497" s="55"/>
      <c r="R2497" s="55"/>
      <c r="S2497" s="55"/>
      <c r="T2497" s="55"/>
      <c r="U2497" s="55"/>
      <c r="V2497" s="55"/>
      <c r="W2497" s="55"/>
      <c r="X2497" s="55"/>
      <c r="Y2497" s="55"/>
      <c r="Z2497" s="55"/>
      <c r="AA2497" s="55"/>
      <c r="AB2497" s="55"/>
      <c r="AC2497" s="55"/>
      <c r="AD2497" s="55"/>
      <c r="AE2497" s="55"/>
      <c r="AF2497" s="55"/>
    </row>
    <row r="2503" spans="2:32">
      <c r="B2503" s="55"/>
      <c r="C2503" s="55"/>
      <c r="D2503" s="55"/>
      <c r="E2503" s="55"/>
      <c r="F2503" s="55"/>
      <c r="G2503" s="55"/>
      <c r="H2503" s="55"/>
      <c r="I2503" s="55"/>
      <c r="J2503" s="55"/>
      <c r="K2503" s="55"/>
      <c r="L2503" s="55"/>
      <c r="M2503" s="55"/>
      <c r="N2503" s="55"/>
      <c r="O2503" s="55"/>
      <c r="P2503" s="55"/>
      <c r="Q2503" s="55"/>
      <c r="R2503" s="55"/>
      <c r="S2503" s="55"/>
      <c r="T2503" s="55"/>
      <c r="U2503" s="55"/>
      <c r="V2503" s="55"/>
      <c r="W2503" s="55"/>
      <c r="X2503" s="55"/>
      <c r="Y2503" s="55"/>
      <c r="Z2503" s="55"/>
      <c r="AA2503" s="55"/>
      <c r="AB2503" s="55"/>
      <c r="AC2503" s="55"/>
      <c r="AD2503" s="55"/>
      <c r="AE2503" s="55"/>
      <c r="AF2503" s="55"/>
    </row>
    <row r="2508" spans="2:32">
      <c r="B2508" s="55"/>
      <c r="C2508" s="55"/>
      <c r="D2508" s="55"/>
      <c r="E2508" s="55"/>
      <c r="F2508" s="55"/>
      <c r="G2508" s="55"/>
      <c r="H2508" s="55"/>
      <c r="I2508" s="55"/>
      <c r="J2508" s="55"/>
      <c r="K2508" s="55"/>
      <c r="L2508" s="55"/>
      <c r="M2508" s="55"/>
      <c r="N2508" s="55"/>
      <c r="O2508" s="55"/>
      <c r="P2508" s="55"/>
      <c r="Q2508" s="55"/>
      <c r="R2508" s="55"/>
      <c r="S2508" s="55"/>
      <c r="T2508" s="55"/>
      <c r="U2508" s="55"/>
      <c r="V2508" s="55"/>
      <c r="W2508" s="55"/>
      <c r="X2508" s="55"/>
      <c r="Y2508" s="55"/>
      <c r="Z2508" s="55"/>
      <c r="AA2508" s="55"/>
      <c r="AB2508" s="55"/>
      <c r="AC2508" s="55"/>
      <c r="AD2508" s="55"/>
      <c r="AE2508" s="55"/>
      <c r="AF2508" s="55"/>
    </row>
    <row r="2509" spans="2:32">
      <c r="B2509" s="242"/>
      <c r="C2509" s="242"/>
      <c r="D2509" s="242"/>
      <c r="E2509" s="242"/>
      <c r="F2509" s="242"/>
      <c r="G2509" s="242"/>
      <c r="H2509" s="242"/>
      <c r="I2509" s="242"/>
      <c r="J2509" s="242"/>
      <c r="K2509" s="242"/>
      <c r="L2509" s="242"/>
      <c r="M2509" s="242"/>
      <c r="N2509" s="242"/>
      <c r="O2509" s="242"/>
      <c r="P2509" s="242"/>
      <c r="Q2509" s="242"/>
      <c r="R2509" s="242"/>
      <c r="S2509" s="242"/>
      <c r="T2509" s="242"/>
      <c r="U2509" s="242"/>
      <c r="V2509" s="242"/>
      <c r="W2509" s="242"/>
      <c r="X2509" s="242"/>
      <c r="Y2509" s="242"/>
      <c r="Z2509" s="242"/>
      <c r="AA2509" s="242"/>
      <c r="AB2509" s="242"/>
      <c r="AC2509" s="242"/>
      <c r="AD2509" s="242"/>
      <c r="AE2509" s="242"/>
      <c r="AF2509" s="242"/>
    </row>
    <row r="2594" spans="2:32">
      <c r="B2594" s="55"/>
      <c r="C2594" s="55"/>
      <c r="D2594" s="55"/>
      <c r="E2594" s="55"/>
      <c r="F2594" s="55"/>
      <c r="G2594" s="55"/>
      <c r="H2594" s="55"/>
      <c r="I2594" s="55"/>
      <c r="J2594" s="55"/>
      <c r="K2594" s="55"/>
      <c r="L2594" s="55"/>
      <c r="M2594" s="55"/>
      <c r="N2594" s="55"/>
      <c r="O2594" s="55"/>
      <c r="P2594" s="55"/>
      <c r="Q2594" s="55"/>
      <c r="R2594" s="55"/>
      <c r="S2594" s="55"/>
      <c r="T2594" s="55"/>
      <c r="U2594" s="55"/>
      <c r="V2594" s="55"/>
      <c r="W2594" s="55"/>
      <c r="X2594" s="55"/>
      <c r="Y2594" s="55"/>
      <c r="Z2594" s="55"/>
      <c r="AA2594" s="55"/>
      <c r="AB2594" s="55"/>
      <c r="AC2594" s="55"/>
      <c r="AD2594" s="55"/>
      <c r="AE2594" s="55"/>
      <c r="AF2594" s="55"/>
    </row>
    <row r="2597" spans="2:32">
      <c r="B2597" s="55"/>
      <c r="C2597" s="55"/>
      <c r="D2597" s="55"/>
      <c r="E2597" s="55"/>
      <c r="F2597" s="55"/>
      <c r="G2597" s="55"/>
      <c r="H2597" s="55"/>
      <c r="I2597" s="55"/>
      <c r="J2597" s="55"/>
      <c r="K2597" s="55"/>
      <c r="L2597" s="55"/>
      <c r="M2597" s="55"/>
      <c r="N2597" s="55"/>
      <c r="O2597" s="55"/>
      <c r="P2597" s="55"/>
      <c r="Q2597" s="55"/>
      <c r="R2597" s="55"/>
      <c r="S2597" s="55"/>
      <c r="T2597" s="55"/>
      <c r="U2597" s="55"/>
      <c r="V2597" s="55"/>
      <c r="W2597" s="55"/>
      <c r="X2597" s="55"/>
      <c r="Y2597" s="55"/>
      <c r="Z2597" s="55"/>
      <c r="AA2597" s="55"/>
      <c r="AB2597" s="55"/>
      <c r="AC2597" s="55"/>
      <c r="AD2597" s="55"/>
      <c r="AE2597" s="55"/>
      <c r="AF2597" s="55"/>
    </row>
    <row r="2598" spans="2:32">
      <c r="B2598" s="242"/>
      <c r="C2598" s="242"/>
      <c r="D2598" s="242"/>
      <c r="E2598" s="242"/>
      <c r="F2598" s="242"/>
      <c r="G2598" s="242"/>
      <c r="H2598" s="242"/>
      <c r="I2598" s="242"/>
      <c r="J2598" s="242"/>
      <c r="K2598" s="242"/>
      <c r="L2598" s="242"/>
      <c r="M2598" s="242"/>
      <c r="N2598" s="242"/>
      <c r="O2598" s="242"/>
      <c r="P2598" s="242"/>
      <c r="Q2598" s="242"/>
      <c r="R2598" s="242"/>
      <c r="S2598" s="242"/>
      <c r="T2598" s="242"/>
      <c r="U2598" s="242"/>
      <c r="V2598" s="242"/>
      <c r="W2598" s="242"/>
      <c r="X2598" s="242"/>
      <c r="Y2598" s="242"/>
      <c r="Z2598" s="242"/>
      <c r="AA2598" s="242"/>
      <c r="AB2598" s="242"/>
      <c r="AC2598" s="242"/>
      <c r="AD2598" s="242"/>
      <c r="AE2598" s="242"/>
      <c r="AF2598" s="242"/>
    </row>
    <row r="2705" spans="2:32">
      <c r="B2705" s="55"/>
      <c r="C2705" s="55"/>
      <c r="D2705" s="55"/>
      <c r="E2705" s="55"/>
      <c r="F2705" s="55"/>
      <c r="G2705" s="55"/>
      <c r="H2705" s="55"/>
      <c r="I2705" s="55"/>
      <c r="J2705" s="55"/>
      <c r="K2705" s="55"/>
      <c r="L2705" s="55"/>
      <c r="M2705" s="55"/>
      <c r="N2705" s="55"/>
      <c r="O2705" s="55"/>
      <c r="P2705" s="55"/>
      <c r="Q2705" s="55"/>
      <c r="R2705" s="55"/>
      <c r="S2705" s="55"/>
      <c r="T2705" s="55"/>
      <c r="U2705" s="55"/>
      <c r="V2705" s="55"/>
      <c r="W2705" s="55"/>
      <c r="X2705" s="55"/>
      <c r="Y2705" s="55"/>
      <c r="Z2705" s="55"/>
      <c r="AA2705" s="55"/>
      <c r="AB2705" s="55"/>
      <c r="AC2705" s="55"/>
      <c r="AD2705" s="55"/>
      <c r="AE2705" s="55"/>
      <c r="AF2705" s="55"/>
    </row>
    <row r="2706" spans="2:32">
      <c r="B2706" s="55"/>
      <c r="C2706" s="55"/>
      <c r="D2706" s="55"/>
      <c r="E2706" s="55"/>
      <c r="F2706" s="55"/>
      <c r="G2706" s="55"/>
      <c r="H2706" s="55"/>
      <c r="I2706" s="55"/>
      <c r="J2706" s="55"/>
      <c r="K2706" s="55"/>
      <c r="L2706" s="55"/>
      <c r="M2706" s="55"/>
      <c r="N2706" s="55"/>
      <c r="O2706" s="55"/>
      <c r="P2706" s="55"/>
      <c r="Q2706" s="55"/>
      <c r="R2706" s="55"/>
      <c r="S2706" s="55"/>
      <c r="T2706" s="55"/>
      <c r="U2706" s="55"/>
      <c r="V2706" s="55"/>
      <c r="W2706" s="55"/>
      <c r="X2706" s="55"/>
      <c r="Y2706" s="55"/>
      <c r="Z2706" s="55"/>
      <c r="AA2706" s="55"/>
      <c r="AB2706" s="55"/>
      <c r="AC2706" s="55"/>
      <c r="AD2706" s="55"/>
      <c r="AE2706" s="55"/>
      <c r="AF2706" s="55"/>
    </row>
    <row r="2718" spans="2:32">
      <c r="B2718" s="55"/>
      <c r="C2718" s="55"/>
      <c r="D2718" s="55"/>
      <c r="E2718" s="55"/>
      <c r="F2718" s="55"/>
      <c r="G2718" s="55"/>
      <c r="H2718" s="55"/>
      <c r="I2718" s="55"/>
      <c r="J2718" s="55"/>
      <c r="K2718" s="55"/>
      <c r="L2718" s="55"/>
      <c r="M2718" s="55"/>
      <c r="N2718" s="55"/>
      <c r="O2718" s="55"/>
      <c r="P2718" s="55"/>
      <c r="Q2718" s="55"/>
      <c r="R2718" s="55"/>
      <c r="S2718" s="55"/>
      <c r="T2718" s="55"/>
      <c r="U2718" s="55"/>
      <c r="V2718" s="55"/>
      <c r="W2718" s="55"/>
      <c r="X2718" s="55"/>
      <c r="Y2718" s="55"/>
      <c r="Z2718" s="55"/>
      <c r="AA2718" s="55"/>
      <c r="AB2718" s="55"/>
      <c r="AC2718" s="55"/>
      <c r="AD2718" s="55"/>
      <c r="AE2718" s="55"/>
      <c r="AF2718" s="55"/>
    </row>
    <row r="2719" spans="2:32">
      <c r="B2719" s="242"/>
      <c r="C2719" s="242"/>
      <c r="D2719" s="242"/>
      <c r="E2719" s="242"/>
      <c r="F2719" s="242"/>
      <c r="G2719" s="242"/>
      <c r="H2719" s="242"/>
      <c r="I2719" s="242"/>
      <c r="J2719" s="242"/>
      <c r="K2719" s="242"/>
      <c r="L2719" s="242"/>
      <c r="M2719" s="242"/>
      <c r="N2719" s="242"/>
      <c r="O2719" s="242"/>
      <c r="P2719" s="242"/>
      <c r="Q2719" s="242"/>
      <c r="R2719" s="242"/>
      <c r="S2719" s="242"/>
      <c r="T2719" s="242"/>
      <c r="U2719" s="242"/>
      <c r="V2719" s="242"/>
      <c r="W2719" s="242"/>
      <c r="X2719" s="242"/>
      <c r="Y2719" s="242"/>
      <c r="Z2719" s="242"/>
      <c r="AA2719" s="242"/>
      <c r="AB2719" s="242"/>
      <c r="AC2719" s="242"/>
      <c r="AD2719" s="242"/>
      <c r="AE2719" s="242"/>
      <c r="AF2719" s="242"/>
    </row>
    <row r="2836" spans="2:32">
      <c r="B2836" s="55"/>
      <c r="C2836" s="55"/>
      <c r="D2836" s="55"/>
      <c r="E2836" s="55"/>
      <c r="F2836" s="55"/>
      <c r="G2836" s="55"/>
      <c r="H2836" s="55"/>
      <c r="I2836" s="55"/>
      <c r="J2836" s="55"/>
      <c r="K2836" s="55"/>
      <c r="L2836" s="55"/>
      <c r="M2836" s="55"/>
      <c r="N2836" s="55"/>
      <c r="O2836" s="55"/>
      <c r="P2836" s="55"/>
      <c r="Q2836" s="55"/>
      <c r="R2836" s="55"/>
      <c r="S2836" s="55"/>
      <c r="T2836" s="55"/>
      <c r="U2836" s="55"/>
      <c r="V2836" s="55"/>
      <c r="W2836" s="55"/>
      <c r="X2836" s="55"/>
      <c r="Y2836" s="55"/>
      <c r="Z2836" s="55"/>
      <c r="AA2836" s="55"/>
      <c r="AB2836" s="55"/>
      <c r="AC2836" s="55"/>
      <c r="AD2836" s="55"/>
      <c r="AE2836" s="55"/>
      <c r="AF2836" s="55"/>
    </row>
    <row r="2837" spans="2:32">
      <c r="B2837" s="242"/>
      <c r="C2837" s="242"/>
      <c r="D2837" s="242"/>
      <c r="E2837" s="242"/>
      <c r="F2837" s="242"/>
      <c r="G2837" s="242"/>
      <c r="H2837" s="242"/>
      <c r="I2837" s="242"/>
      <c r="J2837" s="242"/>
      <c r="K2837" s="242"/>
      <c r="L2837" s="242"/>
      <c r="M2837" s="242"/>
      <c r="N2837" s="242"/>
      <c r="O2837" s="242"/>
      <c r="P2837" s="242"/>
      <c r="Q2837" s="242"/>
      <c r="R2837" s="242"/>
      <c r="S2837" s="242"/>
      <c r="T2837" s="242"/>
      <c r="U2837" s="242"/>
      <c r="V2837" s="242"/>
      <c r="W2837" s="242"/>
      <c r="X2837" s="242"/>
      <c r="Y2837" s="242"/>
      <c r="Z2837" s="242"/>
      <c r="AA2837" s="242"/>
      <c r="AB2837" s="242"/>
      <c r="AC2837" s="242"/>
      <c r="AD2837" s="242"/>
      <c r="AE2837" s="242"/>
      <c r="AF2837" s="242"/>
    </row>
  </sheetData>
  <mergeCells count="21">
    <mergeCell ref="B89:AG89"/>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229:AF1229"/>
    <mergeCell ref="B1390:AF1390"/>
    <mergeCell ref="B1502:AF1502"/>
    <mergeCell ref="B1604:AF1604"/>
    <mergeCell ref="B1699:AF169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D429E-DEBA-48DA-9BC1-3328D5317436}">
  <dimension ref="A1:AH4502"/>
  <sheetViews>
    <sheetView topLeftCell="A49" workbookViewId="0">
      <selection sqref="A1:AH4502"/>
    </sheetView>
  </sheetViews>
  <sheetFormatPr defaultRowHeight="15"/>
  <sheetData>
    <row r="1" spans="1:33" ht="15.75" thickBot="1">
      <c r="A1" s="55"/>
      <c r="B1" s="82" t="s">
        <v>918</v>
      </c>
      <c r="C1" s="86">
        <v>2022</v>
      </c>
      <c r="D1" s="86">
        <v>2023</v>
      </c>
      <c r="E1" s="86">
        <v>2024</v>
      </c>
      <c r="F1" s="86">
        <v>2025</v>
      </c>
      <c r="G1" s="86">
        <v>2026</v>
      </c>
      <c r="H1" s="86">
        <v>2027</v>
      </c>
      <c r="I1" s="86">
        <v>2028</v>
      </c>
      <c r="J1" s="86">
        <v>2029</v>
      </c>
      <c r="K1" s="86">
        <v>2030</v>
      </c>
      <c r="L1" s="86">
        <v>2031</v>
      </c>
      <c r="M1" s="86">
        <v>2032</v>
      </c>
      <c r="N1" s="86">
        <v>2033</v>
      </c>
      <c r="O1" s="86">
        <v>2034</v>
      </c>
      <c r="P1" s="86">
        <v>2035</v>
      </c>
      <c r="Q1" s="86">
        <v>2036</v>
      </c>
      <c r="R1" s="86">
        <v>2037</v>
      </c>
      <c r="S1" s="86">
        <v>2038</v>
      </c>
      <c r="T1" s="86">
        <v>2039</v>
      </c>
      <c r="U1" s="86">
        <v>2040</v>
      </c>
      <c r="V1" s="86">
        <v>2041</v>
      </c>
      <c r="W1" s="86">
        <v>2042</v>
      </c>
      <c r="X1" s="86">
        <v>2043</v>
      </c>
      <c r="Y1" s="86">
        <v>2044</v>
      </c>
      <c r="Z1" s="86">
        <v>2045</v>
      </c>
      <c r="AA1" s="86">
        <v>2046</v>
      </c>
      <c r="AB1" s="86">
        <v>2047</v>
      </c>
      <c r="AC1" s="86">
        <v>2048</v>
      </c>
      <c r="AD1" s="86">
        <v>2049</v>
      </c>
      <c r="AE1" s="86">
        <v>2050</v>
      </c>
      <c r="AF1" s="55"/>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102" t="s">
        <v>292</v>
      </c>
      <c r="D3" s="102" t="s">
        <v>919</v>
      </c>
      <c r="E3" s="87"/>
      <c r="F3" s="87"/>
      <c r="G3" s="87"/>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102" t="s">
        <v>293</v>
      </c>
      <c r="D4" s="102" t="s">
        <v>920</v>
      </c>
      <c r="E4" s="87"/>
      <c r="F4" s="87"/>
      <c r="G4" s="102"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102" t="s">
        <v>295</v>
      </c>
      <c r="D5" s="102" t="s">
        <v>922</v>
      </c>
      <c r="E5" s="87"/>
      <c r="F5" s="87"/>
      <c r="G5" s="87"/>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102" t="s">
        <v>296</v>
      </c>
      <c r="D6" s="87"/>
      <c r="E6" s="102" t="s">
        <v>923</v>
      </c>
      <c r="F6" s="87"/>
      <c r="G6" s="87"/>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1:33" ht="15.75">
      <c r="A10" s="58" t="s">
        <v>936</v>
      </c>
      <c r="B10" s="111" t="s">
        <v>937</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89" t="s">
        <v>925</v>
      </c>
      <c r="AG10" s="65"/>
    </row>
    <row r="11" spans="1:33">
      <c r="A11" s="55"/>
      <c r="B11" s="112" t="s">
        <v>938</v>
      </c>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89" t="s">
        <v>926</v>
      </c>
      <c r="AG11" s="65"/>
    </row>
    <row r="12" spans="1:33">
      <c r="A12" s="55"/>
      <c r="B12" s="112"/>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89" t="s">
        <v>927</v>
      </c>
      <c r="AG12" s="65"/>
    </row>
    <row r="13" spans="1:33" ht="37.5" thickBot="1">
      <c r="A13" s="55"/>
      <c r="B13" s="113" t="s">
        <v>553</v>
      </c>
      <c r="C13" s="113">
        <v>2022</v>
      </c>
      <c r="D13" s="113">
        <v>2023</v>
      </c>
      <c r="E13" s="113">
        <v>2024</v>
      </c>
      <c r="F13" s="113">
        <v>2025</v>
      </c>
      <c r="G13" s="113">
        <v>2026</v>
      </c>
      <c r="H13" s="113">
        <v>2027</v>
      </c>
      <c r="I13" s="113">
        <v>2028</v>
      </c>
      <c r="J13" s="113">
        <v>2029</v>
      </c>
      <c r="K13" s="113">
        <v>2030</v>
      </c>
      <c r="L13" s="113">
        <v>2031</v>
      </c>
      <c r="M13" s="113">
        <v>2032</v>
      </c>
      <c r="N13" s="113">
        <v>2033</v>
      </c>
      <c r="O13" s="113">
        <v>2034</v>
      </c>
      <c r="P13" s="113">
        <v>2035</v>
      </c>
      <c r="Q13" s="113">
        <v>2036</v>
      </c>
      <c r="R13" s="113">
        <v>2037</v>
      </c>
      <c r="S13" s="113">
        <v>2038</v>
      </c>
      <c r="T13" s="113">
        <v>2039</v>
      </c>
      <c r="U13" s="113">
        <v>2040</v>
      </c>
      <c r="V13" s="113">
        <v>2041</v>
      </c>
      <c r="W13" s="113">
        <v>2042</v>
      </c>
      <c r="X13" s="113">
        <v>2043</v>
      </c>
      <c r="Y13" s="113">
        <v>2044</v>
      </c>
      <c r="Z13" s="113">
        <v>2045</v>
      </c>
      <c r="AA13" s="113">
        <v>2046</v>
      </c>
      <c r="AB13" s="113">
        <v>2047</v>
      </c>
      <c r="AC13" s="113">
        <v>2048</v>
      </c>
      <c r="AD13" s="113">
        <v>2049</v>
      </c>
      <c r="AE13" s="113">
        <v>2050</v>
      </c>
      <c r="AF13" s="114">
        <v>2050</v>
      </c>
      <c r="AG13" s="65"/>
    </row>
    <row r="14" spans="1:33" ht="15.75" thickTop="1">
      <c r="A14" s="55"/>
      <c r="B14" s="65"/>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row>
    <row r="15" spans="1:33" ht="24.75">
      <c r="A15" s="55"/>
      <c r="B15" s="115" t="s">
        <v>939</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row>
    <row r="16" spans="1:33" ht="36.75">
      <c r="A16" s="55"/>
      <c r="B16" s="115" t="s">
        <v>555</v>
      </c>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row>
    <row r="17" spans="1:33" ht="48.75">
      <c r="A17" s="58" t="s">
        <v>940</v>
      </c>
      <c r="B17" s="108" t="s">
        <v>941</v>
      </c>
      <c r="C17" s="117">
        <v>113.485703</v>
      </c>
      <c r="D17" s="117">
        <v>110.469795</v>
      </c>
      <c r="E17" s="117">
        <v>107.590355</v>
      </c>
      <c r="F17" s="117">
        <v>104.598671</v>
      </c>
      <c r="G17" s="117">
        <v>101.54632599999999</v>
      </c>
      <c r="H17" s="117">
        <v>98.408339999999995</v>
      </c>
      <c r="I17" s="117">
        <v>95.150108000000003</v>
      </c>
      <c r="J17" s="117">
        <v>91.853133999999997</v>
      </c>
      <c r="K17" s="117">
        <v>88.524780000000007</v>
      </c>
      <c r="L17" s="117">
        <v>85.212502000000001</v>
      </c>
      <c r="M17" s="117">
        <v>81.955994000000004</v>
      </c>
      <c r="N17" s="117">
        <v>78.782409999999999</v>
      </c>
      <c r="O17" s="117">
        <v>75.732285000000005</v>
      </c>
      <c r="P17" s="117">
        <v>72.854027000000002</v>
      </c>
      <c r="Q17" s="117">
        <v>70.216042000000002</v>
      </c>
      <c r="R17" s="117">
        <v>67.840073000000004</v>
      </c>
      <c r="S17" s="117">
        <v>65.743545999999995</v>
      </c>
      <c r="T17" s="117">
        <v>63.900756999999999</v>
      </c>
      <c r="U17" s="117">
        <v>62.316142999999997</v>
      </c>
      <c r="V17" s="117">
        <v>60.931694</v>
      </c>
      <c r="W17" s="117">
        <v>59.724350000000001</v>
      </c>
      <c r="X17" s="117">
        <v>58.648266</v>
      </c>
      <c r="Y17" s="117">
        <v>57.695877000000003</v>
      </c>
      <c r="Z17" s="117">
        <v>56.850062999999999</v>
      </c>
      <c r="AA17" s="117">
        <v>56.082008000000002</v>
      </c>
      <c r="AB17" s="117">
        <v>55.377018</v>
      </c>
      <c r="AC17" s="117">
        <v>54.739337999999996</v>
      </c>
      <c r="AD17" s="117">
        <v>54.1511</v>
      </c>
      <c r="AE17" s="117">
        <v>53.633910999999998</v>
      </c>
      <c r="AF17" s="104">
        <v>-2.6412999999999999E-2</v>
      </c>
      <c r="AG17" s="65"/>
    </row>
    <row r="18" spans="1:33" ht="24.75">
      <c r="A18" s="58" t="s">
        <v>942</v>
      </c>
      <c r="B18" s="108" t="s">
        <v>943</v>
      </c>
      <c r="C18" s="117">
        <v>0.52865200000000001</v>
      </c>
      <c r="D18" s="117">
        <v>0.49542399999999998</v>
      </c>
      <c r="E18" s="117">
        <v>0.46307599999999999</v>
      </c>
      <c r="F18" s="117">
        <v>0.431282</v>
      </c>
      <c r="G18" s="117">
        <v>0.39990199999999998</v>
      </c>
      <c r="H18" s="117">
        <v>0.368815</v>
      </c>
      <c r="I18" s="117">
        <v>0.33779199999999998</v>
      </c>
      <c r="J18" s="117">
        <v>0.30686200000000002</v>
      </c>
      <c r="K18" s="117">
        <v>0.27654099999999998</v>
      </c>
      <c r="L18" s="117">
        <v>0.24757699999999999</v>
      </c>
      <c r="M18" s="117">
        <v>0.21978300000000001</v>
      </c>
      <c r="N18" s="117">
        <v>0.19367000000000001</v>
      </c>
      <c r="O18" s="117">
        <v>0.16977500000000001</v>
      </c>
      <c r="P18" s="117">
        <v>0.14865900000000001</v>
      </c>
      <c r="Q18" s="117">
        <v>0.130743</v>
      </c>
      <c r="R18" s="117">
        <v>0.11596099999999999</v>
      </c>
      <c r="S18" s="117">
        <v>0.104272</v>
      </c>
      <c r="T18" s="117">
        <v>9.5627000000000004E-2</v>
      </c>
      <c r="U18" s="117">
        <v>8.9082999999999996E-2</v>
      </c>
      <c r="V18" s="117">
        <v>8.3143999999999996E-2</v>
      </c>
      <c r="W18" s="117">
        <v>7.7796000000000004E-2</v>
      </c>
      <c r="X18" s="117">
        <v>7.2952000000000003E-2</v>
      </c>
      <c r="Y18" s="117">
        <v>6.8448999999999996E-2</v>
      </c>
      <c r="Z18" s="117">
        <v>6.4240000000000005E-2</v>
      </c>
      <c r="AA18" s="117">
        <v>6.0305999999999998E-2</v>
      </c>
      <c r="AB18" s="117">
        <v>5.6628999999999999E-2</v>
      </c>
      <c r="AC18" s="117">
        <v>5.3191000000000002E-2</v>
      </c>
      <c r="AD18" s="117">
        <v>4.9974999999999999E-2</v>
      </c>
      <c r="AE18" s="117">
        <v>4.6968999999999997E-2</v>
      </c>
      <c r="AF18" s="104">
        <v>-8.2826999999999998E-2</v>
      </c>
      <c r="AG18" s="65"/>
    </row>
    <row r="19" spans="1:33" ht="36.75">
      <c r="A19" s="58" t="s">
        <v>944</v>
      </c>
      <c r="B19" s="108" t="s">
        <v>945</v>
      </c>
      <c r="C19" s="117">
        <v>114.014359</v>
      </c>
      <c r="D19" s="117">
        <v>110.96521799999999</v>
      </c>
      <c r="E19" s="117">
        <v>108.05342899999999</v>
      </c>
      <c r="F19" s="117">
        <v>105.02995300000001</v>
      </c>
      <c r="G19" s="117">
        <v>101.946228</v>
      </c>
      <c r="H19" s="117">
        <v>98.777152999999998</v>
      </c>
      <c r="I19" s="117">
        <v>95.487899999999996</v>
      </c>
      <c r="J19" s="117">
        <v>92.159996000000007</v>
      </c>
      <c r="K19" s="117">
        <v>88.801322999999996</v>
      </c>
      <c r="L19" s="117">
        <v>85.460075000000003</v>
      </c>
      <c r="M19" s="117">
        <v>82.175774000000004</v>
      </c>
      <c r="N19" s="117">
        <v>78.976082000000005</v>
      </c>
      <c r="O19" s="117">
        <v>75.902061000000003</v>
      </c>
      <c r="P19" s="117">
        <v>73.002685999999997</v>
      </c>
      <c r="Q19" s="117">
        <v>70.346785999999994</v>
      </c>
      <c r="R19" s="117">
        <v>67.956031999999993</v>
      </c>
      <c r="S19" s="117">
        <v>65.847815999999995</v>
      </c>
      <c r="T19" s="117">
        <v>63.996383999999999</v>
      </c>
      <c r="U19" s="117">
        <v>62.405228000000001</v>
      </c>
      <c r="V19" s="117">
        <v>61.014839000000002</v>
      </c>
      <c r="W19" s="117">
        <v>59.802146999999998</v>
      </c>
      <c r="X19" s="117">
        <v>58.721218</v>
      </c>
      <c r="Y19" s="117">
        <v>57.764324000000002</v>
      </c>
      <c r="Z19" s="117">
        <v>56.914302999999997</v>
      </c>
      <c r="AA19" s="117">
        <v>56.142315000000004</v>
      </c>
      <c r="AB19" s="117">
        <v>55.433647000000001</v>
      </c>
      <c r="AC19" s="117">
        <v>54.792529999999999</v>
      </c>
      <c r="AD19" s="117">
        <v>54.201076999999998</v>
      </c>
      <c r="AE19" s="117">
        <v>53.680881999999997</v>
      </c>
      <c r="AF19" s="104">
        <v>-2.6544000000000002E-2</v>
      </c>
      <c r="AG19" s="65"/>
    </row>
    <row r="20" spans="1:33">
      <c r="A20" s="55"/>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row>
    <row r="21" spans="1:33" ht="36.75">
      <c r="A21" s="55"/>
      <c r="B21" s="115" t="s">
        <v>563</v>
      </c>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row>
    <row r="22" spans="1:33" ht="36.75">
      <c r="A22" s="58" t="s">
        <v>946</v>
      </c>
      <c r="B22" s="108" t="s">
        <v>947</v>
      </c>
      <c r="C22" s="117">
        <v>4.3995579999999999</v>
      </c>
      <c r="D22" s="117">
        <v>4.223617</v>
      </c>
      <c r="E22" s="117">
        <v>4.0314620000000003</v>
      </c>
      <c r="F22" s="117">
        <v>3.8203649999999998</v>
      </c>
      <c r="G22" s="117">
        <v>3.5931419999999998</v>
      </c>
      <c r="H22" s="117">
        <v>3.351429</v>
      </c>
      <c r="I22" s="117">
        <v>3.0995810000000001</v>
      </c>
      <c r="J22" s="117">
        <v>2.8436919999999999</v>
      </c>
      <c r="K22" s="117">
        <v>2.5891630000000001</v>
      </c>
      <c r="L22" s="117">
        <v>2.3438599999999998</v>
      </c>
      <c r="M22" s="117">
        <v>2.1135619999999999</v>
      </c>
      <c r="N22" s="117">
        <v>1.903087</v>
      </c>
      <c r="O22" s="117">
        <v>1.7133989999999999</v>
      </c>
      <c r="P22" s="117">
        <v>1.5472919999999999</v>
      </c>
      <c r="Q22" s="117">
        <v>1.4091210000000001</v>
      </c>
      <c r="R22" s="117">
        <v>1.298546</v>
      </c>
      <c r="S22" s="117">
        <v>1.208709</v>
      </c>
      <c r="T22" s="117">
        <v>1.13846</v>
      </c>
      <c r="U22" s="117">
        <v>1.0840080000000001</v>
      </c>
      <c r="V22" s="117">
        <v>1.038195</v>
      </c>
      <c r="W22" s="117">
        <v>0.99842299999999995</v>
      </c>
      <c r="X22" s="117">
        <v>0.96319100000000002</v>
      </c>
      <c r="Y22" s="117">
        <v>0.93233200000000005</v>
      </c>
      <c r="Z22" s="117">
        <v>0.90430900000000003</v>
      </c>
      <c r="AA22" s="117">
        <v>0.87903699999999996</v>
      </c>
      <c r="AB22" s="117">
        <v>0.85550899999999996</v>
      </c>
      <c r="AC22" s="117">
        <v>0.83366399999999996</v>
      </c>
      <c r="AD22" s="117">
        <v>0.81331299999999995</v>
      </c>
      <c r="AE22" s="117">
        <v>0.794485</v>
      </c>
      <c r="AF22" s="104">
        <v>-5.9297000000000002E-2</v>
      </c>
      <c r="AG22" s="65"/>
    </row>
    <row r="23" spans="1:33" ht="36.75">
      <c r="A23" s="58" t="s">
        <v>948</v>
      </c>
      <c r="B23" s="108" t="s">
        <v>949</v>
      </c>
      <c r="C23" s="117">
        <v>0.180953</v>
      </c>
      <c r="D23" s="117">
        <v>0.17660899999999999</v>
      </c>
      <c r="E23" s="117">
        <v>0.17205300000000001</v>
      </c>
      <c r="F23" s="117">
        <v>0.16697899999999999</v>
      </c>
      <c r="G23" s="117">
        <v>0.16118299999999999</v>
      </c>
      <c r="H23" s="117">
        <v>0.15470900000000001</v>
      </c>
      <c r="I23" s="117">
        <v>0.147397</v>
      </c>
      <c r="J23" s="117">
        <v>0.13920399999999999</v>
      </c>
      <c r="K23" s="117">
        <v>0.13022400000000001</v>
      </c>
      <c r="L23" s="117">
        <v>0.12062299999999999</v>
      </c>
      <c r="M23" s="117">
        <v>0.11053300000000001</v>
      </c>
      <c r="N23" s="117">
        <v>0.100353</v>
      </c>
      <c r="O23" s="117">
        <v>9.0386999999999995E-2</v>
      </c>
      <c r="P23" s="117">
        <v>8.0902000000000002E-2</v>
      </c>
      <c r="Q23" s="117">
        <v>7.2352E-2</v>
      </c>
      <c r="R23" s="117">
        <v>6.4808000000000004E-2</v>
      </c>
      <c r="S23" s="117">
        <v>5.8779999999999999E-2</v>
      </c>
      <c r="T23" s="117">
        <v>5.3841E-2</v>
      </c>
      <c r="U23" s="117">
        <v>5.0194999999999997E-2</v>
      </c>
      <c r="V23" s="117">
        <v>4.7490999999999998E-2</v>
      </c>
      <c r="W23" s="117">
        <v>4.5529E-2</v>
      </c>
      <c r="X23" s="117">
        <v>4.4081000000000002E-2</v>
      </c>
      <c r="Y23" s="117">
        <v>4.2951999999999997E-2</v>
      </c>
      <c r="Z23" s="117">
        <v>4.1998000000000001E-2</v>
      </c>
      <c r="AA23" s="117">
        <v>4.1274999999999999E-2</v>
      </c>
      <c r="AB23" s="117">
        <v>4.0637E-2</v>
      </c>
      <c r="AC23" s="117">
        <v>4.0087999999999999E-2</v>
      </c>
      <c r="AD23" s="117">
        <v>3.9634000000000003E-2</v>
      </c>
      <c r="AE23" s="117">
        <v>3.9296999999999999E-2</v>
      </c>
      <c r="AF23" s="104">
        <v>-5.3078E-2</v>
      </c>
      <c r="AG23" s="65"/>
    </row>
    <row r="24" spans="1:33" ht="36.75">
      <c r="A24" s="58" t="s">
        <v>950</v>
      </c>
      <c r="B24" s="108" t="s">
        <v>951</v>
      </c>
      <c r="C24" s="117">
        <v>0.32210800000000001</v>
      </c>
      <c r="D24" s="117">
        <v>0.40770600000000001</v>
      </c>
      <c r="E24" s="117">
        <v>0.51406099999999999</v>
      </c>
      <c r="F24" s="117">
        <v>0.63432699999999997</v>
      </c>
      <c r="G24" s="117">
        <v>0.79471400000000003</v>
      </c>
      <c r="H24" s="117">
        <v>0.98567099999999996</v>
      </c>
      <c r="I24" s="117">
        <v>1.2017880000000001</v>
      </c>
      <c r="J24" s="117">
        <v>1.4738899999999999</v>
      </c>
      <c r="K24" s="117">
        <v>1.7933429999999999</v>
      </c>
      <c r="L24" s="117">
        <v>2.1217220000000001</v>
      </c>
      <c r="M24" s="117">
        <v>2.457182</v>
      </c>
      <c r="N24" s="117">
        <v>2.7879230000000002</v>
      </c>
      <c r="O24" s="117">
        <v>3.114671</v>
      </c>
      <c r="P24" s="117">
        <v>3.4381629999999999</v>
      </c>
      <c r="Q24" s="117">
        <v>3.7588360000000001</v>
      </c>
      <c r="R24" s="117">
        <v>4.0671910000000002</v>
      </c>
      <c r="S24" s="117">
        <v>4.3615440000000003</v>
      </c>
      <c r="T24" s="117">
        <v>4.6410280000000004</v>
      </c>
      <c r="U24" s="117">
        <v>4.8995300000000004</v>
      </c>
      <c r="V24" s="117">
        <v>5.1375679999999999</v>
      </c>
      <c r="W24" s="117">
        <v>5.354914</v>
      </c>
      <c r="X24" s="117">
        <v>5.5449299999999999</v>
      </c>
      <c r="Y24" s="117">
        <v>5.7110669999999999</v>
      </c>
      <c r="Z24" s="117">
        <v>5.8508820000000004</v>
      </c>
      <c r="AA24" s="117">
        <v>5.9843849999999996</v>
      </c>
      <c r="AB24" s="117">
        <v>6.0834989999999998</v>
      </c>
      <c r="AC24" s="117">
        <v>6.1565050000000001</v>
      </c>
      <c r="AD24" s="117">
        <v>6.2058119999999999</v>
      </c>
      <c r="AE24" s="117">
        <v>6.2323339999999998</v>
      </c>
      <c r="AF24" s="104">
        <v>0.111608</v>
      </c>
      <c r="AG24" s="65"/>
    </row>
    <row r="25" spans="1:33" ht="36.75">
      <c r="A25" s="58" t="s">
        <v>952</v>
      </c>
      <c r="B25" s="108" t="s">
        <v>953</v>
      </c>
      <c r="C25" s="117">
        <v>1.397494</v>
      </c>
      <c r="D25" s="117">
        <v>1.924952</v>
      </c>
      <c r="E25" s="117">
        <v>2.4512200000000002</v>
      </c>
      <c r="F25" s="117">
        <v>3.012089</v>
      </c>
      <c r="G25" s="117">
        <v>3.5857239999999999</v>
      </c>
      <c r="H25" s="117">
        <v>4.1813029999999998</v>
      </c>
      <c r="I25" s="117">
        <v>4.7999049999999999</v>
      </c>
      <c r="J25" s="117">
        <v>5.4268130000000001</v>
      </c>
      <c r="K25" s="117">
        <v>6.0425930000000001</v>
      </c>
      <c r="L25" s="117">
        <v>6.6459169999999999</v>
      </c>
      <c r="M25" s="117">
        <v>7.250267</v>
      </c>
      <c r="N25" s="117">
        <v>7.8393519999999999</v>
      </c>
      <c r="O25" s="117">
        <v>8.4123110000000008</v>
      </c>
      <c r="P25" s="117">
        <v>8.9672780000000003</v>
      </c>
      <c r="Q25" s="117">
        <v>9.502402</v>
      </c>
      <c r="R25" s="117">
        <v>10.004804999999999</v>
      </c>
      <c r="S25" s="117">
        <v>10.473606999999999</v>
      </c>
      <c r="T25" s="117">
        <v>10.908110000000001</v>
      </c>
      <c r="U25" s="117">
        <v>11.302820000000001</v>
      </c>
      <c r="V25" s="117">
        <v>11.662145000000001</v>
      </c>
      <c r="W25" s="117">
        <v>11.989678</v>
      </c>
      <c r="X25" s="117">
        <v>12.284489000000001</v>
      </c>
      <c r="Y25" s="117">
        <v>12.551564000000001</v>
      </c>
      <c r="Z25" s="117">
        <v>12.798245</v>
      </c>
      <c r="AA25" s="117">
        <v>13.068667</v>
      </c>
      <c r="AB25" s="117">
        <v>13.323066000000001</v>
      </c>
      <c r="AC25" s="117">
        <v>13.568265999999999</v>
      </c>
      <c r="AD25" s="117">
        <v>13.810585</v>
      </c>
      <c r="AE25" s="117">
        <v>14.0556</v>
      </c>
      <c r="AF25" s="104">
        <v>8.5933999999999996E-2</v>
      </c>
      <c r="AG25" s="65"/>
    </row>
    <row r="26" spans="1:33" ht="48.75">
      <c r="A26" s="58" t="s">
        <v>954</v>
      </c>
      <c r="B26" s="108" t="s">
        <v>955</v>
      </c>
      <c r="C26" s="117">
        <v>0.36481799999999998</v>
      </c>
      <c r="D26" s="117">
        <v>0.39685399999999998</v>
      </c>
      <c r="E26" s="117">
        <v>0.440523</v>
      </c>
      <c r="F26" s="117">
        <v>0.49807400000000002</v>
      </c>
      <c r="G26" s="117">
        <v>0.56507499999999999</v>
      </c>
      <c r="H26" s="117">
        <v>0.636266</v>
      </c>
      <c r="I26" s="117">
        <v>0.71179899999999996</v>
      </c>
      <c r="J26" s="117">
        <v>0.78975200000000001</v>
      </c>
      <c r="K26" s="117">
        <v>0.86580000000000001</v>
      </c>
      <c r="L26" s="117">
        <v>0.94000700000000004</v>
      </c>
      <c r="M26" s="117">
        <v>1.012591</v>
      </c>
      <c r="N26" s="117">
        <v>1.0836399999999999</v>
      </c>
      <c r="O26" s="117">
        <v>1.15425</v>
      </c>
      <c r="P26" s="117">
        <v>1.224977</v>
      </c>
      <c r="Q26" s="117">
        <v>1.2941879999999999</v>
      </c>
      <c r="R26" s="117">
        <v>1.360819</v>
      </c>
      <c r="S26" s="117">
        <v>1.4249400000000001</v>
      </c>
      <c r="T26" s="117">
        <v>1.485957</v>
      </c>
      <c r="U26" s="117">
        <v>1.542327</v>
      </c>
      <c r="V26" s="117">
        <v>1.5966009999999999</v>
      </c>
      <c r="W26" s="117">
        <v>1.649411</v>
      </c>
      <c r="X26" s="117">
        <v>1.7000040000000001</v>
      </c>
      <c r="Y26" s="117">
        <v>1.7481960000000001</v>
      </c>
      <c r="Z26" s="117">
        <v>1.794386</v>
      </c>
      <c r="AA26" s="117">
        <v>1.841316</v>
      </c>
      <c r="AB26" s="117">
        <v>1.886765</v>
      </c>
      <c r="AC26" s="117">
        <v>1.930704</v>
      </c>
      <c r="AD26" s="117">
        <v>1.973792</v>
      </c>
      <c r="AE26" s="117">
        <v>2.0174110000000001</v>
      </c>
      <c r="AF26" s="104">
        <v>6.2980999999999995E-2</v>
      </c>
      <c r="AG26" s="65"/>
    </row>
    <row r="27" spans="1:33" ht="48.75">
      <c r="A27" s="58" t="s">
        <v>956</v>
      </c>
      <c r="B27" s="108" t="s">
        <v>957</v>
      </c>
      <c r="C27" s="117">
        <v>0.20380000000000001</v>
      </c>
      <c r="D27" s="117">
        <v>0.198907</v>
      </c>
      <c r="E27" s="117">
        <v>0.19409899999999999</v>
      </c>
      <c r="F27" s="117">
        <v>0.188969</v>
      </c>
      <c r="G27" s="117">
        <v>0.183365</v>
      </c>
      <c r="H27" s="117">
        <v>0.177172</v>
      </c>
      <c r="I27" s="117">
        <v>0.17025299999999999</v>
      </c>
      <c r="J27" s="117">
        <v>0.16253100000000001</v>
      </c>
      <c r="K27" s="117">
        <v>0.15404499999999999</v>
      </c>
      <c r="L27" s="117">
        <v>0.144848</v>
      </c>
      <c r="M27" s="117">
        <v>0.13513900000000001</v>
      </c>
      <c r="N27" s="117">
        <v>0.12506999999999999</v>
      </c>
      <c r="O27" s="117">
        <v>0.115033</v>
      </c>
      <c r="P27" s="117">
        <v>0.105492</v>
      </c>
      <c r="Q27" s="117">
        <v>9.6682000000000004E-2</v>
      </c>
      <c r="R27" s="117">
        <v>8.8872000000000007E-2</v>
      </c>
      <c r="S27" s="117">
        <v>8.2436999999999996E-2</v>
      </c>
      <c r="T27" s="117">
        <v>7.7460000000000001E-2</v>
      </c>
      <c r="U27" s="117">
        <v>7.3616000000000001E-2</v>
      </c>
      <c r="V27" s="117">
        <v>7.0371000000000003E-2</v>
      </c>
      <c r="W27" s="117">
        <v>6.8429000000000004E-2</v>
      </c>
      <c r="X27" s="117">
        <v>6.7599000000000006E-2</v>
      </c>
      <c r="Y27" s="117">
        <v>6.7237000000000005E-2</v>
      </c>
      <c r="Z27" s="117">
        <v>6.7141000000000006E-2</v>
      </c>
      <c r="AA27" s="117">
        <v>6.7418000000000006E-2</v>
      </c>
      <c r="AB27" s="117">
        <v>6.7787E-2</v>
      </c>
      <c r="AC27" s="117">
        <v>6.8248000000000003E-2</v>
      </c>
      <c r="AD27" s="117">
        <v>6.8819000000000005E-2</v>
      </c>
      <c r="AE27" s="117">
        <v>6.9533999999999999E-2</v>
      </c>
      <c r="AF27" s="104">
        <v>-3.7676000000000001E-2</v>
      </c>
      <c r="AG27" s="65"/>
    </row>
    <row r="28" spans="1:33" ht="36.75">
      <c r="A28" s="58" t="s">
        <v>958</v>
      </c>
      <c r="B28" s="108" t="s">
        <v>959</v>
      </c>
      <c r="C28" s="117">
        <v>0</v>
      </c>
      <c r="D28" s="117">
        <v>0</v>
      </c>
      <c r="E28" s="117">
        <v>0</v>
      </c>
      <c r="F28" s="117">
        <v>0</v>
      </c>
      <c r="G28" s="117">
        <v>0</v>
      </c>
      <c r="H28" s="117">
        <v>0</v>
      </c>
      <c r="I28" s="117">
        <v>0</v>
      </c>
      <c r="J28" s="117">
        <v>0</v>
      </c>
      <c r="K28" s="117">
        <v>0</v>
      </c>
      <c r="L28" s="117">
        <v>0</v>
      </c>
      <c r="M28" s="117">
        <v>0</v>
      </c>
      <c r="N28" s="117">
        <v>0</v>
      </c>
      <c r="O28" s="117">
        <v>0</v>
      </c>
      <c r="P28" s="117">
        <v>0</v>
      </c>
      <c r="Q28" s="117">
        <v>0</v>
      </c>
      <c r="R28" s="117">
        <v>0</v>
      </c>
      <c r="S28" s="117">
        <v>0</v>
      </c>
      <c r="T28" s="117">
        <v>0</v>
      </c>
      <c r="U28" s="117">
        <v>0</v>
      </c>
      <c r="V28" s="117">
        <v>0</v>
      </c>
      <c r="W28" s="117">
        <v>0</v>
      </c>
      <c r="X28" s="117">
        <v>0</v>
      </c>
      <c r="Y28" s="117">
        <v>0</v>
      </c>
      <c r="Z28" s="117">
        <v>0</v>
      </c>
      <c r="AA28" s="117">
        <v>0</v>
      </c>
      <c r="AB28" s="117">
        <v>0</v>
      </c>
      <c r="AC28" s="117">
        <v>0</v>
      </c>
      <c r="AD28" s="117">
        <v>0</v>
      </c>
      <c r="AE28" s="117">
        <v>0</v>
      </c>
      <c r="AF28" s="104" t="s">
        <v>560</v>
      </c>
      <c r="AG28" s="65"/>
    </row>
    <row r="29" spans="1:33" ht="36.75">
      <c r="A29" s="58" t="s">
        <v>960</v>
      </c>
      <c r="B29" s="108" t="s">
        <v>961</v>
      </c>
      <c r="C29" s="117">
        <v>4.0432810000000003</v>
      </c>
      <c r="D29" s="117">
        <v>4.1357140000000001</v>
      </c>
      <c r="E29" s="117">
        <v>4.2333239999999996</v>
      </c>
      <c r="F29" s="117">
        <v>4.315175</v>
      </c>
      <c r="G29" s="117">
        <v>4.3889820000000004</v>
      </c>
      <c r="H29" s="117">
        <v>4.4505220000000003</v>
      </c>
      <c r="I29" s="117">
        <v>4.5010570000000003</v>
      </c>
      <c r="J29" s="117">
        <v>4.545293</v>
      </c>
      <c r="K29" s="117">
        <v>4.5855490000000003</v>
      </c>
      <c r="L29" s="117">
        <v>4.6257010000000003</v>
      </c>
      <c r="M29" s="117">
        <v>4.6667420000000002</v>
      </c>
      <c r="N29" s="117">
        <v>4.7116889999999998</v>
      </c>
      <c r="O29" s="117">
        <v>4.7619199999999999</v>
      </c>
      <c r="P29" s="117">
        <v>4.8228499999999999</v>
      </c>
      <c r="Q29" s="117">
        <v>4.8934340000000001</v>
      </c>
      <c r="R29" s="117">
        <v>4.9740549999999999</v>
      </c>
      <c r="S29" s="117">
        <v>5.0655799999999997</v>
      </c>
      <c r="T29" s="117">
        <v>5.1648009999999998</v>
      </c>
      <c r="U29" s="117">
        <v>5.2715829999999997</v>
      </c>
      <c r="V29" s="117">
        <v>5.3775019999999998</v>
      </c>
      <c r="W29" s="117">
        <v>5.4799689999999996</v>
      </c>
      <c r="X29" s="117">
        <v>5.5760059999999996</v>
      </c>
      <c r="Y29" s="117">
        <v>5.6691219999999998</v>
      </c>
      <c r="Z29" s="117">
        <v>5.7604259999999998</v>
      </c>
      <c r="AA29" s="117">
        <v>5.8574469999999996</v>
      </c>
      <c r="AB29" s="117">
        <v>5.9517239999999996</v>
      </c>
      <c r="AC29" s="117">
        <v>6.0448500000000003</v>
      </c>
      <c r="AD29" s="117">
        <v>6.1363029999999998</v>
      </c>
      <c r="AE29" s="117">
        <v>6.2290400000000004</v>
      </c>
      <c r="AF29" s="104">
        <v>1.5554E-2</v>
      </c>
      <c r="AG29" s="65"/>
    </row>
    <row r="30" spans="1:33" ht="24.75">
      <c r="A30" s="58" t="s">
        <v>962</v>
      </c>
      <c r="B30" s="108" t="s">
        <v>963</v>
      </c>
      <c r="C30" s="117">
        <v>1.167E-2</v>
      </c>
      <c r="D30" s="117">
        <v>1.1011E-2</v>
      </c>
      <c r="E30" s="117">
        <v>1.0319999999999999E-2</v>
      </c>
      <c r="F30" s="117">
        <v>9.6080000000000002E-3</v>
      </c>
      <c r="G30" s="117">
        <v>8.8850000000000005E-3</v>
      </c>
      <c r="H30" s="117">
        <v>8.1499999999999993E-3</v>
      </c>
      <c r="I30" s="117">
        <v>7.4130000000000003E-3</v>
      </c>
      <c r="J30" s="117">
        <v>6.7200000000000003E-3</v>
      </c>
      <c r="K30" s="117">
        <v>6.1549999999999999E-3</v>
      </c>
      <c r="L30" s="117">
        <v>5.6230000000000004E-3</v>
      </c>
      <c r="M30" s="117">
        <v>5.1599999999999997E-3</v>
      </c>
      <c r="N30" s="117">
        <v>4.7710000000000001E-3</v>
      </c>
      <c r="O30" s="117">
        <v>4.4600000000000004E-3</v>
      </c>
      <c r="P30" s="117">
        <v>4.2059999999999997E-3</v>
      </c>
      <c r="Q30" s="117">
        <v>4.0049999999999999E-3</v>
      </c>
      <c r="R30" s="117">
        <v>3.8869999999999998E-3</v>
      </c>
      <c r="S30" s="117">
        <v>3.784E-3</v>
      </c>
      <c r="T30" s="117">
        <v>3.6979999999999999E-3</v>
      </c>
      <c r="U30" s="117">
        <v>3.6180000000000001E-3</v>
      </c>
      <c r="V30" s="117">
        <v>3.5360000000000001E-3</v>
      </c>
      <c r="W30" s="117">
        <v>3.4520000000000002E-3</v>
      </c>
      <c r="X30" s="117">
        <v>3.3679999999999999E-3</v>
      </c>
      <c r="Y30" s="117">
        <v>3.2859999999999999E-3</v>
      </c>
      <c r="Z30" s="117">
        <v>3.2070000000000002E-3</v>
      </c>
      <c r="AA30" s="117">
        <v>3.13E-3</v>
      </c>
      <c r="AB30" s="117">
        <v>3.0599999999999998E-3</v>
      </c>
      <c r="AC30" s="117">
        <v>2.9970000000000001E-3</v>
      </c>
      <c r="AD30" s="117">
        <v>2.9390000000000002E-3</v>
      </c>
      <c r="AE30" s="117">
        <v>2.8890000000000001E-3</v>
      </c>
      <c r="AF30" s="104">
        <v>-4.8645000000000001E-2</v>
      </c>
      <c r="AG30" s="65"/>
    </row>
    <row r="31" spans="1:33" ht="36.75">
      <c r="A31" s="58" t="s">
        <v>964</v>
      </c>
      <c r="B31" s="108" t="s">
        <v>965</v>
      </c>
      <c r="C31" s="117">
        <v>3.9599999999999998E-4</v>
      </c>
      <c r="D31" s="117">
        <v>4.4799999999999999E-4</v>
      </c>
      <c r="E31" s="117">
        <v>5.1500000000000005E-4</v>
      </c>
      <c r="F31" s="117">
        <v>5.8299999999999997E-4</v>
      </c>
      <c r="G31" s="117">
        <v>6.4199999999999999E-4</v>
      </c>
      <c r="H31" s="117">
        <v>6.9800000000000005E-4</v>
      </c>
      <c r="I31" s="117">
        <v>7.4700000000000005E-4</v>
      </c>
      <c r="J31" s="117">
        <v>7.94E-4</v>
      </c>
      <c r="K31" s="117">
        <v>8.3699999999999996E-4</v>
      </c>
      <c r="L31" s="117">
        <v>8.7799999999999998E-4</v>
      </c>
      <c r="M31" s="117">
        <v>9.1699999999999995E-4</v>
      </c>
      <c r="N31" s="117">
        <v>9.5200000000000005E-4</v>
      </c>
      <c r="O31" s="117">
        <v>9.8499999999999998E-4</v>
      </c>
      <c r="P31" s="117">
        <v>1.0150000000000001E-3</v>
      </c>
      <c r="Q31" s="117">
        <v>1.042E-3</v>
      </c>
      <c r="R31" s="117">
        <v>1.067E-3</v>
      </c>
      <c r="S31" s="117">
        <v>1.0870000000000001E-3</v>
      </c>
      <c r="T31" s="117">
        <v>1.103E-3</v>
      </c>
      <c r="U31" s="117">
        <v>1.1169999999999999E-3</v>
      </c>
      <c r="V31" s="117">
        <v>1.127E-3</v>
      </c>
      <c r="W31" s="117">
        <v>1.134E-3</v>
      </c>
      <c r="X31" s="117">
        <v>1.139E-3</v>
      </c>
      <c r="Y31" s="117">
        <v>1.142E-3</v>
      </c>
      <c r="Z31" s="117">
        <v>1.145E-3</v>
      </c>
      <c r="AA31" s="117">
        <v>1.1460000000000001E-3</v>
      </c>
      <c r="AB31" s="117">
        <v>1.15E-3</v>
      </c>
      <c r="AC31" s="117">
        <v>1.1559999999999999E-3</v>
      </c>
      <c r="AD31" s="117">
        <v>1.163E-3</v>
      </c>
      <c r="AE31" s="117">
        <v>1.1720000000000001E-3</v>
      </c>
      <c r="AF31" s="104">
        <v>3.9551999999999997E-2</v>
      </c>
      <c r="AG31" s="65"/>
    </row>
    <row r="32" spans="1:33" ht="24.75">
      <c r="A32" s="58" t="s">
        <v>966</v>
      </c>
      <c r="B32" s="108" t="s">
        <v>967</v>
      </c>
      <c r="C32" s="117">
        <v>2.127E-3</v>
      </c>
      <c r="D32" s="117">
        <v>1.895E-3</v>
      </c>
      <c r="E32" s="117">
        <v>1.7210000000000001E-3</v>
      </c>
      <c r="F32" s="117">
        <v>1.5950000000000001E-3</v>
      </c>
      <c r="G32" s="117">
        <v>1.539E-3</v>
      </c>
      <c r="H32" s="117">
        <v>1.5280000000000001E-3</v>
      </c>
      <c r="I32" s="117">
        <v>1.5200000000000001E-3</v>
      </c>
      <c r="J32" s="117">
        <v>1.516E-3</v>
      </c>
      <c r="K32" s="117">
        <v>1.513E-3</v>
      </c>
      <c r="L32" s="117">
        <v>1.513E-3</v>
      </c>
      <c r="M32" s="117">
        <v>1.513E-3</v>
      </c>
      <c r="N32" s="117">
        <v>1.5150000000000001E-3</v>
      </c>
      <c r="O32" s="117">
        <v>1.5169999999999999E-3</v>
      </c>
      <c r="P32" s="117">
        <v>1.521E-3</v>
      </c>
      <c r="Q32" s="117">
        <v>1.526E-3</v>
      </c>
      <c r="R32" s="117">
        <v>1.5319999999999999E-3</v>
      </c>
      <c r="S32" s="117">
        <v>1.539E-3</v>
      </c>
      <c r="T32" s="117">
        <v>1.5449999999999999E-3</v>
      </c>
      <c r="U32" s="117">
        <v>1.552E-3</v>
      </c>
      <c r="V32" s="117">
        <v>1.5590000000000001E-3</v>
      </c>
      <c r="W32" s="117">
        <v>1.565E-3</v>
      </c>
      <c r="X32" s="117">
        <v>1.572E-3</v>
      </c>
      <c r="Y32" s="117">
        <v>1.5790000000000001E-3</v>
      </c>
      <c r="Z32" s="117">
        <v>1.5889999999999999E-3</v>
      </c>
      <c r="AA32" s="117">
        <v>1.601E-3</v>
      </c>
      <c r="AB32" s="117">
        <v>1.6199999999999999E-3</v>
      </c>
      <c r="AC32" s="117">
        <v>1.6429999999999999E-3</v>
      </c>
      <c r="AD32" s="117">
        <v>1.6689999999999999E-3</v>
      </c>
      <c r="AE32" s="117">
        <v>1.701E-3</v>
      </c>
      <c r="AF32" s="104">
        <v>-7.9450000000000007E-3</v>
      </c>
      <c r="AG32" s="65"/>
    </row>
    <row r="33" spans="1:33" ht="24.75">
      <c r="A33" s="58" t="s">
        <v>968</v>
      </c>
      <c r="B33" s="108" t="s">
        <v>969</v>
      </c>
      <c r="C33" s="117">
        <v>4.1110000000000001E-3</v>
      </c>
      <c r="D33" s="117">
        <v>3.5379999999999999E-3</v>
      </c>
      <c r="E33" s="117">
        <v>3.065E-3</v>
      </c>
      <c r="F33" s="117">
        <v>2.679E-3</v>
      </c>
      <c r="G33" s="117">
        <v>2.4239999999999999E-3</v>
      </c>
      <c r="H33" s="117">
        <v>2.2720000000000001E-3</v>
      </c>
      <c r="I33" s="117">
        <v>2.1450000000000002E-3</v>
      </c>
      <c r="J33" s="117">
        <v>2.0409999999999998E-3</v>
      </c>
      <c r="K33" s="117">
        <v>1.9430000000000001E-3</v>
      </c>
      <c r="L33" s="117">
        <v>1.8519999999999999E-3</v>
      </c>
      <c r="M33" s="117">
        <v>1.766E-3</v>
      </c>
      <c r="N33" s="117">
        <v>1.6850000000000001E-3</v>
      </c>
      <c r="O33" s="117">
        <v>1.609E-3</v>
      </c>
      <c r="P33" s="117">
        <v>1.5380000000000001E-3</v>
      </c>
      <c r="Q33" s="117">
        <v>1.4710000000000001E-3</v>
      </c>
      <c r="R33" s="117">
        <v>1.407E-3</v>
      </c>
      <c r="S33" s="117">
        <v>1.3470000000000001E-3</v>
      </c>
      <c r="T33" s="117">
        <v>1.2899999999999999E-3</v>
      </c>
      <c r="U33" s="117">
        <v>1.2359999999999999E-3</v>
      </c>
      <c r="V33" s="117">
        <v>1.1839999999999999E-3</v>
      </c>
      <c r="W33" s="117">
        <v>1.134E-3</v>
      </c>
      <c r="X33" s="117">
        <v>1.0870000000000001E-3</v>
      </c>
      <c r="Y33" s="117">
        <v>1.0430000000000001E-3</v>
      </c>
      <c r="Z33" s="117">
        <v>1.0009999999999999E-3</v>
      </c>
      <c r="AA33" s="117">
        <v>9.6199999999999996E-4</v>
      </c>
      <c r="AB33" s="117">
        <v>9.2599999999999996E-4</v>
      </c>
      <c r="AC33" s="117">
        <v>8.9300000000000002E-4</v>
      </c>
      <c r="AD33" s="117">
        <v>8.6300000000000005E-4</v>
      </c>
      <c r="AE33" s="117">
        <v>8.3500000000000002E-4</v>
      </c>
      <c r="AF33" s="104">
        <v>-5.5320000000000001E-2</v>
      </c>
      <c r="AG33" s="65"/>
    </row>
    <row r="34" spans="1:33" ht="24.75">
      <c r="A34" s="58" t="s">
        <v>970</v>
      </c>
      <c r="B34" s="108" t="s">
        <v>971</v>
      </c>
      <c r="C34" s="117">
        <v>0</v>
      </c>
      <c r="D34" s="117">
        <v>0</v>
      </c>
      <c r="E34" s="117">
        <v>0</v>
      </c>
      <c r="F34" s="117">
        <v>0</v>
      </c>
      <c r="G34" s="117">
        <v>0</v>
      </c>
      <c r="H34" s="117">
        <v>0</v>
      </c>
      <c r="I34" s="117">
        <v>0</v>
      </c>
      <c r="J34" s="117">
        <v>0</v>
      </c>
      <c r="K34" s="117">
        <v>0</v>
      </c>
      <c r="L34" s="117">
        <v>0</v>
      </c>
      <c r="M34" s="117">
        <v>0</v>
      </c>
      <c r="N34" s="117">
        <v>0</v>
      </c>
      <c r="O34" s="117">
        <v>0</v>
      </c>
      <c r="P34" s="117">
        <v>0</v>
      </c>
      <c r="Q34" s="117">
        <v>0</v>
      </c>
      <c r="R34" s="117">
        <v>0</v>
      </c>
      <c r="S34" s="117">
        <v>0</v>
      </c>
      <c r="T34" s="117">
        <v>0</v>
      </c>
      <c r="U34" s="117">
        <v>0</v>
      </c>
      <c r="V34" s="117">
        <v>0</v>
      </c>
      <c r="W34" s="117">
        <v>0</v>
      </c>
      <c r="X34" s="117">
        <v>0</v>
      </c>
      <c r="Y34" s="117">
        <v>0</v>
      </c>
      <c r="Z34" s="117">
        <v>0</v>
      </c>
      <c r="AA34" s="117">
        <v>0</v>
      </c>
      <c r="AB34" s="117">
        <v>0</v>
      </c>
      <c r="AC34" s="117">
        <v>0</v>
      </c>
      <c r="AD34" s="117">
        <v>0</v>
      </c>
      <c r="AE34" s="117">
        <v>0</v>
      </c>
      <c r="AF34" s="104" t="s">
        <v>560</v>
      </c>
      <c r="AG34" s="65"/>
    </row>
    <row r="35" spans="1:33" ht="24.75">
      <c r="A35" s="58" t="s">
        <v>972</v>
      </c>
      <c r="B35" s="108" t="s">
        <v>973</v>
      </c>
      <c r="C35" s="117">
        <v>1.3587E-2</v>
      </c>
      <c r="D35" s="117">
        <v>1.5803000000000001E-2</v>
      </c>
      <c r="E35" s="117">
        <v>1.763E-2</v>
      </c>
      <c r="F35" s="117">
        <v>1.9188E-2</v>
      </c>
      <c r="G35" s="117">
        <v>2.0792999999999999E-2</v>
      </c>
      <c r="H35" s="117">
        <v>2.2505000000000001E-2</v>
      </c>
      <c r="I35" s="117">
        <v>2.4455999999999999E-2</v>
      </c>
      <c r="J35" s="117">
        <v>2.6512999999999998E-2</v>
      </c>
      <c r="K35" s="117">
        <v>2.8653000000000001E-2</v>
      </c>
      <c r="L35" s="117">
        <v>3.0816E-2</v>
      </c>
      <c r="M35" s="117">
        <v>3.2957E-2</v>
      </c>
      <c r="N35" s="117">
        <v>3.5047000000000002E-2</v>
      </c>
      <c r="O35" s="117">
        <v>3.7092E-2</v>
      </c>
      <c r="P35" s="117">
        <v>3.9097E-2</v>
      </c>
      <c r="Q35" s="117">
        <v>4.1031999999999999E-2</v>
      </c>
      <c r="R35" s="117">
        <v>4.2877999999999999E-2</v>
      </c>
      <c r="S35" s="117">
        <v>4.4512000000000003E-2</v>
      </c>
      <c r="T35" s="117">
        <v>4.5955000000000003E-2</v>
      </c>
      <c r="U35" s="117">
        <v>4.7208E-2</v>
      </c>
      <c r="V35" s="117">
        <v>4.8261999999999999E-2</v>
      </c>
      <c r="W35" s="117">
        <v>4.9187000000000002E-2</v>
      </c>
      <c r="X35" s="117">
        <v>4.9936000000000001E-2</v>
      </c>
      <c r="Y35" s="117">
        <v>5.0540000000000002E-2</v>
      </c>
      <c r="Z35" s="117">
        <v>5.1006999999999997E-2</v>
      </c>
      <c r="AA35" s="117">
        <v>5.1504000000000001E-2</v>
      </c>
      <c r="AB35" s="117">
        <v>5.2042999999999999E-2</v>
      </c>
      <c r="AC35" s="117">
        <v>5.2475000000000001E-2</v>
      </c>
      <c r="AD35" s="117">
        <v>5.2817000000000003E-2</v>
      </c>
      <c r="AE35" s="117">
        <v>5.3061999999999998E-2</v>
      </c>
      <c r="AF35" s="104">
        <v>4.9858E-2</v>
      </c>
      <c r="AG35" s="65"/>
    </row>
    <row r="36" spans="1:33" ht="36.75">
      <c r="A36" s="58" t="s">
        <v>974</v>
      </c>
      <c r="B36" s="108" t="s">
        <v>975</v>
      </c>
      <c r="C36" s="117">
        <v>10.943903000000001</v>
      </c>
      <c r="D36" s="117">
        <v>11.497054</v>
      </c>
      <c r="E36" s="117">
        <v>12.069993</v>
      </c>
      <c r="F36" s="117">
        <v>12.669632</v>
      </c>
      <c r="G36" s="117">
        <v>13.306467</v>
      </c>
      <c r="H36" s="117">
        <v>13.972225</v>
      </c>
      <c r="I36" s="117">
        <v>14.668062000000001</v>
      </c>
      <c r="J36" s="117">
        <v>15.418756999999999</v>
      </c>
      <c r="K36" s="117">
        <v>16.199821</v>
      </c>
      <c r="L36" s="117">
        <v>16.983360000000001</v>
      </c>
      <c r="M36" s="117">
        <v>17.788328</v>
      </c>
      <c r="N36" s="117">
        <v>18.595082999999999</v>
      </c>
      <c r="O36" s="117">
        <v>19.407637000000001</v>
      </c>
      <c r="P36" s="117">
        <v>20.234331000000001</v>
      </c>
      <c r="Q36" s="117">
        <v>21.076091999999999</v>
      </c>
      <c r="R36" s="117">
        <v>21.909863999999999</v>
      </c>
      <c r="S36" s="117">
        <v>22.727868999999998</v>
      </c>
      <c r="T36" s="117">
        <v>23.523249</v>
      </c>
      <c r="U36" s="117">
        <v>24.278811999999999</v>
      </c>
      <c r="V36" s="117">
        <v>24.98554</v>
      </c>
      <c r="W36" s="117">
        <v>25.642825999999999</v>
      </c>
      <c r="X36" s="117">
        <v>26.237400000000001</v>
      </c>
      <c r="Y36" s="117">
        <v>26.780058</v>
      </c>
      <c r="Z36" s="117">
        <v>27.275333</v>
      </c>
      <c r="AA36" s="117">
        <v>27.797888</v>
      </c>
      <c r="AB36" s="117">
        <v>28.267787999999999</v>
      </c>
      <c r="AC36" s="117">
        <v>28.701488000000001</v>
      </c>
      <c r="AD36" s="117">
        <v>29.107707999999999</v>
      </c>
      <c r="AE36" s="117">
        <v>29.49736</v>
      </c>
      <c r="AF36" s="104">
        <v>3.6046000000000002E-2</v>
      </c>
      <c r="AG36" s="65"/>
    </row>
    <row r="37" spans="1:33">
      <c r="A37" s="55"/>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row>
    <row r="38" spans="1:33" ht="24.75">
      <c r="A38" s="58" t="s">
        <v>976</v>
      </c>
      <c r="B38" s="115" t="s">
        <v>977</v>
      </c>
      <c r="C38" s="118">
        <v>124.95826</v>
      </c>
      <c r="D38" s="118">
        <v>122.462273</v>
      </c>
      <c r="E38" s="118">
        <v>120.12342099999999</v>
      </c>
      <c r="F38" s="118">
        <v>117.699585</v>
      </c>
      <c r="G38" s="118">
        <v>115.25269299999999</v>
      </c>
      <c r="H38" s="118">
        <v>112.749374</v>
      </c>
      <c r="I38" s="118">
        <v>110.15595999999999</v>
      </c>
      <c r="J38" s="118">
        <v>107.578751</v>
      </c>
      <c r="K38" s="118">
        <v>105.001144</v>
      </c>
      <c r="L38" s="118">
        <v>102.44343600000001</v>
      </c>
      <c r="M38" s="118">
        <v>99.964104000000006</v>
      </c>
      <c r="N38" s="118">
        <v>97.571167000000003</v>
      </c>
      <c r="O38" s="118">
        <v>95.309700000000007</v>
      </c>
      <c r="P38" s="118">
        <v>93.237015</v>
      </c>
      <c r="Q38" s="118">
        <v>91.422882000000001</v>
      </c>
      <c r="R38" s="118">
        <v>89.865898000000001</v>
      </c>
      <c r="S38" s="118">
        <v>88.575683999999995</v>
      </c>
      <c r="T38" s="118">
        <v>87.519630000000006</v>
      </c>
      <c r="U38" s="118">
        <v>86.684036000000006</v>
      </c>
      <c r="V38" s="118">
        <v>86.000381000000004</v>
      </c>
      <c r="W38" s="118">
        <v>85.444976999999994</v>
      </c>
      <c r="X38" s="118">
        <v>84.958618000000001</v>
      </c>
      <c r="Y38" s="118">
        <v>84.544380000000004</v>
      </c>
      <c r="Z38" s="118">
        <v>84.189635999999993</v>
      </c>
      <c r="AA38" s="118">
        <v>83.940201000000002</v>
      </c>
      <c r="AB38" s="118">
        <v>83.701430999999999</v>
      </c>
      <c r="AC38" s="118">
        <v>83.494018999999994</v>
      </c>
      <c r="AD38" s="118">
        <v>83.308784000000003</v>
      </c>
      <c r="AE38" s="118">
        <v>83.178237999999993</v>
      </c>
      <c r="AF38" s="116">
        <v>-1.443E-2</v>
      </c>
      <c r="AG38" s="65"/>
    </row>
    <row r="39" spans="1:33">
      <c r="A39" s="55"/>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row>
    <row r="40" spans="1:33" ht="24.75">
      <c r="A40" s="55"/>
      <c r="B40" s="115" t="s">
        <v>978</v>
      </c>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row>
    <row r="41" spans="1:33" ht="48.75">
      <c r="A41" s="55"/>
      <c r="B41" s="115" t="s">
        <v>597</v>
      </c>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row>
    <row r="42" spans="1:33" ht="48.75">
      <c r="A42" s="58" t="s">
        <v>979</v>
      </c>
      <c r="B42" s="108" t="s">
        <v>941</v>
      </c>
      <c r="C42" s="117">
        <v>117.886787</v>
      </c>
      <c r="D42" s="117">
        <v>120.284012</v>
      </c>
      <c r="E42" s="117">
        <v>122.892776</v>
      </c>
      <c r="F42" s="117">
        <v>125.63027200000001</v>
      </c>
      <c r="G42" s="117">
        <v>128.34510800000001</v>
      </c>
      <c r="H42" s="117">
        <v>130.92907700000001</v>
      </c>
      <c r="I42" s="117">
        <v>133.32522599999999</v>
      </c>
      <c r="J42" s="117">
        <v>135.63404800000001</v>
      </c>
      <c r="K42" s="117">
        <v>137.76855499999999</v>
      </c>
      <c r="L42" s="117">
        <v>139.750305</v>
      </c>
      <c r="M42" s="117">
        <v>141.53533899999999</v>
      </c>
      <c r="N42" s="117">
        <v>143.134064</v>
      </c>
      <c r="O42" s="117">
        <v>144.51812699999999</v>
      </c>
      <c r="P42" s="117">
        <v>145.76585399999999</v>
      </c>
      <c r="Q42" s="117">
        <v>146.887451</v>
      </c>
      <c r="R42" s="117">
        <v>147.90013099999999</v>
      </c>
      <c r="S42" s="117">
        <v>148.83334400000001</v>
      </c>
      <c r="T42" s="117">
        <v>149.705566</v>
      </c>
      <c r="U42" s="117">
        <v>150.58839399999999</v>
      </c>
      <c r="V42" s="117">
        <v>151.434967</v>
      </c>
      <c r="W42" s="117">
        <v>152.26075700000001</v>
      </c>
      <c r="X42" s="117">
        <v>153.095032</v>
      </c>
      <c r="Y42" s="117">
        <v>153.94648699999999</v>
      </c>
      <c r="Z42" s="117">
        <v>154.83892800000001</v>
      </c>
      <c r="AA42" s="117">
        <v>155.685699</v>
      </c>
      <c r="AB42" s="117">
        <v>156.568253</v>
      </c>
      <c r="AC42" s="117">
        <v>157.45515399999999</v>
      </c>
      <c r="AD42" s="117">
        <v>158.39172400000001</v>
      </c>
      <c r="AE42" s="117">
        <v>159.39154099999999</v>
      </c>
      <c r="AF42" s="104">
        <v>1.0831E-2</v>
      </c>
      <c r="AG42" s="65"/>
    </row>
    <row r="43" spans="1:33" ht="24.75">
      <c r="A43" s="58" t="s">
        <v>980</v>
      </c>
      <c r="B43" s="108" t="s">
        <v>943</v>
      </c>
      <c r="C43" s="117">
        <v>0.77402099999999996</v>
      </c>
      <c r="D43" s="117">
        <v>0.85321100000000005</v>
      </c>
      <c r="E43" s="117">
        <v>0.94013999999999998</v>
      </c>
      <c r="F43" s="117">
        <v>1.0323040000000001</v>
      </c>
      <c r="G43" s="117">
        <v>1.1262620000000001</v>
      </c>
      <c r="H43" s="117">
        <v>1.2212540000000001</v>
      </c>
      <c r="I43" s="117">
        <v>1.320392</v>
      </c>
      <c r="J43" s="117">
        <v>1.413743</v>
      </c>
      <c r="K43" s="117">
        <v>1.5011969999999999</v>
      </c>
      <c r="L43" s="117">
        <v>1.5822290000000001</v>
      </c>
      <c r="M43" s="117">
        <v>1.658838</v>
      </c>
      <c r="N43" s="117">
        <v>1.730669</v>
      </c>
      <c r="O43" s="117">
        <v>1.799566</v>
      </c>
      <c r="P43" s="117">
        <v>1.864895</v>
      </c>
      <c r="Q43" s="117">
        <v>1.929767</v>
      </c>
      <c r="R43" s="117">
        <v>1.9921169999999999</v>
      </c>
      <c r="S43" s="117">
        <v>2.0521129999999999</v>
      </c>
      <c r="T43" s="117">
        <v>2.1114459999999999</v>
      </c>
      <c r="U43" s="117">
        <v>2.1692300000000002</v>
      </c>
      <c r="V43" s="117">
        <v>2.2242329999999999</v>
      </c>
      <c r="W43" s="117">
        <v>2.2767569999999999</v>
      </c>
      <c r="X43" s="117">
        <v>2.325599</v>
      </c>
      <c r="Y43" s="117">
        <v>2.372668</v>
      </c>
      <c r="Z43" s="117">
        <v>2.4181569999999999</v>
      </c>
      <c r="AA43" s="117">
        <v>2.4645570000000001</v>
      </c>
      <c r="AB43" s="117">
        <v>2.509754</v>
      </c>
      <c r="AC43" s="117">
        <v>2.5557530000000002</v>
      </c>
      <c r="AD43" s="117">
        <v>2.6019429999999999</v>
      </c>
      <c r="AE43" s="117">
        <v>2.6506690000000002</v>
      </c>
      <c r="AF43" s="104">
        <v>4.4943999999999998E-2</v>
      </c>
      <c r="AG43" s="65"/>
    </row>
    <row r="44" spans="1:33" ht="48.75">
      <c r="A44" s="58" t="s">
        <v>981</v>
      </c>
      <c r="B44" s="108" t="s">
        <v>982</v>
      </c>
      <c r="C44" s="117">
        <v>118.66081200000001</v>
      </c>
      <c r="D44" s="117">
        <v>121.13722199999999</v>
      </c>
      <c r="E44" s="117">
        <v>123.832916</v>
      </c>
      <c r="F44" s="117">
        <v>126.662575</v>
      </c>
      <c r="G44" s="117">
        <v>129.47137499999999</v>
      </c>
      <c r="H44" s="117">
        <v>132.15033</v>
      </c>
      <c r="I44" s="117">
        <v>134.64561499999999</v>
      </c>
      <c r="J44" s="117">
        <v>137.04779099999999</v>
      </c>
      <c r="K44" s="117">
        <v>139.269745</v>
      </c>
      <c r="L44" s="117">
        <v>141.33253500000001</v>
      </c>
      <c r="M44" s="117">
        <v>143.19418300000001</v>
      </c>
      <c r="N44" s="117">
        <v>144.86473100000001</v>
      </c>
      <c r="O44" s="117">
        <v>146.317688</v>
      </c>
      <c r="P44" s="117">
        <v>147.630753</v>
      </c>
      <c r="Q44" s="117">
        <v>148.817215</v>
      </c>
      <c r="R44" s="117">
        <v>149.89224200000001</v>
      </c>
      <c r="S44" s="117">
        <v>150.88545199999999</v>
      </c>
      <c r="T44" s="117">
        <v>151.81701699999999</v>
      </c>
      <c r="U44" s="117">
        <v>152.75762900000001</v>
      </c>
      <c r="V44" s="117">
        <v>153.65919500000001</v>
      </c>
      <c r="W44" s="117">
        <v>154.537521</v>
      </c>
      <c r="X44" s="117">
        <v>155.420624</v>
      </c>
      <c r="Y44" s="117">
        <v>156.319153</v>
      </c>
      <c r="Z44" s="117">
        <v>157.25708</v>
      </c>
      <c r="AA44" s="117">
        <v>158.15025299999999</v>
      </c>
      <c r="AB44" s="117">
        <v>159.078003</v>
      </c>
      <c r="AC44" s="117">
        <v>160.01091</v>
      </c>
      <c r="AD44" s="117">
        <v>160.99366800000001</v>
      </c>
      <c r="AE44" s="117">
        <v>162.04220599999999</v>
      </c>
      <c r="AF44" s="104">
        <v>1.119E-2</v>
      </c>
      <c r="AG44" s="65"/>
    </row>
    <row r="45" spans="1:33">
      <c r="A45" s="55"/>
      <c r="B45" s="65"/>
      <c r="C45" s="65"/>
      <c r="D45" s="65"/>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row>
    <row r="46" spans="1:33" ht="48.75">
      <c r="A46" s="55"/>
      <c r="B46" s="115" t="s">
        <v>602</v>
      </c>
      <c r="C46" s="65"/>
      <c r="D46" s="65"/>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row>
    <row r="47" spans="1:33" ht="36.75">
      <c r="A47" s="58" t="s">
        <v>983</v>
      </c>
      <c r="B47" s="108" t="s">
        <v>947</v>
      </c>
      <c r="C47" s="117">
        <v>15.713393999999999</v>
      </c>
      <c r="D47" s="117">
        <v>15.58339</v>
      </c>
      <c r="E47" s="117">
        <v>15.429836</v>
      </c>
      <c r="F47" s="117">
        <v>15.238759999999999</v>
      </c>
      <c r="G47" s="117">
        <v>15.003667999999999</v>
      </c>
      <c r="H47" s="117">
        <v>14.729768</v>
      </c>
      <c r="I47" s="117">
        <v>14.418824000000001</v>
      </c>
      <c r="J47" s="117">
        <v>14.077964</v>
      </c>
      <c r="K47" s="117">
        <v>13.711219</v>
      </c>
      <c r="L47" s="117">
        <v>13.327301</v>
      </c>
      <c r="M47" s="117">
        <v>12.94807</v>
      </c>
      <c r="N47" s="117">
        <v>12.575521</v>
      </c>
      <c r="O47" s="117">
        <v>12.217373</v>
      </c>
      <c r="P47" s="117">
        <v>11.890112</v>
      </c>
      <c r="Q47" s="117">
        <v>11.602482</v>
      </c>
      <c r="R47" s="117">
        <v>11.354369999999999</v>
      </c>
      <c r="S47" s="117">
        <v>11.152258</v>
      </c>
      <c r="T47" s="117">
        <v>10.991949</v>
      </c>
      <c r="U47" s="117">
        <v>10.863999</v>
      </c>
      <c r="V47" s="117">
        <v>10.755198999999999</v>
      </c>
      <c r="W47" s="117">
        <v>10.669739</v>
      </c>
      <c r="X47" s="117">
        <v>10.600984</v>
      </c>
      <c r="Y47" s="117">
        <v>10.545685000000001</v>
      </c>
      <c r="Z47" s="117">
        <v>10.500133999999999</v>
      </c>
      <c r="AA47" s="117">
        <v>10.457166000000001</v>
      </c>
      <c r="AB47" s="117">
        <v>10.422086999999999</v>
      </c>
      <c r="AC47" s="117">
        <v>10.392211</v>
      </c>
      <c r="AD47" s="117">
        <v>10.370437000000001</v>
      </c>
      <c r="AE47" s="117">
        <v>10.357177</v>
      </c>
      <c r="AF47" s="104">
        <v>-1.4777E-2</v>
      </c>
      <c r="AG47" s="65"/>
    </row>
    <row r="48" spans="1:33" ht="36.75">
      <c r="A48" s="58" t="s">
        <v>984</v>
      </c>
      <c r="B48" s="108" t="s">
        <v>949</v>
      </c>
      <c r="C48" s="117">
        <v>6.2500000000000001E-4</v>
      </c>
      <c r="D48" s="117">
        <v>6.2799999999999998E-4</v>
      </c>
      <c r="E48" s="117">
        <v>6.3699999999999998E-4</v>
      </c>
      <c r="F48" s="117">
        <v>6.4700000000000001E-4</v>
      </c>
      <c r="G48" s="117">
        <v>6.5300000000000004E-4</v>
      </c>
      <c r="H48" s="117">
        <v>6.5899999999999997E-4</v>
      </c>
      <c r="I48" s="117">
        <v>6.6200000000000005E-4</v>
      </c>
      <c r="J48" s="117">
        <v>6.6100000000000002E-4</v>
      </c>
      <c r="K48" s="117">
        <v>6.5799999999999995E-4</v>
      </c>
      <c r="L48" s="117">
        <v>6.5200000000000002E-4</v>
      </c>
      <c r="M48" s="117">
        <v>6.4400000000000004E-4</v>
      </c>
      <c r="N48" s="117">
        <v>6.3299999999999999E-4</v>
      </c>
      <c r="O48" s="117">
        <v>6.2100000000000002E-4</v>
      </c>
      <c r="P48" s="117">
        <v>6.0599999999999998E-4</v>
      </c>
      <c r="Q48" s="117">
        <v>5.9000000000000003E-4</v>
      </c>
      <c r="R48" s="117">
        <v>5.7200000000000003E-4</v>
      </c>
      <c r="S48" s="117">
        <v>5.53E-4</v>
      </c>
      <c r="T48" s="117">
        <v>5.31E-4</v>
      </c>
      <c r="U48" s="117">
        <v>5.0699999999999996E-4</v>
      </c>
      <c r="V48" s="117">
        <v>4.8200000000000001E-4</v>
      </c>
      <c r="W48" s="117">
        <v>4.5600000000000003E-4</v>
      </c>
      <c r="X48" s="117">
        <v>4.28E-4</v>
      </c>
      <c r="Y48" s="117">
        <v>4.0000000000000002E-4</v>
      </c>
      <c r="Z48" s="117">
        <v>3.7199999999999999E-4</v>
      </c>
      <c r="AA48" s="117">
        <v>3.4299999999999999E-4</v>
      </c>
      <c r="AB48" s="117">
        <v>3.1399999999999999E-4</v>
      </c>
      <c r="AC48" s="117">
        <v>2.8400000000000002E-4</v>
      </c>
      <c r="AD48" s="117">
        <v>2.5500000000000002E-4</v>
      </c>
      <c r="AE48" s="117">
        <v>2.2499999999999999E-4</v>
      </c>
      <c r="AF48" s="104">
        <v>-3.5817000000000002E-2</v>
      </c>
      <c r="AG48" s="65"/>
    </row>
    <row r="49" spans="1:33" ht="36.75">
      <c r="A49" s="58" t="s">
        <v>985</v>
      </c>
      <c r="B49" s="108" t="s">
        <v>951</v>
      </c>
      <c r="C49" s="117">
        <v>5.3358000000000003E-2</v>
      </c>
      <c r="D49" s="117">
        <v>7.6868000000000006E-2</v>
      </c>
      <c r="E49" s="117">
        <v>0.10803400000000001</v>
      </c>
      <c r="F49" s="117">
        <v>0.14524599999999999</v>
      </c>
      <c r="G49" s="117">
        <v>0.18510199999999999</v>
      </c>
      <c r="H49" s="117">
        <v>0.22530800000000001</v>
      </c>
      <c r="I49" s="117">
        <v>0.26521600000000001</v>
      </c>
      <c r="J49" s="117">
        <v>0.30553799999999998</v>
      </c>
      <c r="K49" s="117">
        <v>0.34304800000000002</v>
      </c>
      <c r="L49" s="117">
        <v>0.376162</v>
      </c>
      <c r="M49" s="117">
        <v>0.40619699999999997</v>
      </c>
      <c r="N49" s="117">
        <v>0.43337300000000001</v>
      </c>
      <c r="O49" s="117">
        <v>0.45835300000000001</v>
      </c>
      <c r="P49" s="117">
        <v>0.48177799999999998</v>
      </c>
      <c r="Q49" s="117">
        <v>0.503332</v>
      </c>
      <c r="R49" s="117">
        <v>0.52344800000000002</v>
      </c>
      <c r="S49" s="117">
        <v>0.542543</v>
      </c>
      <c r="T49" s="117">
        <v>0.56076499999999996</v>
      </c>
      <c r="U49" s="117">
        <v>0.57839200000000002</v>
      </c>
      <c r="V49" s="117">
        <v>0.59515700000000005</v>
      </c>
      <c r="W49" s="117">
        <v>0.61138199999999998</v>
      </c>
      <c r="X49" s="117">
        <v>0.62727299999999997</v>
      </c>
      <c r="Y49" s="117">
        <v>0.643042</v>
      </c>
      <c r="Z49" s="117">
        <v>0.65921099999999999</v>
      </c>
      <c r="AA49" s="117">
        <v>0.67565200000000003</v>
      </c>
      <c r="AB49" s="117">
        <v>0.69272999999999996</v>
      </c>
      <c r="AC49" s="117">
        <v>0.71026500000000004</v>
      </c>
      <c r="AD49" s="117">
        <v>0.72919199999999995</v>
      </c>
      <c r="AE49" s="117">
        <v>0.74979099999999999</v>
      </c>
      <c r="AF49" s="104">
        <v>9.8982000000000001E-2</v>
      </c>
      <c r="AG49" s="65"/>
    </row>
    <row r="50" spans="1:33" ht="36.75">
      <c r="A50" s="58" t="s">
        <v>986</v>
      </c>
      <c r="B50" s="108" t="s">
        <v>953</v>
      </c>
      <c r="C50" s="117">
        <v>0.11713899999999999</v>
      </c>
      <c r="D50" s="117">
        <v>0.212451</v>
      </c>
      <c r="E50" s="117">
        <v>0.34578999999999999</v>
      </c>
      <c r="F50" s="117">
        <v>0.54533399999999999</v>
      </c>
      <c r="G50" s="117">
        <v>0.81651499999999999</v>
      </c>
      <c r="H50" s="117">
        <v>1.158399</v>
      </c>
      <c r="I50" s="117">
        <v>1.5794570000000001</v>
      </c>
      <c r="J50" s="117">
        <v>2.0827010000000001</v>
      </c>
      <c r="K50" s="117">
        <v>2.6440739999999998</v>
      </c>
      <c r="L50" s="117">
        <v>3.228691</v>
      </c>
      <c r="M50" s="117">
        <v>3.8400919999999998</v>
      </c>
      <c r="N50" s="117">
        <v>4.4654889999999998</v>
      </c>
      <c r="O50" s="117">
        <v>5.1036250000000001</v>
      </c>
      <c r="P50" s="117">
        <v>5.7552599999999998</v>
      </c>
      <c r="Q50" s="117">
        <v>6.415781</v>
      </c>
      <c r="R50" s="117">
        <v>7.0737870000000003</v>
      </c>
      <c r="S50" s="117">
        <v>7.7255890000000003</v>
      </c>
      <c r="T50" s="117">
        <v>8.3677700000000002</v>
      </c>
      <c r="U50" s="117">
        <v>8.9911150000000006</v>
      </c>
      <c r="V50" s="117">
        <v>9.59619</v>
      </c>
      <c r="W50" s="117">
        <v>10.183934000000001</v>
      </c>
      <c r="X50" s="117">
        <v>10.747344999999999</v>
      </c>
      <c r="Y50" s="117">
        <v>11.284158</v>
      </c>
      <c r="Z50" s="117">
        <v>11.795484999999999</v>
      </c>
      <c r="AA50" s="117">
        <v>12.30078</v>
      </c>
      <c r="AB50" s="117">
        <v>12.777334</v>
      </c>
      <c r="AC50" s="117">
        <v>13.223928000000001</v>
      </c>
      <c r="AD50" s="117">
        <v>13.650435</v>
      </c>
      <c r="AE50" s="117">
        <v>14.059476999999999</v>
      </c>
      <c r="AF50" s="104">
        <v>0.186478</v>
      </c>
      <c r="AG50" s="65"/>
    </row>
    <row r="51" spans="1:33" ht="48.75">
      <c r="A51" s="58" t="s">
        <v>987</v>
      </c>
      <c r="B51" s="108" t="s">
        <v>955</v>
      </c>
      <c r="C51" s="117">
        <v>0.25728299999999998</v>
      </c>
      <c r="D51" s="117">
        <v>0.35872500000000002</v>
      </c>
      <c r="E51" s="117">
        <v>0.48028500000000002</v>
      </c>
      <c r="F51" s="117">
        <v>0.61610600000000004</v>
      </c>
      <c r="G51" s="117">
        <v>0.76191900000000001</v>
      </c>
      <c r="H51" s="117">
        <v>0.90988400000000003</v>
      </c>
      <c r="I51" s="117">
        <v>1.0597300000000001</v>
      </c>
      <c r="J51" s="117">
        <v>1.2099310000000001</v>
      </c>
      <c r="K51" s="117">
        <v>1.3555870000000001</v>
      </c>
      <c r="L51" s="117">
        <v>1.4998469999999999</v>
      </c>
      <c r="M51" s="117">
        <v>1.641178</v>
      </c>
      <c r="N51" s="117">
        <v>1.778902</v>
      </c>
      <c r="O51" s="117">
        <v>1.913405</v>
      </c>
      <c r="P51" s="117">
        <v>2.0450089999999999</v>
      </c>
      <c r="Q51" s="117">
        <v>2.1710440000000002</v>
      </c>
      <c r="R51" s="117">
        <v>2.2905150000000001</v>
      </c>
      <c r="S51" s="117">
        <v>2.4035160000000002</v>
      </c>
      <c r="T51" s="117">
        <v>2.5091890000000001</v>
      </c>
      <c r="U51" s="117">
        <v>2.6066310000000001</v>
      </c>
      <c r="V51" s="117">
        <v>2.6968969999999999</v>
      </c>
      <c r="W51" s="117">
        <v>2.7801589999999998</v>
      </c>
      <c r="X51" s="117">
        <v>2.8570709999999999</v>
      </c>
      <c r="Y51" s="117">
        <v>2.9271449999999999</v>
      </c>
      <c r="Z51" s="117">
        <v>2.991511</v>
      </c>
      <c r="AA51" s="117">
        <v>3.0508890000000002</v>
      </c>
      <c r="AB51" s="117">
        <v>3.105642</v>
      </c>
      <c r="AC51" s="117">
        <v>3.156174</v>
      </c>
      <c r="AD51" s="117">
        <v>3.2035719999999999</v>
      </c>
      <c r="AE51" s="117">
        <v>3.2491970000000001</v>
      </c>
      <c r="AF51" s="104">
        <v>9.4798999999999994E-2</v>
      </c>
      <c r="AG51" s="65"/>
    </row>
    <row r="52" spans="1:33" ht="48.75">
      <c r="A52" s="58" t="s">
        <v>988</v>
      </c>
      <c r="B52" s="108" t="s">
        <v>957</v>
      </c>
      <c r="C52" s="117">
        <v>9.7989999999999994E-2</v>
      </c>
      <c r="D52" s="117">
        <v>0.175986</v>
      </c>
      <c r="E52" s="117">
        <v>0.28397699999999998</v>
      </c>
      <c r="F52" s="117">
        <v>0.42488700000000001</v>
      </c>
      <c r="G52" s="117">
        <v>0.591252</v>
      </c>
      <c r="H52" s="117">
        <v>0.777891</v>
      </c>
      <c r="I52" s="117">
        <v>0.98496099999999998</v>
      </c>
      <c r="J52" s="117">
        <v>1.2083930000000001</v>
      </c>
      <c r="K52" s="117">
        <v>1.444842</v>
      </c>
      <c r="L52" s="117">
        <v>1.685235</v>
      </c>
      <c r="M52" s="117">
        <v>1.931497</v>
      </c>
      <c r="N52" s="117">
        <v>2.1843919999999999</v>
      </c>
      <c r="O52" s="117">
        <v>2.4446110000000001</v>
      </c>
      <c r="P52" s="117">
        <v>2.7123940000000002</v>
      </c>
      <c r="Q52" s="117">
        <v>2.9830909999999999</v>
      </c>
      <c r="R52" s="117">
        <v>3.2527659999999998</v>
      </c>
      <c r="S52" s="117">
        <v>3.5197509999999999</v>
      </c>
      <c r="T52" s="117">
        <v>3.7818879999999999</v>
      </c>
      <c r="U52" s="117">
        <v>4.034904</v>
      </c>
      <c r="V52" s="117">
        <v>4.2790169999999996</v>
      </c>
      <c r="W52" s="117">
        <v>4.5142030000000002</v>
      </c>
      <c r="X52" s="117">
        <v>4.7387709999999998</v>
      </c>
      <c r="Y52" s="117">
        <v>4.9512409999999996</v>
      </c>
      <c r="Z52" s="117">
        <v>5.152997</v>
      </c>
      <c r="AA52" s="117">
        <v>5.3477399999999999</v>
      </c>
      <c r="AB52" s="117">
        <v>5.5320640000000001</v>
      </c>
      <c r="AC52" s="117">
        <v>5.7046029999999996</v>
      </c>
      <c r="AD52" s="117">
        <v>5.8681559999999999</v>
      </c>
      <c r="AE52" s="117">
        <v>6.024699</v>
      </c>
      <c r="AF52" s="104">
        <v>0.158468</v>
      </c>
      <c r="AG52" s="65"/>
    </row>
    <row r="53" spans="1:33" ht="36.75">
      <c r="A53" s="58" t="s">
        <v>989</v>
      </c>
      <c r="B53" s="108" t="s">
        <v>959</v>
      </c>
      <c r="C53" s="117">
        <v>0</v>
      </c>
      <c r="D53" s="117">
        <v>0</v>
      </c>
      <c r="E53" s="117">
        <v>0</v>
      </c>
      <c r="F53" s="117">
        <v>0</v>
      </c>
      <c r="G53" s="117">
        <v>0</v>
      </c>
      <c r="H53" s="117">
        <v>0</v>
      </c>
      <c r="I53" s="117">
        <v>0</v>
      </c>
      <c r="J53" s="117">
        <v>0</v>
      </c>
      <c r="K53" s="117">
        <v>0</v>
      </c>
      <c r="L53" s="117">
        <v>0</v>
      </c>
      <c r="M53" s="117">
        <v>0</v>
      </c>
      <c r="N53" s="117">
        <v>0</v>
      </c>
      <c r="O53" s="117">
        <v>0</v>
      </c>
      <c r="P53" s="117">
        <v>0</v>
      </c>
      <c r="Q53" s="117">
        <v>0</v>
      </c>
      <c r="R53" s="117">
        <v>0</v>
      </c>
      <c r="S53" s="117">
        <v>0</v>
      </c>
      <c r="T53" s="117">
        <v>0</v>
      </c>
      <c r="U53" s="117">
        <v>0</v>
      </c>
      <c r="V53" s="117">
        <v>0</v>
      </c>
      <c r="W53" s="117">
        <v>0</v>
      </c>
      <c r="X53" s="117">
        <v>0</v>
      </c>
      <c r="Y53" s="117">
        <v>0</v>
      </c>
      <c r="Z53" s="117">
        <v>0</v>
      </c>
      <c r="AA53" s="117">
        <v>0</v>
      </c>
      <c r="AB53" s="117">
        <v>0</v>
      </c>
      <c r="AC53" s="117">
        <v>0</v>
      </c>
      <c r="AD53" s="117">
        <v>0</v>
      </c>
      <c r="AE53" s="117">
        <v>0</v>
      </c>
      <c r="AF53" s="104" t="s">
        <v>560</v>
      </c>
      <c r="AG53" s="65"/>
    </row>
    <row r="54" spans="1:33" ht="36.75">
      <c r="A54" s="58" t="s">
        <v>990</v>
      </c>
      <c r="B54" s="108" t="s">
        <v>961</v>
      </c>
      <c r="C54" s="117">
        <v>1.7051270000000001</v>
      </c>
      <c r="D54" s="117">
        <v>2.1234500000000001</v>
      </c>
      <c r="E54" s="117">
        <v>2.5921080000000001</v>
      </c>
      <c r="F54" s="117">
        <v>3.0982020000000001</v>
      </c>
      <c r="G54" s="117">
        <v>3.6282619999999999</v>
      </c>
      <c r="H54" s="117">
        <v>4.1710669999999999</v>
      </c>
      <c r="I54" s="117">
        <v>4.7284579999999998</v>
      </c>
      <c r="J54" s="117">
        <v>5.2948459999999997</v>
      </c>
      <c r="K54" s="117">
        <v>5.859623</v>
      </c>
      <c r="L54" s="117">
        <v>6.4205509999999997</v>
      </c>
      <c r="M54" s="117">
        <v>6.973732</v>
      </c>
      <c r="N54" s="117">
        <v>7.5206670000000004</v>
      </c>
      <c r="O54" s="117">
        <v>8.0622849999999993</v>
      </c>
      <c r="P54" s="117">
        <v>8.5996640000000006</v>
      </c>
      <c r="Q54" s="117">
        <v>9.1249529999999996</v>
      </c>
      <c r="R54" s="117">
        <v>9.6330919999999995</v>
      </c>
      <c r="S54" s="117">
        <v>10.123214000000001</v>
      </c>
      <c r="T54" s="117">
        <v>10.592503000000001</v>
      </c>
      <c r="U54" s="117">
        <v>11.037089999999999</v>
      </c>
      <c r="V54" s="117">
        <v>11.457216000000001</v>
      </c>
      <c r="W54" s="117">
        <v>11.854656</v>
      </c>
      <c r="X54" s="117">
        <v>12.228994</v>
      </c>
      <c r="Y54" s="117">
        <v>12.579977</v>
      </c>
      <c r="Z54" s="117">
        <v>12.913245999999999</v>
      </c>
      <c r="AA54" s="117">
        <v>13.235011999999999</v>
      </c>
      <c r="AB54" s="117">
        <v>13.541435999999999</v>
      </c>
      <c r="AC54" s="117">
        <v>13.831206</v>
      </c>
      <c r="AD54" s="117">
        <v>14.109266999999999</v>
      </c>
      <c r="AE54" s="117">
        <v>14.379716999999999</v>
      </c>
      <c r="AF54" s="104">
        <v>7.9124E-2</v>
      </c>
      <c r="AG54" s="65"/>
    </row>
    <row r="55" spans="1:33" ht="24.75">
      <c r="A55" s="58" t="s">
        <v>991</v>
      </c>
      <c r="B55" s="108" t="s">
        <v>963</v>
      </c>
      <c r="C55" s="117">
        <v>3.055E-3</v>
      </c>
      <c r="D55" s="117">
        <v>3.1080000000000001E-3</v>
      </c>
      <c r="E55" s="117">
        <v>3.2450000000000001E-3</v>
      </c>
      <c r="F55" s="117">
        <v>3.3890000000000001E-3</v>
      </c>
      <c r="G55" s="117">
        <v>3.5200000000000001E-3</v>
      </c>
      <c r="H55" s="117">
        <v>3.6350000000000002E-3</v>
      </c>
      <c r="I55" s="117">
        <v>3.735E-3</v>
      </c>
      <c r="J55" s="117">
        <v>3.8440000000000002E-3</v>
      </c>
      <c r="K55" s="117">
        <v>3.947E-3</v>
      </c>
      <c r="L55" s="117">
        <v>4.0410000000000003E-3</v>
      </c>
      <c r="M55" s="117">
        <v>4.1320000000000003E-3</v>
      </c>
      <c r="N55" s="117">
        <v>4.2160000000000001E-3</v>
      </c>
      <c r="O55" s="117">
        <v>4.2989999999999999E-3</v>
      </c>
      <c r="P55" s="117">
        <v>4.3779999999999999E-3</v>
      </c>
      <c r="Q55" s="117">
        <v>4.4559999999999999E-3</v>
      </c>
      <c r="R55" s="117">
        <v>4.5399999999999998E-3</v>
      </c>
      <c r="S55" s="117">
        <v>4.6129999999999999E-3</v>
      </c>
      <c r="T55" s="117">
        <v>4.6820000000000004E-3</v>
      </c>
      <c r="U55" s="117">
        <v>4.7419999999999997E-3</v>
      </c>
      <c r="V55" s="117">
        <v>4.79E-3</v>
      </c>
      <c r="W55" s="117">
        <v>4.8269999999999997E-3</v>
      </c>
      <c r="X55" s="117">
        <v>4.8539999999999998E-3</v>
      </c>
      <c r="Y55" s="117">
        <v>4.8780000000000004E-3</v>
      </c>
      <c r="Z55" s="117">
        <v>4.8960000000000002E-3</v>
      </c>
      <c r="AA55" s="117">
        <v>4.914E-3</v>
      </c>
      <c r="AB55" s="117">
        <v>4.9329999999999999E-3</v>
      </c>
      <c r="AC55" s="117">
        <v>4.9560000000000003E-3</v>
      </c>
      <c r="AD55" s="117">
        <v>4.9800000000000001E-3</v>
      </c>
      <c r="AE55" s="117">
        <v>5.0090000000000004E-3</v>
      </c>
      <c r="AF55" s="104">
        <v>1.7821E-2</v>
      </c>
      <c r="AG55" s="65"/>
    </row>
    <row r="56" spans="1:33" ht="36.75">
      <c r="A56" s="58" t="s">
        <v>992</v>
      </c>
      <c r="B56" s="108" t="s">
        <v>965</v>
      </c>
      <c r="C56" s="117">
        <v>2.2200000000000002E-3</v>
      </c>
      <c r="D56" s="117">
        <v>2.081E-3</v>
      </c>
      <c r="E56" s="117">
        <v>2.0040000000000001E-3</v>
      </c>
      <c r="F56" s="117">
        <v>1.931E-3</v>
      </c>
      <c r="G56" s="117">
        <v>1.8630000000000001E-3</v>
      </c>
      <c r="H56" s="117">
        <v>1.8010000000000001E-3</v>
      </c>
      <c r="I56" s="117">
        <v>1.745E-3</v>
      </c>
      <c r="J56" s="117">
        <v>1.6930000000000001E-3</v>
      </c>
      <c r="K56" s="117">
        <v>1.645E-3</v>
      </c>
      <c r="L56" s="117">
        <v>1.6019999999999999E-3</v>
      </c>
      <c r="M56" s="117">
        <v>1.562E-3</v>
      </c>
      <c r="N56" s="117">
        <v>1.5250000000000001E-3</v>
      </c>
      <c r="O56" s="117">
        <v>1.4909999999999999E-3</v>
      </c>
      <c r="P56" s="117">
        <v>1.4599999999999999E-3</v>
      </c>
      <c r="Q56" s="117">
        <v>1.433E-3</v>
      </c>
      <c r="R56" s="117">
        <v>1.407E-3</v>
      </c>
      <c r="S56" s="117">
        <v>1.384E-3</v>
      </c>
      <c r="T56" s="117">
        <v>1.3619999999999999E-3</v>
      </c>
      <c r="U56" s="117">
        <v>1.3420000000000001E-3</v>
      </c>
      <c r="V56" s="117">
        <v>1.323E-3</v>
      </c>
      <c r="W56" s="117">
        <v>1.3060000000000001E-3</v>
      </c>
      <c r="X56" s="117">
        <v>1.2899999999999999E-3</v>
      </c>
      <c r="Y56" s="117">
        <v>1.2750000000000001E-3</v>
      </c>
      <c r="Z56" s="117">
        <v>1.263E-3</v>
      </c>
      <c r="AA56" s="117">
        <v>1.2520000000000001E-3</v>
      </c>
      <c r="AB56" s="117">
        <v>1.243E-3</v>
      </c>
      <c r="AC56" s="117">
        <v>1.237E-3</v>
      </c>
      <c r="AD56" s="117">
        <v>1.2329999999999999E-3</v>
      </c>
      <c r="AE56" s="117">
        <v>1.232E-3</v>
      </c>
      <c r="AF56" s="104">
        <v>-2.0794E-2</v>
      </c>
      <c r="AG56" s="65"/>
    </row>
    <row r="57" spans="1:33" ht="24.75">
      <c r="A57" s="58" t="s">
        <v>993</v>
      </c>
      <c r="B57" s="108" t="s">
        <v>967</v>
      </c>
      <c r="C57" s="117">
        <v>6.1710000000000003E-3</v>
      </c>
      <c r="D57" s="117">
        <v>6.2119999999999996E-3</v>
      </c>
      <c r="E57" s="117">
        <v>6.3860000000000002E-3</v>
      </c>
      <c r="F57" s="117">
        <v>6.6889999999999996E-3</v>
      </c>
      <c r="G57" s="117">
        <v>7.1320000000000003E-3</v>
      </c>
      <c r="H57" s="117">
        <v>7.6959999999999997E-3</v>
      </c>
      <c r="I57" s="117">
        <v>8.2900000000000005E-3</v>
      </c>
      <c r="J57" s="117">
        <v>8.9180000000000006E-3</v>
      </c>
      <c r="K57" s="117">
        <v>9.5569999999999995E-3</v>
      </c>
      <c r="L57" s="117">
        <v>1.0204E-2</v>
      </c>
      <c r="M57" s="117">
        <v>1.0855999999999999E-2</v>
      </c>
      <c r="N57" s="117">
        <v>1.1506000000000001E-2</v>
      </c>
      <c r="O57" s="117">
        <v>1.2161999999999999E-2</v>
      </c>
      <c r="P57" s="117">
        <v>1.2827E-2</v>
      </c>
      <c r="Q57" s="117">
        <v>1.3511E-2</v>
      </c>
      <c r="R57" s="117">
        <v>1.4201999999999999E-2</v>
      </c>
      <c r="S57" s="117">
        <v>1.4893999999999999E-2</v>
      </c>
      <c r="T57" s="117">
        <v>1.5594E-2</v>
      </c>
      <c r="U57" s="117">
        <v>1.6296999999999999E-2</v>
      </c>
      <c r="V57" s="117">
        <v>1.6993000000000001E-2</v>
      </c>
      <c r="W57" s="117">
        <v>1.7689E-2</v>
      </c>
      <c r="X57" s="117">
        <v>1.8388999999999999E-2</v>
      </c>
      <c r="Y57" s="117">
        <v>1.9109999999999999E-2</v>
      </c>
      <c r="Z57" s="117">
        <v>1.9855999999999999E-2</v>
      </c>
      <c r="AA57" s="117">
        <v>2.0650999999999999E-2</v>
      </c>
      <c r="AB57" s="117">
        <v>2.1482999999999999E-2</v>
      </c>
      <c r="AC57" s="117">
        <v>2.2362E-2</v>
      </c>
      <c r="AD57" s="117">
        <v>2.3290000000000002E-2</v>
      </c>
      <c r="AE57" s="117">
        <v>2.4303999999999999E-2</v>
      </c>
      <c r="AF57" s="104">
        <v>5.0172000000000001E-2</v>
      </c>
      <c r="AG57" s="65"/>
    </row>
    <row r="58" spans="1:33" ht="24.75">
      <c r="A58" s="58" t="s">
        <v>994</v>
      </c>
      <c r="B58" s="108" t="s">
        <v>969</v>
      </c>
      <c r="C58" s="117">
        <v>5.1320000000000003E-3</v>
      </c>
      <c r="D58" s="117">
        <v>4.7390000000000002E-3</v>
      </c>
      <c r="E58" s="117">
        <v>4.4869999999999997E-3</v>
      </c>
      <c r="F58" s="117">
        <v>4.2490000000000002E-3</v>
      </c>
      <c r="G58" s="117">
        <v>4.0239999999999998E-3</v>
      </c>
      <c r="H58" s="117">
        <v>3.813E-3</v>
      </c>
      <c r="I58" s="117">
        <v>3.6129999999999999E-3</v>
      </c>
      <c r="J58" s="117">
        <v>3.4250000000000001E-3</v>
      </c>
      <c r="K58" s="117">
        <v>3.2469999999999999E-3</v>
      </c>
      <c r="L58" s="117">
        <v>3.0790000000000001E-3</v>
      </c>
      <c r="M58" s="117">
        <v>2.9199999999999999E-3</v>
      </c>
      <c r="N58" s="117">
        <v>2.7699999999999999E-3</v>
      </c>
      <c r="O58" s="117">
        <v>2.6280000000000001E-3</v>
      </c>
      <c r="P58" s="117">
        <v>2.4940000000000001E-3</v>
      </c>
      <c r="Q58" s="117">
        <v>2.3679999999999999E-3</v>
      </c>
      <c r="R58" s="117">
        <v>2.248E-3</v>
      </c>
      <c r="S58" s="117">
        <v>2.1350000000000002E-3</v>
      </c>
      <c r="T58" s="117">
        <v>2.029E-3</v>
      </c>
      <c r="U58" s="117">
        <v>1.928E-3</v>
      </c>
      <c r="V58" s="117">
        <v>1.8320000000000001E-3</v>
      </c>
      <c r="W58" s="117">
        <v>1.7420000000000001E-3</v>
      </c>
      <c r="X58" s="117">
        <v>1.6559999999999999E-3</v>
      </c>
      <c r="Y58" s="117">
        <v>1.575E-3</v>
      </c>
      <c r="Z58" s="117">
        <v>1.4989999999999999E-3</v>
      </c>
      <c r="AA58" s="117">
        <v>1.4270000000000001E-3</v>
      </c>
      <c r="AB58" s="117">
        <v>1.3600000000000001E-3</v>
      </c>
      <c r="AC58" s="117">
        <v>1.2960000000000001E-3</v>
      </c>
      <c r="AD58" s="117">
        <v>1.2359999999999999E-3</v>
      </c>
      <c r="AE58" s="117">
        <v>1.1800000000000001E-3</v>
      </c>
      <c r="AF58" s="104">
        <v>-5.1159999999999997E-2</v>
      </c>
      <c r="AG58" s="65"/>
    </row>
    <row r="59" spans="1:33" ht="24.75">
      <c r="A59" s="58" t="s">
        <v>995</v>
      </c>
      <c r="B59" s="108" t="s">
        <v>971</v>
      </c>
      <c r="C59" s="117">
        <v>0</v>
      </c>
      <c r="D59" s="117">
        <v>0</v>
      </c>
      <c r="E59" s="117">
        <v>0</v>
      </c>
      <c r="F59" s="117">
        <v>0</v>
      </c>
      <c r="G59" s="117">
        <v>0</v>
      </c>
      <c r="H59" s="117">
        <v>0</v>
      </c>
      <c r="I59" s="117">
        <v>0</v>
      </c>
      <c r="J59" s="117">
        <v>0</v>
      </c>
      <c r="K59" s="117">
        <v>0</v>
      </c>
      <c r="L59" s="117">
        <v>0</v>
      </c>
      <c r="M59" s="117">
        <v>0</v>
      </c>
      <c r="N59" s="117">
        <v>0</v>
      </c>
      <c r="O59" s="117">
        <v>0</v>
      </c>
      <c r="P59" s="117">
        <v>0</v>
      </c>
      <c r="Q59" s="117">
        <v>0</v>
      </c>
      <c r="R59" s="117">
        <v>0</v>
      </c>
      <c r="S59" s="117">
        <v>0</v>
      </c>
      <c r="T59" s="117">
        <v>0</v>
      </c>
      <c r="U59" s="117">
        <v>0</v>
      </c>
      <c r="V59" s="117">
        <v>0</v>
      </c>
      <c r="W59" s="117">
        <v>0</v>
      </c>
      <c r="X59" s="117">
        <v>0</v>
      </c>
      <c r="Y59" s="117">
        <v>0</v>
      </c>
      <c r="Z59" s="117">
        <v>0</v>
      </c>
      <c r="AA59" s="117">
        <v>0</v>
      </c>
      <c r="AB59" s="117">
        <v>0</v>
      </c>
      <c r="AC59" s="117">
        <v>0</v>
      </c>
      <c r="AD59" s="117">
        <v>0</v>
      </c>
      <c r="AE59" s="117">
        <v>0</v>
      </c>
      <c r="AF59" s="104" t="s">
        <v>560</v>
      </c>
      <c r="AG59" s="65"/>
    </row>
    <row r="60" spans="1:33" ht="24.75">
      <c r="A60" s="58" t="s">
        <v>996</v>
      </c>
      <c r="B60" s="108" t="s">
        <v>973</v>
      </c>
      <c r="C60" s="117">
        <v>1.9999999999999999E-6</v>
      </c>
      <c r="D60" s="117">
        <v>6.0000000000000002E-6</v>
      </c>
      <c r="E60" s="117">
        <v>1.2999999999999999E-5</v>
      </c>
      <c r="F60" s="117">
        <v>2.1999999999999999E-5</v>
      </c>
      <c r="G60" s="117">
        <v>3.3000000000000003E-5</v>
      </c>
      <c r="H60" s="117">
        <v>4.6E-5</v>
      </c>
      <c r="I60" s="117">
        <v>6.2000000000000003E-5</v>
      </c>
      <c r="J60" s="117">
        <v>7.8999999999999996E-5</v>
      </c>
      <c r="K60" s="117">
        <v>9.7999999999999997E-5</v>
      </c>
      <c r="L60" s="117">
        <v>1.1900000000000001E-4</v>
      </c>
      <c r="M60" s="117">
        <v>1.4100000000000001E-4</v>
      </c>
      <c r="N60" s="117">
        <v>1.64E-4</v>
      </c>
      <c r="O60" s="117">
        <v>1.8900000000000001E-4</v>
      </c>
      <c r="P60" s="117">
        <v>2.14E-4</v>
      </c>
      <c r="Q60" s="117">
        <v>2.41E-4</v>
      </c>
      <c r="R60" s="117">
        <v>2.6899999999999998E-4</v>
      </c>
      <c r="S60" s="117">
        <v>2.9799999999999998E-4</v>
      </c>
      <c r="T60" s="117">
        <v>3.28E-4</v>
      </c>
      <c r="U60" s="117">
        <v>3.59E-4</v>
      </c>
      <c r="V60" s="117">
        <v>3.9100000000000002E-4</v>
      </c>
      <c r="W60" s="117">
        <v>4.2400000000000001E-4</v>
      </c>
      <c r="X60" s="117">
        <v>4.5800000000000002E-4</v>
      </c>
      <c r="Y60" s="117">
        <v>4.9200000000000003E-4</v>
      </c>
      <c r="Z60" s="117">
        <v>5.2700000000000002E-4</v>
      </c>
      <c r="AA60" s="117">
        <v>5.62E-4</v>
      </c>
      <c r="AB60" s="117">
        <v>5.9900000000000003E-4</v>
      </c>
      <c r="AC60" s="117">
        <v>6.3599999999999996E-4</v>
      </c>
      <c r="AD60" s="117">
        <v>6.7299999999999999E-4</v>
      </c>
      <c r="AE60" s="117">
        <v>7.1199999999999996E-4</v>
      </c>
      <c r="AF60" s="104">
        <v>0.23269400000000001</v>
      </c>
      <c r="AG60" s="65"/>
    </row>
    <row r="61" spans="1:33" ht="48.75">
      <c r="A61" s="58" t="s">
        <v>997</v>
      </c>
      <c r="B61" s="108" t="s">
        <v>998</v>
      </c>
      <c r="C61" s="117">
        <v>17.961500000000001</v>
      </c>
      <c r="D61" s="117">
        <v>18.547642</v>
      </c>
      <c r="E61" s="117">
        <v>19.256799999999998</v>
      </c>
      <c r="F61" s="117">
        <v>20.085459</v>
      </c>
      <c r="G61" s="117">
        <v>21.003944000000001</v>
      </c>
      <c r="H61" s="117">
        <v>21.989965000000002</v>
      </c>
      <c r="I61" s="117">
        <v>23.054752000000001</v>
      </c>
      <c r="J61" s="117">
        <v>24.197991999999999</v>
      </c>
      <c r="K61" s="117">
        <v>25.377545999999999</v>
      </c>
      <c r="L61" s="117">
        <v>26.557483999999999</v>
      </c>
      <c r="M61" s="117">
        <v>27.761019000000001</v>
      </c>
      <c r="N61" s="117">
        <v>28.97916</v>
      </c>
      <c r="O61" s="117">
        <v>30.221045</v>
      </c>
      <c r="P61" s="117">
        <v>31.506198999999999</v>
      </c>
      <c r="Q61" s="117">
        <v>32.823279999999997</v>
      </c>
      <c r="R61" s="117">
        <v>34.151218</v>
      </c>
      <c r="S61" s="117">
        <v>35.490746000000001</v>
      </c>
      <c r="T61" s="117">
        <v>36.828594000000002</v>
      </c>
      <c r="U61" s="117">
        <v>38.137306000000002</v>
      </c>
      <c r="V61" s="117">
        <v>39.405490999999998</v>
      </c>
      <c r="W61" s="117">
        <v>40.640514000000003</v>
      </c>
      <c r="X61" s="117">
        <v>41.827514999999998</v>
      </c>
      <c r="Y61" s="117">
        <v>42.958976999999997</v>
      </c>
      <c r="Z61" s="117">
        <v>44.040993</v>
      </c>
      <c r="AA61" s="117">
        <v>45.096386000000003</v>
      </c>
      <c r="AB61" s="117">
        <v>46.101222999999997</v>
      </c>
      <c r="AC61" s="117">
        <v>47.049160000000001</v>
      </c>
      <c r="AD61" s="117">
        <v>47.962722999999997</v>
      </c>
      <c r="AE61" s="117">
        <v>48.852718000000003</v>
      </c>
      <c r="AF61" s="104">
        <v>3.6380999999999997E-2</v>
      </c>
      <c r="AG61" s="65"/>
    </row>
    <row r="62" spans="1:33">
      <c r="A62" s="55"/>
      <c r="B62" s="65"/>
      <c r="C62" s="65"/>
      <c r="D62" s="65"/>
      <c r="E62" s="65"/>
      <c r="F62" s="65"/>
      <c r="G62" s="65"/>
      <c r="H62" s="65"/>
      <c r="I62" s="65"/>
      <c r="J62" s="65"/>
      <c r="K62" s="65"/>
      <c r="L62" s="65"/>
      <c r="M62" s="65"/>
      <c r="N62" s="65"/>
      <c r="O62" s="65"/>
      <c r="P62" s="65"/>
      <c r="Q62" s="65"/>
      <c r="R62" s="65"/>
      <c r="S62" s="65"/>
      <c r="T62" s="65"/>
      <c r="U62" s="65"/>
      <c r="V62" s="65"/>
      <c r="W62" s="65"/>
      <c r="X62" s="65"/>
      <c r="Y62" s="65"/>
      <c r="Z62" s="65"/>
      <c r="AA62" s="65"/>
      <c r="AB62" s="65"/>
      <c r="AC62" s="65"/>
      <c r="AD62" s="65"/>
      <c r="AE62" s="65"/>
      <c r="AF62" s="65"/>
      <c r="AG62" s="65"/>
    </row>
    <row r="63" spans="1:33" ht="24.75">
      <c r="A63" s="58" t="s">
        <v>999</v>
      </c>
      <c r="B63" s="115" t="s">
        <v>1000</v>
      </c>
      <c r="C63" s="118">
        <v>136.62231399999999</v>
      </c>
      <c r="D63" s="118">
        <v>139.68485999999999</v>
      </c>
      <c r="E63" s="118">
        <v>143.08972199999999</v>
      </c>
      <c r="F63" s="118">
        <v>146.74803199999999</v>
      </c>
      <c r="G63" s="118">
        <v>150.475311</v>
      </c>
      <c r="H63" s="118">
        <v>154.140289</v>
      </c>
      <c r="I63" s="118">
        <v>157.70036300000001</v>
      </c>
      <c r="J63" s="118">
        <v>161.245789</v>
      </c>
      <c r="K63" s="118">
        <v>164.64729299999999</v>
      </c>
      <c r="L63" s="118">
        <v>167.89001500000001</v>
      </c>
      <c r="M63" s="118">
        <v>170.95519999999999</v>
      </c>
      <c r="N63" s="118">
        <v>173.843887</v>
      </c>
      <c r="O63" s="118">
        <v>176.53872699999999</v>
      </c>
      <c r="P63" s="118">
        <v>179.13694799999999</v>
      </c>
      <c r="Q63" s="118">
        <v>181.640503</v>
      </c>
      <c r="R63" s="118">
        <v>184.04345699999999</v>
      </c>
      <c r="S63" s="118">
        <v>186.37619000000001</v>
      </c>
      <c r="T63" s="118">
        <v>188.64561499999999</v>
      </c>
      <c r="U63" s="118">
        <v>190.89492799999999</v>
      </c>
      <c r="V63" s="118">
        <v>193.064682</v>
      </c>
      <c r="W63" s="118">
        <v>195.17804000000001</v>
      </c>
      <c r="X63" s="118">
        <v>197.24813800000001</v>
      </c>
      <c r="Y63" s="118">
        <v>199.27813699999999</v>
      </c>
      <c r="Z63" s="118">
        <v>201.29806500000001</v>
      </c>
      <c r="AA63" s="118">
        <v>203.24664300000001</v>
      </c>
      <c r="AB63" s="118">
        <v>205.17922999999999</v>
      </c>
      <c r="AC63" s="118">
        <v>207.06007399999999</v>
      </c>
      <c r="AD63" s="118">
        <v>208.95639</v>
      </c>
      <c r="AE63" s="118">
        <v>210.89492799999999</v>
      </c>
      <c r="AF63" s="116">
        <v>1.5626000000000001E-2</v>
      </c>
      <c r="AG63" s="65"/>
    </row>
    <row r="64" spans="1:33">
      <c r="A64" s="55"/>
      <c r="B64" s="65"/>
      <c r="C64" s="65"/>
      <c r="D64" s="65"/>
      <c r="E64" s="65"/>
      <c r="F64" s="65"/>
      <c r="G64" s="65"/>
      <c r="H64" s="65"/>
      <c r="I64" s="65"/>
      <c r="J64" s="65"/>
      <c r="K64" s="65"/>
      <c r="L64" s="65"/>
      <c r="M64" s="65"/>
      <c r="N64" s="65"/>
      <c r="O64" s="65"/>
      <c r="P64" s="65"/>
      <c r="Q64" s="65"/>
      <c r="R64" s="65"/>
      <c r="S64" s="65"/>
      <c r="T64" s="65"/>
      <c r="U64" s="65"/>
      <c r="V64" s="65"/>
      <c r="W64" s="65"/>
      <c r="X64" s="65"/>
      <c r="Y64" s="65"/>
      <c r="Z64" s="65"/>
      <c r="AA64" s="65"/>
      <c r="AB64" s="65"/>
      <c r="AC64" s="65"/>
      <c r="AD64" s="65"/>
      <c r="AE64" s="65"/>
      <c r="AF64" s="65"/>
      <c r="AG64" s="65"/>
    </row>
    <row r="65" spans="1:34" ht="48.75">
      <c r="A65" s="58" t="s">
        <v>1001</v>
      </c>
      <c r="B65" s="115" t="s">
        <v>1002</v>
      </c>
      <c r="C65" s="118">
        <v>261.58056599999998</v>
      </c>
      <c r="D65" s="118">
        <v>262.14712500000002</v>
      </c>
      <c r="E65" s="118">
        <v>263.21313500000002</v>
      </c>
      <c r="F65" s="118">
        <v>264.447632</v>
      </c>
      <c r="G65" s="118">
        <v>265.72799700000002</v>
      </c>
      <c r="H65" s="118">
        <v>266.88964800000002</v>
      </c>
      <c r="I65" s="118">
        <v>267.85632299999997</v>
      </c>
      <c r="J65" s="118">
        <v>268.824524</v>
      </c>
      <c r="K65" s="118">
        <v>269.648438</v>
      </c>
      <c r="L65" s="118">
        <v>270.33343500000001</v>
      </c>
      <c r="M65" s="118">
        <v>270.91931199999999</v>
      </c>
      <c r="N65" s="118">
        <v>271.41503899999998</v>
      </c>
      <c r="O65" s="118">
        <v>271.84841899999998</v>
      </c>
      <c r="P65" s="118">
        <v>272.37396200000001</v>
      </c>
      <c r="Q65" s="118">
        <v>273.06338499999998</v>
      </c>
      <c r="R65" s="118">
        <v>273.90936299999998</v>
      </c>
      <c r="S65" s="118">
        <v>274.95187399999998</v>
      </c>
      <c r="T65" s="118">
        <v>276.16525300000001</v>
      </c>
      <c r="U65" s="118">
        <v>277.578979</v>
      </c>
      <c r="V65" s="118">
        <v>279.06506300000001</v>
      </c>
      <c r="W65" s="118">
        <v>280.62301600000001</v>
      </c>
      <c r="X65" s="118">
        <v>282.20675699999998</v>
      </c>
      <c r="Y65" s="118">
        <v>283.82251000000002</v>
      </c>
      <c r="Z65" s="118">
        <v>285.48770100000002</v>
      </c>
      <c r="AA65" s="118">
        <v>287.18682899999999</v>
      </c>
      <c r="AB65" s="118">
        <v>288.88067599999999</v>
      </c>
      <c r="AC65" s="118">
        <v>290.55407700000001</v>
      </c>
      <c r="AD65" s="118">
        <v>292.26516700000002</v>
      </c>
      <c r="AE65" s="118">
        <v>294.07318099999998</v>
      </c>
      <c r="AF65" s="116">
        <v>4.1900000000000001E-3</v>
      </c>
      <c r="AG65" s="65"/>
      <c r="AH65" s="55"/>
    </row>
    <row r="66" spans="1:34" ht="48.75">
      <c r="A66" s="58" t="s">
        <v>1003</v>
      </c>
      <c r="B66" s="108" t="s">
        <v>1004</v>
      </c>
      <c r="C66" s="117">
        <v>231.37249800000001</v>
      </c>
      <c r="D66" s="117">
        <v>230.753815</v>
      </c>
      <c r="E66" s="117">
        <v>230.483124</v>
      </c>
      <c r="F66" s="117">
        <v>230.22894299999999</v>
      </c>
      <c r="G66" s="117">
        <v>229.891434</v>
      </c>
      <c r="H66" s="117">
        <v>229.33741800000001</v>
      </c>
      <c r="I66" s="117">
        <v>228.47534200000001</v>
      </c>
      <c r="J66" s="117">
        <v>227.48718299999999</v>
      </c>
      <c r="K66" s="117">
        <v>226.29333500000001</v>
      </c>
      <c r="L66" s="117">
        <v>224.96279899999999</v>
      </c>
      <c r="M66" s="117">
        <v>223.491333</v>
      </c>
      <c r="N66" s="117">
        <v>221.916473</v>
      </c>
      <c r="O66" s="117">
        <v>220.25041200000001</v>
      </c>
      <c r="P66" s="117">
        <v>218.61987300000001</v>
      </c>
      <c r="Q66" s="117">
        <v>217.10348500000001</v>
      </c>
      <c r="R66" s="117">
        <v>215.74020400000001</v>
      </c>
      <c r="S66" s="117">
        <v>214.57688899999999</v>
      </c>
      <c r="T66" s="117">
        <v>213.606323</v>
      </c>
      <c r="U66" s="117">
        <v>212.90454099999999</v>
      </c>
      <c r="V66" s="117">
        <v>212.366669</v>
      </c>
      <c r="W66" s="117">
        <v>211.985107</v>
      </c>
      <c r="X66" s="117">
        <v>211.743301</v>
      </c>
      <c r="Y66" s="117">
        <v>211.64236500000001</v>
      </c>
      <c r="Z66" s="117">
        <v>211.68899500000001</v>
      </c>
      <c r="AA66" s="117">
        <v>211.76769999999999</v>
      </c>
      <c r="AB66" s="117">
        <v>211.945267</v>
      </c>
      <c r="AC66" s="117">
        <v>212.194489</v>
      </c>
      <c r="AD66" s="117">
        <v>212.54281599999999</v>
      </c>
      <c r="AE66" s="117">
        <v>213.025452</v>
      </c>
      <c r="AF66" s="104">
        <v>-2.9459999999999998E-3</v>
      </c>
      <c r="AG66" s="65"/>
      <c r="AH66" s="55"/>
    </row>
    <row r="67" spans="1:34" ht="24.75">
      <c r="A67" s="58" t="s">
        <v>1005</v>
      </c>
      <c r="B67" s="108" t="s">
        <v>1006</v>
      </c>
      <c r="C67" s="117">
        <v>1.3026740000000001</v>
      </c>
      <c r="D67" s="117">
        <v>1.348635</v>
      </c>
      <c r="E67" s="117">
        <v>1.403216</v>
      </c>
      <c r="F67" s="117">
        <v>1.463587</v>
      </c>
      <c r="G67" s="117">
        <v>1.5261629999999999</v>
      </c>
      <c r="H67" s="117">
        <v>1.5900700000000001</v>
      </c>
      <c r="I67" s="117">
        <v>1.6581840000000001</v>
      </c>
      <c r="J67" s="117">
        <v>1.7206049999999999</v>
      </c>
      <c r="K67" s="117">
        <v>1.7777369999999999</v>
      </c>
      <c r="L67" s="117">
        <v>1.829806</v>
      </c>
      <c r="M67" s="117">
        <v>1.8786210000000001</v>
      </c>
      <c r="N67" s="117">
        <v>1.924339</v>
      </c>
      <c r="O67" s="117">
        <v>1.969341</v>
      </c>
      <c r="P67" s="117">
        <v>2.0135550000000002</v>
      </c>
      <c r="Q67" s="117">
        <v>2.0605090000000001</v>
      </c>
      <c r="R67" s="117">
        <v>2.1080779999999999</v>
      </c>
      <c r="S67" s="117">
        <v>2.1563850000000002</v>
      </c>
      <c r="T67" s="117">
        <v>2.2070729999999998</v>
      </c>
      <c r="U67" s="117">
        <v>2.2583129999999998</v>
      </c>
      <c r="V67" s="117">
        <v>2.3073769999999998</v>
      </c>
      <c r="W67" s="117">
        <v>2.3545530000000001</v>
      </c>
      <c r="X67" s="117">
        <v>2.3985509999999999</v>
      </c>
      <c r="Y67" s="117">
        <v>2.4411170000000002</v>
      </c>
      <c r="Z67" s="117">
        <v>2.4823970000000002</v>
      </c>
      <c r="AA67" s="117">
        <v>2.5248629999999999</v>
      </c>
      <c r="AB67" s="117">
        <v>2.5663830000000001</v>
      </c>
      <c r="AC67" s="117">
        <v>2.608943</v>
      </c>
      <c r="AD67" s="117">
        <v>2.6519180000000002</v>
      </c>
      <c r="AE67" s="117">
        <v>2.697638</v>
      </c>
      <c r="AF67" s="104">
        <v>2.6339000000000001E-2</v>
      </c>
      <c r="AG67" s="65"/>
      <c r="AH67" s="55"/>
    </row>
    <row r="68" spans="1:34" ht="24.75">
      <c r="A68" s="58" t="s">
        <v>1007</v>
      </c>
      <c r="B68" s="108" t="s">
        <v>1008</v>
      </c>
      <c r="C68" s="117">
        <v>20.112950999999999</v>
      </c>
      <c r="D68" s="117">
        <v>19.807006999999999</v>
      </c>
      <c r="E68" s="117">
        <v>19.461297999999999</v>
      </c>
      <c r="F68" s="117">
        <v>19.059124000000001</v>
      </c>
      <c r="G68" s="117">
        <v>18.596809</v>
      </c>
      <c r="H68" s="117">
        <v>18.081195999999998</v>
      </c>
      <c r="I68" s="117">
        <v>17.518405999999999</v>
      </c>
      <c r="J68" s="117">
        <v>16.921655999999999</v>
      </c>
      <c r="K68" s="117">
        <v>16.300381000000002</v>
      </c>
      <c r="L68" s="117">
        <v>15.671162000000001</v>
      </c>
      <c r="M68" s="117">
        <v>15.061631999999999</v>
      </c>
      <c r="N68" s="117">
        <v>14.478609000000001</v>
      </c>
      <c r="O68" s="117">
        <v>13.930773</v>
      </c>
      <c r="P68" s="117">
        <v>13.437405</v>
      </c>
      <c r="Q68" s="117">
        <v>13.011602</v>
      </c>
      <c r="R68" s="117">
        <v>12.652915999999999</v>
      </c>
      <c r="S68" s="117">
        <v>12.360968</v>
      </c>
      <c r="T68" s="117">
        <v>12.130409</v>
      </c>
      <c r="U68" s="117">
        <v>11.948007</v>
      </c>
      <c r="V68" s="117">
        <v>11.793393999999999</v>
      </c>
      <c r="W68" s="117">
        <v>11.668161</v>
      </c>
      <c r="X68" s="117">
        <v>11.564175000000001</v>
      </c>
      <c r="Y68" s="117">
        <v>11.478016999999999</v>
      </c>
      <c r="Z68" s="117">
        <v>11.404443000000001</v>
      </c>
      <c r="AA68" s="117">
        <v>11.336202999999999</v>
      </c>
      <c r="AB68" s="117">
        <v>11.277596000000001</v>
      </c>
      <c r="AC68" s="117">
        <v>11.225875</v>
      </c>
      <c r="AD68" s="117">
        <v>11.183749000000001</v>
      </c>
      <c r="AE68" s="117">
        <v>11.151662</v>
      </c>
      <c r="AF68" s="104">
        <v>-2.0843E-2</v>
      </c>
      <c r="AG68" s="65"/>
      <c r="AH68" s="55"/>
    </row>
    <row r="69" spans="1:34">
      <c r="A69" s="58" t="s">
        <v>1009</v>
      </c>
      <c r="B69" s="108" t="s">
        <v>1010</v>
      </c>
      <c r="C69" s="117">
        <v>2.0716770000000002</v>
      </c>
      <c r="D69" s="117">
        <v>2.799213</v>
      </c>
      <c r="E69" s="117">
        <v>3.5917940000000002</v>
      </c>
      <c r="F69" s="117">
        <v>4.5046220000000003</v>
      </c>
      <c r="G69" s="117">
        <v>5.5438919999999996</v>
      </c>
      <c r="H69" s="117">
        <v>6.7060490000000001</v>
      </c>
      <c r="I69" s="117">
        <v>7.9944240000000004</v>
      </c>
      <c r="J69" s="117">
        <v>9.4288059999999998</v>
      </c>
      <c r="K69" s="117">
        <v>10.953939</v>
      </c>
      <c r="L69" s="117">
        <v>12.493767</v>
      </c>
      <c r="M69" s="117">
        <v>14.064914</v>
      </c>
      <c r="N69" s="117">
        <v>15.627122999999999</v>
      </c>
      <c r="O69" s="117">
        <v>17.179966</v>
      </c>
      <c r="P69" s="117">
        <v>18.723986</v>
      </c>
      <c r="Q69" s="117">
        <v>20.253291999999998</v>
      </c>
      <c r="R69" s="117">
        <v>21.734611999999998</v>
      </c>
      <c r="S69" s="117">
        <v>23.162617000000001</v>
      </c>
      <c r="T69" s="117">
        <v>24.532043000000002</v>
      </c>
      <c r="U69" s="117">
        <v>25.822558999999998</v>
      </c>
      <c r="V69" s="117">
        <v>27.039031999999999</v>
      </c>
      <c r="W69" s="117">
        <v>28.185894000000001</v>
      </c>
      <c r="X69" s="117">
        <v>29.248545</v>
      </c>
      <c r="Y69" s="117">
        <v>30.233184999999999</v>
      </c>
      <c r="Z69" s="117">
        <v>31.146191000000002</v>
      </c>
      <c r="AA69" s="117">
        <v>32.071102000000003</v>
      </c>
      <c r="AB69" s="117">
        <v>32.917580000000001</v>
      </c>
      <c r="AC69" s="117">
        <v>33.699337</v>
      </c>
      <c r="AD69" s="117">
        <v>34.435912999999999</v>
      </c>
      <c r="AE69" s="117">
        <v>35.136723000000003</v>
      </c>
      <c r="AF69" s="104">
        <v>0.106391</v>
      </c>
      <c r="AG69" s="65"/>
      <c r="AH69" s="55"/>
    </row>
    <row r="70" spans="1:34" ht="36.75">
      <c r="A70" s="58" t="s">
        <v>1011</v>
      </c>
      <c r="B70" s="108" t="s">
        <v>1012</v>
      </c>
      <c r="C70" s="117">
        <v>0.92389100000000002</v>
      </c>
      <c r="D70" s="117">
        <v>1.130471</v>
      </c>
      <c r="E70" s="117">
        <v>1.398884</v>
      </c>
      <c r="F70" s="117">
        <v>1.728037</v>
      </c>
      <c r="G70" s="117">
        <v>2.1016110000000001</v>
      </c>
      <c r="H70" s="117">
        <v>2.5012120000000002</v>
      </c>
      <c r="I70" s="117">
        <v>2.926742</v>
      </c>
      <c r="J70" s="117">
        <v>3.3706070000000001</v>
      </c>
      <c r="K70" s="117">
        <v>3.8202739999999999</v>
      </c>
      <c r="L70" s="117">
        <v>4.2699369999999996</v>
      </c>
      <c r="M70" s="117">
        <v>4.7204050000000004</v>
      </c>
      <c r="N70" s="117">
        <v>5.1720040000000003</v>
      </c>
      <c r="O70" s="117">
        <v>5.6272989999999998</v>
      </c>
      <c r="P70" s="117">
        <v>6.0878730000000001</v>
      </c>
      <c r="Q70" s="117">
        <v>6.5450049999999997</v>
      </c>
      <c r="R70" s="117">
        <v>6.9929730000000001</v>
      </c>
      <c r="S70" s="117">
        <v>7.430644</v>
      </c>
      <c r="T70" s="117">
        <v>7.854495</v>
      </c>
      <c r="U70" s="117">
        <v>8.2574780000000008</v>
      </c>
      <c r="V70" s="117">
        <v>8.6428860000000007</v>
      </c>
      <c r="W70" s="117">
        <v>9.0122020000000003</v>
      </c>
      <c r="X70" s="117">
        <v>9.3634430000000002</v>
      </c>
      <c r="Y70" s="117">
        <v>9.6938189999999995</v>
      </c>
      <c r="Z70" s="117">
        <v>10.006036</v>
      </c>
      <c r="AA70" s="117">
        <v>10.307363</v>
      </c>
      <c r="AB70" s="117">
        <v>10.592257999999999</v>
      </c>
      <c r="AC70" s="117">
        <v>10.859729</v>
      </c>
      <c r="AD70" s="117">
        <v>11.11434</v>
      </c>
      <c r="AE70" s="117">
        <v>11.360841000000001</v>
      </c>
      <c r="AF70" s="104">
        <v>9.3757999999999994E-2</v>
      </c>
      <c r="AG70" s="65"/>
      <c r="AH70" s="55"/>
    </row>
    <row r="71" spans="1:34" ht="24.75">
      <c r="A71" s="58" t="s">
        <v>1013</v>
      </c>
      <c r="B71" s="108" t="s">
        <v>1014</v>
      </c>
      <c r="C71" s="117">
        <v>5.7484080000000004</v>
      </c>
      <c r="D71" s="117">
        <v>6.2591640000000002</v>
      </c>
      <c r="E71" s="117">
        <v>6.8254320000000002</v>
      </c>
      <c r="F71" s="117">
        <v>7.4133769999999997</v>
      </c>
      <c r="G71" s="117">
        <v>8.0172439999999998</v>
      </c>
      <c r="H71" s="117">
        <v>8.6215899999999994</v>
      </c>
      <c r="I71" s="117">
        <v>9.2295149999999992</v>
      </c>
      <c r="J71" s="117">
        <v>9.8401390000000006</v>
      </c>
      <c r="K71" s="117">
        <v>10.445171999999999</v>
      </c>
      <c r="L71" s="117">
        <v>11.046252000000001</v>
      </c>
      <c r="M71" s="117">
        <v>11.640473999999999</v>
      </c>
      <c r="N71" s="117">
        <v>12.232355</v>
      </c>
      <c r="O71" s="117">
        <v>12.824204999999999</v>
      </c>
      <c r="P71" s="117">
        <v>13.422514</v>
      </c>
      <c r="Q71" s="117">
        <v>14.018387000000001</v>
      </c>
      <c r="R71" s="117">
        <v>14.607146999999999</v>
      </c>
      <c r="S71" s="117">
        <v>15.188794</v>
      </c>
      <c r="T71" s="117">
        <v>15.757303</v>
      </c>
      <c r="U71" s="117">
        <v>16.308674</v>
      </c>
      <c r="V71" s="117">
        <v>16.834719</v>
      </c>
      <c r="W71" s="117">
        <v>17.334624999999999</v>
      </c>
      <c r="X71" s="117">
        <v>17.805</v>
      </c>
      <c r="Y71" s="117">
        <v>18.249099999999999</v>
      </c>
      <c r="Z71" s="117">
        <v>18.673672</v>
      </c>
      <c r="AA71" s="117">
        <v>19.092459000000002</v>
      </c>
      <c r="AB71" s="117">
        <v>19.49316</v>
      </c>
      <c r="AC71" s="117">
        <v>19.876056999999999</v>
      </c>
      <c r="AD71" s="117">
        <v>20.245571000000002</v>
      </c>
      <c r="AE71" s="117">
        <v>20.608757000000001</v>
      </c>
      <c r="AF71" s="104">
        <v>4.6655000000000002E-2</v>
      </c>
      <c r="AG71" s="65"/>
      <c r="AH71" s="55"/>
    </row>
    <row r="72" spans="1:34" ht="60.75">
      <c r="A72" s="58" t="s">
        <v>1015</v>
      </c>
      <c r="B72" s="108" t="s">
        <v>1016</v>
      </c>
      <c r="C72" s="117">
        <v>3.4882000000000003E-2</v>
      </c>
      <c r="D72" s="117">
        <v>3.3030999999999998E-2</v>
      </c>
      <c r="E72" s="117">
        <v>3.1743E-2</v>
      </c>
      <c r="F72" s="117">
        <v>3.0721999999999999E-2</v>
      </c>
      <c r="G72" s="117">
        <v>3.0030000000000001E-2</v>
      </c>
      <c r="H72" s="117">
        <v>2.9593999999999999E-2</v>
      </c>
      <c r="I72" s="117">
        <v>2.9208000000000001E-2</v>
      </c>
      <c r="J72" s="117">
        <v>2.8948999999999999E-2</v>
      </c>
      <c r="K72" s="117">
        <v>2.8844999999999999E-2</v>
      </c>
      <c r="L72" s="117">
        <v>2.8791000000000001E-2</v>
      </c>
      <c r="M72" s="117">
        <v>2.8825E-2</v>
      </c>
      <c r="N72" s="117">
        <v>2.894E-2</v>
      </c>
      <c r="O72" s="117">
        <v>2.9152999999999998E-2</v>
      </c>
      <c r="P72" s="117">
        <v>2.9439E-2</v>
      </c>
      <c r="Q72" s="117">
        <v>2.9812000000000002E-2</v>
      </c>
      <c r="R72" s="117">
        <v>3.0290999999999998E-2</v>
      </c>
      <c r="S72" s="117">
        <v>3.0783000000000001E-2</v>
      </c>
      <c r="T72" s="117">
        <v>3.1303999999999998E-2</v>
      </c>
      <c r="U72" s="117">
        <v>3.1833E-2</v>
      </c>
      <c r="V72" s="117">
        <v>3.2343999999999998E-2</v>
      </c>
      <c r="W72" s="117">
        <v>3.2849999999999997E-2</v>
      </c>
      <c r="X72" s="117">
        <v>3.3355000000000003E-2</v>
      </c>
      <c r="Y72" s="117">
        <v>3.3889000000000002E-2</v>
      </c>
      <c r="Z72" s="117">
        <v>3.4455E-2</v>
      </c>
      <c r="AA72" s="117">
        <v>3.5082000000000002E-2</v>
      </c>
      <c r="AB72" s="117">
        <v>3.5774E-2</v>
      </c>
      <c r="AC72" s="117">
        <v>3.6539000000000002E-2</v>
      </c>
      <c r="AD72" s="117">
        <v>3.7373999999999998E-2</v>
      </c>
      <c r="AE72" s="117">
        <v>3.8323000000000003E-2</v>
      </c>
      <c r="AF72" s="104">
        <v>3.3649999999999999E-3</v>
      </c>
      <c r="AG72" s="65"/>
      <c r="AH72" s="55"/>
    </row>
    <row r="73" spans="1:34">
      <c r="A73" s="58" t="s">
        <v>1017</v>
      </c>
      <c r="B73" s="108" t="s">
        <v>1018</v>
      </c>
      <c r="C73" s="117">
        <v>1.3589E-2</v>
      </c>
      <c r="D73" s="117">
        <v>1.5809E-2</v>
      </c>
      <c r="E73" s="117">
        <v>1.7642999999999999E-2</v>
      </c>
      <c r="F73" s="117">
        <v>1.9210000000000001E-2</v>
      </c>
      <c r="G73" s="117">
        <v>2.0826000000000001E-2</v>
      </c>
      <c r="H73" s="117">
        <v>2.2551000000000002E-2</v>
      </c>
      <c r="I73" s="117">
        <v>2.4518000000000002E-2</v>
      </c>
      <c r="J73" s="117">
        <v>2.6592000000000001E-2</v>
      </c>
      <c r="K73" s="117">
        <v>2.8752E-2</v>
      </c>
      <c r="L73" s="117">
        <v>3.0935000000000001E-2</v>
      </c>
      <c r="M73" s="117">
        <v>3.3098000000000002E-2</v>
      </c>
      <c r="N73" s="117">
        <v>3.5210999999999999E-2</v>
      </c>
      <c r="O73" s="117">
        <v>3.7281000000000002E-2</v>
      </c>
      <c r="P73" s="117">
        <v>3.9312E-2</v>
      </c>
      <c r="Q73" s="117">
        <v>4.1272999999999997E-2</v>
      </c>
      <c r="R73" s="117">
        <v>4.3146999999999998E-2</v>
      </c>
      <c r="S73" s="117">
        <v>4.4810000000000003E-2</v>
      </c>
      <c r="T73" s="117">
        <v>4.6282999999999998E-2</v>
      </c>
      <c r="U73" s="117">
        <v>4.7567999999999999E-2</v>
      </c>
      <c r="V73" s="117">
        <v>4.8653000000000002E-2</v>
      </c>
      <c r="W73" s="117">
        <v>4.9611000000000002E-2</v>
      </c>
      <c r="X73" s="117">
        <v>5.0394000000000001E-2</v>
      </c>
      <c r="Y73" s="117">
        <v>5.1031E-2</v>
      </c>
      <c r="Z73" s="117">
        <v>5.1534000000000003E-2</v>
      </c>
      <c r="AA73" s="117">
        <v>5.2067000000000002E-2</v>
      </c>
      <c r="AB73" s="117">
        <v>5.2642000000000001E-2</v>
      </c>
      <c r="AC73" s="117">
        <v>5.3110999999999998E-2</v>
      </c>
      <c r="AD73" s="117">
        <v>5.3490000000000003E-2</v>
      </c>
      <c r="AE73" s="117">
        <v>5.3773000000000001E-2</v>
      </c>
      <c r="AF73" s="104">
        <v>5.0352000000000001E-2</v>
      </c>
      <c r="AG73" s="65"/>
      <c r="AH73" s="55"/>
    </row>
    <row r="74" spans="1:34" ht="15.75" thickBot="1">
      <c r="A74" s="55"/>
      <c r="B74" s="65"/>
      <c r="C74" s="65"/>
      <c r="D74" s="65"/>
      <c r="E74" s="65"/>
      <c r="F74" s="65"/>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65"/>
      <c r="AG74" s="65"/>
      <c r="AH74" s="55"/>
    </row>
    <row r="75" spans="1:34">
      <c r="A75" s="55"/>
      <c r="B75" s="246" t="s">
        <v>1019</v>
      </c>
      <c r="C75" s="244"/>
      <c r="D75" s="244"/>
      <c r="E75" s="244"/>
      <c r="F75" s="244"/>
      <c r="G75" s="244"/>
      <c r="H75" s="244"/>
      <c r="I75" s="244"/>
      <c r="J75" s="244"/>
      <c r="K75" s="244"/>
      <c r="L75" s="244"/>
      <c r="M75" s="244"/>
      <c r="N75" s="244"/>
      <c r="O75" s="244"/>
      <c r="P75" s="244"/>
      <c r="Q75" s="244"/>
      <c r="R75" s="244"/>
      <c r="S75" s="244"/>
      <c r="T75" s="244"/>
      <c r="U75" s="244"/>
      <c r="V75" s="244"/>
      <c r="W75" s="244"/>
      <c r="X75" s="244"/>
      <c r="Y75" s="244"/>
      <c r="Z75" s="244"/>
      <c r="AA75" s="244"/>
      <c r="AB75" s="244"/>
      <c r="AC75" s="244"/>
      <c r="AD75" s="244"/>
      <c r="AE75" s="244"/>
      <c r="AF75" s="244"/>
      <c r="AG75" s="244"/>
      <c r="AH75" s="71"/>
    </row>
    <row r="76" spans="1:34">
      <c r="A76" s="55"/>
      <c r="B76" s="65" t="s">
        <v>637</v>
      </c>
      <c r="C76" s="65"/>
      <c r="D76" s="65"/>
      <c r="E76" s="65"/>
      <c r="F76" s="65"/>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65"/>
      <c r="AG76" s="65"/>
      <c r="AH76" s="55"/>
    </row>
    <row r="77" spans="1:34">
      <c r="A77" s="55"/>
      <c r="B77" s="65" t="s">
        <v>1020</v>
      </c>
      <c r="C77" s="65"/>
      <c r="D77" s="65"/>
      <c r="E77" s="65"/>
      <c r="F77" s="65"/>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65"/>
      <c r="AG77" s="65"/>
      <c r="AH77" s="55"/>
    </row>
    <row r="78" spans="1:34">
      <c r="A78" s="55"/>
      <c r="B78" s="65" t="s">
        <v>638</v>
      </c>
      <c r="C78" s="65"/>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65"/>
      <c r="AG78" s="65"/>
      <c r="AH78" s="55"/>
    </row>
    <row r="79" spans="1:34">
      <c r="A79" s="55"/>
      <c r="B79" s="65" t="s">
        <v>547</v>
      </c>
      <c r="C79" s="65"/>
      <c r="D79" s="65"/>
      <c r="E79" s="65"/>
      <c r="F79" s="65"/>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65"/>
      <c r="AG79" s="65"/>
      <c r="AH79" s="55"/>
    </row>
    <row r="80" spans="1:34">
      <c r="A80" s="55"/>
      <c r="B80" s="65" t="s">
        <v>1021</v>
      </c>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65"/>
      <c r="AG80" s="65"/>
      <c r="AH80" s="55"/>
    </row>
    <row r="81" spans="2:33">
      <c r="B81" s="65"/>
      <c r="C81" s="65"/>
      <c r="D81" s="65"/>
      <c r="E81" s="65"/>
      <c r="F81" s="65"/>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65"/>
      <c r="AG81" s="65"/>
    </row>
    <row r="82" spans="2:33">
      <c r="B82" s="65"/>
      <c r="C82" s="65"/>
      <c r="D82" s="65"/>
      <c r="E82" s="65"/>
      <c r="F82" s="65"/>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65"/>
      <c r="AG82" s="65"/>
    </row>
    <row r="83" spans="2:33">
      <c r="B83" s="65"/>
      <c r="C83" s="65"/>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row>
    <row r="84" spans="2:33">
      <c r="B84" s="65"/>
      <c r="C84" s="65"/>
      <c r="D84" s="65"/>
      <c r="E84" s="65"/>
      <c r="F84" s="65"/>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65"/>
      <c r="AG84" s="65"/>
    </row>
    <row r="85" spans="2:33">
      <c r="B85" s="65"/>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row>
    <row r="86" spans="2:33">
      <c r="B86" s="65"/>
      <c r="C86" s="65"/>
      <c r="D86" s="65"/>
      <c r="E86" s="65"/>
      <c r="F86" s="65"/>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65"/>
      <c r="AG86" s="65"/>
    </row>
    <row r="87" spans="2:33">
      <c r="B87" s="65"/>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row>
    <row r="88" spans="2:33">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row>
    <row r="89" spans="2:33">
      <c r="B89" s="65"/>
      <c r="C89" s="65"/>
      <c r="D89" s="65"/>
      <c r="E89" s="65"/>
      <c r="F89" s="65"/>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65"/>
      <c r="AG89" s="65"/>
    </row>
    <row r="90" spans="2:33">
      <c r="B90" s="65"/>
      <c r="C90" s="65"/>
      <c r="D90" s="65"/>
      <c r="E90" s="65"/>
      <c r="F90" s="65"/>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65"/>
      <c r="AG90" s="65"/>
    </row>
    <row r="91" spans="2:33">
      <c r="B91" s="65"/>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65"/>
      <c r="AG91" s="65"/>
    </row>
    <row r="92" spans="2:33">
      <c r="B92" s="65"/>
      <c r="C92" s="65"/>
      <c r="D92" s="65"/>
      <c r="E92" s="65"/>
      <c r="F92" s="65"/>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65"/>
      <c r="AG92" s="65"/>
    </row>
    <row r="93" spans="2:33">
      <c r="B93" s="65"/>
      <c r="C93" s="65"/>
      <c r="D93" s="65"/>
      <c r="E93" s="65"/>
      <c r="F93" s="65"/>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65"/>
      <c r="AG93" s="65"/>
    </row>
    <row r="94" spans="2:33">
      <c r="B94" s="65"/>
      <c r="C94" s="65"/>
      <c r="D94" s="65"/>
      <c r="E94" s="65"/>
      <c r="F94" s="65"/>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row>
    <row r="95" spans="2:33">
      <c r="B95" s="65"/>
      <c r="C95" s="65"/>
      <c r="D95" s="65"/>
      <c r="E95" s="65"/>
      <c r="F95" s="65"/>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65"/>
      <c r="AG95" s="65"/>
    </row>
    <row r="96" spans="2:33">
      <c r="B96" s="65"/>
      <c r="C96" s="65"/>
      <c r="D96" s="65"/>
      <c r="E96" s="65"/>
      <c r="F96" s="65"/>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65"/>
      <c r="AG96" s="65"/>
    </row>
    <row r="97" spans="2:33">
      <c r="B97" s="65"/>
      <c r="C97" s="65"/>
      <c r="D97" s="65"/>
      <c r="E97" s="65"/>
      <c r="F97" s="65"/>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65"/>
      <c r="AG97" s="65"/>
    </row>
    <row r="98" spans="2:33">
      <c r="B98" s="65"/>
      <c r="C98" s="65"/>
      <c r="D98" s="65"/>
      <c r="E98" s="65"/>
      <c r="F98" s="65"/>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65"/>
      <c r="AG98" s="65"/>
    </row>
    <row r="99" spans="2:33">
      <c r="B99" s="65"/>
      <c r="C99" s="65"/>
      <c r="D99" s="65"/>
      <c r="E99" s="65"/>
      <c r="F99" s="65"/>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65"/>
      <c r="AG99" s="65"/>
    </row>
    <row r="100" spans="2:33">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row>
    <row r="101" spans="2:33">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row>
    <row r="102" spans="2:33">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row>
    <row r="103" spans="2:33">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row>
    <row r="104" spans="2:33">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row>
    <row r="105" spans="2:33">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row>
    <row r="106" spans="2:33">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row>
    <row r="107" spans="2:33">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row>
    <row r="108" spans="2:33">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row>
    <row r="109" spans="2:33">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t="s">
        <v>924</v>
      </c>
      <c r="AG109" s="65"/>
    </row>
    <row r="114" spans="2:32">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row>
    <row r="116" spans="2:32">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row>
    <row r="117" spans="2:32">
      <c r="B117" s="242"/>
      <c r="C117" s="242"/>
      <c r="D117" s="242"/>
      <c r="E117" s="242"/>
      <c r="F117" s="242"/>
      <c r="G117" s="242"/>
      <c r="H117" s="242"/>
      <c r="I117" s="242"/>
      <c r="J117" s="242"/>
      <c r="K117" s="242"/>
      <c r="L117" s="242"/>
      <c r="M117" s="242"/>
      <c r="N117" s="242"/>
      <c r="O117" s="242"/>
      <c r="P117" s="242"/>
      <c r="Q117" s="242"/>
      <c r="R117" s="242"/>
      <c r="S117" s="242"/>
      <c r="T117" s="242"/>
      <c r="U117" s="242"/>
      <c r="V117" s="242"/>
      <c r="W117" s="242"/>
      <c r="X117" s="242"/>
      <c r="Y117" s="242"/>
      <c r="Z117" s="242"/>
      <c r="AA117" s="242"/>
      <c r="AB117" s="242"/>
      <c r="AC117" s="242"/>
      <c r="AD117" s="242"/>
      <c r="AE117" s="242"/>
      <c r="AF117" s="242"/>
    </row>
    <row r="258" spans="2:32">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row>
    <row r="259" spans="2:32">
      <c r="B259" s="242"/>
      <c r="C259" s="242"/>
      <c r="D259" s="242"/>
      <c r="E259" s="242"/>
      <c r="F259" s="242"/>
      <c r="G259" s="242"/>
      <c r="H259" s="242"/>
      <c r="I259" s="242"/>
      <c r="J259" s="242"/>
      <c r="K259" s="242"/>
      <c r="L259" s="242"/>
      <c r="M259" s="242"/>
      <c r="N259" s="242"/>
      <c r="O259" s="242"/>
      <c r="P259" s="242"/>
      <c r="Q259" s="242"/>
      <c r="R259" s="242"/>
      <c r="S259" s="242"/>
      <c r="T259" s="242"/>
      <c r="U259" s="242"/>
      <c r="V259" s="242"/>
      <c r="W259" s="242"/>
      <c r="X259" s="242"/>
      <c r="Y259" s="242"/>
      <c r="Z259" s="242"/>
      <c r="AA259" s="242"/>
      <c r="AB259" s="242"/>
      <c r="AC259" s="242"/>
      <c r="AD259" s="242"/>
      <c r="AE259" s="242"/>
      <c r="AF259" s="242"/>
    </row>
    <row r="268" spans="2:32">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row>
    <row r="269" spans="2:32">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row>
    <row r="270" spans="2:32">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row>
    <row r="271" spans="2:32">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row>
    <row r="272" spans="2:32">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row>
    <row r="338" spans="2:32">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row>
    <row r="339" spans="2:32">
      <c r="B339" s="242"/>
      <c r="C339" s="242"/>
      <c r="D339" s="242"/>
      <c r="E339" s="242"/>
      <c r="F339" s="242"/>
      <c r="G339" s="242"/>
      <c r="H339" s="242"/>
      <c r="I339" s="242"/>
      <c r="J339" s="242"/>
      <c r="K339" s="242"/>
      <c r="L339" s="242"/>
      <c r="M339" s="242"/>
      <c r="N339" s="242"/>
      <c r="O339" s="242"/>
      <c r="P339" s="242"/>
      <c r="Q339" s="242"/>
      <c r="R339" s="242"/>
      <c r="S339" s="242"/>
      <c r="T339" s="242"/>
      <c r="U339" s="242"/>
      <c r="V339" s="242"/>
      <c r="W339" s="242"/>
      <c r="X339" s="242"/>
      <c r="Y339" s="242"/>
      <c r="Z339" s="242"/>
      <c r="AA339" s="242"/>
      <c r="AB339" s="242"/>
      <c r="AC339" s="242"/>
      <c r="AD339" s="242"/>
      <c r="AE339" s="242"/>
      <c r="AF339" s="242"/>
    </row>
    <row r="348" spans="2:32">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row>
    <row r="349" spans="2:32">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row>
    <row r="350" spans="2:32">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row>
    <row r="351" spans="2:32">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row>
    <row r="352" spans="2:32">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row>
    <row r="449" spans="2:32">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row>
    <row r="451" spans="2:32">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row>
    <row r="452" spans="2:32">
      <c r="B452" s="242"/>
      <c r="C452" s="242"/>
      <c r="D452" s="242"/>
      <c r="E452" s="242"/>
      <c r="F452" s="242"/>
      <c r="G452" s="242"/>
      <c r="H452" s="242"/>
      <c r="I452" s="242"/>
      <c r="J452" s="242"/>
      <c r="K452" s="242"/>
      <c r="L452" s="242"/>
      <c r="M452" s="242"/>
      <c r="N452" s="242"/>
      <c r="O452" s="242"/>
      <c r="P452" s="242"/>
      <c r="Q452" s="242"/>
      <c r="R452" s="242"/>
      <c r="S452" s="242"/>
      <c r="T452" s="242"/>
      <c r="U452" s="242"/>
      <c r="V452" s="242"/>
      <c r="W452" s="242"/>
      <c r="X452" s="242"/>
      <c r="Y452" s="242"/>
      <c r="Z452" s="242"/>
      <c r="AA452" s="242"/>
      <c r="AB452" s="242"/>
      <c r="AC452" s="242"/>
      <c r="AD452" s="242"/>
      <c r="AE452" s="242"/>
      <c r="AF452" s="242"/>
    </row>
    <row r="461" spans="2:32">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row>
    <row r="462" spans="2:32">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row>
    <row r="463" spans="2:32">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row>
    <row r="464" spans="2:32">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row>
    <row r="564" spans="2:32">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row>
    <row r="565" spans="2:32">
      <c r="B565" s="242"/>
      <c r="C565" s="242"/>
      <c r="D565" s="242"/>
      <c r="E565" s="242"/>
      <c r="F565" s="242"/>
      <c r="G565" s="242"/>
      <c r="H565" s="242"/>
      <c r="I565" s="242"/>
      <c r="J565" s="242"/>
      <c r="K565" s="242"/>
      <c r="L565" s="242"/>
      <c r="M565" s="242"/>
      <c r="N565" s="242"/>
      <c r="O565" s="242"/>
      <c r="P565" s="242"/>
      <c r="Q565" s="242"/>
      <c r="R565" s="242"/>
      <c r="S565" s="242"/>
      <c r="T565" s="242"/>
      <c r="U565" s="242"/>
      <c r="V565" s="242"/>
      <c r="W565" s="242"/>
      <c r="X565" s="242"/>
      <c r="Y565" s="242"/>
      <c r="Z565" s="242"/>
      <c r="AA565" s="242"/>
      <c r="AB565" s="242"/>
      <c r="AC565" s="242"/>
      <c r="AD565" s="242"/>
      <c r="AE565" s="242"/>
      <c r="AF565" s="242"/>
    </row>
    <row r="571" spans="2:32">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row>
    <row r="572" spans="2:32">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row>
    <row r="573" spans="2:32">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row>
    <row r="574" spans="2:32">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c r="AE574" s="55"/>
      <c r="AF574" s="55"/>
    </row>
    <row r="575" spans="2:32">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c r="AE575" s="55"/>
      <c r="AF575" s="55"/>
    </row>
    <row r="576" spans="2:32">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c r="AE576" s="55"/>
      <c r="AF576" s="55"/>
    </row>
    <row r="657" spans="2:32">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c r="AE657" s="55"/>
      <c r="AF657" s="55"/>
    </row>
    <row r="658" spans="2:32">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row>
    <row r="660" spans="2:32">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55"/>
    </row>
    <row r="662" spans="2:32">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c r="AE662" s="55"/>
      <c r="AF662" s="55"/>
    </row>
    <row r="663" spans="2:32">
      <c r="B663" s="242"/>
      <c r="C663" s="242"/>
      <c r="D663" s="242"/>
      <c r="E663" s="242"/>
      <c r="F663" s="242"/>
      <c r="G663" s="242"/>
      <c r="H663" s="242"/>
      <c r="I663" s="242"/>
      <c r="J663" s="242"/>
      <c r="K663" s="242"/>
      <c r="L663" s="242"/>
      <c r="M663" s="242"/>
      <c r="N663" s="242"/>
      <c r="O663" s="242"/>
      <c r="P663" s="242"/>
      <c r="Q663" s="242"/>
      <c r="R663" s="242"/>
      <c r="S663" s="242"/>
      <c r="T663" s="242"/>
      <c r="U663" s="242"/>
      <c r="V663" s="242"/>
      <c r="W663" s="242"/>
      <c r="X663" s="242"/>
      <c r="Y663" s="242"/>
      <c r="Z663" s="242"/>
      <c r="AA663" s="242"/>
      <c r="AB663" s="242"/>
      <c r="AC663" s="242"/>
      <c r="AD663" s="242"/>
      <c r="AE663" s="242"/>
      <c r="AF663" s="242"/>
    </row>
    <row r="669" spans="2:32">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c r="AE669" s="55"/>
      <c r="AF669" s="55"/>
    </row>
    <row r="670" spans="2:32">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c r="AE670" s="55"/>
      <c r="AF670" s="55"/>
    </row>
    <row r="671" spans="2:32">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c r="AE671" s="55"/>
      <c r="AF671" s="55"/>
    </row>
    <row r="672" spans="2:32">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c r="AE672" s="55"/>
      <c r="AF672" s="55"/>
    </row>
    <row r="723" spans="2:32">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c r="AE723" s="55"/>
      <c r="AF723" s="55"/>
    </row>
    <row r="728" spans="2:32">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c r="AE728" s="55"/>
      <c r="AF728" s="55"/>
    </row>
    <row r="734" spans="2:32">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c r="AE734" s="55"/>
      <c r="AF734" s="55"/>
    </row>
    <row r="735" spans="2:32">
      <c r="B735" s="242"/>
      <c r="C735" s="242"/>
      <c r="D735" s="242"/>
      <c r="E735" s="242"/>
      <c r="F735" s="242"/>
      <c r="G735" s="242"/>
      <c r="H735" s="242"/>
      <c r="I735" s="242"/>
      <c r="J735" s="242"/>
      <c r="K735" s="242"/>
      <c r="L735" s="242"/>
      <c r="M735" s="242"/>
      <c r="N735" s="242"/>
      <c r="O735" s="242"/>
      <c r="P735" s="242"/>
      <c r="Q735" s="242"/>
      <c r="R735" s="242"/>
      <c r="S735" s="242"/>
      <c r="T735" s="242"/>
      <c r="U735" s="242"/>
      <c r="V735" s="242"/>
      <c r="W735" s="242"/>
      <c r="X735" s="242"/>
      <c r="Y735" s="242"/>
      <c r="Z735" s="242"/>
      <c r="AA735" s="242"/>
      <c r="AB735" s="242"/>
      <c r="AC735" s="242"/>
      <c r="AD735" s="242"/>
      <c r="AE735" s="242"/>
      <c r="AF735" s="242"/>
    </row>
    <row r="906" spans="2:32">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c r="AE906" s="55"/>
      <c r="AF906" s="55"/>
    </row>
    <row r="910" spans="2:32">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c r="AE910" s="55"/>
      <c r="AF910" s="55"/>
    </row>
    <row r="911" spans="2:32">
      <c r="B911" s="242"/>
      <c r="C911" s="242"/>
      <c r="D911" s="242"/>
      <c r="E911" s="242"/>
      <c r="F911" s="242"/>
      <c r="G911" s="242"/>
      <c r="H911" s="242"/>
      <c r="I911" s="242"/>
      <c r="J911" s="242"/>
      <c r="K911" s="242"/>
      <c r="L911" s="242"/>
      <c r="M911" s="242"/>
      <c r="N911" s="242"/>
      <c r="O911" s="242"/>
      <c r="P911" s="242"/>
      <c r="Q911" s="242"/>
      <c r="R911" s="242"/>
      <c r="S911" s="242"/>
      <c r="T911" s="242"/>
      <c r="U911" s="242"/>
      <c r="V911" s="242"/>
      <c r="W911" s="242"/>
      <c r="X911" s="242"/>
      <c r="Y911" s="242"/>
      <c r="Z911" s="242"/>
      <c r="AA911" s="242"/>
      <c r="AB911" s="242"/>
      <c r="AC911" s="242"/>
      <c r="AD911" s="242"/>
      <c r="AE911" s="242"/>
      <c r="AF911" s="242"/>
    </row>
    <row r="993" spans="2:32">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c r="AE993" s="55"/>
      <c r="AF993" s="55"/>
    </row>
    <row r="994" spans="2:32">
      <c r="B994" s="242"/>
      <c r="C994" s="242"/>
      <c r="D994" s="242"/>
      <c r="E994" s="242"/>
      <c r="F994" s="242"/>
      <c r="G994" s="242"/>
      <c r="H994" s="242"/>
      <c r="I994" s="242"/>
      <c r="J994" s="242"/>
      <c r="K994" s="242"/>
      <c r="L994" s="242"/>
      <c r="M994" s="242"/>
      <c r="N994" s="242"/>
      <c r="O994" s="242"/>
      <c r="P994" s="242"/>
      <c r="Q994" s="242"/>
      <c r="R994" s="242"/>
      <c r="S994" s="242"/>
      <c r="T994" s="242"/>
      <c r="U994" s="242"/>
      <c r="V994" s="242"/>
      <c r="W994" s="242"/>
      <c r="X994" s="242"/>
      <c r="Y994" s="242"/>
      <c r="Z994" s="242"/>
      <c r="AA994" s="242"/>
      <c r="AB994" s="242"/>
      <c r="AC994" s="242"/>
      <c r="AD994" s="242"/>
      <c r="AE994" s="242"/>
      <c r="AF994" s="242"/>
    </row>
    <row r="1001" spans="2:32">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c r="AA1001" s="55"/>
      <c r="AB1001" s="55"/>
      <c r="AC1001" s="55"/>
      <c r="AD1001" s="55"/>
      <c r="AE1001" s="55"/>
      <c r="AF1001" s="55"/>
    </row>
    <row r="1002" spans="2:32">
      <c r="B1002" s="55"/>
      <c r="C1002" s="55"/>
      <c r="D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c r="AA1002" s="55"/>
      <c r="AB1002" s="55"/>
      <c r="AC1002" s="55"/>
      <c r="AD1002" s="55"/>
      <c r="AE1002" s="55"/>
      <c r="AF1002" s="55"/>
    </row>
    <row r="1003" spans="2:32">
      <c r="B1003" s="55"/>
      <c r="C1003" s="55"/>
      <c r="D1003" s="55"/>
      <c r="E1003" s="55"/>
      <c r="F1003" s="55"/>
      <c r="G1003" s="55"/>
      <c r="H1003" s="55"/>
      <c r="I1003" s="55"/>
      <c r="J1003" s="55"/>
      <c r="K1003" s="55"/>
      <c r="L1003" s="55"/>
      <c r="M1003" s="55"/>
      <c r="N1003" s="55"/>
      <c r="O1003" s="55"/>
      <c r="P1003" s="55"/>
      <c r="Q1003" s="55"/>
      <c r="R1003" s="55"/>
      <c r="S1003" s="55"/>
      <c r="T1003" s="55"/>
      <c r="U1003" s="55"/>
      <c r="V1003" s="55"/>
      <c r="W1003" s="55"/>
      <c r="X1003" s="55"/>
      <c r="Y1003" s="55"/>
      <c r="Z1003" s="55"/>
      <c r="AA1003" s="55"/>
      <c r="AB1003" s="55"/>
      <c r="AC1003" s="55"/>
      <c r="AD1003" s="55"/>
      <c r="AE1003" s="55"/>
      <c r="AF1003" s="55"/>
    </row>
    <row r="1004" spans="2:32">
      <c r="B1004" s="55"/>
      <c r="C1004" s="55"/>
      <c r="D1004" s="55"/>
      <c r="E1004" s="55"/>
      <c r="F1004" s="55"/>
      <c r="G1004" s="55"/>
      <c r="H1004" s="55"/>
      <c r="I1004" s="55"/>
      <c r="J1004" s="55"/>
      <c r="K1004" s="55"/>
      <c r="L1004" s="55"/>
      <c r="M1004" s="55"/>
      <c r="N1004" s="55"/>
      <c r="O1004" s="55"/>
      <c r="P1004" s="55"/>
      <c r="Q1004" s="55"/>
      <c r="R1004" s="55"/>
      <c r="S1004" s="55"/>
      <c r="T1004" s="55"/>
      <c r="U1004" s="55"/>
      <c r="V1004" s="55"/>
      <c r="W1004" s="55"/>
      <c r="X1004" s="55"/>
      <c r="Y1004" s="55"/>
      <c r="Z1004" s="55"/>
      <c r="AA1004" s="55"/>
      <c r="AB1004" s="55"/>
      <c r="AC1004" s="55"/>
      <c r="AD1004" s="55"/>
      <c r="AE1004" s="55"/>
      <c r="AF1004" s="55"/>
    </row>
    <row r="1005" spans="2:32">
      <c r="B1005" s="55"/>
      <c r="C1005" s="55"/>
      <c r="D1005" s="55"/>
      <c r="E1005" s="55"/>
      <c r="F1005" s="55"/>
      <c r="G1005" s="55"/>
      <c r="H1005" s="55"/>
      <c r="I1005" s="55"/>
      <c r="J1005" s="55"/>
      <c r="K1005" s="55"/>
      <c r="L1005" s="55"/>
      <c r="M1005" s="55"/>
      <c r="N1005" s="55"/>
      <c r="O1005" s="55"/>
      <c r="P1005" s="55"/>
      <c r="Q1005" s="55"/>
      <c r="R1005" s="55"/>
      <c r="S1005" s="55"/>
      <c r="T1005" s="55"/>
      <c r="U1005" s="55"/>
      <c r="V1005" s="55"/>
      <c r="W1005" s="55"/>
      <c r="X1005" s="55"/>
      <c r="Y1005" s="55"/>
      <c r="Z1005" s="55"/>
      <c r="AA1005" s="55"/>
      <c r="AB1005" s="55"/>
      <c r="AC1005" s="55"/>
      <c r="AD1005" s="55"/>
      <c r="AE1005" s="55"/>
      <c r="AF1005" s="55"/>
    </row>
    <row r="1006" spans="2:32">
      <c r="B1006" s="55"/>
      <c r="C1006" s="55"/>
      <c r="D1006" s="55"/>
      <c r="E1006" s="55"/>
      <c r="F1006" s="55"/>
      <c r="G1006" s="55"/>
      <c r="H1006" s="55"/>
      <c r="I1006" s="55"/>
      <c r="J1006" s="55"/>
      <c r="K1006" s="55"/>
      <c r="L1006" s="55"/>
      <c r="M1006" s="55"/>
      <c r="N1006" s="55"/>
      <c r="O1006" s="55"/>
      <c r="P1006" s="55"/>
      <c r="Q1006" s="55"/>
      <c r="R1006" s="55"/>
      <c r="S1006" s="55"/>
      <c r="T1006" s="55"/>
      <c r="U1006" s="55"/>
      <c r="V1006" s="55"/>
      <c r="W1006" s="55"/>
      <c r="X1006" s="55"/>
      <c r="Y1006" s="55"/>
      <c r="Z1006" s="55"/>
      <c r="AA1006" s="55"/>
      <c r="AB1006" s="55"/>
      <c r="AC1006" s="55"/>
      <c r="AD1006" s="55"/>
      <c r="AE1006" s="55"/>
      <c r="AF1006" s="55"/>
    </row>
    <row r="1007" spans="2:32">
      <c r="B1007" s="55"/>
      <c r="C1007" s="55"/>
      <c r="D1007" s="55"/>
      <c r="E1007" s="55"/>
      <c r="F1007" s="55"/>
      <c r="G1007" s="55"/>
      <c r="H1007" s="55"/>
      <c r="I1007" s="55"/>
      <c r="J1007" s="55"/>
      <c r="K1007" s="55"/>
      <c r="L1007" s="55"/>
      <c r="M1007" s="55"/>
      <c r="N1007" s="55"/>
      <c r="O1007" s="55"/>
      <c r="P1007" s="55"/>
      <c r="Q1007" s="55"/>
      <c r="R1007" s="55"/>
      <c r="S1007" s="55"/>
      <c r="T1007" s="55"/>
      <c r="U1007" s="55"/>
      <c r="V1007" s="55"/>
      <c r="W1007" s="55"/>
      <c r="X1007" s="55"/>
      <c r="Y1007" s="55"/>
      <c r="Z1007" s="55"/>
      <c r="AA1007" s="55"/>
      <c r="AB1007" s="55"/>
      <c r="AC1007" s="55"/>
      <c r="AD1007" s="55"/>
      <c r="AE1007" s="55"/>
      <c r="AF1007" s="55"/>
    </row>
    <row r="1008" spans="2:32">
      <c r="B1008" s="55"/>
      <c r="C1008" s="55"/>
      <c r="D1008" s="55"/>
      <c r="E1008" s="55"/>
      <c r="F1008" s="55"/>
      <c r="G1008" s="55"/>
      <c r="H1008" s="55"/>
      <c r="I1008" s="55"/>
      <c r="J1008" s="55"/>
      <c r="K1008" s="55"/>
      <c r="L1008" s="55"/>
      <c r="M1008" s="55"/>
      <c r="N1008" s="55"/>
      <c r="O1008" s="55"/>
      <c r="P1008" s="55"/>
      <c r="Q1008" s="55"/>
      <c r="R1008" s="55"/>
      <c r="S1008" s="55"/>
      <c r="T1008" s="55"/>
      <c r="U1008" s="55"/>
      <c r="V1008" s="55"/>
      <c r="W1008" s="55"/>
      <c r="X1008" s="55"/>
      <c r="Y1008" s="55"/>
      <c r="Z1008" s="55"/>
      <c r="AA1008" s="55"/>
      <c r="AB1008" s="55"/>
      <c r="AC1008" s="55"/>
      <c r="AD1008" s="55"/>
      <c r="AE1008" s="55"/>
      <c r="AF1008" s="55"/>
    </row>
    <row r="1095" spans="2:32">
      <c r="B1095" s="55"/>
      <c r="C1095" s="55"/>
      <c r="D1095" s="55"/>
      <c r="E1095" s="55"/>
      <c r="F1095" s="55"/>
      <c r="G1095" s="55"/>
      <c r="H1095" s="55"/>
      <c r="I1095" s="55"/>
      <c r="J1095" s="55"/>
      <c r="K1095" s="55"/>
      <c r="L1095" s="55"/>
      <c r="M1095" s="55"/>
      <c r="N1095" s="55"/>
      <c r="O1095" s="55"/>
      <c r="P1095" s="55"/>
      <c r="Q1095" s="55"/>
      <c r="R1095" s="55"/>
      <c r="S1095" s="55"/>
      <c r="T1095" s="55"/>
      <c r="U1095" s="55"/>
      <c r="V1095" s="55"/>
      <c r="W1095" s="55"/>
      <c r="X1095" s="55"/>
      <c r="Y1095" s="55"/>
      <c r="Z1095" s="55"/>
      <c r="AA1095" s="55"/>
      <c r="AB1095" s="55"/>
      <c r="AC1095" s="55"/>
      <c r="AD1095" s="55"/>
      <c r="AE1095" s="55"/>
      <c r="AF1095" s="55"/>
    </row>
    <row r="1096" spans="2:32">
      <c r="B1096" s="242"/>
      <c r="C1096" s="242"/>
      <c r="D1096" s="242"/>
      <c r="E1096" s="242"/>
      <c r="F1096" s="242"/>
      <c r="G1096" s="242"/>
      <c r="H1096" s="242"/>
      <c r="I1096" s="242"/>
      <c r="J1096" s="242"/>
      <c r="K1096" s="242"/>
      <c r="L1096" s="242"/>
      <c r="M1096" s="242"/>
      <c r="N1096" s="242"/>
      <c r="O1096" s="242"/>
      <c r="P1096" s="242"/>
      <c r="Q1096" s="242"/>
      <c r="R1096" s="242"/>
      <c r="S1096" s="242"/>
      <c r="T1096" s="242"/>
      <c r="U1096" s="242"/>
      <c r="V1096" s="242"/>
      <c r="W1096" s="242"/>
      <c r="X1096" s="242"/>
      <c r="Y1096" s="242"/>
      <c r="Z1096" s="242"/>
      <c r="AA1096" s="242"/>
      <c r="AB1096" s="242"/>
      <c r="AC1096" s="242"/>
      <c r="AD1096" s="242"/>
      <c r="AE1096" s="242"/>
      <c r="AF1096" s="242"/>
    </row>
    <row r="1103" spans="2:32">
      <c r="B1103" s="55"/>
      <c r="C1103" s="55"/>
      <c r="D1103" s="55"/>
      <c r="E1103" s="55"/>
      <c r="F1103" s="55"/>
      <c r="G1103" s="55"/>
      <c r="H1103" s="55"/>
      <c r="I1103" s="55"/>
      <c r="J1103" s="55"/>
      <c r="K1103" s="55"/>
      <c r="L1103" s="55"/>
      <c r="M1103" s="55"/>
      <c r="N1103" s="55"/>
      <c r="O1103" s="55"/>
      <c r="P1103" s="55"/>
      <c r="Q1103" s="55"/>
      <c r="R1103" s="55"/>
      <c r="S1103" s="55"/>
      <c r="T1103" s="55"/>
      <c r="U1103" s="55"/>
      <c r="V1103" s="55"/>
      <c r="W1103" s="55"/>
      <c r="X1103" s="55"/>
      <c r="Y1103" s="55"/>
      <c r="Z1103" s="55"/>
      <c r="AA1103" s="55"/>
      <c r="AB1103" s="55"/>
      <c r="AC1103" s="55"/>
      <c r="AD1103" s="55"/>
      <c r="AE1103" s="55"/>
      <c r="AF1103" s="55"/>
    </row>
    <row r="1104" spans="2:32">
      <c r="B1104" s="55"/>
      <c r="C1104" s="55"/>
      <c r="D1104" s="55"/>
      <c r="E1104" s="55"/>
      <c r="F1104" s="55"/>
      <c r="G1104" s="55"/>
      <c r="H1104" s="55"/>
      <c r="I1104" s="55"/>
      <c r="J1104" s="55"/>
      <c r="K1104" s="55"/>
      <c r="L1104" s="55"/>
      <c r="M1104" s="55"/>
      <c r="N1104" s="55"/>
      <c r="O1104" s="55"/>
      <c r="P1104" s="55"/>
      <c r="Q1104" s="55"/>
      <c r="R1104" s="55"/>
      <c r="S1104" s="55"/>
      <c r="T1104" s="55"/>
      <c r="U1104" s="55"/>
      <c r="V1104" s="55"/>
      <c r="W1104" s="55"/>
      <c r="X1104" s="55"/>
      <c r="Y1104" s="55"/>
      <c r="Z1104" s="55"/>
      <c r="AA1104" s="55"/>
      <c r="AB1104" s="55"/>
      <c r="AC1104" s="55"/>
      <c r="AD1104" s="55"/>
      <c r="AE1104" s="55"/>
      <c r="AF1104" s="55"/>
    </row>
    <row r="1193" spans="2:32">
      <c r="B1193" s="55"/>
      <c r="C1193" s="55"/>
      <c r="D1193" s="55"/>
      <c r="E1193" s="55"/>
      <c r="F1193" s="55"/>
      <c r="G1193" s="55"/>
      <c r="H1193" s="55"/>
      <c r="I1193" s="55"/>
      <c r="J1193" s="55"/>
      <c r="K1193" s="55"/>
      <c r="L1193" s="55"/>
      <c r="M1193" s="55"/>
      <c r="N1193" s="55"/>
      <c r="O1193" s="55"/>
      <c r="P1193" s="55"/>
      <c r="Q1193" s="55"/>
      <c r="R1193" s="55"/>
      <c r="S1193" s="55"/>
      <c r="T1193" s="55"/>
      <c r="U1193" s="55"/>
      <c r="V1193" s="55"/>
      <c r="W1193" s="55"/>
      <c r="X1193" s="55"/>
      <c r="Y1193" s="55"/>
      <c r="Z1193" s="55"/>
      <c r="AA1193" s="55"/>
      <c r="AB1193" s="55"/>
      <c r="AC1193" s="55"/>
      <c r="AD1193" s="55"/>
      <c r="AE1193" s="55"/>
      <c r="AF1193" s="55"/>
    </row>
    <row r="1194" spans="2:32">
      <c r="B1194" s="242"/>
      <c r="C1194" s="242"/>
      <c r="D1194" s="242"/>
      <c r="E1194" s="242"/>
      <c r="F1194" s="242"/>
      <c r="G1194" s="242"/>
      <c r="H1194" s="242"/>
      <c r="I1194" s="242"/>
      <c r="J1194" s="242"/>
      <c r="K1194" s="242"/>
      <c r="L1194" s="242"/>
      <c r="M1194" s="242"/>
      <c r="N1194" s="242"/>
      <c r="O1194" s="242"/>
      <c r="P1194" s="242"/>
      <c r="Q1194" s="242"/>
      <c r="R1194" s="242"/>
      <c r="S1194" s="242"/>
      <c r="T1194" s="242"/>
      <c r="U1194" s="242"/>
      <c r="V1194" s="242"/>
      <c r="W1194" s="242"/>
      <c r="X1194" s="242"/>
      <c r="Y1194" s="242"/>
      <c r="Z1194" s="242"/>
      <c r="AA1194" s="242"/>
      <c r="AB1194" s="242"/>
      <c r="AC1194" s="242"/>
      <c r="AD1194" s="242"/>
      <c r="AE1194" s="242"/>
      <c r="AF1194" s="242"/>
    </row>
    <row r="1281" spans="2:32">
      <c r="B1281" s="55"/>
      <c r="C1281" s="55"/>
      <c r="D1281" s="55"/>
      <c r="E1281" s="55"/>
      <c r="F1281" s="55"/>
      <c r="G1281" s="55"/>
      <c r="H1281" s="55"/>
      <c r="I1281" s="55"/>
      <c r="J1281" s="55"/>
      <c r="K1281" s="55"/>
      <c r="L1281" s="55"/>
      <c r="M1281" s="55"/>
      <c r="N1281" s="55"/>
      <c r="O1281" s="55"/>
      <c r="P1281" s="55"/>
      <c r="Q1281" s="55"/>
      <c r="R1281" s="55"/>
      <c r="S1281" s="55"/>
      <c r="T1281" s="55"/>
      <c r="U1281" s="55"/>
      <c r="V1281" s="55"/>
      <c r="W1281" s="55"/>
      <c r="X1281" s="55"/>
      <c r="Y1281" s="55"/>
      <c r="Z1281" s="55"/>
      <c r="AA1281" s="55"/>
      <c r="AB1281" s="55"/>
      <c r="AC1281" s="55"/>
      <c r="AD1281" s="55"/>
      <c r="AE1281" s="55"/>
      <c r="AF1281" s="55"/>
    </row>
    <row r="1293" spans="2:32">
      <c r="B1293" s="55"/>
      <c r="C1293" s="55"/>
      <c r="D1293" s="55"/>
      <c r="E1293" s="55"/>
      <c r="F1293" s="55"/>
      <c r="G1293" s="55"/>
      <c r="H1293" s="55"/>
      <c r="I1293" s="55"/>
      <c r="J1293" s="55"/>
      <c r="K1293" s="55"/>
      <c r="L1293" s="55"/>
      <c r="M1293" s="55"/>
      <c r="N1293" s="55"/>
      <c r="O1293" s="55"/>
      <c r="P1293" s="55"/>
      <c r="Q1293" s="55"/>
      <c r="R1293" s="55"/>
      <c r="S1293" s="55"/>
      <c r="T1293" s="55"/>
      <c r="U1293" s="55"/>
      <c r="V1293" s="55"/>
      <c r="W1293" s="55"/>
      <c r="X1293" s="55"/>
      <c r="Y1293" s="55"/>
      <c r="Z1293" s="55"/>
      <c r="AA1293" s="55"/>
      <c r="AB1293" s="55"/>
      <c r="AC1293" s="55"/>
      <c r="AD1293" s="55"/>
      <c r="AE1293" s="55"/>
      <c r="AF1293" s="55"/>
    </row>
    <row r="1294" spans="2:32">
      <c r="B1294" s="242"/>
      <c r="C1294" s="242"/>
      <c r="D1294" s="242"/>
      <c r="E1294" s="242"/>
      <c r="F1294" s="242"/>
      <c r="G1294" s="242"/>
      <c r="H1294" s="242"/>
      <c r="I1294" s="242"/>
      <c r="J1294" s="242"/>
      <c r="K1294" s="242"/>
      <c r="L1294" s="242"/>
      <c r="M1294" s="242"/>
      <c r="N1294" s="242"/>
      <c r="O1294" s="242"/>
      <c r="P1294" s="242"/>
      <c r="Q1294" s="242"/>
      <c r="R1294" s="242"/>
      <c r="S1294" s="242"/>
      <c r="T1294" s="242"/>
      <c r="U1294" s="242"/>
      <c r="V1294" s="242"/>
      <c r="W1294" s="242"/>
      <c r="X1294" s="242"/>
      <c r="Y1294" s="242"/>
      <c r="Z1294" s="242"/>
      <c r="AA1294" s="242"/>
      <c r="AB1294" s="242"/>
      <c r="AC1294" s="242"/>
      <c r="AD1294" s="242"/>
      <c r="AE1294" s="242"/>
      <c r="AF1294" s="242"/>
    </row>
    <row r="1589" spans="2:32">
      <c r="B1589" s="55"/>
      <c r="C1589" s="55"/>
      <c r="D1589" s="55"/>
      <c r="E1589" s="55"/>
      <c r="F1589" s="55"/>
      <c r="G1589" s="55"/>
      <c r="H1589" s="55"/>
      <c r="I1589" s="55"/>
      <c r="J1589" s="55"/>
      <c r="K1589" s="55"/>
      <c r="L1589" s="55"/>
      <c r="M1589" s="55"/>
      <c r="N1589" s="55"/>
      <c r="O1589" s="55"/>
      <c r="P1589" s="55"/>
      <c r="Q1589" s="55"/>
      <c r="R1589" s="55"/>
      <c r="S1589" s="55"/>
      <c r="T1589" s="55"/>
      <c r="U1589" s="55"/>
      <c r="V1589" s="55"/>
      <c r="W1589" s="55"/>
      <c r="X1589" s="55"/>
      <c r="Y1589" s="55"/>
      <c r="Z1589" s="55"/>
      <c r="AA1589" s="55"/>
      <c r="AB1589" s="55"/>
      <c r="AC1589" s="55"/>
      <c r="AD1589" s="55"/>
      <c r="AE1589" s="55"/>
      <c r="AF1589" s="55"/>
    </row>
    <row r="1590" spans="2:32">
      <c r="B1590" s="242"/>
      <c r="C1590" s="242"/>
      <c r="D1590" s="242"/>
      <c r="E1590" s="242"/>
      <c r="F1590" s="242"/>
      <c r="G1590" s="242"/>
      <c r="H1590" s="242"/>
      <c r="I1590" s="242"/>
      <c r="J1590" s="242"/>
      <c r="K1590" s="242"/>
      <c r="L1590" s="242"/>
      <c r="M1590" s="242"/>
      <c r="N1590" s="242"/>
      <c r="O1590" s="242"/>
      <c r="P1590" s="242"/>
      <c r="Q1590" s="242"/>
      <c r="R1590" s="242"/>
      <c r="S1590" s="242"/>
      <c r="T1590" s="242"/>
      <c r="U1590" s="242"/>
      <c r="V1590" s="242"/>
      <c r="W1590" s="242"/>
      <c r="X1590" s="242"/>
      <c r="Y1590" s="242"/>
      <c r="Z1590" s="242"/>
      <c r="AA1590" s="242"/>
      <c r="AB1590" s="242"/>
      <c r="AC1590" s="242"/>
      <c r="AD1590" s="242"/>
      <c r="AE1590" s="242"/>
      <c r="AF1590" s="242"/>
    </row>
    <row r="1599" spans="2:32">
      <c r="B1599" s="55"/>
      <c r="C1599" s="55"/>
      <c r="D1599" s="55"/>
      <c r="E1599" s="55"/>
      <c r="F1599" s="55"/>
      <c r="G1599" s="55"/>
      <c r="H1599" s="55"/>
      <c r="I1599" s="55"/>
      <c r="J1599" s="55"/>
      <c r="K1599" s="55"/>
      <c r="L1599" s="55"/>
      <c r="M1599" s="55"/>
      <c r="N1599" s="55"/>
      <c r="O1599" s="55"/>
      <c r="P1599" s="55"/>
      <c r="Q1599" s="55"/>
      <c r="R1599" s="55"/>
      <c r="S1599" s="55"/>
      <c r="T1599" s="55"/>
      <c r="U1599" s="55"/>
      <c r="V1599" s="55"/>
      <c r="W1599" s="55"/>
      <c r="X1599" s="55"/>
      <c r="Y1599" s="55"/>
      <c r="Z1599" s="55"/>
      <c r="AA1599" s="55"/>
      <c r="AB1599" s="55"/>
      <c r="AC1599" s="55"/>
      <c r="AD1599" s="55"/>
      <c r="AE1599" s="55"/>
      <c r="AF1599" s="55"/>
    </row>
    <row r="1600" spans="2:32">
      <c r="B1600" s="55"/>
      <c r="C1600" s="55"/>
      <c r="D1600" s="55"/>
      <c r="E1600" s="55"/>
      <c r="F1600" s="55"/>
      <c r="G1600" s="55"/>
      <c r="H1600" s="55"/>
      <c r="I1600" s="55"/>
      <c r="J1600" s="55"/>
      <c r="K1600" s="55"/>
      <c r="L1600" s="55"/>
      <c r="M1600" s="55"/>
      <c r="N1600" s="55"/>
      <c r="O1600" s="55"/>
      <c r="P1600" s="55"/>
      <c r="Q1600" s="55"/>
      <c r="R1600" s="55"/>
      <c r="S1600" s="55"/>
      <c r="T1600" s="55"/>
      <c r="U1600" s="55"/>
      <c r="V1600" s="55"/>
      <c r="W1600" s="55"/>
      <c r="X1600" s="55"/>
      <c r="Y1600" s="55"/>
      <c r="Z1600" s="55"/>
      <c r="AA1600" s="55"/>
      <c r="AB1600" s="55"/>
      <c r="AC1600" s="55"/>
      <c r="AD1600" s="55"/>
      <c r="AE1600" s="55"/>
      <c r="AF1600" s="55"/>
    </row>
    <row r="1812" spans="2:32">
      <c r="B1812" s="55"/>
      <c r="C1812" s="55"/>
      <c r="D1812" s="55"/>
      <c r="E1812" s="55"/>
      <c r="F1812" s="55"/>
      <c r="G1812" s="55"/>
      <c r="H1812" s="55"/>
      <c r="I1812" s="55"/>
      <c r="J1812" s="55"/>
      <c r="K1812" s="55"/>
      <c r="L1812" s="55"/>
      <c r="M1812" s="55"/>
      <c r="N1812" s="55"/>
      <c r="O1812" s="55"/>
      <c r="P1812" s="55"/>
      <c r="Q1812" s="55"/>
      <c r="R1812" s="55"/>
      <c r="S1812" s="55"/>
      <c r="T1812" s="55"/>
      <c r="U1812" s="55"/>
      <c r="V1812" s="55"/>
      <c r="W1812" s="55"/>
      <c r="X1812" s="55"/>
      <c r="Y1812" s="55"/>
      <c r="Z1812" s="55"/>
      <c r="AA1812" s="55"/>
      <c r="AB1812" s="55"/>
      <c r="AC1812" s="55"/>
      <c r="AD1812" s="55"/>
      <c r="AE1812" s="55"/>
      <c r="AF1812" s="55"/>
    </row>
    <row r="1813" spans="2:32">
      <c r="B1813" s="242"/>
      <c r="C1813" s="242"/>
      <c r="D1813" s="242"/>
      <c r="E1813" s="242"/>
      <c r="F1813" s="242"/>
      <c r="G1813" s="242"/>
      <c r="H1813" s="242"/>
      <c r="I1813" s="242"/>
      <c r="J1813" s="242"/>
      <c r="K1813" s="242"/>
      <c r="L1813" s="242"/>
      <c r="M1813" s="242"/>
      <c r="N1813" s="242"/>
      <c r="O1813" s="242"/>
      <c r="P1813" s="242"/>
      <c r="Q1813" s="242"/>
      <c r="R1813" s="242"/>
      <c r="S1813" s="242"/>
      <c r="T1813" s="242"/>
      <c r="U1813" s="242"/>
      <c r="V1813" s="242"/>
      <c r="W1813" s="242"/>
      <c r="X1813" s="242"/>
      <c r="Y1813" s="242"/>
      <c r="Z1813" s="242"/>
      <c r="AA1813" s="242"/>
      <c r="AB1813" s="242"/>
      <c r="AC1813" s="242"/>
      <c r="AD1813" s="242"/>
      <c r="AE1813" s="242"/>
      <c r="AF1813" s="242"/>
    </row>
    <row r="1814" spans="2:32">
      <c r="B1814" s="55"/>
      <c r="C1814" s="55"/>
      <c r="D1814" s="55"/>
      <c r="E1814" s="55"/>
      <c r="F1814" s="55"/>
      <c r="G1814" s="55"/>
      <c r="H1814" s="55"/>
      <c r="I1814" s="55"/>
      <c r="J1814" s="55"/>
      <c r="K1814" s="55"/>
      <c r="L1814" s="55"/>
      <c r="M1814" s="55"/>
      <c r="N1814" s="55"/>
      <c r="O1814" s="55"/>
      <c r="P1814" s="55"/>
      <c r="Q1814" s="55"/>
      <c r="R1814" s="55"/>
      <c r="S1814" s="55"/>
      <c r="T1814" s="55"/>
      <c r="U1814" s="55"/>
      <c r="V1814" s="55"/>
      <c r="W1814" s="55"/>
      <c r="X1814" s="55"/>
      <c r="Y1814" s="55"/>
      <c r="Z1814" s="55"/>
      <c r="AA1814" s="55"/>
      <c r="AB1814" s="55"/>
      <c r="AC1814" s="55"/>
      <c r="AD1814" s="55"/>
      <c r="AE1814" s="55"/>
      <c r="AF1814" s="55"/>
    </row>
    <row r="1815" spans="2:32">
      <c r="B1815" s="55"/>
      <c r="C1815" s="55"/>
      <c r="D1815" s="55"/>
      <c r="E1815" s="55"/>
      <c r="F1815" s="55"/>
      <c r="G1815" s="55"/>
      <c r="H1815" s="55"/>
      <c r="I1815" s="55"/>
      <c r="J1815" s="55"/>
      <c r="K1815" s="55"/>
      <c r="L1815" s="55"/>
      <c r="M1815" s="55"/>
      <c r="N1815" s="55"/>
      <c r="O1815" s="55"/>
      <c r="P1815" s="55"/>
      <c r="Q1815" s="55"/>
      <c r="R1815" s="55"/>
      <c r="S1815" s="55"/>
      <c r="T1815" s="55"/>
      <c r="U1815" s="55"/>
      <c r="V1815" s="55"/>
      <c r="W1815" s="55"/>
      <c r="X1815" s="55"/>
      <c r="Y1815" s="55"/>
      <c r="Z1815" s="55"/>
      <c r="AA1815" s="55"/>
      <c r="AB1815" s="55"/>
      <c r="AC1815" s="55"/>
      <c r="AD1815" s="55"/>
      <c r="AE1815" s="55"/>
      <c r="AF1815" s="55"/>
    </row>
    <row r="1816" spans="2:32">
      <c r="B1816" s="55"/>
      <c r="C1816" s="55"/>
      <c r="D1816" s="55"/>
      <c r="E1816" s="55"/>
      <c r="F1816" s="55"/>
      <c r="G1816" s="55"/>
      <c r="H1816" s="55"/>
      <c r="I1816" s="55"/>
      <c r="J1816" s="55"/>
      <c r="K1816" s="55"/>
      <c r="L1816" s="55"/>
      <c r="M1816" s="55"/>
      <c r="N1816" s="55"/>
      <c r="O1816" s="55"/>
      <c r="P1816" s="55"/>
      <c r="Q1816" s="55"/>
      <c r="R1816" s="55"/>
      <c r="S1816" s="55"/>
      <c r="T1816" s="55"/>
      <c r="U1816" s="55"/>
      <c r="V1816" s="55"/>
      <c r="W1816" s="55"/>
      <c r="X1816" s="55"/>
      <c r="Y1816" s="55"/>
      <c r="Z1816" s="55"/>
      <c r="AA1816" s="55"/>
      <c r="AB1816" s="55"/>
      <c r="AC1816" s="55"/>
      <c r="AD1816" s="55"/>
      <c r="AE1816" s="55"/>
      <c r="AF1816" s="55"/>
    </row>
    <row r="1817" spans="2:32">
      <c r="B1817" s="55"/>
      <c r="C1817" s="55"/>
      <c r="D1817" s="55"/>
      <c r="E1817" s="55"/>
      <c r="F1817" s="55"/>
      <c r="G1817" s="55"/>
      <c r="H1817" s="55"/>
      <c r="I1817" s="55"/>
      <c r="J1817" s="55"/>
      <c r="K1817" s="55"/>
      <c r="L1817" s="55"/>
      <c r="M1817" s="55"/>
      <c r="N1817" s="55"/>
      <c r="O1817" s="55"/>
      <c r="P1817" s="55"/>
      <c r="Q1817" s="55"/>
      <c r="R1817" s="55"/>
      <c r="S1817" s="55"/>
      <c r="T1817" s="55"/>
      <c r="U1817" s="55"/>
      <c r="V1817" s="55"/>
      <c r="W1817" s="55"/>
      <c r="X1817" s="55"/>
      <c r="Y1817" s="55"/>
      <c r="Z1817" s="55"/>
      <c r="AA1817" s="55"/>
      <c r="AB1817" s="55"/>
      <c r="AC1817" s="55"/>
      <c r="AD1817" s="55"/>
      <c r="AE1817" s="55"/>
      <c r="AF1817" s="55"/>
    </row>
    <row r="1818" spans="2:32">
      <c r="B1818" s="55"/>
      <c r="C1818" s="55"/>
      <c r="D1818" s="55"/>
      <c r="E1818" s="55"/>
      <c r="F1818" s="55"/>
      <c r="G1818" s="55"/>
      <c r="H1818" s="55"/>
      <c r="I1818" s="55"/>
      <c r="J1818" s="55"/>
      <c r="K1818" s="55"/>
      <c r="L1818" s="55"/>
      <c r="M1818" s="55"/>
      <c r="N1818" s="55"/>
      <c r="O1818" s="55"/>
      <c r="P1818" s="55"/>
      <c r="Q1818" s="55"/>
      <c r="R1818" s="55"/>
      <c r="S1818" s="55"/>
      <c r="T1818" s="55"/>
      <c r="U1818" s="55"/>
      <c r="V1818" s="55"/>
      <c r="W1818" s="55"/>
      <c r="X1818" s="55"/>
      <c r="Y1818" s="55"/>
      <c r="Z1818" s="55"/>
      <c r="AA1818" s="55"/>
      <c r="AB1818" s="55"/>
      <c r="AC1818" s="55"/>
      <c r="AD1818" s="55"/>
      <c r="AE1818" s="55"/>
      <c r="AF1818" s="55"/>
    </row>
    <row r="1819" spans="2:32">
      <c r="B1819" s="55"/>
      <c r="C1819" s="55"/>
      <c r="D1819" s="55"/>
      <c r="E1819" s="55"/>
      <c r="F1819" s="55"/>
      <c r="G1819" s="55"/>
      <c r="H1819" s="55"/>
      <c r="I1819" s="55"/>
      <c r="J1819" s="55"/>
      <c r="K1819" s="55"/>
      <c r="L1819" s="55"/>
      <c r="M1819" s="55"/>
      <c r="N1819" s="55"/>
      <c r="O1819" s="55"/>
      <c r="P1819" s="55"/>
      <c r="Q1819" s="55"/>
      <c r="R1819" s="55"/>
      <c r="S1819" s="55"/>
      <c r="T1819" s="55"/>
      <c r="U1819" s="55"/>
      <c r="V1819" s="55"/>
      <c r="W1819" s="55"/>
      <c r="X1819" s="55"/>
      <c r="Y1819" s="55"/>
      <c r="Z1819" s="55"/>
      <c r="AA1819" s="55"/>
      <c r="AB1819" s="55"/>
      <c r="AC1819" s="55"/>
      <c r="AD1819" s="55"/>
      <c r="AE1819" s="55"/>
      <c r="AF1819" s="55"/>
    </row>
    <row r="1820" spans="2:32">
      <c r="B1820" s="55"/>
      <c r="C1820" s="55"/>
      <c r="D1820" s="55"/>
      <c r="E1820" s="55"/>
      <c r="F1820" s="55"/>
      <c r="G1820" s="55"/>
      <c r="H1820" s="55"/>
      <c r="I1820" s="55"/>
      <c r="J1820" s="55"/>
      <c r="K1820" s="55"/>
      <c r="L1820" s="55"/>
      <c r="M1820" s="55"/>
      <c r="N1820" s="55"/>
      <c r="O1820" s="55"/>
      <c r="P1820" s="55"/>
      <c r="Q1820" s="55"/>
      <c r="R1820" s="55"/>
      <c r="S1820" s="55"/>
      <c r="T1820" s="55"/>
      <c r="U1820" s="55"/>
      <c r="V1820" s="55"/>
      <c r="W1820" s="55"/>
      <c r="X1820" s="55"/>
      <c r="Y1820" s="55"/>
      <c r="Z1820" s="55"/>
      <c r="AA1820" s="55"/>
      <c r="AB1820" s="55"/>
      <c r="AC1820" s="55"/>
      <c r="AD1820" s="55"/>
      <c r="AE1820" s="55"/>
      <c r="AF1820" s="55"/>
    </row>
    <row r="1821" spans="2:32">
      <c r="B1821" s="55"/>
      <c r="C1821" s="55"/>
      <c r="D1821" s="55"/>
      <c r="E1821" s="55"/>
      <c r="F1821" s="55"/>
      <c r="G1821" s="55"/>
      <c r="H1821" s="55"/>
      <c r="I1821" s="55"/>
      <c r="J1821" s="55"/>
      <c r="K1821" s="55"/>
      <c r="L1821" s="55"/>
      <c r="M1821" s="55"/>
      <c r="N1821" s="55"/>
      <c r="O1821" s="55"/>
      <c r="P1821" s="55"/>
      <c r="Q1821" s="55"/>
      <c r="R1821" s="55"/>
      <c r="S1821" s="55"/>
      <c r="T1821" s="55"/>
      <c r="U1821" s="55"/>
      <c r="V1821" s="55"/>
      <c r="W1821" s="55"/>
      <c r="X1821" s="55"/>
      <c r="Y1821" s="55"/>
      <c r="Z1821" s="55"/>
      <c r="AA1821" s="55"/>
      <c r="AB1821" s="55"/>
      <c r="AC1821" s="55"/>
      <c r="AD1821" s="55"/>
      <c r="AE1821" s="55"/>
      <c r="AF1821" s="55"/>
    </row>
    <row r="1822" spans="2:32">
      <c r="B1822" s="55"/>
      <c r="C1822" s="55"/>
      <c r="D1822" s="55"/>
      <c r="E1822" s="55"/>
      <c r="F1822" s="55"/>
      <c r="G1822" s="55"/>
      <c r="H1822" s="55"/>
      <c r="I1822" s="55"/>
      <c r="J1822" s="55"/>
      <c r="K1822" s="55"/>
      <c r="L1822" s="55"/>
      <c r="M1822" s="55"/>
      <c r="N1822" s="55"/>
      <c r="O1822" s="55"/>
      <c r="P1822" s="55"/>
      <c r="Q1822" s="55"/>
      <c r="R1822" s="55"/>
      <c r="S1822" s="55"/>
      <c r="T1822" s="55"/>
      <c r="U1822" s="55"/>
      <c r="V1822" s="55"/>
      <c r="W1822" s="55"/>
      <c r="X1822" s="55"/>
      <c r="Y1822" s="55"/>
      <c r="Z1822" s="55"/>
      <c r="AA1822" s="55"/>
      <c r="AB1822" s="55"/>
      <c r="AC1822" s="55"/>
      <c r="AD1822" s="55"/>
      <c r="AE1822" s="55"/>
      <c r="AF1822" s="55"/>
    </row>
    <row r="1823" spans="2:32">
      <c r="B1823" s="55"/>
      <c r="C1823" s="55"/>
      <c r="D1823" s="55"/>
      <c r="E1823" s="55"/>
      <c r="F1823" s="55"/>
      <c r="G1823" s="55"/>
      <c r="H1823" s="55"/>
      <c r="I1823" s="55"/>
      <c r="J1823" s="55"/>
      <c r="K1823" s="55"/>
      <c r="L1823" s="55"/>
      <c r="M1823" s="55"/>
      <c r="N1823" s="55"/>
      <c r="O1823" s="55"/>
      <c r="P1823" s="55"/>
      <c r="Q1823" s="55"/>
      <c r="R1823" s="55"/>
      <c r="S1823" s="55"/>
      <c r="T1823" s="55"/>
      <c r="U1823" s="55"/>
      <c r="V1823" s="55"/>
      <c r="W1823" s="55"/>
      <c r="X1823" s="55"/>
      <c r="Y1823" s="55"/>
      <c r="Z1823" s="55"/>
      <c r="AA1823" s="55"/>
      <c r="AB1823" s="55"/>
      <c r="AC1823" s="55"/>
      <c r="AD1823" s="55"/>
      <c r="AE1823" s="55"/>
      <c r="AF1823" s="55"/>
    </row>
    <row r="1824" spans="2:32">
      <c r="B1824" s="55"/>
      <c r="C1824" s="55"/>
      <c r="D1824" s="55"/>
      <c r="E1824" s="55"/>
      <c r="F1824" s="55"/>
      <c r="G1824" s="55"/>
      <c r="H1824" s="55"/>
      <c r="I1824" s="55"/>
      <c r="J1824" s="55"/>
      <c r="K1824" s="55"/>
      <c r="L1824" s="55"/>
      <c r="M1824" s="55"/>
      <c r="N1824" s="55"/>
      <c r="O1824" s="55"/>
      <c r="P1824" s="55"/>
      <c r="Q1824" s="55"/>
      <c r="R1824" s="55"/>
      <c r="S1824" s="55"/>
      <c r="T1824" s="55"/>
      <c r="U1824" s="55"/>
      <c r="V1824" s="55"/>
      <c r="W1824" s="55"/>
      <c r="X1824" s="55"/>
      <c r="Y1824" s="55"/>
      <c r="Z1824" s="55"/>
      <c r="AA1824" s="55"/>
      <c r="AB1824" s="55"/>
      <c r="AC1824" s="55"/>
      <c r="AD1824" s="55"/>
      <c r="AE1824" s="55"/>
      <c r="AF1824" s="55"/>
    </row>
    <row r="2089" spans="2:32">
      <c r="B2089" s="55"/>
      <c r="C2089" s="55"/>
      <c r="D2089" s="55"/>
      <c r="E2089" s="55"/>
      <c r="F2089" s="55"/>
      <c r="G2089" s="55"/>
      <c r="H2089" s="55"/>
      <c r="I2089" s="55"/>
      <c r="J2089" s="55"/>
      <c r="K2089" s="55"/>
      <c r="L2089" s="55"/>
      <c r="M2089" s="55"/>
      <c r="N2089" s="55"/>
      <c r="O2089" s="55"/>
      <c r="P2089" s="55"/>
      <c r="Q2089" s="55"/>
      <c r="R2089" s="55"/>
      <c r="S2089" s="55"/>
      <c r="T2089" s="55"/>
      <c r="U2089" s="55"/>
      <c r="V2089" s="55"/>
      <c r="W2089" s="55"/>
      <c r="X2089" s="55"/>
      <c r="Y2089" s="55"/>
      <c r="Z2089" s="55"/>
      <c r="AA2089" s="55"/>
      <c r="AB2089" s="55"/>
      <c r="AC2089" s="55"/>
      <c r="AD2089" s="55"/>
      <c r="AE2089" s="55"/>
      <c r="AF2089" s="55"/>
    </row>
    <row r="2090" spans="2:32">
      <c r="B2090" s="242"/>
      <c r="C2090" s="242"/>
      <c r="D2090" s="242"/>
      <c r="E2090" s="242"/>
      <c r="F2090" s="242"/>
      <c r="G2090" s="242"/>
      <c r="H2090" s="242"/>
      <c r="I2090" s="242"/>
      <c r="J2090" s="242"/>
      <c r="K2090" s="242"/>
      <c r="L2090" s="242"/>
      <c r="M2090" s="242"/>
      <c r="N2090" s="242"/>
      <c r="O2090" s="242"/>
      <c r="P2090" s="242"/>
      <c r="Q2090" s="242"/>
      <c r="R2090" s="242"/>
      <c r="S2090" s="242"/>
      <c r="T2090" s="242"/>
      <c r="U2090" s="242"/>
      <c r="V2090" s="242"/>
      <c r="W2090" s="242"/>
      <c r="X2090" s="242"/>
      <c r="Y2090" s="242"/>
      <c r="Z2090" s="242"/>
      <c r="AA2090" s="242"/>
      <c r="AB2090" s="242"/>
      <c r="AC2090" s="242"/>
      <c r="AD2090" s="242"/>
      <c r="AE2090" s="242"/>
      <c r="AF2090" s="242"/>
    </row>
    <row r="2424" spans="2:32">
      <c r="B2424" s="55"/>
      <c r="C2424" s="55"/>
      <c r="D2424" s="55"/>
      <c r="E2424" s="55"/>
      <c r="F2424" s="55"/>
      <c r="G2424" s="55"/>
      <c r="H2424" s="55"/>
      <c r="I2424" s="55"/>
      <c r="J2424" s="55"/>
      <c r="K2424" s="55"/>
      <c r="L2424" s="55"/>
      <c r="M2424" s="55"/>
      <c r="N2424" s="55"/>
      <c r="O2424" s="55"/>
      <c r="P2424" s="55"/>
      <c r="Q2424" s="55"/>
      <c r="R2424" s="55"/>
      <c r="S2424" s="55"/>
      <c r="T2424" s="55"/>
      <c r="U2424" s="55"/>
      <c r="V2424" s="55"/>
      <c r="W2424" s="55"/>
      <c r="X2424" s="55"/>
      <c r="Y2424" s="55"/>
      <c r="Z2424" s="55"/>
      <c r="AA2424" s="55"/>
      <c r="AB2424" s="55"/>
      <c r="AC2424" s="55"/>
      <c r="AD2424" s="55"/>
      <c r="AE2424" s="55"/>
      <c r="AF2424" s="55"/>
    </row>
    <row r="2425" spans="2:32">
      <c r="B2425" s="242"/>
      <c r="C2425" s="242"/>
      <c r="D2425" s="242"/>
      <c r="E2425" s="242"/>
      <c r="F2425" s="242"/>
      <c r="G2425" s="242"/>
      <c r="H2425" s="242"/>
      <c r="I2425" s="242"/>
      <c r="J2425" s="242"/>
      <c r="K2425" s="242"/>
      <c r="L2425" s="242"/>
      <c r="M2425" s="242"/>
      <c r="N2425" s="242"/>
      <c r="O2425" s="242"/>
      <c r="P2425" s="242"/>
      <c r="Q2425" s="242"/>
      <c r="R2425" s="242"/>
      <c r="S2425" s="242"/>
      <c r="T2425" s="242"/>
      <c r="U2425" s="242"/>
      <c r="V2425" s="242"/>
      <c r="W2425" s="242"/>
      <c r="X2425" s="242"/>
      <c r="Y2425" s="242"/>
      <c r="Z2425" s="242"/>
      <c r="AA2425" s="242"/>
      <c r="AB2425" s="242"/>
      <c r="AC2425" s="242"/>
      <c r="AD2425" s="242"/>
      <c r="AE2425" s="242"/>
      <c r="AF2425" s="242"/>
    </row>
    <row r="2744" spans="2:32">
      <c r="B2744" s="55"/>
      <c r="C2744" s="55"/>
      <c r="D2744" s="55"/>
      <c r="E2744" s="55"/>
      <c r="F2744" s="55"/>
      <c r="G2744" s="55"/>
      <c r="H2744" s="55"/>
      <c r="I2744" s="55"/>
      <c r="J2744" s="55"/>
      <c r="K2744" s="55"/>
      <c r="L2744" s="55"/>
      <c r="M2744" s="55"/>
      <c r="N2744" s="55"/>
      <c r="O2744" s="55"/>
      <c r="P2744" s="55"/>
      <c r="Q2744" s="55"/>
      <c r="R2744" s="55"/>
      <c r="S2744" s="55"/>
      <c r="T2744" s="55"/>
      <c r="U2744" s="55"/>
      <c r="V2744" s="55"/>
      <c r="W2744" s="55"/>
      <c r="X2744" s="55"/>
      <c r="Y2744" s="55"/>
      <c r="Z2744" s="55"/>
      <c r="AA2744" s="55"/>
      <c r="AB2744" s="55"/>
      <c r="AC2744" s="55"/>
      <c r="AD2744" s="55"/>
      <c r="AE2744" s="55"/>
      <c r="AF2744" s="55"/>
    </row>
    <row r="2745" spans="2:32">
      <c r="B2745" s="242"/>
      <c r="C2745" s="242"/>
      <c r="D2745" s="242"/>
      <c r="E2745" s="242"/>
      <c r="F2745" s="242"/>
      <c r="G2745" s="242"/>
      <c r="H2745" s="242"/>
      <c r="I2745" s="242"/>
      <c r="J2745" s="242"/>
      <c r="K2745" s="242"/>
      <c r="L2745" s="242"/>
      <c r="M2745" s="242"/>
      <c r="N2745" s="242"/>
      <c r="O2745" s="242"/>
      <c r="P2745" s="242"/>
      <c r="Q2745" s="242"/>
      <c r="R2745" s="242"/>
      <c r="S2745" s="242"/>
      <c r="T2745" s="242"/>
      <c r="U2745" s="242"/>
      <c r="V2745" s="242"/>
      <c r="W2745" s="242"/>
      <c r="X2745" s="242"/>
      <c r="Y2745" s="242"/>
      <c r="Z2745" s="242"/>
      <c r="AA2745" s="242"/>
      <c r="AB2745" s="242"/>
      <c r="AC2745" s="242"/>
      <c r="AD2745" s="242"/>
      <c r="AE2745" s="242"/>
      <c r="AF2745" s="242"/>
    </row>
    <row r="2747" spans="2:32">
      <c r="B2747" s="55"/>
      <c r="C2747" s="55"/>
      <c r="D2747" s="55"/>
      <c r="E2747" s="55"/>
      <c r="F2747" s="55"/>
      <c r="G2747" s="55"/>
      <c r="H2747" s="55"/>
      <c r="I2747" s="55"/>
      <c r="J2747" s="55"/>
      <c r="K2747" s="55"/>
      <c r="L2747" s="55"/>
      <c r="M2747" s="55"/>
      <c r="N2747" s="55"/>
      <c r="O2747" s="55"/>
      <c r="P2747" s="55"/>
      <c r="Q2747" s="55"/>
      <c r="R2747" s="55"/>
      <c r="S2747" s="55"/>
      <c r="T2747" s="55"/>
      <c r="U2747" s="55"/>
      <c r="V2747" s="55"/>
      <c r="W2747" s="55"/>
      <c r="X2747" s="55"/>
      <c r="Y2747" s="55"/>
      <c r="Z2747" s="55"/>
      <c r="AA2747" s="55"/>
      <c r="AB2747" s="55"/>
      <c r="AC2747" s="55"/>
      <c r="AD2747" s="55"/>
      <c r="AE2747" s="55"/>
      <c r="AF2747" s="55"/>
    </row>
    <row r="2748" spans="2:32">
      <c r="B2748" s="55"/>
      <c r="C2748" s="55"/>
      <c r="D2748" s="55"/>
      <c r="E2748" s="55"/>
      <c r="F2748" s="55"/>
      <c r="G2748" s="55"/>
      <c r="H2748" s="55"/>
      <c r="I2748" s="55"/>
      <c r="J2748" s="55"/>
      <c r="K2748" s="55"/>
      <c r="L2748" s="55"/>
      <c r="M2748" s="55"/>
      <c r="N2748" s="55"/>
      <c r="O2748" s="55"/>
      <c r="P2748" s="55"/>
      <c r="Q2748" s="55"/>
      <c r="R2748" s="55"/>
      <c r="S2748" s="55"/>
      <c r="T2748" s="55"/>
      <c r="U2748" s="55"/>
      <c r="V2748" s="55"/>
      <c r="W2748" s="55"/>
      <c r="X2748" s="55"/>
      <c r="Y2748" s="55"/>
      <c r="Z2748" s="55"/>
      <c r="AA2748" s="55"/>
      <c r="AB2748" s="55"/>
      <c r="AC2748" s="55"/>
      <c r="AD2748" s="55"/>
      <c r="AE2748" s="55"/>
      <c r="AF2748" s="55"/>
    </row>
    <row r="2749" spans="2:32">
      <c r="B2749" s="55"/>
      <c r="C2749" s="55"/>
      <c r="D2749" s="55"/>
      <c r="E2749" s="55"/>
      <c r="F2749" s="55"/>
      <c r="G2749" s="55"/>
      <c r="H2749" s="55"/>
      <c r="I2749" s="55"/>
      <c r="J2749" s="55"/>
      <c r="K2749" s="55"/>
      <c r="L2749" s="55"/>
      <c r="M2749" s="55"/>
      <c r="N2749" s="55"/>
      <c r="O2749" s="55"/>
      <c r="P2749" s="55"/>
      <c r="Q2749" s="55"/>
      <c r="R2749" s="55"/>
      <c r="S2749" s="55"/>
      <c r="T2749" s="55"/>
      <c r="U2749" s="55"/>
      <c r="V2749" s="55"/>
      <c r="W2749" s="55"/>
      <c r="X2749" s="55"/>
      <c r="Y2749" s="55"/>
      <c r="Z2749" s="55"/>
      <c r="AA2749" s="55"/>
      <c r="AB2749" s="55"/>
      <c r="AC2749" s="55"/>
      <c r="AD2749" s="55"/>
      <c r="AE2749" s="55"/>
      <c r="AF2749" s="55"/>
    </row>
    <row r="2750" spans="2:32">
      <c r="B2750" s="55"/>
      <c r="C2750" s="55"/>
      <c r="D2750" s="55"/>
      <c r="E2750" s="55"/>
      <c r="F2750" s="55"/>
      <c r="G2750" s="55"/>
      <c r="H2750" s="55"/>
      <c r="I2750" s="55"/>
      <c r="J2750" s="55"/>
      <c r="K2750" s="55"/>
      <c r="L2750" s="55"/>
      <c r="M2750" s="55"/>
      <c r="N2750" s="55"/>
      <c r="O2750" s="55"/>
      <c r="P2750" s="55"/>
      <c r="Q2750" s="55"/>
      <c r="R2750" s="55"/>
      <c r="S2750" s="55"/>
      <c r="T2750" s="55"/>
      <c r="U2750" s="55"/>
      <c r="V2750" s="55"/>
      <c r="W2750" s="55"/>
      <c r="X2750" s="55"/>
      <c r="Y2750" s="55"/>
      <c r="Z2750" s="55"/>
      <c r="AA2750" s="55"/>
      <c r="AB2750" s="55"/>
      <c r="AC2750" s="55"/>
      <c r="AD2750" s="55"/>
      <c r="AE2750" s="55"/>
      <c r="AF2750" s="55"/>
    </row>
    <row r="2751" spans="2:32">
      <c r="B2751" s="55"/>
      <c r="C2751" s="55"/>
      <c r="D2751" s="55"/>
      <c r="E2751" s="55"/>
      <c r="F2751" s="55"/>
      <c r="G2751" s="55"/>
      <c r="H2751" s="55"/>
      <c r="I2751" s="55"/>
      <c r="J2751" s="55"/>
      <c r="K2751" s="55"/>
      <c r="L2751" s="55"/>
      <c r="M2751" s="55"/>
      <c r="N2751" s="55"/>
      <c r="O2751" s="55"/>
      <c r="P2751" s="55"/>
      <c r="Q2751" s="55"/>
      <c r="R2751" s="55"/>
      <c r="S2751" s="55"/>
      <c r="T2751" s="55"/>
      <c r="U2751" s="55"/>
      <c r="V2751" s="55"/>
      <c r="W2751" s="55"/>
      <c r="X2751" s="55"/>
      <c r="Y2751" s="55"/>
      <c r="Z2751" s="55"/>
      <c r="AA2751" s="55"/>
      <c r="AB2751" s="55"/>
      <c r="AC2751" s="55"/>
      <c r="AD2751" s="55"/>
      <c r="AE2751" s="55"/>
      <c r="AF2751" s="55"/>
    </row>
    <row r="2752" spans="2:32">
      <c r="B2752" s="55"/>
      <c r="C2752" s="55"/>
      <c r="D2752" s="55"/>
      <c r="E2752" s="55"/>
      <c r="F2752" s="55"/>
      <c r="G2752" s="55"/>
      <c r="H2752" s="55"/>
      <c r="I2752" s="55"/>
      <c r="J2752" s="55"/>
      <c r="K2752" s="55"/>
      <c r="L2752" s="55"/>
      <c r="M2752" s="55"/>
      <c r="N2752" s="55"/>
      <c r="O2752" s="55"/>
      <c r="P2752" s="55"/>
      <c r="Q2752" s="55"/>
      <c r="R2752" s="55"/>
      <c r="S2752" s="55"/>
      <c r="T2752" s="55"/>
      <c r="U2752" s="55"/>
      <c r="V2752" s="55"/>
      <c r="W2752" s="55"/>
      <c r="X2752" s="55"/>
      <c r="Y2752" s="55"/>
      <c r="Z2752" s="55"/>
      <c r="AA2752" s="55"/>
      <c r="AB2752" s="55"/>
      <c r="AC2752" s="55"/>
      <c r="AD2752" s="55"/>
      <c r="AE2752" s="55"/>
      <c r="AF2752" s="55"/>
    </row>
    <row r="3075" spans="2:32">
      <c r="B3075" s="55"/>
      <c r="C3075" s="55"/>
      <c r="D3075" s="55"/>
      <c r="E3075" s="55"/>
      <c r="F3075" s="55"/>
      <c r="G3075" s="55"/>
      <c r="H3075" s="55"/>
      <c r="I3075" s="55"/>
      <c r="J3075" s="55"/>
      <c r="K3075" s="55"/>
      <c r="L3075" s="55"/>
      <c r="M3075" s="55"/>
      <c r="N3075" s="55"/>
      <c r="O3075" s="55"/>
      <c r="P3075" s="55"/>
      <c r="Q3075" s="55"/>
      <c r="R3075" s="55"/>
      <c r="S3075" s="55"/>
      <c r="T3075" s="55"/>
      <c r="U3075" s="55"/>
      <c r="V3075" s="55"/>
      <c r="W3075" s="55"/>
      <c r="X3075" s="55"/>
      <c r="Y3075" s="55"/>
      <c r="Z3075" s="55"/>
      <c r="AA3075" s="55"/>
      <c r="AB3075" s="55"/>
      <c r="AC3075" s="55"/>
      <c r="AD3075" s="55"/>
      <c r="AE3075" s="55"/>
      <c r="AF3075" s="55"/>
    </row>
    <row r="3076" spans="2:32">
      <c r="B3076" s="242"/>
      <c r="C3076" s="242"/>
      <c r="D3076" s="242"/>
      <c r="E3076" s="242"/>
      <c r="F3076" s="242"/>
      <c r="G3076" s="242"/>
      <c r="H3076" s="242"/>
      <c r="I3076" s="242"/>
      <c r="J3076" s="242"/>
      <c r="K3076" s="242"/>
      <c r="L3076" s="242"/>
      <c r="M3076" s="242"/>
      <c r="N3076" s="242"/>
      <c r="O3076" s="242"/>
      <c r="P3076" s="242"/>
      <c r="Q3076" s="242"/>
      <c r="R3076" s="242"/>
      <c r="S3076" s="242"/>
      <c r="T3076" s="242"/>
      <c r="U3076" s="242"/>
      <c r="V3076" s="242"/>
      <c r="W3076" s="242"/>
      <c r="X3076" s="242"/>
      <c r="Y3076" s="242"/>
      <c r="Z3076" s="242"/>
      <c r="AA3076" s="242"/>
      <c r="AB3076" s="242"/>
      <c r="AC3076" s="242"/>
      <c r="AD3076" s="242"/>
      <c r="AE3076" s="242"/>
      <c r="AF3076" s="242"/>
    </row>
    <row r="3079" spans="2:32">
      <c r="B3079" s="55"/>
      <c r="C3079" s="55"/>
      <c r="D3079" s="55"/>
      <c r="E3079" s="55"/>
      <c r="F3079" s="55"/>
      <c r="G3079" s="55"/>
      <c r="H3079" s="55"/>
      <c r="I3079" s="55"/>
      <c r="J3079" s="55"/>
      <c r="K3079" s="55"/>
      <c r="L3079" s="55"/>
      <c r="M3079" s="55"/>
      <c r="N3079" s="55"/>
      <c r="O3079" s="55"/>
      <c r="P3079" s="55"/>
      <c r="Q3079" s="55"/>
      <c r="R3079" s="55"/>
      <c r="S3079" s="55"/>
      <c r="T3079" s="55"/>
      <c r="U3079" s="55"/>
      <c r="V3079" s="55"/>
      <c r="W3079" s="55"/>
      <c r="X3079" s="55"/>
      <c r="Y3079" s="55"/>
      <c r="Z3079" s="55"/>
      <c r="AA3079" s="55"/>
      <c r="AB3079" s="55"/>
      <c r="AC3079" s="55"/>
      <c r="AD3079" s="55"/>
      <c r="AE3079" s="55"/>
      <c r="AF3079" s="55"/>
    </row>
    <row r="3080" spans="2:32">
      <c r="B3080" s="55"/>
      <c r="C3080" s="55"/>
      <c r="D3080" s="55"/>
      <c r="E3080" s="55"/>
      <c r="F3080" s="55"/>
      <c r="G3080" s="55"/>
      <c r="H3080" s="55"/>
      <c r="I3080" s="55"/>
      <c r="J3080" s="55"/>
      <c r="K3080" s="55"/>
      <c r="L3080" s="55"/>
      <c r="M3080" s="55"/>
      <c r="N3080" s="55"/>
      <c r="O3080" s="55"/>
      <c r="P3080" s="55"/>
      <c r="Q3080" s="55"/>
      <c r="R3080" s="55"/>
      <c r="S3080" s="55"/>
      <c r="T3080" s="55"/>
      <c r="U3080" s="55"/>
      <c r="V3080" s="55"/>
      <c r="W3080" s="55"/>
      <c r="X3080" s="55"/>
      <c r="Y3080" s="55"/>
      <c r="Z3080" s="55"/>
      <c r="AA3080" s="55"/>
      <c r="AB3080" s="55"/>
      <c r="AC3080" s="55"/>
      <c r="AD3080" s="55"/>
      <c r="AE3080" s="55"/>
      <c r="AF3080" s="55"/>
    </row>
    <row r="3081" spans="2:32">
      <c r="B3081" s="55"/>
      <c r="C3081" s="55"/>
      <c r="D3081" s="55"/>
      <c r="E3081" s="55"/>
      <c r="F3081" s="55"/>
      <c r="G3081" s="55"/>
      <c r="H3081" s="55"/>
      <c r="I3081" s="55"/>
      <c r="J3081" s="55"/>
      <c r="K3081" s="55"/>
      <c r="L3081" s="55"/>
      <c r="M3081" s="55"/>
      <c r="N3081" s="55"/>
      <c r="O3081" s="55"/>
      <c r="P3081" s="55"/>
      <c r="Q3081" s="55"/>
      <c r="R3081" s="55"/>
      <c r="S3081" s="55"/>
      <c r="T3081" s="55"/>
      <c r="U3081" s="55"/>
      <c r="V3081" s="55"/>
      <c r="W3081" s="55"/>
      <c r="X3081" s="55"/>
      <c r="Y3081" s="55"/>
      <c r="Z3081" s="55"/>
      <c r="AA3081" s="55"/>
      <c r="AB3081" s="55"/>
      <c r="AC3081" s="55"/>
      <c r="AD3081" s="55"/>
      <c r="AE3081" s="55"/>
      <c r="AF3081" s="55"/>
    </row>
    <row r="3082" spans="2:32">
      <c r="B3082" s="55"/>
      <c r="C3082" s="55"/>
      <c r="D3082" s="55"/>
      <c r="E3082" s="55"/>
      <c r="F3082" s="55"/>
      <c r="G3082" s="55"/>
      <c r="H3082" s="55"/>
      <c r="I3082" s="55"/>
      <c r="J3082" s="55"/>
      <c r="K3082" s="55"/>
      <c r="L3082" s="55"/>
      <c r="M3082" s="55"/>
      <c r="N3082" s="55"/>
      <c r="O3082" s="55"/>
      <c r="P3082" s="55"/>
      <c r="Q3082" s="55"/>
      <c r="R3082" s="55"/>
      <c r="S3082" s="55"/>
      <c r="T3082" s="55"/>
      <c r="U3082" s="55"/>
      <c r="V3082" s="55"/>
      <c r="W3082" s="55"/>
      <c r="X3082" s="55"/>
      <c r="Y3082" s="55"/>
      <c r="Z3082" s="55"/>
      <c r="AA3082" s="55"/>
      <c r="AB3082" s="55"/>
      <c r="AC3082" s="55"/>
      <c r="AD3082" s="55"/>
      <c r="AE3082" s="55"/>
      <c r="AF3082" s="55"/>
    </row>
    <row r="3083" spans="2:32">
      <c r="B3083" s="55"/>
      <c r="C3083" s="55"/>
      <c r="D3083" s="55"/>
      <c r="E3083" s="55"/>
      <c r="F3083" s="55"/>
      <c r="G3083" s="55"/>
      <c r="H3083" s="55"/>
      <c r="I3083" s="55"/>
      <c r="J3083" s="55"/>
      <c r="K3083" s="55"/>
      <c r="L3083" s="55"/>
      <c r="M3083" s="55"/>
      <c r="N3083" s="55"/>
      <c r="O3083" s="55"/>
      <c r="P3083" s="55"/>
      <c r="Q3083" s="55"/>
      <c r="R3083" s="55"/>
      <c r="S3083" s="55"/>
      <c r="T3083" s="55"/>
      <c r="U3083" s="55"/>
      <c r="V3083" s="55"/>
      <c r="W3083" s="55"/>
      <c r="X3083" s="55"/>
      <c r="Y3083" s="55"/>
      <c r="Z3083" s="55"/>
      <c r="AA3083" s="55"/>
      <c r="AB3083" s="55"/>
      <c r="AC3083" s="55"/>
      <c r="AD3083" s="55"/>
      <c r="AE3083" s="55"/>
      <c r="AF3083" s="55"/>
    </row>
    <row r="3084" spans="2:32">
      <c r="B3084" s="55"/>
      <c r="C3084" s="55"/>
      <c r="D3084" s="55"/>
      <c r="E3084" s="55"/>
      <c r="F3084" s="55"/>
      <c r="G3084" s="55"/>
      <c r="H3084" s="55"/>
      <c r="I3084" s="55"/>
      <c r="J3084" s="55"/>
      <c r="K3084" s="55"/>
      <c r="L3084" s="55"/>
      <c r="M3084" s="55"/>
      <c r="N3084" s="55"/>
      <c r="O3084" s="55"/>
      <c r="P3084" s="55"/>
      <c r="Q3084" s="55"/>
      <c r="R3084" s="55"/>
      <c r="S3084" s="55"/>
      <c r="T3084" s="55"/>
      <c r="U3084" s="55"/>
      <c r="V3084" s="55"/>
      <c r="W3084" s="55"/>
      <c r="X3084" s="55"/>
      <c r="Y3084" s="55"/>
      <c r="Z3084" s="55"/>
      <c r="AA3084" s="55"/>
      <c r="AB3084" s="55"/>
      <c r="AC3084" s="55"/>
      <c r="AD3084" s="55"/>
      <c r="AE3084" s="55"/>
      <c r="AF3084" s="55"/>
    </row>
    <row r="3085" spans="2:32">
      <c r="B3085" s="55"/>
      <c r="C3085" s="55"/>
      <c r="D3085" s="55"/>
      <c r="E3085" s="55"/>
      <c r="F3085" s="55"/>
      <c r="G3085" s="55"/>
      <c r="H3085" s="55"/>
      <c r="I3085" s="55"/>
      <c r="J3085" s="55"/>
      <c r="K3085" s="55"/>
      <c r="L3085" s="55"/>
      <c r="M3085" s="55"/>
      <c r="N3085" s="55"/>
      <c r="O3085" s="55"/>
      <c r="P3085" s="55"/>
      <c r="Q3085" s="55"/>
      <c r="R3085" s="55"/>
      <c r="S3085" s="55"/>
      <c r="T3085" s="55"/>
      <c r="U3085" s="55"/>
      <c r="V3085" s="55"/>
      <c r="W3085" s="55"/>
      <c r="X3085" s="55"/>
      <c r="Y3085" s="55"/>
      <c r="Z3085" s="55"/>
      <c r="AA3085" s="55"/>
      <c r="AB3085" s="55"/>
      <c r="AC3085" s="55"/>
      <c r="AD3085" s="55"/>
      <c r="AE3085" s="55"/>
      <c r="AF3085" s="55"/>
    </row>
    <row r="3086" spans="2:32">
      <c r="B3086" s="55"/>
      <c r="C3086" s="55"/>
      <c r="D3086" s="55"/>
      <c r="E3086" s="55"/>
      <c r="F3086" s="55"/>
      <c r="G3086" s="55"/>
      <c r="H3086" s="55"/>
      <c r="I3086" s="55"/>
      <c r="J3086" s="55"/>
      <c r="K3086" s="55"/>
      <c r="L3086" s="55"/>
      <c r="M3086" s="55"/>
      <c r="N3086" s="55"/>
      <c r="O3086" s="55"/>
      <c r="P3086" s="55"/>
      <c r="Q3086" s="55"/>
      <c r="R3086" s="55"/>
      <c r="S3086" s="55"/>
      <c r="T3086" s="55"/>
      <c r="U3086" s="55"/>
      <c r="V3086" s="55"/>
      <c r="W3086" s="55"/>
      <c r="X3086" s="55"/>
      <c r="Y3086" s="55"/>
      <c r="Z3086" s="55"/>
      <c r="AA3086" s="55"/>
      <c r="AB3086" s="55"/>
      <c r="AC3086" s="55"/>
      <c r="AD3086" s="55"/>
      <c r="AE3086" s="55"/>
      <c r="AF3086" s="55"/>
    </row>
    <row r="3087" spans="2:32">
      <c r="B3087" s="55"/>
      <c r="C3087" s="55"/>
      <c r="D3087" s="55"/>
      <c r="E3087" s="55"/>
      <c r="F3087" s="55"/>
      <c r="G3087" s="55"/>
      <c r="H3087" s="55"/>
      <c r="I3087" s="55"/>
      <c r="J3087" s="55"/>
      <c r="K3087" s="55"/>
      <c r="L3087" s="55"/>
      <c r="M3087" s="55"/>
      <c r="N3087" s="55"/>
      <c r="O3087" s="55"/>
      <c r="P3087" s="55"/>
      <c r="Q3087" s="55"/>
      <c r="R3087" s="55"/>
      <c r="S3087" s="55"/>
      <c r="T3087" s="55"/>
      <c r="U3087" s="55"/>
      <c r="V3087" s="55"/>
      <c r="W3087" s="55"/>
      <c r="X3087" s="55"/>
      <c r="Y3087" s="55"/>
      <c r="Z3087" s="55"/>
      <c r="AA3087" s="55"/>
      <c r="AB3087" s="55"/>
      <c r="AC3087" s="55"/>
      <c r="AD3087" s="55"/>
      <c r="AE3087" s="55"/>
      <c r="AF3087" s="55"/>
    </row>
    <row r="3088" spans="2:32">
      <c r="B3088" s="55"/>
      <c r="C3088" s="55"/>
      <c r="D3088" s="55"/>
      <c r="E3088" s="55"/>
      <c r="F3088" s="55"/>
      <c r="G3088" s="55"/>
      <c r="H3088" s="55"/>
      <c r="I3088" s="55"/>
      <c r="J3088" s="55"/>
      <c r="K3088" s="55"/>
      <c r="L3088" s="55"/>
      <c r="M3088" s="55"/>
      <c r="N3088" s="55"/>
      <c r="O3088" s="55"/>
      <c r="P3088" s="55"/>
      <c r="Q3088" s="55"/>
      <c r="R3088" s="55"/>
      <c r="S3088" s="55"/>
      <c r="T3088" s="55"/>
      <c r="U3088" s="55"/>
      <c r="V3088" s="55"/>
      <c r="W3088" s="55"/>
      <c r="X3088" s="55"/>
      <c r="Y3088" s="55"/>
      <c r="Z3088" s="55"/>
      <c r="AA3088" s="55"/>
      <c r="AB3088" s="55"/>
      <c r="AC3088" s="55"/>
      <c r="AD3088" s="55"/>
      <c r="AE3088" s="55"/>
      <c r="AF3088" s="55"/>
    </row>
    <row r="3393" spans="2:32">
      <c r="B3393" s="242"/>
      <c r="C3393" s="242"/>
      <c r="D3393" s="242"/>
      <c r="E3393" s="242"/>
      <c r="F3393" s="242"/>
      <c r="G3393" s="242"/>
      <c r="H3393" s="242"/>
      <c r="I3393" s="242"/>
      <c r="J3393" s="242"/>
      <c r="K3393" s="242"/>
      <c r="L3393" s="242"/>
      <c r="M3393" s="242"/>
      <c r="N3393" s="242"/>
      <c r="O3393" s="242"/>
      <c r="P3393" s="242"/>
      <c r="Q3393" s="242"/>
      <c r="R3393" s="242"/>
      <c r="S3393" s="242"/>
      <c r="T3393" s="242"/>
      <c r="U3393" s="242"/>
      <c r="V3393" s="242"/>
      <c r="W3393" s="242"/>
      <c r="X3393" s="242"/>
      <c r="Y3393" s="242"/>
      <c r="Z3393" s="242"/>
      <c r="AA3393" s="242"/>
      <c r="AB3393" s="242"/>
      <c r="AC3393" s="242"/>
      <c r="AD3393" s="242"/>
      <c r="AE3393" s="242"/>
      <c r="AF3393" s="242"/>
    </row>
    <row r="3394" spans="2:32">
      <c r="B3394" s="55"/>
      <c r="C3394" s="55"/>
      <c r="D3394" s="55"/>
      <c r="E3394" s="55"/>
      <c r="F3394" s="55"/>
      <c r="G3394" s="55"/>
      <c r="H3394" s="55"/>
      <c r="I3394" s="55"/>
      <c r="J3394" s="55"/>
      <c r="K3394" s="55"/>
      <c r="L3394" s="55"/>
      <c r="M3394" s="55"/>
      <c r="N3394" s="55"/>
      <c r="O3394" s="55"/>
      <c r="P3394" s="55"/>
      <c r="Q3394" s="55"/>
      <c r="R3394" s="55"/>
      <c r="S3394" s="55"/>
      <c r="T3394" s="55"/>
      <c r="U3394" s="55"/>
      <c r="V3394" s="55"/>
      <c r="W3394" s="55"/>
      <c r="X3394" s="55"/>
      <c r="Y3394" s="55"/>
      <c r="Z3394" s="55"/>
      <c r="AA3394" s="55"/>
      <c r="AB3394" s="55"/>
      <c r="AC3394" s="55"/>
      <c r="AD3394" s="55"/>
      <c r="AE3394" s="55"/>
      <c r="AF3394" s="55"/>
    </row>
    <row r="3395" spans="2:32">
      <c r="B3395" s="55"/>
      <c r="C3395" s="55"/>
      <c r="D3395" s="55"/>
      <c r="E3395" s="55"/>
      <c r="F3395" s="55"/>
      <c r="G3395" s="55"/>
      <c r="H3395" s="55"/>
      <c r="I3395" s="55"/>
      <c r="J3395" s="55"/>
      <c r="K3395" s="55"/>
      <c r="L3395" s="55"/>
      <c r="M3395" s="55"/>
      <c r="N3395" s="55"/>
      <c r="O3395" s="55"/>
      <c r="P3395" s="55"/>
      <c r="Q3395" s="55"/>
      <c r="R3395" s="55"/>
      <c r="S3395" s="55"/>
      <c r="T3395" s="55"/>
      <c r="U3395" s="55"/>
      <c r="V3395" s="55"/>
      <c r="W3395" s="55"/>
      <c r="X3395" s="55"/>
      <c r="Y3395" s="55"/>
      <c r="Z3395" s="55"/>
      <c r="AA3395" s="55"/>
      <c r="AB3395" s="55"/>
      <c r="AC3395" s="55"/>
      <c r="AD3395" s="55"/>
      <c r="AE3395" s="55"/>
      <c r="AF3395" s="55"/>
    </row>
    <row r="3396" spans="2:32">
      <c r="B3396" s="55"/>
      <c r="C3396" s="55"/>
      <c r="D3396" s="55"/>
      <c r="E3396" s="55"/>
      <c r="F3396" s="55"/>
      <c r="G3396" s="55"/>
      <c r="H3396" s="55"/>
      <c r="I3396" s="55"/>
      <c r="J3396" s="55"/>
      <c r="K3396" s="55"/>
      <c r="L3396" s="55"/>
      <c r="M3396" s="55"/>
      <c r="N3396" s="55"/>
      <c r="O3396" s="55"/>
      <c r="P3396" s="55"/>
      <c r="Q3396" s="55"/>
      <c r="R3396" s="55"/>
      <c r="S3396" s="55"/>
      <c r="T3396" s="55"/>
      <c r="U3396" s="55"/>
      <c r="V3396" s="55"/>
      <c r="W3396" s="55"/>
      <c r="X3396" s="55"/>
      <c r="Y3396" s="55"/>
      <c r="Z3396" s="55"/>
      <c r="AA3396" s="55"/>
      <c r="AB3396" s="55"/>
      <c r="AC3396" s="55"/>
      <c r="AD3396" s="55"/>
      <c r="AE3396" s="55"/>
      <c r="AF3396" s="55"/>
    </row>
    <row r="3397" spans="2:32">
      <c r="B3397" s="55"/>
      <c r="C3397" s="55"/>
      <c r="D3397" s="55"/>
      <c r="E3397" s="55"/>
      <c r="F3397" s="55"/>
      <c r="G3397" s="55"/>
      <c r="H3397" s="55"/>
      <c r="I3397" s="55"/>
      <c r="J3397" s="55"/>
      <c r="K3397" s="55"/>
      <c r="L3397" s="55"/>
      <c r="M3397" s="55"/>
      <c r="N3397" s="55"/>
      <c r="O3397" s="55"/>
      <c r="P3397" s="55"/>
      <c r="Q3397" s="55"/>
      <c r="R3397" s="55"/>
      <c r="S3397" s="55"/>
      <c r="T3397" s="55"/>
      <c r="U3397" s="55"/>
      <c r="V3397" s="55"/>
      <c r="W3397" s="55"/>
      <c r="X3397" s="55"/>
      <c r="Y3397" s="55"/>
      <c r="Z3397" s="55"/>
      <c r="AA3397" s="55"/>
      <c r="AB3397" s="55"/>
      <c r="AC3397" s="55"/>
      <c r="AD3397" s="55"/>
      <c r="AE3397" s="55"/>
      <c r="AF3397" s="55"/>
    </row>
    <row r="3398" spans="2:32">
      <c r="B3398" s="55"/>
      <c r="C3398" s="55"/>
      <c r="D3398" s="55"/>
      <c r="E3398" s="55"/>
      <c r="F3398" s="55"/>
      <c r="G3398" s="55"/>
      <c r="H3398" s="55"/>
      <c r="I3398" s="55"/>
      <c r="J3398" s="55"/>
      <c r="K3398" s="55"/>
      <c r="L3398" s="55"/>
      <c r="M3398" s="55"/>
      <c r="N3398" s="55"/>
      <c r="O3398" s="55"/>
      <c r="P3398" s="55"/>
      <c r="Q3398" s="55"/>
      <c r="R3398" s="55"/>
      <c r="S3398" s="55"/>
      <c r="T3398" s="55"/>
      <c r="U3398" s="55"/>
      <c r="V3398" s="55"/>
      <c r="W3398" s="55"/>
      <c r="X3398" s="55"/>
      <c r="Y3398" s="55"/>
      <c r="Z3398" s="55"/>
      <c r="AA3398" s="55"/>
      <c r="AB3398" s="55"/>
      <c r="AC3398" s="55"/>
      <c r="AD3398" s="55"/>
      <c r="AE3398" s="55"/>
      <c r="AF3398" s="55"/>
    </row>
    <row r="3399" spans="2:32">
      <c r="B3399" s="55"/>
      <c r="C3399" s="55"/>
      <c r="D3399" s="55"/>
      <c r="E3399" s="55"/>
      <c r="F3399" s="55"/>
      <c r="G3399" s="55"/>
      <c r="H3399" s="55"/>
      <c r="I3399" s="55"/>
      <c r="J3399" s="55"/>
      <c r="K3399" s="55"/>
      <c r="L3399" s="55"/>
      <c r="M3399" s="55"/>
      <c r="N3399" s="55"/>
      <c r="O3399" s="55"/>
      <c r="P3399" s="55"/>
      <c r="Q3399" s="55"/>
      <c r="R3399" s="55"/>
      <c r="S3399" s="55"/>
      <c r="T3399" s="55"/>
      <c r="U3399" s="55"/>
      <c r="V3399" s="55"/>
      <c r="W3399" s="55"/>
      <c r="X3399" s="55"/>
      <c r="Y3399" s="55"/>
      <c r="Z3399" s="55"/>
      <c r="AA3399" s="55"/>
      <c r="AB3399" s="55"/>
      <c r="AC3399" s="55"/>
      <c r="AD3399" s="55"/>
      <c r="AE3399" s="55"/>
      <c r="AF3399" s="55"/>
    </row>
    <row r="3400" spans="2:32">
      <c r="B3400" s="55"/>
      <c r="C3400" s="55"/>
      <c r="D3400" s="55"/>
      <c r="E3400" s="55"/>
      <c r="F3400" s="55"/>
      <c r="G3400" s="55"/>
      <c r="H3400" s="55"/>
      <c r="I3400" s="55"/>
      <c r="J3400" s="55"/>
      <c r="K3400" s="55"/>
      <c r="L3400" s="55"/>
      <c r="M3400" s="55"/>
      <c r="N3400" s="55"/>
      <c r="O3400" s="55"/>
      <c r="P3400" s="55"/>
      <c r="Q3400" s="55"/>
      <c r="R3400" s="55"/>
      <c r="S3400" s="55"/>
      <c r="T3400" s="55"/>
      <c r="U3400" s="55"/>
      <c r="V3400" s="55"/>
      <c r="W3400" s="55"/>
      <c r="X3400" s="55"/>
      <c r="Y3400" s="55"/>
      <c r="Z3400" s="55"/>
      <c r="AA3400" s="55"/>
      <c r="AB3400" s="55"/>
      <c r="AC3400" s="55"/>
      <c r="AD3400" s="55"/>
      <c r="AE3400" s="55"/>
      <c r="AF3400" s="55"/>
    </row>
    <row r="3401" spans="2:32">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row>
    <row r="3402" spans="2:32">
      <c r="B3402" s="55"/>
      <c r="C3402" s="55"/>
      <c r="D3402" s="55"/>
      <c r="E3402" s="55"/>
      <c r="F3402" s="55"/>
      <c r="G3402" s="55"/>
      <c r="H3402" s="55"/>
      <c r="I3402" s="55"/>
      <c r="J3402" s="55"/>
      <c r="K3402" s="55"/>
      <c r="L3402" s="55"/>
      <c r="M3402" s="55"/>
      <c r="N3402" s="55"/>
      <c r="O3402" s="55"/>
      <c r="P3402" s="55"/>
      <c r="Q3402" s="55"/>
      <c r="R3402" s="55"/>
      <c r="S3402" s="55"/>
      <c r="T3402" s="55"/>
      <c r="U3402" s="55"/>
      <c r="V3402" s="55"/>
      <c r="W3402" s="55"/>
      <c r="X3402" s="55"/>
      <c r="Y3402" s="55"/>
      <c r="Z3402" s="55"/>
      <c r="AA3402" s="55"/>
      <c r="AB3402" s="55"/>
      <c r="AC3402" s="55"/>
      <c r="AD3402" s="55"/>
      <c r="AE3402" s="55"/>
      <c r="AF3402" s="55"/>
    </row>
    <row r="3403" spans="2:32">
      <c r="B3403" s="55"/>
      <c r="C3403" s="55"/>
      <c r="D3403" s="55"/>
      <c r="E3403" s="55"/>
      <c r="F3403" s="55"/>
      <c r="G3403" s="55"/>
      <c r="H3403" s="55"/>
      <c r="I3403" s="55"/>
      <c r="J3403" s="55"/>
      <c r="K3403" s="55"/>
      <c r="L3403" s="55"/>
      <c r="M3403" s="55"/>
      <c r="N3403" s="55"/>
      <c r="O3403" s="55"/>
      <c r="P3403" s="55"/>
      <c r="Q3403" s="55"/>
      <c r="R3403" s="55"/>
      <c r="S3403" s="55"/>
      <c r="T3403" s="55"/>
      <c r="U3403" s="55"/>
      <c r="V3403" s="55"/>
      <c r="W3403" s="55"/>
      <c r="X3403" s="55"/>
      <c r="Y3403" s="55"/>
      <c r="Z3403" s="55"/>
      <c r="AA3403" s="55"/>
      <c r="AB3403" s="55"/>
      <c r="AC3403" s="55"/>
      <c r="AD3403" s="55"/>
      <c r="AE3403" s="55"/>
      <c r="AF3403" s="55"/>
    </row>
    <row r="3404" spans="2:32">
      <c r="B3404" s="55"/>
      <c r="C3404" s="55"/>
      <c r="D3404" s="55"/>
      <c r="E3404" s="55"/>
      <c r="F3404" s="55"/>
      <c r="G3404" s="55"/>
      <c r="H3404" s="55"/>
      <c r="I3404" s="55"/>
      <c r="J3404" s="55"/>
      <c r="K3404" s="55"/>
      <c r="L3404" s="55"/>
      <c r="M3404" s="55"/>
      <c r="N3404" s="55"/>
      <c r="O3404" s="55"/>
      <c r="P3404" s="55"/>
      <c r="Q3404" s="55"/>
      <c r="R3404" s="55"/>
      <c r="S3404" s="55"/>
      <c r="T3404" s="55"/>
      <c r="U3404" s="55"/>
      <c r="V3404" s="55"/>
      <c r="W3404" s="55"/>
      <c r="X3404" s="55"/>
      <c r="Y3404" s="55"/>
      <c r="Z3404" s="55"/>
      <c r="AA3404" s="55"/>
      <c r="AB3404" s="55"/>
      <c r="AC3404" s="55"/>
      <c r="AD3404" s="55"/>
      <c r="AE3404" s="55"/>
      <c r="AF3404" s="55"/>
    </row>
    <row r="3405" spans="2:32">
      <c r="B3405" s="55"/>
      <c r="C3405" s="55"/>
      <c r="D3405" s="55"/>
      <c r="E3405" s="55"/>
      <c r="F3405" s="55"/>
      <c r="G3405" s="55"/>
      <c r="H3405" s="55"/>
      <c r="I3405" s="55"/>
      <c r="J3405" s="55"/>
      <c r="K3405" s="55"/>
      <c r="L3405" s="55"/>
      <c r="M3405" s="55"/>
      <c r="N3405" s="55"/>
      <c r="O3405" s="55"/>
      <c r="P3405" s="55"/>
      <c r="Q3405" s="55"/>
      <c r="R3405" s="55"/>
      <c r="S3405" s="55"/>
      <c r="T3405" s="55"/>
      <c r="U3405" s="55"/>
      <c r="V3405" s="55"/>
      <c r="W3405" s="55"/>
      <c r="X3405" s="55"/>
      <c r="Y3405" s="55"/>
      <c r="Z3405" s="55"/>
      <c r="AA3405" s="55"/>
      <c r="AB3405" s="55"/>
      <c r="AC3405" s="55"/>
      <c r="AD3405" s="55"/>
      <c r="AE3405" s="55"/>
      <c r="AF3405" s="55"/>
    </row>
    <row r="3406" spans="2:32">
      <c r="B3406" s="55"/>
      <c r="C3406" s="55"/>
      <c r="D3406" s="55"/>
      <c r="E3406" s="55"/>
      <c r="F3406" s="55"/>
      <c r="G3406" s="55"/>
      <c r="H3406" s="55"/>
      <c r="I3406" s="55"/>
      <c r="J3406" s="55"/>
      <c r="K3406" s="55"/>
      <c r="L3406" s="55"/>
      <c r="M3406" s="55"/>
      <c r="N3406" s="55"/>
      <c r="O3406" s="55"/>
      <c r="P3406" s="55"/>
      <c r="Q3406" s="55"/>
      <c r="R3406" s="55"/>
      <c r="S3406" s="55"/>
      <c r="T3406" s="55"/>
      <c r="U3406" s="55"/>
      <c r="V3406" s="55"/>
      <c r="W3406" s="55"/>
      <c r="X3406" s="55"/>
      <c r="Y3406" s="55"/>
      <c r="Z3406" s="55"/>
      <c r="AA3406" s="55"/>
      <c r="AB3406" s="55"/>
      <c r="AC3406" s="55"/>
      <c r="AD3406" s="55"/>
      <c r="AE3406" s="55"/>
      <c r="AF3406" s="55"/>
    </row>
    <row r="3407" spans="2:32">
      <c r="B3407" s="55"/>
      <c r="C3407" s="55"/>
      <c r="D3407" s="55"/>
      <c r="E3407" s="55"/>
      <c r="F3407" s="55"/>
      <c r="G3407" s="55"/>
      <c r="H3407" s="55"/>
      <c r="I3407" s="55"/>
      <c r="J3407" s="55"/>
      <c r="K3407" s="55"/>
      <c r="L3407" s="55"/>
      <c r="M3407" s="55"/>
      <c r="N3407" s="55"/>
      <c r="O3407" s="55"/>
      <c r="P3407" s="55"/>
      <c r="Q3407" s="55"/>
      <c r="R3407" s="55"/>
      <c r="S3407" s="55"/>
      <c r="T3407" s="55"/>
      <c r="U3407" s="55"/>
      <c r="V3407" s="55"/>
      <c r="W3407" s="55"/>
      <c r="X3407" s="55"/>
      <c r="Y3407" s="55"/>
      <c r="Z3407" s="55"/>
      <c r="AA3407" s="55"/>
      <c r="AB3407" s="55"/>
      <c r="AC3407" s="55"/>
      <c r="AD3407" s="55"/>
      <c r="AE3407" s="55"/>
      <c r="AF3407" s="55"/>
    </row>
    <row r="3408" spans="2:32">
      <c r="B3408" s="55"/>
      <c r="C3408" s="55"/>
      <c r="D3408" s="55"/>
      <c r="E3408" s="55"/>
      <c r="F3408" s="55"/>
      <c r="G3408" s="55"/>
      <c r="H3408" s="55"/>
      <c r="I3408" s="55"/>
      <c r="J3408" s="55"/>
      <c r="K3408" s="55"/>
      <c r="L3408" s="55"/>
      <c r="M3408" s="55"/>
      <c r="N3408" s="55"/>
      <c r="O3408" s="55"/>
      <c r="P3408" s="55"/>
      <c r="Q3408" s="55"/>
      <c r="R3408" s="55"/>
      <c r="S3408" s="55"/>
      <c r="T3408" s="55"/>
      <c r="U3408" s="55"/>
      <c r="V3408" s="55"/>
      <c r="W3408" s="55"/>
      <c r="X3408" s="55"/>
      <c r="Y3408" s="55"/>
      <c r="Z3408" s="55"/>
      <c r="AA3408" s="55"/>
      <c r="AB3408" s="55"/>
      <c r="AC3408" s="55"/>
      <c r="AD3408" s="55"/>
      <c r="AE3408" s="55"/>
      <c r="AF3408" s="55"/>
    </row>
    <row r="3496" spans="2:32">
      <c r="B3496" s="55"/>
      <c r="C3496" s="55"/>
      <c r="D3496" s="55"/>
      <c r="E3496" s="55"/>
      <c r="F3496" s="55"/>
      <c r="G3496" s="55"/>
      <c r="H3496" s="55"/>
      <c r="I3496" s="55"/>
      <c r="J3496" s="55"/>
      <c r="K3496" s="55"/>
      <c r="L3496" s="55"/>
      <c r="M3496" s="55"/>
      <c r="N3496" s="55"/>
      <c r="O3496" s="55"/>
      <c r="P3496" s="55"/>
      <c r="Q3496" s="55"/>
      <c r="R3496" s="55"/>
      <c r="S3496" s="55"/>
      <c r="T3496" s="55"/>
      <c r="U3496" s="55"/>
      <c r="V3496" s="55"/>
      <c r="W3496" s="55"/>
      <c r="X3496" s="55"/>
      <c r="Y3496" s="55"/>
      <c r="Z3496" s="55"/>
      <c r="AA3496" s="55"/>
      <c r="AB3496" s="55"/>
      <c r="AC3496" s="55"/>
      <c r="AD3496" s="55"/>
      <c r="AE3496" s="55"/>
      <c r="AF3496" s="55"/>
    </row>
    <row r="3499" spans="2:32">
      <c r="B3499" s="55"/>
      <c r="C3499" s="55"/>
      <c r="D3499" s="55"/>
      <c r="E3499" s="55"/>
      <c r="F3499" s="55"/>
      <c r="G3499" s="55"/>
      <c r="H3499" s="55"/>
      <c r="I3499" s="55"/>
      <c r="J3499" s="55"/>
      <c r="K3499" s="55"/>
      <c r="L3499" s="55"/>
      <c r="M3499" s="55"/>
      <c r="N3499" s="55"/>
      <c r="O3499" s="55"/>
      <c r="P3499" s="55"/>
      <c r="Q3499" s="55"/>
      <c r="R3499" s="55"/>
      <c r="S3499" s="55"/>
      <c r="T3499" s="55"/>
      <c r="U3499" s="55"/>
      <c r="V3499" s="55"/>
      <c r="W3499" s="55"/>
      <c r="X3499" s="55"/>
      <c r="Y3499" s="55"/>
      <c r="Z3499" s="55"/>
      <c r="AA3499" s="55"/>
      <c r="AB3499" s="55"/>
      <c r="AC3499" s="55"/>
      <c r="AD3499" s="55"/>
      <c r="AE3499" s="55"/>
      <c r="AF3499" s="55"/>
    </row>
    <row r="3501" spans="2:32">
      <c r="B3501" s="55"/>
      <c r="C3501" s="55"/>
      <c r="D3501" s="55"/>
      <c r="E3501" s="55"/>
      <c r="F3501" s="55"/>
      <c r="G3501" s="55"/>
      <c r="H3501" s="55"/>
      <c r="I3501" s="55"/>
      <c r="J3501" s="55"/>
      <c r="K3501" s="55"/>
      <c r="L3501" s="55"/>
      <c r="M3501" s="55"/>
      <c r="N3501" s="55"/>
      <c r="O3501" s="55"/>
      <c r="P3501" s="55"/>
      <c r="Q3501" s="55"/>
      <c r="R3501" s="55"/>
      <c r="S3501" s="55"/>
      <c r="T3501" s="55"/>
      <c r="U3501" s="55"/>
      <c r="V3501" s="55"/>
      <c r="W3501" s="55"/>
      <c r="X3501" s="55"/>
      <c r="Y3501" s="55"/>
      <c r="Z3501" s="55"/>
      <c r="AA3501" s="55"/>
      <c r="AB3501" s="55"/>
      <c r="AC3501" s="55"/>
      <c r="AD3501" s="55"/>
      <c r="AE3501" s="55"/>
      <c r="AF3501" s="55"/>
    </row>
    <row r="3502" spans="2:32">
      <c r="B3502" s="242"/>
      <c r="C3502" s="242"/>
      <c r="D3502" s="242"/>
      <c r="E3502" s="242"/>
      <c r="F3502" s="242"/>
      <c r="G3502" s="242"/>
      <c r="H3502" s="242"/>
      <c r="I3502" s="242"/>
      <c r="J3502" s="242"/>
      <c r="K3502" s="242"/>
      <c r="L3502" s="242"/>
      <c r="M3502" s="242"/>
      <c r="N3502" s="242"/>
      <c r="O3502" s="242"/>
      <c r="P3502" s="242"/>
      <c r="Q3502" s="242"/>
      <c r="R3502" s="242"/>
      <c r="S3502" s="242"/>
      <c r="T3502" s="242"/>
      <c r="U3502" s="242"/>
      <c r="V3502" s="242"/>
      <c r="W3502" s="242"/>
      <c r="X3502" s="242"/>
      <c r="Y3502" s="242"/>
      <c r="Z3502" s="242"/>
      <c r="AA3502" s="242"/>
      <c r="AB3502" s="242"/>
      <c r="AC3502" s="242"/>
      <c r="AD3502" s="242"/>
      <c r="AE3502" s="242"/>
      <c r="AF3502" s="242"/>
    </row>
    <row r="3621" spans="2:32">
      <c r="B3621" s="55"/>
      <c r="C3621" s="55"/>
      <c r="D3621" s="55"/>
      <c r="E3621" s="55"/>
      <c r="F3621" s="55"/>
      <c r="G3621" s="55"/>
      <c r="H3621" s="55"/>
      <c r="I3621" s="55"/>
      <c r="J3621" s="55"/>
      <c r="K3621" s="55"/>
      <c r="L3621" s="55"/>
      <c r="M3621" s="55"/>
      <c r="N3621" s="55"/>
      <c r="O3621" s="55"/>
      <c r="P3621" s="55"/>
      <c r="Q3621" s="55"/>
      <c r="R3621" s="55"/>
      <c r="S3621" s="55"/>
      <c r="T3621" s="55"/>
      <c r="U3621" s="55"/>
      <c r="V3621" s="55"/>
      <c r="W3621" s="55"/>
      <c r="X3621" s="55"/>
      <c r="Y3621" s="55"/>
      <c r="Z3621" s="55"/>
      <c r="AA3621" s="55"/>
      <c r="AB3621" s="55"/>
      <c r="AC3621" s="55"/>
      <c r="AD3621" s="55"/>
      <c r="AE3621" s="55"/>
      <c r="AF3621" s="55"/>
    </row>
    <row r="3624" spans="2:32">
      <c r="B3624" s="55"/>
      <c r="C3624" s="55"/>
      <c r="D3624" s="55"/>
      <c r="E3624" s="55"/>
      <c r="F3624" s="55"/>
      <c r="G3624" s="55"/>
      <c r="H3624" s="55"/>
      <c r="I3624" s="55"/>
      <c r="J3624" s="55"/>
      <c r="K3624" s="55"/>
      <c r="L3624" s="55"/>
      <c r="M3624" s="55"/>
      <c r="N3624" s="55"/>
      <c r="O3624" s="55"/>
      <c r="P3624" s="55"/>
      <c r="Q3624" s="55"/>
      <c r="R3624" s="55"/>
      <c r="S3624" s="55"/>
      <c r="T3624" s="55"/>
      <c r="U3624" s="55"/>
      <c r="V3624" s="55"/>
      <c r="W3624" s="55"/>
      <c r="X3624" s="55"/>
      <c r="Y3624" s="55"/>
      <c r="Z3624" s="55"/>
      <c r="AA3624" s="55"/>
      <c r="AB3624" s="55"/>
      <c r="AC3624" s="55"/>
      <c r="AD3624" s="55"/>
      <c r="AE3624" s="55"/>
      <c r="AF3624" s="55"/>
    </row>
    <row r="3626" spans="2:32">
      <c r="B3626" s="55"/>
      <c r="C3626" s="55"/>
      <c r="D3626" s="55"/>
      <c r="E3626" s="55"/>
      <c r="F3626" s="55"/>
      <c r="G3626" s="55"/>
      <c r="H3626" s="55"/>
      <c r="I3626" s="55"/>
      <c r="J3626" s="55"/>
      <c r="K3626" s="55"/>
      <c r="L3626" s="55"/>
      <c r="M3626" s="55"/>
      <c r="N3626" s="55"/>
      <c r="O3626" s="55"/>
      <c r="P3626" s="55"/>
      <c r="Q3626" s="55"/>
      <c r="R3626" s="55"/>
      <c r="S3626" s="55"/>
      <c r="T3626" s="55"/>
      <c r="U3626" s="55"/>
      <c r="V3626" s="55"/>
      <c r="W3626" s="55"/>
      <c r="X3626" s="55"/>
      <c r="Y3626" s="55"/>
      <c r="Z3626" s="55"/>
      <c r="AA3626" s="55"/>
      <c r="AB3626" s="55"/>
      <c r="AC3626" s="55"/>
      <c r="AD3626" s="55"/>
      <c r="AE3626" s="55"/>
      <c r="AF3626" s="55"/>
    </row>
    <row r="3627" spans="2:32">
      <c r="B3627" s="242"/>
      <c r="C3627" s="242"/>
      <c r="D3627" s="242"/>
      <c r="E3627" s="242"/>
      <c r="F3627" s="242"/>
      <c r="G3627" s="242"/>
      <c r="H3627" s="242"/>
      <c r="I3627" s="242"/>
      <c r="J3627" s="242"/>
      <c r="K3627" s="242"/>
      <c r="L3627" s="242"/>
      <c r="M3627" s="242"/>
      <c r="N3627" s="242"/>
      <c r="O3627" s="242"/>
      <c r="P3627" s="242"/>
      <c r="Q3627" s="242"/>
      <c r="R3627" s="242"/>
      <c r="S3627" s="242"/>
      <c r="T3627" s="242"/>
      <c r="U3627" s="242"/>
      <c r="V3627" s="242"/>
      <c r="W3627" s="242"/>
      <c r="X3627" s="242"/>
      <c r="Y3627" s="242"/>
      <c r="Z3627" s="242"/>
      <c r="AA3627" s="242"/>
      <c r="AB3627" s="242"/>
      <c r="AC3627" s="242"/>
      <c r="AD3627" s="242"/>
      <c r="AE3627" s="242"/>
      <c r="AF3627" s="242"/>
    </row>
    <row r="3746" spans="2:32">
      <c r="B3746" s="55"/>
      <c r="C3746" s="55"/>
      <c r="D3746" s="55"/>
      <c r="E3746" s="55"/>
      <c r="F3746" s="55"/>
      <c r="G3746" s="55"/>
      <c r="H3746" s="55"/>
      <c r="I3746" s="55"/>
      <c r="J3746" s="55"/>
      <c r="K3746" s="55"/>
      <c r="L3746" s="55"/>
      <c r="M3746" s="55"/>
      <c r="N3746" s="55"/>
      <c r="O3746" s="55"/>
      <c r="P3746" s="55"/>
      <c r="Q3746" s="55"/>
      <c r="R3746" s="55"/>
      <c r="S3746" s="55"/>
      <c r="T3746" s="55"/>
      <c r="U3746" s="55"/>
      <c r="V3746" s="55"/>
      <c r="W3746" s="55"/>
      <c r="X3746" s="55"/>
      <c r="Y3746" s="55"/>
      <c r="Z3746" s="55"/>
      <c r="AA3746" s="55"/>
      <c r="AB3746" s="55"/>
      <c r="AC3746" s="55"/>
      <c r="AD3746" s="55"/>
      <c r="AE3746" s="55"/>
      <c r="AF3746" s="55"/>
    </row>
    <row r="3749" spans="2:32">
      <c r="B3749" s="55"/>
      <c r="C3749" s="55"/>
      <c r="D3749" s="55"/>
      <c r="E3749" s="55"/>
      <c r="F3749" s="55"/>
      <c r="G3749" s="55"/>
      <c r="H3749" s="55"/>
      <c r="I3749" s="55"/>
      <c r="J3749" s="55"/>
      <c r="K3749" s="55"/>
      <c r="L3749" s="55"/>
      <c r="M3749" s="55"/>
      <c r="N3749" s="55"/>
      <c r="O3749" s="55"/>
      <c r="P3749" s="55"/>
      <c r="Q3749" s="55"/>
      <c r="R3749" s="55"/>
      <c r="S3749" s="55"/>
      <c r="T3749" s="55"/>
      <c r="U3749" s="55"/>
      <c r="V3749" s="55"/>
      <c r="W3749" s="55"/>
      <c r="X3749" s="55"/>
      <c r="Y3749" s="55"/>
      <c r="Z3749" s="55"/>
      <c r="AA3749" s="55"/>
      <c r="AB3749" s="55"/>
      <c r="AC3749" s="55"/>
      <c r="AD3749" s="55"/>
      <c r="AE3749" s="55"/>
      <c r="AF3749" s="55"/>
    </row>
    <row r="3751" spans="2:32">
      <c r="B3751" s="55"/>
      <c r="C3751" s="55"/>
      <c r="D3751" s="55"/>
      <c r="E3751" s="55"/>
      <c r="F3751" s="55"/>
      <c r="G3751" s="55"/>
      <c r="H3751" s="55"/>
      <c r="I3751" s="55"/>
      <c r="J3751" s="55"/>
      <c r="K3751" s="55"/>
      <c r="L3751" s="55"/>
      <c r="M3751" s="55"/>
      <c r="N3751" s="55"/>
      <c r="O3751" s="55"/>
      <c r="P3751" s="55"/>
      <c r="Q3751" s="55"/>
      <c r="R3751" s="55"/>
      <c r="S3751" s="55"/>
      <c r="T3751" s="55"/>
      <c r="U3751" s="55"/>
      <c r="V3751" s="55"/>
      <c r="W3751" s="55"/>
      <c r="X3751" s="55"/>
      <c r="Y3751" s="55"/>
      <c r="Z3751" s="55"/>
      <c r="AA3751" s="55"/>
      <c r="AB3751" s="55"/>
      <c r="AC3751" s="55"/>
      <c r="AD3751" s="55"/>
      <c r="AE3751" s="55"/>
      <c r="AF3751" s="55"/>
    </row>
    <row r="3752" spans="2:32">
      <c r="B3752" s="242"/>
      <c r="C3752" s="242"/>
      <c r="D3752" s="242"/>
      <c r="E3752" s="242"/>
      <c r="F3752" s="242"/>
      <c r="G3752" s="242"/>
      <c r="H3752" s="242"/>
      <c r="I3752" s="242"/>
      <c r="J3752" s="242"/>
      <c r="K3752" s="242"/>
      <c r="L3752" s="242"/>
      <c r="M3752" s="242"/>
      <c r="N3752" s="242"/>
      <c r="O3752" s="242"/>
      <c r="P3752" s="242"/>
      <c r="Q3752" s="242"/>
      <c r="R3752" s="242"/>
      <c r="S3752" s="242"/>
      <c r="T3752" s="242"/>
      <c r="U3752" s="242"/>
      <c r="V3752" s="242"/>
      <c r="W3752" s="242"/>
      <c r="X3752" s="242"/>
      <c r="Y3752" s="242"/>
      <c r="Z3752" s="242"/>
      <c r="AA3752" s="242"/>
      <c r="AB3752" s="242"/>
      <c r="AC3752" s="242"/>
      <c r="AD3752" s="242"/>
      <c r="AE3752" s="242"/>
      <c r="AF3752" s="242"/>
    </row>
    <row r="3874" spans="2:32">
      <c r="B3874" s="55"/>
      <c r="C3874" s="55"/>
      <c r="D3874" s="55"/>
      <c r="E3874" s="55"/>
      <c r="F3874" s="55"/>
      <c r="G3874" s="55"/>
      <c r="H3874" s="55"/>
      <c r="I3874" s="55"/>
      <c r="J3874" s="55"/>
      <c r="K3874" s="55"/>
      <c r="L3874" s="55"/>
      <c r="M3874" s="55"/>
      <c r="N3874" s="55"/>
      <c r="O3874" s="55"/>
      <c r="P3874" s="55"/>
      <c r="Q3874" s="55"/>
      <c r="R3874" s="55"/>
      <c r="S3874" s="55"/>
      <c r="T3874" s="55"/>
      <c r="U3874" s="55"/>
      <c r="V3874" s="55"/>
      <c r="W3874" s="55"/>
      <c r="X3874" s="55"/>
      <c r="Y3874" s="55"/>
      <c r="Z3874" s="55"/>
      <c r="AA3874" s="55"/>
      <c r="AB3874" s="55"/>
      <c r="AC3874" s="55"/>
      <c r="AD3874" s="55"/>
      <c r="AE3874" s="55"/>
      <c r="AF3874" s="55"/>
    </row>
    <row r="3876" spans="2:32">
      <c r="B3876" s="55"/>
      <c r="C3876" s="55"/>
      <c r="D3876" s="55"/>
      <c r="E3876" s="55"/>
      <c r="F3876" s="55"/>
      <c r="G3876" s="55"/>
      <c r="H3876" s="55"/>
      <c r="I3876" s="55"/>
      <c r="J3876" s="55"/>
      <c r="K3876" s="55"/>
      <c r="L3876" s="55"/>
      <c r="M3876" s="55"/>
      <c r="N3876" s="55"/>
      <c r="O3876" s="55"/>
      <c r="P3876" s="55"/>
      <c r="Q3876" s="55"/>
      <c r="R3876" s="55"/>
      <c r="S3876" s="55"/>
      <c r="T3876" s="55"/>
      <c r="U3876" s="55"/>
      <c r="V3876" s="55"/>
      <c r="W3876" s="55"/>
      <c r="X3876" s="55"/>
      <c r="Y3876" s="55"/>
      <c r="Z3876" s="55"/>
      <c r="AA3876" s="55"/>
      <c r="AB3876" s="55"/>
      <c r="AC3876" s="55"/>
      <c r="AD3876" s="55"/>
      <c r="AE3876" s="55"/>
      <c r="AF3876" s="55"/>
    </row>
    <row r="3877" spans="2:32">
      <c r="B3877" s="242"/>
      <c r="C3877" s="242"/>
      <c r="D3877" s="242"/>
      <c r="E3877" s="242"/>
      <c r="F3877" s="242"/>
      <c r="G3877" s="242"/>
      <c r="H3877" s="242"/>
      <c r="I3877" s="242"/>
      <c r="J3877" s="242"/>
      <c r="K3877" s="242"/>
      <c r="L3877" s="242"/>
      <c r="M3877" s="242"/>
      <c r="N3877" s="242"/>
      <c r="O3877" s="242"/>
      <c r="P3877" s="242"/>
      <c r="Q3877" s="242"/>
      <c r="R3877" s="242"/>
      <c r="S3877" s="242"/>
      <c r="T3877" s="242"/>
      <c r="U3877" s="242"/>
      <c r="V3877" s="242"/>
      <c r="W3877" s="242"/>
      <c r="X3877" s="242"/>
      <c r="Y3877" s="242"/>
      <c r="Z3877" s="242"/>
      <c r="AA3877" s="242"/>
      <c r="AB3877" s="242"/>
      <c r="AC3877" s="242"/>
      <c r="AD3877" s="242"/>
      <c r="AE3877" s="242"/>
      <c r="AF3877" s="242"/>
    </row>
    <row r="3886" spans="2:32">
      <c r="B3886" s="55"/>
      <c r="C3886" s="55"/>
      <c r="D3886" s="55"/>
      <c r="E3886" s="55"/>
      <c r="F3886" s="55"/>
      <c r="G3886" s="55"/>
      <c r="H3886" s="55"/>
      <c r="I3886" s="55"/>
      <c r="J3886" s="55"/>
      <c r="K3886" s="55"/>
      <c r="L3886" s="55"/>
      <c r="M3886" s="55"/>
      <c r="N3886" s="55"/>
      <c r="O3886" s="55"/>
      <c r="P3886" s="55"/>
      <c r="Q3886" s="55"/>
      <c r="R3886" s="55"/>
      <c r="S3886" s="55"/>
      <c r="T3886" s="55"/>
      <c r="U3886" s="55"/>
      <c r="V3886" s="55"/>
      <c r="W3886" s="55"/>
      <c r="X3886" s="55"/>
      <c r="Y3886" s="55"/>
      <c r="Z3886" s="55"/>
      <c r="AA3886" s="55"/>
      <c r="AB3886" s="55"/>
      <c r="AC3886" s="55"/>
      <c r="AD3886" s="55"/>
      <c r="AE3886" s="55"/>
      <c r="AF3886" s="55"/>
    </row>
    <row r="3887" spans="2:32">
      <c r="B3887" s="55"/>
      <c r="C3887" s="55"/>
      <c r="D3887" s="55"/>
      <c r="E3887" s="55"/>
      <c r="F3887" s="55"/>
      <c r="G3887" s="55"/>
      <c r="H3887" s="55"/>
      <c r="I3887" s="55"/>
      <c r="J3887" s="55"/>
      <c r="K3887" s="55"/>
      <c r="L3887" s="55"/>
      <c r="M3887" s="55"/>
      <c r="N3887" s="55"/>
      <c r="O3887" s="55"/>
      <c r="P3887" s="55"/>
      <c r="Q3887" s="55"/>
      <c r="R3887" s="55"/>
      <c r="S3887" s="55"/>
      <c r="T3887" s="55"/>
      <c r="U3887" s="55"/>
      <c r="V3887" s="55"/>
      <c r="W3887" s="55"/>
      <c r="X3887" s="55"/>
      <c r="Y3887" s="55"/>
      <c r="Z3887" s="55"/>
      <c r="AA3887" s="55"/>
      <c r="AB3887" s="55"/>
      <c r="AC3887" s="55"/>
      <c r="AD3887" s="55"/>
      <c r="AE3887" s="55"/>
      <c r="AF3887" s="55"/>
    </row>
    <row r="3888" spans="2:32">
      <c r="B3888" s="55"/>
      <c r="C3888" s="55"/>
      <c r="D3888" s="55"/>
      <c r="E3888" s="55"/>
      <c r="F3888" s="55"/>
      <c r="G3888" s="55"/>
      <c r="H3888" s="55"/>
      <c r="I3888" s="55"/>
      <c r="J3888" s="55"/>
      <c r="K3888" s="55"/>
      <c r="L3888" s="55"/>
      <c r="M3888" s="55"/>
      <c r="N3888" s="55"/>
      <c r="O3888" s="55"/>
      <c r="P3888" s="55"/>
      <c r="Q3888" s="55"/>
      <c r="R3888" s="55"/>
      <c r="S3888" s="55"/>
      <c r="T3888" s="55"/>
      <c r="U3888" s="55"/>
      <c r="V3888" s="55"/>
      <c r="W3888" s="55"/>
      <c r="X3888" s="55"/>
      <c r="Y3888" s="55"/>
      <c r="Z3888" s="55"/>
      <c r="AA3888" s="55"/>
      <c r="AB3888" s="55"/>
      <c r="AC3888" s="55"/>
      <c r="AD3888" s="55"/>
      <c r="AE3888" s="55"/>
      <c r="AF3888" s="55"/>
    </row>
    <row r="4001" spans="2:32">
      <c r="B4001" s="55"/>
      <c r="C4001" s="55"/>
      <c r="D4001" s="55"/>
      <c r="E4001" s="55"/>
      <c r="F4001" s="55"/>
      <c r="G4001" s="55"/>
      <c r="H4001" s="55"/>
      <c r="I4001" s="55"/>
      <c r="J4001" s="55"/>
      <c r="K4001" s="55"/>
      <c r="L4001" s="55"/>
      <c r="M4001" s="55"/>
      <c r="N4001" s="55"/>
      <c r="O4001" s="55"/>
      <c r="P4001" s="55"/>
      <c r="Q4001" s="55"/>
      <c r="R4001" s="55"/>
      <c r="S4001" s="55"/>
      <c r="T4001" s="55"/>
      <c r="U4001" s="55"/>
      <c r="V4001" s="55"/>
      <c r="W4001" s="55"/>
      <c r="X4001" s="55"/>
      <c r="Y4001" s="55"/>
      <c r="Z4001" s="55"/>
      <c r="AA4001" s="55"/>
      <c r="AB4001" s="55"/>
      <c r="AC4001" s="55"/>
      <c r="AD4001" s="55"/>
      <c r="AE4001" s="55"/>
      <c r="AF4001" s="55"/>
    </row>
    <row r="4002" spans="2:32">
      <c r="B4002" s="242"/>
      <c r="C4002" s="242"/>
      <c r="D4002" s="242"/>
      <c r="E4002" s="242"/>
      <c r="F4002" s="242"/>
      <c r="G4002" s="242"/>
      <c r="H4002" s="242"/>
      <c r="I4002" s="242"/>
      <c r="J4002" s="242"/>
      <c r="K4002" s="242"/>
      <c r="L4002" s="242"/>
      <c r="M4002" s="242"/>
      <c r="N4002" s="242"/>
      <c r="O4002" s="242"/>
      <c r="P4002" s="242"/>
      <c r="Q4002" s="242"/>
      <c r="R4002" s="242"/>
      <c r="S4002" s="242"/>
      <c r="T4002" s="242"/>
      <c r="U4002" s="242"/>
      <c r="V4002" s="242"/>
      <c r="W4002" s="242"/>
      <c r="X4002" s="242"/>
      <c r="Y4002" s="242"/>
      <c r="Z4002" s="242"/>
      <c r="AA4002" s="242"/>
      <c r="AB4002" s="242"/>
      <c r="AC4002" s="242"/>
      <c r="AD4002" s="242"/>
      <c r="AE4002" s="242"/>
      <c r="AF4002" s="242"/>
    </row>
    <row r="4011" spans="2:32">
      <c r="B4011" s="55"/>
      <c r="C4011" s="55"/>
      <c r="D4011" s="55"/>
      <c r="E4011" s="55"/>
      <c r="F4011" s="55"/>
      <c r="G4011" s="55"/>
      <c r="H4011" s="55"/>
      <c r="I4011" s="55"/>
      <c r="J4011" s="55"/>
      <c r="K4011" s="55"/>
      <c r="L4011" s="55"/>
      <c r="M4011" s="55"/>
      <c r="N4011" s="55"/>
      <c r="O4011" s="55"/>
      <c r="P4011" s="55"/>
      <c r="Q4011" s="55"/>
      <c r="R4011" s="55"/>
      <c r="S4011" s="55"/>
      <c r="T4011" s="55"/>
      <c r="U4011" s="55"/>
      <c r="V4011" s="55"/>
      <c r="W4011" s="55"/>
      <c r="X4011" s="55"/>
      <c r="Y4011" s="55"/>
      <c r="Z4011" s="55"/>
      <c r="AA4011" s="55"/>
      <c r="AB4011" s="55"/>
      <c r="AC4011" s="55"/>
      <c r="AD4011" s="55"/>
      <c r="AE4011" s="55"/>
      <c r="AF4011" s="55"/>
    </row>
    <row r="4012" spans="2:32">
      <c r="B4012" s="55"/>
      <c r="C4012" s="55"/>
      <c r="D4012" s="55"/>
      <c r="E4012" s="55"/>
      <c r="F4012" s="55"/>
      <c r="G4012" s="55"/>
      <c r="H4012" s="55"/>
      <c r="I4012" s="55"/>
      <c r="J4012" s="55"/>
      <c r="K4012" s="55"/>
      <c r="L4012" s="55"/>
      <c r="M4012" s="55"/>
      <c r="N4012" s="55"/>
      <c r="O4012" s="55"/>
      <c r="P4012" s="55"/>
      <c r="Q4012" s="55"/>
      <c r="R4012" s="55"/>
      <c r="S4012" s="55"/>
      <c r="T4012" s="55"/>
      <c r="U4012" s="55"/>
      <c r="V4012" s="55"/>
      <c r="W4012" s="55"/>
      <c r="X4012" s="55"/>
      <c r="Y4012" s="55"/>
      <c r="Z4012" s="55"/>
      <c r="AA4012" s="55"/>
      <c r="AB4012" s="55"/>
      <c r="AC4012" s="55"/>
      <c r="AD4012" s="55"/>
      <c r="AE4012" s="55"/>
      <c r="AF4012" s="55"/>
    </row>
    <row r="4013" spans="2:32">
      <c r="B4013" s="55"/>
      <c r="C4013" s="55"/>
      <c r="D4013" s="55"/>
      <c r="E4013" s="55"/>
      <c r="F4013" s="55"/>
      <c r="G4013" s="55"/>
      <c r="H4013" s="55"/>
      <c r="I4013" s="55"/>
      <c r="J4013" s="55"/>
      <c r="K4013" s="55"/>
      <c r="L4013" s="55"/>
      <c r="M4013" s="55"/>
      <c r="N4013" s="55"/>
      <c r="O4013" s="55"/>
      <c r="P4013" s="55"/>
      <c r="Q4013" s="55"/>
      <c r="R4013" s="55"/>
      <c r="S4013" s="55"/>
      <c r="T4013" s="55"/>
      <c r="U4013" s="55"/>
      <c r="V4013" s="55"/>
      <c r="W4013" s="55"/>
      <c r="X4013" s="55"/>
      <c r="Y4013" s="55"/>
      <c r="Z4013" s="55"/>
      <c r="AA4013" s="55"/>
      <c r="AB4013" s="55"/>
      <c r="AC4013" s="55"/>
      <c r="AD4013" s="55"/>
      <c r="AE4013" s="55"/>
      <c r="AF4013" s="55"/>
    </row>
    <row r="4014" spans="2:32">
      <c r="B4014" s="55"/>
      <c r="C4014" s="55"/>
      <c r="D4014" s="55"/>
      <c r="E4014" s="55"/>
      <c r="F4014" s="55"/>
      <c r="G4014" s="55"/>
      <c r="H4014" s="55"/>
      <c r="I4014" s="55"/>
      <c r="J4014" s="55"/>
      <c r="K4014" s="55"/>
      <c r="L4014" s="55"/>
      <c r="M4014" s="55"/>
      <c r="N4014" s="55"/>
      <c r="O4014" s="55"/>
      <c r="P4014" s="55"/>
      <c r="Q4014" s="55"/>
      <c r="R4014" s="55"/>
      <c r="S4014" s="55"/>
      <c r="T4014" s="55"/>
      <c r="U4014" s="55"/>
      <c r="V4014" s="55"/>
      <c r="W4014" s="55"/>
      <c r="X4014" s="55"/>
      <c r="Y4014" s="55"/>
      <c r="Z4014" s="55"/>
      <c r="AA4014" s="55"/>
      <c r="AB4014" s="55"/>
      <c r="AC4014" s="55"/>
      <c r="AD4014" s="55"/>
      <c r="AE4014" s="55"/>
      <c r="AF4014" s="55"/>
    </row>
    <row r="4015" spans="2:32">
      <c r="B4015" s="55"/>
      <c r="C4015" s="55"/>
      <c r="D4015" s="55"/>
      <c r="E4015" s="55"/>
      <c r="F4015" s="55"/>
      <c r="G4015" s="55"/>
      <c r="H4015" s="55"/>
      <c r="I4015" s="55"/>
      <c r="J4015" s="55"/>
      <c r="K4015" s="55"/>
      <c r="L4015" s="55"/>
      <c r="M4015" s="55"/>
      <c r="N4015" s="55"/>
      <c r="O4015" s="55"/>
      <c r="P4015" s="55"/>
      <c r="Q4015" s="55"/>
      <c r="R4015" s="55"/>
      <c r="S4015" s="55"/>
      <c r="T4015" s="55"/>
      <c r="U4015" s="55"/>
      <c r="V4015" s="55"/>
      <c r="W4015" s="55"/>
      <c r="X4015" s="55"/>
      <c r="Y4015" s="55"/>
      <c r="Z4015" s="55"/>
      <c r="AA4015" s="55"/>
      <c r="AB4015" s="55"/>
      <c r="AC4015" s="55"/>
      <c r="AD4015" s="55"/>
      <c r="AE4015" s="55"/>
      <c r="AF4015" s="55"/>
    </row>
    <row r="4016" spans="2:32">
      <c r="B4016" s="55"/>
      <c r="C4016" s="55"/>
      <c r="D4016" s="55"/>
      <c r="E4016" s="55"/>
      <c r="F4016" s="55"/>
      <c r="G4016" s="55"/>
      <c r="H4016" s="55"/>
      <c r="I4016" s="55"/>
      <c r="J4016" s="55"/>
      <c r="K4016" s="55"/>
      <c r="L4016" s="55"/>
      <c r="M4016" s="55"/>
      <c r="N4016" s="55"/>
      <c r="O4016" s="55"/>
      <c r="P4016" s="55"/>
      <c r="Q4016" s="55"/>
      <c r="R4016" s="55"/>
      <c r="S4016" s="55"/>
      <c r="T4016" s="55"/>
      <c r="U4016" s="55"/>
      <c r="V4016" s="55"/>
      <c r="W4016" s="55"/>
      <c r="X4016" s="55"/>
      <c r="Y4016" s="55"/>
      <c r="Z4016" s="55"/>
      <c r="AA4016" s="55"/>
      <c r="AB4016" s="55"/>
      <c r="AC4016" s="55"/>
      <c r="AD4016" s="55"/>
      <c r="AE4016" s="55"/>
      <c r="AF4016" s="55"/>
    </row>
    <row r="4121" spans="2:32">
      <c r="B4121" s="55"/>
      <c r="C4121" s="55"/>
      <c r="D4121" s="55"/>
      <c r="E4121" s="55"/>
      <c r="F4121" s="55"/>
      <c r="G4121" s="55"/>
      <c r="H4121" s="55"/>
      <c r="I4121" s="55"/>
      <c r="J4121" s="55"/>
      <c r="K4121" s="55"/>
      <c r="L4121" s="55"/>
      <c r="M4121" s="55"/>
      <c r="N4121" s="55"/>
      <c r="O4121" s="55"/>
      <c r="P4121" s="55"/>
      <c r="Q4121" s="55"/>
      <c r="R4121" s="55"/>
      <c r="S4121" s="55"/>
      <c r="T4121" s="55"/>
      <c r="U4121" s="55"/>
      <c r="V4121" s="55"/>
      <c r="W4121" s="55"/>
      <c r="X4121" s="55"/>
      <c r="Y4121" s="55"/>
      <c r="Z4121" s="55"/>
      <c r="AA4121" s="55"/>
      <c r="AB4121" s="55"/>
      <c r="AC4121" s="55"/>
      <c r="AD4121" s="55"/>
      <c r="AE4121" s="55"/>
      <c r="AF4121" s="55"/>
    </row>
    <row r="4124" spans="2:32">
      <c r="B4124" s="55"/>
      <c r="C4124" s="55"/>
      <c r="D4124" s="55"/>
      <c r="E4124" s="55"/>
      <c r="F4124" s="55"/>
      <c r="G4124" s="55"/>
      <c r="H4124" s="55"/>
      <c r="I4124" s="55"/>
      <c r="J4124" s="55"/>
      <c r="K4124" s="55"/>
      <c r="L4124" s="55"/>
      <c r="M4124" s="55"/>
      <c r="N4124" s="55"/>
      <c r="O4124" s="55"/>
      <c r="P4124" s="55"/>
      <c r="Q4124" s="55"/>
      <c r="R4124" s="55"/>
      <c r="S4124" s="55"/>
      <c r="T4124" s="55"/>
      <c r="U4124" s="55"/>
      <c r="V4124" s="55"/>
      <c r="W4124" s="55"/>
      <c r="X4124" s="55"/>
      <c r="Y4124" s="55"/>
      <c r="Z4124" s="55"/>
      <c r="AA4124" s="55"/>
      <c r="AB4124" s="55"/>
      <c r="AC4124" s="55"/>
      <c r="AD4124" s="55"/>
      <c r="AE4124" s="55"/>
      <c r="AF4124" s="55"/>
    </row>
    <row r="4126" spans="2:32">
      <c r="B4126" s="55"/>
      <c r="C4126" s="55"/>
      <c r="D4126" s="55"/>
      <c r="E4126" s="55"/>
      <c r="F4126" s="55"/>
      <c r="G4126" s="55"/>
      <c r="H4126" s="55"/>
      <c r="I4126" s="55"/>
      <c r="J4126" s="55"/>
      <c r="K4126" s="55"/>
      <c r="L4126" s="55"/>
      <c r="M4126" s="55"/>
      <c r="N4126" s="55"/>
      <c r="O4126" s="55"/>
      <c r="P4126" s="55"/>
      <c r="Q4126" s="55"/>
      <c r="R4126" s="55"/>
      <c r="S4126" s="55"/>
      <c r="T4126" s="55"/>
      <c r="U4126" s="55"/>
      <c r="V4126" s="55"/>
      <c r="W4126" s="55"/>
      <c r="X4126" s="55"/>
      <c r="Y4126" s="55"/>
      <c r="Z4126" s="55"/>
      <c r="AA4126" s="55"/>
      <c r="AB4126" s="55"/>
      <c r="AC4126" s="55"/>
      <c r="AD4126" s="55"/>
      <c r="AE4126" s="55"/>
      <c r="AF4126" s="55"/>
    </row>
    <row r="4127" spans="2:32">
      <c r="B4127" s="242"/>
      <c r="C4127" s="242"/>
      <c r="D4127" s="242"/>
      <c r="E4127" s="242"/>
      <c r="F4127" s="242"/>
      <c r="G4127" s="242"/>
      <c r="H4127" s="242"/>
      <c r="I4127" s="242"/>
      <c r="J4127" s="242"/>
      <c r="K4127" s="242"/>
      <c r="L4127" s="242"/>
      <c r="M4127" s="242"/>
      <c r="N4127" s="242"/>
      <c r="O4127" s="242"/>
      <c r="P4127" s="242"/>
      <c r="Q4127" s="242"/>
      <c r="R4127" s="242"/>
      <c r="S4127" s="242"/>
      <c r="T4127" s="242"/>
      <c r="U4127" s="242"/>
      <c r="V4127" s="242"/>
      <c r="W4127" s="242"/>
      <c r="X4127" s="242"/>
      <c r="Y4127" s="242"/>
      <c r="Z4127" s="242"/>
      <c r="AA4127" s="242"/>
      <c r="AB4127" s="242"/>
      <c r="AC4127" s="242"/>
      <c r="AD4127" s="242"/>
      <c r="AE4127" s="242"/>
      <c r="AF4127" s="242"/>
    </row>
    <row r="4246" spans="2:32">
      <c r="B4246" s="55"/>
      <c r="C4246" s="55"/>
      <c r="D4246" s="55"/>
      <c r="E4246" s="55"/>
      <c r="F4246" s="55"/>
      <c r="G4246" s="55"/>
      <c r="H4246" s="55"/>
      <c r="I4246" s="55"/>
      <c r="J4246" s="55"/>
      <c r="K4246" s="55"/>
      <c r="L4246" s="55"/>
      <c r="M4246" s="55"/>
      <c r="N4246" s="55"/>
      <c r="O4246" s="55"/>
      <c r="P4246" s="55"/>
      <c r="Q4246" s="55"/>
      <c r="R4246" s="55"/>
      <c r="S4246" s="55"/>
      <c r="T4246" s="55"/>
      <c r="U4246" s="55"/>
      <c r="V4246" s="55"/>
      <c r="W4246" s="55"/>
      <c r="X4246" s="55"/>
      <c r="Y4246" s="55"/>
      <c r="Z4246" s="55"/>
      <c r="AA4246" s="55"/>
      <c r="AB4246" s="55"/>
      <c r="AC4246" s="55"/>
      <c r="AD4246" s="55"/>
      <c r="AE4246" s="55"/>
      <c r="AF4246" s="55"/>
    </row>
    <row r="4249" spans="2:32">
      <c r="B4249" s="55"/>
      <c r="C4249" s="55"/>
      <c r="D4249" s="55"/>
      <c r="E4249" s="55"/>
      <c r="F4249" s="55"/>
      <c r="G4249" s="55"/>
      <c r="H4249" s="55"/>
      <c r="I4249" s="55"/>
      <c r="J4249" s="55"/>
      <c r="K4249" s="55"/>
      <c r="L4249" s="55"/>
      <c r="M4249" s="55"/>
      <c r="N4249" s="55"/>
      <c r="O4249" s="55"/>
      <c r="P4249" s="55"/>
      <c r="Q4249" s="55"/>
      <c r="R4249" s="55"/>
      <c r="S4249" s="55"/>
      <c r="T4249" s="55"/>
      <c r="U4249" s="55"/>
      <c r="V4249" s="55"/>
      <c r="W4249" s="55"/>
      <c r="X4249" s="55"/>
      <c r="Y4249" s="55"/>
      <c r="Z4249" s="55"/>
      <c r="AA4249" s="55"/>
      <c r="AB4249" s="55"/>
      <c r="AC4249" s="55"/>
      <c r="AD4249" s="55"/>
      <c r="AE4249" s="55"/>
      <c r="AF4249" s="55"/>
    </row>
    <row r="4251" spans="2:32">
      <c r="B4251" s="55"/>
      <c r="C4251" s="55"/>
      <c r="D4251" s="55"/>
      <c r="E4251" s="55"/>
      <c r="F4251" s="55"/>
      <c r="G4251" s="55"/>
      <c r="H4251" s="55"/>
      <c r="I4251" s="55"/>
      <c r="J4251" s="55"/>
      <c r="K4251" s="55"/>
      <c r="L4251" s="55"/>
      <c r="M4251" s="55"/>
      <c r="N4251" s="55"/>
      <c r="O4251" s="55"/>
      <c r="P4251" s="55"/>
      <c r="Q4251" s="55"/>
      <c r="R4251" s="55"/>
      <c r="S4251" s="55"/>
      <c r="T4251" s="55"/>
      <c r="U4251" s="55"/>
      <c r="V4251" s="55"/>
      <c r="W4251" s="55"/>
      <c r="X4251" s="55"/>
      <c r="Y4251" s="55"/>
      <c r="Z4251" s="55"/>
      <c r="AA4251" s="55"/>
      <c r="AB4251" s="55"/>
      <c r="AC4251" s="55"/>
      <c r="AD4251" s="55"/>
      <c r="AE4251" s="55"/>
      <c r="AF4251" s="55"/>
    </row>
    <row r="4252" spans="2:32">
      <c r="B4252" s="242"/>
      <c r="C4252" s="242"/>
      <c r="D4252" s="242"/>
      <c r="E4252" s="242"/>
      <c r="F4252" s="242"/>
      <c r="G4252" s="242"/>
      <c r="H4252" s="242"/>
      <c r="I4252" s="242"/>
      <c r="J4252" s="242"/>
      <c r="K4252" s="242"/>
      <c r="L4252" s="242"/>
      <c r="M4252" s="242"/>
      <c r="N4252" s="242"/>
      <c r="O4252" s="242"/>
      <c r="P4252" s="242"/>
      <c r="Q4252" s="242"/>
      <c r="R4252" s="242"/>
      <c r="S4252" s="242"/>
      <c r="T4252" s="242"/>
      <c r="U4252" s="242"/>
      <c r="V4252" s="242"/>
      <c r="W4252" s="242"/>
      <c r="X4252" s="242"/>
      <c r="Y4252" s="242"/>
      <c r="Z4252" s="242"/>
      <c r="AA4252" s="242"/>
      <c r="AB4252" s="242"/>
      <c r="AC4252" s="242"/>
      <c r="AD4252" s="242"/>
      <c r="AE4252" s="242"/>
      <c r="AF4252" s="242"/>
    </row>
    <row r="4371" spans="2:32">
      <c r="B4371" s="55"/>
      <c r="C4371" s="55"/>
      <c r="D4371" s="55"/>
      <c r="E4371" s="55"/>
      <c r="F4371" s="55"/>
      <c r="G4371" s="55"/>
      <c r="H4371" s="55"/>
      <c r="I4371" s="55"/>
      <c r="J4371" s="55"/>
      <c r="K4371" s="55"/>
      <c r="L4371" s="55"/>
      <c r="M4371" s="55"/>
      <c r="N4371" s="55"/>
      <c r="O4371" s="55"/>
      <c r="P4371" s="55"/>
      <c r="Q4371" s="55"/>
      <c r="R4371" s="55"/>
      <c r="S4371" s="55"/>
      <c r="T4371" s="55"/>
      <c r="U4371" s="55"/>
      <c r="V4371" s="55"/>
      <c r="W4371" s="55"/>
      <c r="X4371" s="55"/>
      <c r="Y4371" s="55"/>
      <c r="Z4371" s="55"/>
      <c r="AA4371" s="55"/>
      <c r="AB4371" s="55"/>
      <c r="AC4371" s="55"/>
      <c r="AD4371" s="55"/>
      <c r="AE4371" s="55"/>
      <c r="AF4371" s="55"/>
    </row>
    <row r="4374" spans="2:32">
      <c r="B4374" s="55"/>
      <c r="C4374" s="55"/>
      <c r="D4374" s="55"/>
      <c r="E4374" s="55"/>
      <c r="F4374" s="55"/>
      <c r="G4374" s="55"/>
      <c r="H4374" s="55"/>
      <c r="I4374" s="55"/>
      <c r="J4374" s="55"/>
      <c r="K4374" s="55"/>
      <c r="L4374" s="55"/>
      <c r="M4374" s="55"/>
      <c r="N4374" s="55"/>
      <c r="O4374" s="55"/>
      <c r="P4374" s="55"/>
      <c r="Q4374" s="55"/>
      <c r="R4374" s="55"/>
      <c r="S4374" s="55"/>
      <c r="T4374" s="55"/>
      <c r="U4374" s="55"/>
      <c r="V4374" s="55"/>
      <c r="W4374" s="55"/>
      <c r="X4374" s="55"/>
      <c r="Y4374" s="55"/>
      <c r="Z4374" s="55"/>
      <c r="AA4374" s="55"/>
      <c r="AB4374" s="55"/>
      <c r="AC4374" s="55"/>
      <c r="AD4374" s="55"/>
      <c r="AE4374" s="55"/>
      <c r="AF4374" s="55"/>
    </row>
    <row r="4376" spans="2:32">
      <c r="B4376" s="55"/>
      <c r="C4376" s="55"/>
      <c r="D4376" s="55"/>
      <c r="E4376" s="55"/>
      <c r="F4376" s="55"/>
      <c r="G4376" s="55"/>
      <c r="H4376" s="55"/>
      <c r="I4376" s="55"/>
      <c r="J4376" s="55"/>
      <c r="K4376" s="55"/>
      <c r="L4376" s="55"/>
      <c r="M4376" s="55"/>
      <c r="N4376" s="55"/>
      <c r="O4376" s="55"/>
      <c r="P4376" s="55"/>
      <c r="Q4376" s="55"/>
      <c r="R4376" s="55"/>
      <c r="S4376" s="55"/>
      <c r="T4376" s="55"/>
      <c r="U4376" s="55"/>
      <c r="V4376" s="55"/>
      <c r="W4376" s="55"/>
      <c r="X4376" s="55"/>
      <c r="Y4376" s="55"/>
      <c r="Z4376" s="55"/>
      <c r="AA4376" s="55"/>
      <c r="AB4376" s="55"/>
      <c r="AC4376" s="55"/>
      <c r="AD4376" s="55"/>
      <c r="AE4376" s="55"/>
      <c r="AF4376" s="55"/>
    </row>
    <row r="4377" spans="2:32">
      <c r="B4377" s="242"/>
      <c r="C4377" s="242"/>
      <c r="D4377" s="242"/>
      <c r="E4377" s="242"/>
      <c r="F4377" s="242"/>
      <c r="G4377" s="242"/>
      <c r="H4377" s="242"/>
      <c r="I4377" s="242"/>
      <c r="J4377" s="242"/>
      <c r="K4377" s="242"/>
      <c r="L4377" s="242"/>
      <c r="M4377" s="242"/>
      <c r="N4377" s="242"/>
      <c r="O4377" s="242"/>
      <c r="P4377" s="242"/>
      <c r="Q4377" s="242"/>
      <c r="R4377" s="242"/>
      <c r="S4377" s="242"/>
      <c r="T4377" s="242"/>
      <c r="U4377" s="242"/>
      <c r="V4377" s="242"/>
      <c r="W4377" s="242"/>
      <c r="X4377" s="242"/>
      <c r="Y4377" s="242"/>
      <c r="Z4377" s="242"/>
      <c r="AA4377" s="242"/>
      <c r="AB4377" s="242"/>
      <c r="AC4377" s="242"/>
      <c r="AD4377" s="242"/>
      <c r="AE4377" s="242"/>
      <c r="AF4377" s="242"/>
    </row>
    <row r="4499" spans="2:32">
      <c r="B4499" s="55"/>
      <c r="C4499" s="55"/>
      <c r="D4499" s="55"/>
      <c r="E4499" s="55"/>
      <c r="F4499" s="55"/>
      <c r="G4499" s="55"/>
      <c r="H4499" s="55"/>
      <c r="I4499" s="55"/>
      <c r="J4499" s="55"/>
      <c r="K4499" s="55"/>
      <c r="L4499" s="55"/>
      <c r="M4499" s="55"/>
      <c r="N4499" s="55"/>
      <c r="O4499" s="55"/>
      <c r="P4499" s="55"/>
      <c r="Q4499" s="55"/>
      <c r="R4499" s="55"/>
      <c r="S4499" s="55"/>
      <c r="T4499" s="55"/>
      <c r="U4499" s="55"/>
      <c r="V4499" s="55"/>
      <c r="W4499" s="55"/>
      <c r="X4499" s="55"/>
      <c r="Y4499" s="55"/>
      <c r="Z4499" s="55"/>
      <c r="AA4499" s="55"/>
      <c r="AB4499" s="55"/>
      <c r="AC4499" s="55"/>
      <c r="AD4499" s="55"/>
      <c r="AE4499" s="55"/>
      <c r="AF4499" s="55"/>
    </row>
    <row r="4501" spans="2:32">
      <c r="B4501" s="55"/>
      <c r="C4501" s="55"/>
      <c r="D4501" s="55"/>
      <c r="E4501" s="55"/>
      <c r="F4501" s="55"/>
      <c r="G4501" s="55"/>
      <c r="H4501" s="55"/>
      <c r="I4501" s="55"/>
      <c r="J4501" s="55"/>
      <c r="K4501" s="55"/>
      <c r="L4501" s="55"/>
      <c r="M4501" s="55"/>
      <c r="N4501" s="55"/>
      <c r="O4501" s="55"/>
      <c r="P4501" s="55"/>
      <c r="Q4501" s="55"/>
      <c r="R4501" s="55"/>
      <c r="S4501" s="55"/>
      <c r="T4501" s="55"/>
      <c r="U4501" s="55"/>
      <c r="V4501" s="55"/>
      <c r="W4501" s="55"/>
      <c r="X4501" s="55"/>
      <c r="Y4501" s="55"/>
      <c r="Z4501" s="55"/>
      <c r="AA4501" s="55"/>
      <c r="AB4501" s="55"/>
      <c r="AC4501" s="55"/>
      <c r="AD4501" s="55"/>
      <c r="AE4501" s="55"/>
      <c r="AF4501" s="55"/>
    </row>
    <row r="4502" spans="2:32">
      <c r="B4502" s="242"/>
      <c r="C4502" s="242"/>
      <c r="D4502" s="242"/>
      <c r="E4502" s="242"/>
      <c r="F4502" s="242"/>
      <c r="G4502" s="242"/>
      <c r="H4502" s="242"/>
      <c r="I4502" s="242"/>
      <c r="J4502" s="242"/>
      <c r="K4502" s="242"/>
      <c r="L4502" s="242"/>
      <c r="M4502" s="242"/>
      <c r="N4502" s="242"/>
      <c r="O4502" s="242"/>
      <c r="P4502" s="242"/>
      <c r="Q4502" s="242"/>
      <c r="R4502" s="242"/>
      <c r="S4502" s="242"/>
      <c r="T4502" s="242"/>
      <c r="U4502" s="242"/>
      <c r="V4502" s="242"/>
      <c r="W4502" s="242"/>
      <c r="X4502" s="242"/>
      <c r="Y4502" s="242"/>
      <c r="Z4502" s="242"/>
      <c r="AA4502" s="242"/>
      <c r="AB4502" s="242"/>
      <c r="AC4502" s="242"/>
      <c r="AD4502" s="242"/>
      <c r="AE4502" s="242"/>
      <c r="AF4502" s="242"/>
    </row>
  </sheetData>
  <mergeCells count="29">
    <mergeCell ref="B75:AG75"/>
    <mergeCell ref="B4127:AF4127"/>
    <mergeCell ref="B4252:AF4252"/>
    <mergeCell ref="B4377:AF4377"/>
    <mergeCell ref="B4502:AF4502"/>
    <mergeCell ref="B3393:AF3393"/>
    <mergeCell ref="B3502:AF3502"/>
    <mergeCell ref="B3627:AF3627"/>
    <mergeCell ref="B3752:AF3752"/>
    <mergeCell ref="B3877:AF3877"/>
    <mergeCell ref="B4002:AF4002"/>
    <mergeCell ref="B3076:AF3076"/>
    <mergeCell ref="B735:AF735"/>
    <mergeCell ref="B911:AF911"/>
    <mergeCell ref="B994:AF994"/>
    <mergeCell ref="B1096:AF1096"/>
    <mergeCell ref="B2425:AF2425"/>
    <mergeCell ref="B2745:AF2745"/>
    <mergeCell ref="B663:AF663"/>
    <mergeCell ref="B117:AF117"/>
    <mergeCell ref="B259:AF259"/>
    <mergeCell ref="B339:AF339"/>
    <mergeCell ref="B452:AF452"/>
    <mergeCell ref="B565:AF565"/>
    <mergeCell ref="B1194:AF1194"/>
    <mergeCell ref="B1294:AF1294"/>
    <mergeCell ref="B1590:AF1590"/>
    <mergeCell ref="B1813:AF1813"/>
    <mergeCell ref="B2090:AF209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77962-4995-4471-BA2F-5AD6B902A0DD}">
  <dimension ref="A1:AH4510"/>
  <sheetViews>
    <sheetView topLeftCell="B1" workbookViewId="0">
      <selection activeCell="B29" sqref="B29"/>
    </sheetView>
  </sheetViews>
  <sheetFormatPr defaultRowHeight="15"/>
  <cols>
    <col min="1" max="1" width="20.85546875" hidden="1" customWidth="1"/>
    <col min="2" max="2" width="45.7109375" customWidth="1"/>
  </cols>
  <sheetData>
    <row r="1" spans="1:33" ht="15" customHeight="1" thickBot="1">
      <c r="B1" s="82" t="s">
        <v>918</v>
      </c>
      <c r="C1" s="86">
        <v>2022</v>
      </c>
      <c r="D1" s="86">
        <v>2023</v>
      </c>
      <c r="E1" s="86">
        <v>2024</v>
      </c>
      <c r="F1" s="86">
        <v>2025</v>
      </c>
      <c r="G1" s="86">
        <v>2026</v>
      </c>
      <c r="H1" s="86">
        <v>2027</v>
      </c>
      <c r="I1" s="86">
        <v>2028</v>
      </c>
      <c r="J1" s="86">
        <v>2029</v>
      </c>
      <c r="K1" s="86">
        <v>2030</v>
      </c>
      <c r="L1" s="86">
        <v>2031</v>
      </c>
      <c r="M1" s="86">
        <v>2032</v>
      </c>
      <c r="N1" s="86">
        <v>2033</v>
      </c>
      <c r="O1" s="86">
        <v>2034</v>
      </c>
      <c r="P1" s="86">
        <v>2035</v>
      </c>
      <c r="Q1" s="86">
        <v>2036</v>
      </c>
      <c r="R1" s="86">
        <v>2037</v>
      </c>
      <c r="S1" s="86">
        <v>2038</v>
      </c>
      <c r="T1" s="86">
        <v>2039</v>
      </c>
      <c r="U1" s="86">
        <v>2040</v>
      </c>
      <c r="V1" s="86">
        <v>2041</v>
      </c>
      <c r="W1" s="86">
        <v>2042</v>
      </c>
      <c r="X1" s="86">
        <v>2043</v>
      </c>
      <c r="Y1" s="86">
        <v>2044</v>
      </c>
      <c r="Z1" s="86">
        <v>2045</v>
      </c>
      <c r="AA1" s="86">
        <v>2046</v>
      </c>
      <c r="AB1" s="86">
        <v>2047</v>
      </c>
      <c r="AC1" s="86">
        <v>2048</v>
      </c>
      <c r="AD1" s="86">
        <v>2049</v>
      </c>
      <c r="AE1" s="86">
        <v>2050</v>
      </c>
    </row>
    <row r="2" spans="1:33" ht="15" customHeight="1" thickTop="1"/>
    <row r="3" spans="1:33" ht="15" customHeight="1">
      <c r="C3" s="102" t="s">
        <v>292</v>
      </c>
      <c r="D3" s="102" t="s">
        <v>919</v>
      </c>
      <c r="E3" s="87"/>
      <c r="F3" s="87"/>
      <c r="G3" s="87"/>
    </row>
    <row r="4" spans="1:33" ht="15" customHeight="1">
      <c r="C4" s="102" t="s">
        <v>293</v>
      </c>
      <c r="D4" s="102" t="s">
        <v>920</v>
      </c>
      <c r="E4" s="87"/>
      <c r="F4" s="87"/>
      <c r="G4" s="102" t="s">
        <v>921</v>
      </c>
    </row>
    <row r="5" spans="1:33" ht="15" customHeight="1">
      <c r="C5" s="102" t="s">
        <v>295</v>
      </c>
      <c r="D5" s="102" t="s">
        <v>922</v>
      </c>
      <c r="E5" s="87"/>
      <c r="F5" s="87"/>
      <c r="G5" s="87"/>
    </row>
    <row r="6" spans="1:33" ht="15" customHeight="1">
      <c r="C6" s="102" t="s">
        <v>296</v>
      </c>
      <c r="D6" s="87"/>
      <c r="E6" s="102" t="s">
        <v>923</v>
      </c>
      <c r="F6" s="87"/>
      <c r="G6" s="87"/>
    </row>
    <row r="7" spans="1:33" ht="12" customHeight="1"/>
    <row r="8" spans="1:33" ht="12" customHeight="1"/>
    <row r="9" spans="1:33" ht="12" customHeight="1"/>
    <row r="10" spans="1:33" ht="15" customHeight="1">
      <c r="A10" s="13" t="s">
        <v>1619</v>
      </c>
      <c r="B10" s="111" t="s">
        <v>1620</v>
      </c>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75" t="s">
        <v>925</v>
      </c>
      <c r="AG10" s="19"/>
    </row>
    <row r="11" spans="1:33" ht="15" customHeight="1">
      <c r="B11" s="112" t="s">
        <v>1621</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75" t="s">
        <v>926</v>
      </c>
      <c r="AG11" s="19"/>
    </row>
    <row r="12" spans="1:33" ht="15" customHeight="1">
      <c r="B12" s="112"/>
      <c r="C12" s="169"/>
      <c r="D12" s="169"/>
      <c r="E12" s="169"/>
      <c r="F12" s="169"/>
      <c r="G12" s="169"/>
      <c r="H12" s="169"/>
      <c r="I12" s="169"/>
      <c r="J12" s="169"/>
      <c r="K12" s="169"/>
      <c r="L12" s="169"/>
      <c r="M12" s="169"/>
      <c r="N12" s="169"/>
      <c r="O12" s="169"/>
      <c r="P12" s="169"/>
      <c r="Q12" s="169"/>
      <c r="R12" s="169"/>
      <c r="S12" s="169"/>
      <c r="T12" s="169"/>
      <c r="U12" s="169"/>
      <c r="V12" s="169"/>
      <c r="W12" s="169"/>
      <c r="X12" s="169"/>
      <c r="Y12" s="169"/>
      <c r="Z12" s="169"/>
      <c r="AA12" s="169"/>
      <c r="AB12" s="169"/>
      <c r="AC12" s="169"/>
      <c r="AD12" s="169"/>
      <c r="AE12" s="169"/>
      <c r="AF12" s="175" t="s">
        <v>927</v>
      </c>
      <c r="AG12" s="19"/>
    </row>
    <row r="13" spans="1:33" ht="15" customHeight="1" thickBot="1">
      <c r="B13" s="113" t="s">
        <v>553</v>
      </c>
      <c r="C13" s="113">
        <v>2022</v>
      </c>
      <c r="D13" s="113">
        <v>2023</v>
      </c>
      <c r="E13" s="113">
        <v>2024</v>
      </c>
      <c r="F13" s="113">
        <v>2025</v>
      </c>
      <c r="G13" s="113">
        <v>2026</v>
      </c>
      <c r="H13" s="113">
        <v>2027</v>
      </c>
      <c r="I13" s="113">
        <v>2028</v>
      </c>
      <c r="J13" s="113">
        <v>2029</v>
      </c>
      <c r="K13" s="113">
        <v>2030</v>
      </c>
      <c r="L13" s="113">
        <v>2031</v>
      </c>
      <c r="M13" s="113">
        <v>2032</v>
      </c>
      <c r="N13" s="113">
        <v>2033</v>
      </c>
      <c r="O13" s="113">
        <v>2034</v>
      </c>
      <c r="P13" s="113">
        <v>2035</v>
      </c>
      <c r="Q13" s="113">
        <v>2036</v>
      </c>
      <c r="R13" s="113">
        <v>2037</v>
      </c>
      <c r="S13" s="113">
        <v>2038</v>
      </c>
      <c r="T13" s="113">
        <v>2039</v>
      </c>
      <c r="U13" s="113">
        <v>2040</v>
      </c>
      <c r="V13" s="113">
        <v>2041</v>
      </c>
      <c r="W13" s="113">
        <v>2042</v>
      </c>
      <c r="X13" s="113">
        <v>2043</v>
      </c>
      <c r="Y13" s="113">
        <v>2044</v>
      </c>
      <c r="Z13" s="113">
        <v>2045</v>
      </c>
      <c r="AA13" s="113">
        <v>2046</v>
      </c>
      <c r="AB13" s="113">
        <v>2047</v>
      </c>
      <c r="AC13" s="113">
        <v>2048</v>
      </c>
      <c r="AD13" s="113">
        <v>2049</v>
      </c>
      <c r="AE13" s="113">
        <v>2050</v>
      </c>
      <c r="AF13" s="114">
        <v>2050</v>
      </c>
      <c r="AG13" s="19"/>
    </row>
    <row r="14" spans="1:33" ht="15" customHeight="1" thickTop="1">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row>
    <row r="15" spans="1:33" ht="15" customHeight="1">
      <c r="B15" s="115" t="s">
        <v>939</v>
      </c>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row>
    <row r="16" spans="1:33" ht="15" customHeight="1">
      <c r="B16" s="115" t="s">
        <v>555</v>
      </c>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row>
    <row r="17" spans="1:33" ht="15" customHeight="1">
      <c r="A17" s="13" t="s">
        <v>1622</v>
      </c>
      <c r="B17" s="108" t="s">
        <v>941</v>
      </c>
      <c r="C17" s="110">
        <v>5006.548828</v>
      </c>
      <c r="D17" s="110">
        <v>4623.4965819999998</v>
      </c>
      <c r="E17" s="110">
        <v>4322.0991210000002</v>
      </c>
      <c r="F17" s="110">
        <v>4050.3803710000002</v>
      </c>
      <c r="G17" s="110">
        <v>3798.4448240000002</v>
      </c>
      <c r="H17" s="110">
        <v>3573.9875489999999</v>
      </c>
      <c r="I17" s="110">
        <v>3375.2902829999998</v>
      </c>
      <c r="J17" s="110">
        <v>3201.9536130000001</v>
      </c>
      <c r="K17" s="110">
        <v>3049.9338379999999</v>
      </c>
      <c r="L17" s="110">
        <v>2915.8713379999999</v>
      </c>
      <c r="M17" s="110">
        <v>2799.1982419999999</v>
      </c>
      <c r="N17" s="110">
        <v>2695.3247070000002</v>
      </c>
      <c r="O17" s="110">
        <v>2605.9509280000002</v>
      </c>
      <c r="P17" s="110">
        <v>2531.272461</v>
      </c>
      <c r="Q17" s="110">
        <v>2471.8771969999998</v>
      </c>
      <c r="R17" s="110">
        <v>2420.798828</v>
      </c>
      <c r="S17" s="110">
        <v>2375.9213869999999</v>
      </c>
      <c r="T17" s="110">
        <v>2335.8723140000002</v>
      </c>
      <c r="U17" s="110">
        <v>2299.6142580000001</v>
      </c>
      <c r="V17" s="110">
        <v>2263.0639649999998</v>
      </c>
      <c r="W17" s="110">
        <v>2226.7246089999999</v>
      </c>
      <c r="X17" s="110">
        <v>2188.9047850000002</v>
      </c>
      <c r="Y17" s="110">
        <v>2153.0827640000002</v>
      </c>
      <c r="Z17" s="110">
        <v>2121.883057</v>
      </c>
      <c r="AA17" s="110">
        <v>2098.4035640000002</v>
      </c>
      <c r="AB17" s="110">
        <v>2073.5654300000001</v>
      </c>
      <c r="AC17" s="110">
        <v>2048.201172</v>
      </c>
      <c r="AD17" s="110">
        <v>2023.400879</v>
      </c>
      <c r="AE17" s="110">
        <v>2001.2680660000001</v>
      </c>
      <c r="AF17" s="104">
        <v>-3.2217999999999997E-2</v>
      </c>
      <c r="AG17" s="19"/>
    </row>
    <row r="18" spans="1:33" ht="15" customHeight="1">
      <c r="A18" s="13" t="s">
        <v>1623</v>
      </c>
      <c r="B18" s="108" t="s">
        <v>943</v>
      </c>
      <c r="C18" s="110">
        <v>16.267254000000001</v>
      </c>
      <c r="D18" s="110">
        <v>14.041601</v>
      </c>
      <c r="E18" s="110">
        <v>12.078984</v>
      </c>
      <c r="F18" s="110">
        <v>10.340630000000001</v>
      </c>
      <c r="G18" s="110">
        <v>8.8101280000000006</v>
      </c>
      <c r="H18" s="110">
        <v>7.4528740000000004</v>
      </c>
      <c r="I18" s="110">
        <v>6.2475370000000003</v>
      </c>
      <c r="J18" s="110">
        <v>5.194445</v>
      </c>
      <c r="K18" s="110">
        <v>4.2915020000000004</v>
      </c>
      <c r="L18" s="110">
        <v>3.5278659999999999</v>
      </c>
      <c r="M18" s="110">
        <v>2.8928690000000001</v>
      </c>
      <c r="N18" s="110">
        <v>2.3767160000000001</v>
      </c>
      <c r="O18" s="110">
        <v>1.9656169999999999</v>
      </c>
      <c r="P18" s="110">
        <v>1.6437999999999999</v>
      </c>
      <c r="Q18" s="110">
        <v>1.3933960000000001</v>
      </c>
      <c r="R18" s="110">
        <v>1.1985239999999999</v>
      </c>
      <c r="S18" s="110">
        <v>1.0473939999999999</v>
      </c>
      <c r="T18" s="110">
        <v>0.92833699999999997</v>
      </c>
      <c r="U18" s="110">
        <v>0.82880399999999999</v>
      </c>
      <c r="V18" s="110">
        <v>0.74240799999999996</v>
      </c>
      <c r="W18" s="110">
        <v>0.66700499999999996</v>
      </c>
      <c r="X18" s="110">
        <v>0.60045899999999996</v>
      </c>
      <c r="Y18" s="110">
        <v>0.54111399999999998</v>
      </c>
      <c r="Z18" s="110">
        <v>0.48800300000000002</v>
      </c>
      <c r="AA18" s="110">
        <v>0.44044299999999997</v>
      </c>
      <c r="AB18" s="110">
        <v>0.39783000000000002</v>
      </c>
      <c r="AC18" s="110">
        <v>0.359624</v>
      </c>
      <c r="AD18" s="110">
        <v>0.32534800000000003</v>
      </c>
      <c r="AE18" s="110">
        <v>0.29457699999999998</v>
      </c>
      <c r="AF18" s="104">
        <v>-0.13347400000000001</v>
      </c>
      <c r="AG18" s="19"/>
    </row>
    <row r="19" spans="1:33" ht="15" customHeight="1">
      <c r="A19" s="13" t="s">
        <v>1624</v>
      </c>
      <c r="B19" s="108" t="s">
        <v>945</v>
      </c>
      <c r="C19" s="110">
        <v>5022.8159180000002</v>
      </c>
      <c r="D19" s="110">
        <v>4637.5380859999996</v>
      </c>
      <c r="E19" s="110">
        <v>4334.1782229999999</v>
      </c>
      <c r="F19" s="110">
        <v>4060.7209469999998</v>
      </c>
      <c r="G19" s="110">
        <v>3807.2548830000001</v>
      </c>
      <c r="H19" s="110">
        <v>3581.4404300000001</v>
      </c>
      <c r="I19" s="110">
        <v>3381.5378420000002</v>
      </c>
      <c r="J19" s="110">
        <v>3207.1479490000002</v>
      </c>
      <c r="K19" s="110">
        <v>3054.2253420000002</v>
      </c>
      <c r="L19" s="110">
        <v>2919.3991700000001</v>
      </c>
      <c r="M19" s="110">
        <v>2802.0910640000002</v>
      </c>
      <c r="N19" s="110">
        <v>2697.7014159999999</v>
      </c>
      <c r="O19" s="110">
        <v>2607.9165039999998</v>
      </c>
      <c r="P19" s="110">
        <v>2532.91626</v>
      </c>
      <c r="Q19" s="110">
        <v>2473.2705080000001</v>
      </c>
      <c r="R19" s="110">
        <v>2421.9973140000002</v>
      </c>
      <c r="S19" s="110">
        <v>2376.96875</v>
      </c>
      <c r="T19" s="110">
        <v>2336.8005370000001</v>
      </c>
      <c r="U19" s="110">
        <v>2300.443115</v>
      </c>
      <c r="V19" s="110">
        <v>2263.8063959999999</v>
      </c>
      <c r="W19" s="110">
        <v>2227.3916020000001</v>
      </c>
      <c r="X19" s="110">
        <v>2189.5051269999999</v>
      </c>
      <c r="Y19" s="110">
        <v>2153.623779</v>
      </c>
      <c r="Z19" s="110">
        <v>2122.3710940000001</v>
      </c>
      <c r="AA19" s="110">
        <v>2098.8439939999998</v>
      </c>
      <c r="AB19" s="110">
        <v>2073.9633789999998</v>
      </c>
      <c r="AC19" s="110">
        <v>2048.5607909999999</v>
      </c>
      <c r="AD19" s="110">
        <v>2023.7261960000001</v>
      </c>
      <c r="AE19" s="110">
        <v>2001.5626219999999</v>
      </c>
      <c r="AF19" s="104">
        <v>-3.2325E-2</v>
      </c>
      <c r="AG19" s="19"/>
    </row>
    <row r="20" spans="1:33" ht="15" customHeight="1">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row>
    <row r="21" spans="1:33" ht="15" customHeight="1">
      <c r="B21" s="115" t="s">
        <v>563</v>
      </c>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row>
    <row r="22" spans="1:33" ht="15" customHeight="1">
      <c r="A22" s="13" t="s">
        <v>1625</v>
      </c>
      <c r="B22" s="108" t="s">
        <v>947</v>
      </c>
      <c r="C22" s="110">
        <v>260.40920999999997</v>
      </c>
      <c r="D22" s="110">
        <v>233.988113</v>
      </c>
      <c r="E22" s="110">
        <v>209.63816800000001</v>
      </c>
      <c r="F22" s="110">
        <v>186.641312</v>
      </c>
      <c r="G22" s="110">
        <v>165.97789</v>
      </c>
      <c r="H22" s="110">
        <v>147.821091</v>
      </c>
      <c r="I22" s="110">
        <v>132.07270800000001</v>
      </c>
      <c r="J22" s="110">
        <v>118.785217</v>
      </c>
      <c r="K22" s="110">
        <v>107.733772</v>
      </c>
      <c r="L22" s="110">
        <v>98.722213999999994</v>
      </c>
      <c r="M22" s="110">
        <v>91.63073</v>
      </c>
      <c r="N22" s="110">
        <v>86.220878999999996</v>
      </c>
      <c r="O22" s="110">
        <v>82.223006999999996</v>
      </c>
      <c r="P22" s="110">
        <v>79.438202000000004</v>
      </c>
      <c r="Q22" s="110">
        <v>77.735916000000003</v>
      </c>
      <c r="R22" s="110">
        <v>76.541740000000004</v>
      </c>
      <c r="S22" s="110">
        <v>75.666542000000007</v>
      </c>
      <c r="T22" s="110">
        <v>75.034683000000001</v>
      </c>
      <c r="U22" s="110">
        <v>74.555442999999997</v>
      </c>
      <c r="V22" s="110">
        <v>74.032272000000006</v>
      </c>
      <c r="W22" s="110">
        <v>73.489875999999995</v>
      </c>
      <c r="X22" s="110">
        <v>72.862831</v>
      </c>
      <c r="Y22" s="110">
        <v>72.320983999999996</v>
      </c>
      <c r="Z22" s="110">
        <v>71.990898000000001</v>
      </c>
      <c r="AA22" s="110">
        <v>72.008469000000005</v>
      </c>
      <c r="AB22" s="110">
        <v>71.941269000000005</v>
      </c>
      <c r="AC22" s="110">
        <v>71.822685000000007</v>
      </c>
      <c r="AD22" s="110">
        <v>71.715027000000006</v>
      </c>
      <c r="AE22" s="110">
        <v>71.534599</v>
      </c>
      <c r="AF22" s="104">
        <v>-4.5096999999999998E-2</v>
      </c>
      <c r="AG22" s="19"/>
    </row>
    <row r="23" spans="1:33" ht="15" customHeight="1">
      <c r="A23" s="13" t="s">
        <v>1626</v>
      </c>
      <c r="B23" s="108" t="s">
        <v>949</v>
      </c>
      <c r="C23" s="110">
        <v>11.328023999999999</v>
      </c>
      <c r="D23" s="110">
        <v>11.751799</v>
      </c>
      <c r="E23" s="110">
        <v>12.242355999999999</v>
      </c>
      <c r="F23" s="110">
        <v>12.619923999999999</v>
      </c>
      <c r="G23" s="110">
        <v>12.897100999999999</v>
      </c>
      <c r="H23" s="110">
        <v>13.181957000000001</v>
      </c>
      <c r="I23" s="110">
        <v>13.471306999999999</v>
      </c>
      <c r="J23" s="110">
        <v>13.783559</v>
      </c>
      <c r="K23" s="110">
        <v>14.123207000000001</v>
      </c>
      <c r="L23" s="110">
        <v>14.488545999999999</v>
      </c>
      <c r="M23" s="110">
        <v>14.888897999999999</v>
      </c>
      <c r="N23" s="110">
        <v>15.317131</v>
      </c>
      <c r="O23" s="110">
        <v>15.792070000000001</v>
      </c>
      <c r="P23" s="110">
        <v>16.327549000000001</v>
      </c>
      <c r="Q23" s="110">
        <v>16.936695</v>
      </c>
      <c r="R23" s="110">
        <v>17.576630000000002</v>
      </c>
      <c r="S23" s="110">
        <v>18.235157000000001</v>
      </c>
      <c r="T23" s="110">
        <v>18.903063</v>
      </c>
      <c r="U23" s="110">
        <v>19.57601</v>
      </c>
      <c r="V23" s="110">
        <v>20.217279000000001</v>
      </c>
      <c r="W23" s="110">
        <v>20.833856999999998</v>
      </c>
      <c r="X23" s="110">
        <v>21.407917000000001</v>
      </c>
      <c r="Y23" s="110">
        <v>21.978210000000001</v>
      </c>
      <c r="Z23" s="110">
        <v>22.581918999999999</v>
      </c>
      <c r="AA23" s="110">
        <v>23.266811000000001</v>
      </c>
      <c r="AB23" s="110">
        <v>23.926888000000002</v>
      </c>
      <c r="AC23" s="110">
        <v>24.574036</v>
      </c>
      <c r="AD23" s="110">
        <v>25.223347</v>
      </c>
      <c r="AE23" s="110">
        <v>25.902096</v>
      </c>
      <c r="AF23" s="104">
        <v>2.9978000000000001E-2</v>
      </c>
      <c r="AG23" s="19"/>
    </row>
    <row r="24" spans="1:33" ht="15" customHeight="1">
      <c r="A24" s="13" t="s">
        <v>1627</v>
      </c>
      <c r="B24" s="108" t="s">
        <v>951</v>
      </c>
      <c r="C24" s="110">
        <v>17.462101000000001</v>
      </c>
      <c r="D24" s="110">
        <v>18.744710999999999</v>
      </c>
      <c r="E24" s="110">
        <v>21.541321</v>
      </c>
      <c r="F24" s="110">
        <v>25.222059000000002</v>
      </c>
      <c r="G24" s="110">
        <v>29.118895999999999</v>
      </c>
      <c r="H24" s="110">
        <v>33.205460000000002</v>
      </c>
      <c r="I24" s="110">
        <v>37.426132000000003</v>
      </c>
      <c r="J24" s="110">
        <v>41.846263999999998</v>
      </c>
      <c r="K24" s="110">
        <v>46.466693999999997</v>
      </c>
      <c r="L24" s="110">
        <v>51.259414999999997</v>
      </c>
      <c r="M24" s="110">
        <v>56.274909999999998</v>
      </c>
      <c r="N24" s="110">
        <v>61.416988000000003</v>
      </c>
      <c r="O24" s="110">
        <v>66.797652999999997</v>
      </c>
      <c r="P24" s="110">
        <v>72.494193999999993</v>
      </c>
      <c r="Q24" s="110">
        <v>78.615684999999999</v>
      </c>
      <c r="R24" s="110">
        <v>84.929885999999996</v>
      </c>
      <c r="S24" s="110">
        <v>91.387435999999994</v>
      </c>
      <c r="T24" s="110">
        <v>97.968834000000001</v>
      </c>
      <c r="U24" s="110">
        <v>104.64284499999999</v>
      </c>
      <c r="V24" s="110">
        <v>111.18373099999999</v>
      </c>
      <c r="W24" s="110">
        <v>117.624878</v>
      </c>
      <c r="X24" s="110">
        <v>123.84116400000001</v>
      </c>
      <c r="Y24" s="110">
        <v>130.079071</v>
      </c>
      <c r="Z24" s="110">
        <v>136.56813</v>
      </c>
      <c r="AA24" s="110">
        <v>143.622345</v>
      </c>
      <c r="AB24" s="110">
        <v>150.508972</v>
      </c>
      <c r="AC24" s="110">
        <v>157.309113</v>
      </c>
      <c r="AD24" s="110">
        <v>164.12808200000001</v>
      </c>
      <c r="AE24" s="110">
        <v>171.15566999999999</v>
      </c>
      <c r="AF24" s="104">
        <v>8.4933999999999996E-2</v>
      </c>
      <c r="AG24" s="19"/>
    </row>
    <row r="25" spans="1:33" ht="15" customHeight="1">
      <c r="A25" s="13" t="s">
        <v>1628</v>
      </c>
      <c r="B25" s="108" t="s">
        <v>953</v>
      </c>
      <c r="C25" s="110">
        <v>55.467815000000002</v>
      </c>
      <c r="D25" s="110">
        <v>63.862431000000001</v>
      </c>
      <c r="E25" s="110">
        <v>72.749718000000001</v>
      </c>
      <c r="F25" s="110">
        <v>81.883339000000007</v>
      </c>
      <c r="G25" s="110">
        <v>90.405708000000004</v>
      </c>
      <c r="H25" s="110">
        <v>98.471451000000002</v>
      </c>
      <c r="I25" s="110">
        <v>106.067009</v>
      </c>
      <c r="J25" s="110">
        <v>113.402885</v>
      </c>
      <c r="K25" s="110">
        <v>120.48434399999999</v>
      </c>
      <c r="L25" s="110">
        <v>127.294693</v>
      </c>
      <c r="M25" s="110">
        <v>133.98381000000001</v>
      </c>
      <c r="N25" s="110">
        <v>140.44589199999999</v>
      </c>
      <c r="O25" s="110">
        <v>146.910034</v>
      </c>
      <c r="P25" s="110">
        <v>153.54129</v>
      </c>
      <c r="Q25" s="110">
        <v>160.56230199999999</v>
      </c>
      <c r="R25" s="110">
        <v>167.61523399999999</v>
      </c>
      <c r="S25" s="110">
        <v>174.68606600000001</v>
      </c>
      <c r="T25" s="110">
        <v>181.77105700000001</v>
      </c>
      <c r="U25" s="110">
        <v>188.86759900000001</v>
      </c>
      <c r="V25" s="110">
        <v>195.655945</v>
      </c>
      <c r="W25" s="110">
        <v>202.22496000000001</v>
      </c>
      <c r="X25" s="110">
        <v>208.409515</v>
      </c>
      <c r="Y25" s="110">
        <v>214.599075</v>
      </c>
      <c r="Z25" s="110">
        <v>221.16119399999999</v>
      </c>
      <c r="AA25" s="110">
        <v>228.55313100000001</v>
      </c>
      <c r="AB25" s="110">
        <v>235.692307</v>
      </c>
      <c r="AC25" s="110">
        <v>242.69841</v>
      </c>
      <c r="AD25" s="110">
        <v>249.723175</v>
      </c>
      <c r="AE25" s="110">
        <v>257.04064899999997</v>
      </c>
      <c r="AF25" s="104">
        <v>5.6293000000000003E-2</v>
      </c>
      <c r="AG25" s="19"/>
    </row>
    <row r="26" spans="1:33" ht="15" customHeight="1">
      <c r="A26" s="13" t="s">
        <v>1629</v>
      </c>
      <c r="B26" s="108" t="s">
        <v>955</v>
      </c>
      <c r="C26" s="110">
        <v>18.620896999999999</v>
      </c>
      <c r="D26" s="110">
        <v>18.742386</v>
      </c>
      <c r="E26" s="110">
        <v>19.225785999999999</v>
      </c>
      <c r="F26" s="110">
        <v>19.769812000000002</v>
      </c>
      <c r="G26" s="110">
        <v>20.255057999999998</v>
      </c>
      <c r="H26" s="110">
        <v>20.684639000000001</v>
      </c>
      <c r="I26" s="110">
        <v>21.07461</v>
      </c>
      <c r="J26" s="110">
        <v>21.458030999999998</v>
      </c>
      <c r="K26" s="110">
        <v>21.848562000000001</v>
      </c>
      <c r="L26" s="110">
        <v>22.249832000000001</v>
      </c>
      <c r="M26" s="110">
        <v>22.686924000000001</v>
      </c>
      <c r="N26" s="110">
        <v>23.151102000000002</v>
      </c>
      <c r="O26" s="110">
        <v>23.674931000000001</v>
      </c>
      <c r="P26" s="110">
        <v>24.288008000000001</v>
      </c>
      <c r="Q26" s="110">
        <v>25.015554000000002</v>
      </c>
      <c r="R26" s="110">
        <v>25.810991000000001</v>
      </c>
      <c r="S26" s="110">
        <v>26.663719</v>
      </c>
      <c r="T26" s="110">
        <v>27.561453</v>
      </c>
      <c r="U26" s="110">
        <v>28.491934000000001</v>
      </c>
      <c r="V26" s="110">
        <v>29.406262999999999</v>
      </c>
      <c r="W26" s="110">
        <v>30.308496000000002</v>
      </c>
      <c r="X26" s="110">
        <v>31.167662</v>
      </c>
      <c r="Y26" s="110">
        <v>32.028728000000001</v>
      </c>
      <c r="Z26" s="110">
        <v>32.935436000000003</v>
      </c>
      <c r="AA26" s="110">
        <v>33.948967000000003</v>
      </c>
      <c r="AB26" s="110">
        <v>34.930641000000001</v>
      </c>
      <c r="AC26" s="110">
        <v>35.897713000000003</v>
      </c>
      <c r="AD26" s="110">
        <v>36.868178999999998</v>
      </c>
      <c r="AE26" s="110">
        <v>37.873576999999997</v>
      </c>
      <c r="AF26" s="104">
        <v>2.5680000000000001E-2</v>
      </c>
      <c r="AG26" s="19"/>
    </row>
    <row r="27" spans="1:33" ht="15" customHeight="1">
      <c r="A27" s="13" t="s">
        <v>1630</v>
      </c>
      <c r="B27" s="108" t="s">
        <v>957</v>
      </c>
      <c r="C27" s="110">
        <v>9.1898499999999999</v>
      </c>
      <c r="D27" s="110">
        <v>9.2321910000000003</v>
      </c>
      <c r="E27" s="110">
        <v>9.5130649999999992</v>
      </c>
      <c r="F27" s="110">
        <v>9.8905469999999998</v>
      </c>
      <c r="G27" s="110">
        <v>10.297814000000001</v>
      </c>
      <c r="H27" s="110">
        <v>10.742392000000001</v>
      </c>
      <c r="I27" s="110">
        <v>11.226654999999999</v>
      </c>
      <c r="J27" s="110">
        <v>11.782159</v>
      </c>
      <c r="K27" s="110">
        <v>12.412929999999999</v>
      </c>
      <c r="L27" s="110">
        <v>13.113447000000001</v>
      </c>
      <c r="M27" s="110">
        <v>13.8957</v>
      </c>
      <c r="N27" s="110">
        <v>14.741248000000001</v>
      </c>
      <c r="O27" s="110">
        <v>15.667826</v>
      </c>
      <c r="P27" s="110">
        <v>16.685068000000001</v>
      </c>
      <c r="Q27" s="110">
        <v>17.809175</v>
      </c>
      <c r="R27" s="110">
        <v>18.991947</v>
      </c>
      <c r="S27" s="110">
        <v>20.221149</v>
      </c>
      <c r="T27" s="110">
        <v>21.486172</v>
      </c>
      <c r="U27" s="110">
        <v>22.775742000000001</v>
      </c>
      <c r="V27" s="110">
        <v>24.045905999999999</v>
      </c>
      <c r="W27" s="110">
        <v>25.302800999999999</v>
      </c>
      <c r="X27" s="110">
        <v>26.519762</v>
      </c>
      <c r="Y27" s="110">
        <v>27.738803999999998</v>
      </c>
      <c r="Z27" s="110">
        <v>29.003209999999999</v>
      </c>
      <c r="AA27" s="110">
        <v>30.374689</v>
      </c>
      <c r="AB27" s="110">
        <v>31.715917999999999</v>
      </c>
      <c r="AC27" s="110">
        <v>33.043564000000003</v>
      </c>
      <c r="AD27" s="110">
        <v>34.375633000000001</v>
      </c>
      <c r="AE27" s="110">
        <v>35.743800999999998</v>
      </c>
      <c r="AF27" s="104">
        <v>4.9706E-2</v>
      </c>
      <c r="AG27" s="19"/>
    </row>
    <row r="28" spans="1:33" ht="15" customHeight="1">
      <c r="A28" s="13" t="s">
        <v>1631</v>
      </c>
      <c r="B28" s="108" t="s">
        <v>959</v>
      </c>
      <c r="C28" s="110">
        <v>0</v>
      </c>
      <c r="D28" s="110">
        <v>0</v>
      </c>
      <c r="E28" s="110">
        <v>0</v>
      </c>
      <c r="F28" s="110">
        <v>0</v>
      </c>
      <c r="G28" s="110">
        <v>0</v>
      </c>
      <c r="H28" s="110">
        <v>0</v>
      </c>
      <c r="I28" s="110">
        <v>0</v>
      </c>
      <c r="J28" s="110">
        <v>0</v>
      </c>
      <c r="K28" s="110">
        <v>0</v>
      </c>
      <c r="L28" s="110">
        <v>0</v>
      </c>
      <c r="M28" s="110">
        <v>0</v>
      </c>
      <c r="N28" s="110">
        <v>0</v>
      </c>
      <c r="O28" s="110">
        <v>0</v>
      </c>
      <c r="P28" s="110">
        <v>0</v>
      </c>
      <c r="Q28" s="110">
        <v>0</v>
      </c>
      <c r="R28" s="110">
        <v>0</v>
      </c>
      <c r="S28" s="110">
        <v>0</v>
      </c>
      <c r="T28" s="110">
        <v>0</v>
      </c>
      <c r="U28" s="110">
        <v>0</v>
      </c>
      <c r="V28" s="110">
        <v>0</v>
      </c>
      <c r="W28" s="110">
        <v>0</v>
      </c>
      <c r="X28" s="110">
        <v>0</v>
      </c>
      <c r="Y28" s="110">
        <v>0</v>
      </c>
      <c r="Z28" s="110">
        <v>0</v>
      </c>
      <c r="AA28" s="110">
        <v>0</v>
      </c>
      <c r="AB28" s="110">
        <v>0</v>
      </c>
      <c r="AC28" s="110">
        <v>0</v>
      </c>
      <c r="AD28" s="110">
        <v>0</v>
      </c>
      <c r="AE28" s="110">
        <v>0</v>
      </c>
      <c r="AF28" s="104" t="s">
        <v>560</v>
      </c>
      <c r="AG28" s="19"/>
    </row>
    <row r="29" spans="1:33" ht="15" customHeight="1">
      <c r="A29" s="13" t="s">
        <v>1632</v>
      </c>
      <c r="B29" s="108" t="s">
        <v>961</v>
      </c>
      <c r="C29" s="110">
        <v>223.61549400000001</v>
      </c>
      <c r="D29" s="110">
        <v>216.07962000000001</v>
      </c>
      <c r="E29" s="110">
        <v>210.169006</v>
      </c>
      <c r="F29" s="110">
        <v>203.94279499999999</v>
      </c>
      <c r="G29" s="110">
        <v>198.13800000000001</v>
      </c>
      <c r="H29" s="110">
        <v>193.12855500000001</v>
      </c>
      <c r="I29" s="110">
        <v>188.948227</v>
      </c>
      <c r="J29" s="110">
        <v>185.78183000000001</v>
      </c>
      <c r="K29" s="110">
        <v>183.58956900000001</v>
      </c>
      <c r="L29" s="110">
        <v>182.24688699999999</v>
      </c>
      <c r="M29" s="110">
        <v>181.81208799999999</v>
      </c>
      <c r="N29" s="110">
        <v>182.02372700000001</v>
      </c>
      <c r="O29" s="110">
        <v>183.034592</v>
      </c>
      <c r="P29" s="110">
        <v>184.915085</v>
      </c>
      <c r="Q29" s="110">
        <v>187.750809</v>
      </c>
      <c r="R29" s="110">
        <v>191.071381</v>
      </c>
      <c r="S29" s="110">
        <v>194.74928299999999</v>
      </c>
      <c r="T29" s="110">
        <v>198.695999</v>
      </c>
      <c r="U29" s="110">
        <v>202.83294699999999</v>
      </c>
      <c r="V29" s="110">
        <v>206.79274000000001</v>
      </c>
      <c r="W29" s="110">
        <v>210.62626599999999</v>
      </c>
      <c r="X29" s="110">
        <v>214.15209999999999</v>
      </c>
      <c r="Y29" s="110">
        <v>217.717209</v>
      </c>
      <c r="Z29" s="110">
        <v>221.63664199999999</v>
      </c>
      <c r="AA29" s="110">
        <v>226.31954999999999</v>
      </c>
      <c r="AB29" s="110">
        <v>230.77928199999999</v>
      </c>
      <c r="AC29" s="110">
        <v>235.12669399999999</v>
      </c>
      <c r="AD29" s="110">
        <v>239.49491900000001</v>
      </c>
      <c r="AE29" s="110">
        <v>244.11679100000001</v>
      </c>
      <c r="AF29" s="104">
        <v>3.1380000000000002E-3</v>
      </c>
      <c r="AG29" s="19"/>
    </row>
    <row r="30" spans="1:33" ht="15" customHeight="1">
      <c r="A30" s="13" t="s">
        <v>1633</v>
      </c>
      <c r="B30" s="108" t="s">
        <v>963</v>
      </c>
      <c r="C30" s="110">
        <v>11.524046999999999</v>
      </c>
      <c r="D30" s="110">
        <v>10.680966</v>
      </c>
      <c r="E30" s="110">
        <v>9.7907329999999995</v>
      </c>
      <c r="F30" s="110">
        <v>8.885427</v>
      </c>
      <c r="G30" s="110">
        <v>7.9903449999999996</v>
      </c>
      <c r="H30" s="110">
        <v>7.1033359999999997</v>
      </c>
      <c r="I30" s="110">
        <v>6.2375930000000004</v>
      </c>
      <c r="J30" s="110">
        <v>5.4280480000000004</v>
      </c>
      <c r="K30" s="110">
        <v>4.7586219999999999</v>
      </c>
      <c r="L30" s="110">
        <v>4.1292390000000001</v>
      </c>
      <c r="M30" s="110">
        <v>3.577585</v>
      </c>
      <c r="N30" s="110">
        <v>3.1073620000000002</v>
      </c>
      <c r="O30" s="110">
        <v>2.7210860000000001</v>
      </c>
      <c r="P30" s="110">
        <v>2.3994659999999999</v>
      </c>
      <c r="Q30" s="110">
        <v>2.1384289999999999</v>
      </c>
      <c r="R30" s="110">
        <v>1.9661150000000001</v>
      </c>
      <c r="S30" s="110">
        <v>1.819323</v>
      </c>
      <c r="T30" s="110">
        <v>1.697581</v>
      </c>
      <c r="U30" s="110">
        <v>1.589439</v>
      </c>
      <c r="V30" s="110">
        <v>1.488186</v>
      </c>
      <c r="W30" s="110">
        <v>1.393384</v>
      </c>
      <c r="X30" s="110">
        <v>1.3046199999999999</v>
      </c>
      <c r="Y30" s="110">
        <v>1.221511</v>
      </c>
      <c r="Z30" s="110">
        <v>1.143696</v>
      </c>
      <c r="AA30" s="110">
        <v>1.0708390000000001</v>
      </c>
      <c r="AB30" s="110">
        <v>1.0026219999999999</v>
      </c>
      <c r="AC30" s="110">
        <v>0.93875200000000003</v>
      </c>
      <c r="AD30" s="110">
        <v>0.87895000000000001</v>
      </c>
      <c r="AE30" s="110">
        <v>0.82295799999999997</v>
      </c>
      <c r="AF30" s="104">
        <v>-8.9954000000000006E-2</v>
      </c>
      <c r="AG30" s="19"/>
    </row>
    <row r="31" spans="1:33" ht="15" customHeight="1">
      <c r="A31" s="13" t="s">
        <v>1634</v>
      </c>
      <c r="B31" s="108" t="s">
        <v>965</v>
      </c>
      <c r="C31" s="110">
        <v>0.307861</v>
      </c>
      <c r="D31" s="110">
        <v>0.26491900000000002</v>
      </c>
      <c r="E31" s="110">
        <v>0.23980199999999999</v>
      </c>
      <c r="F31" s="110">
        <v>0.224525</v>
      </c>
      <c r="G31" s="110">
        <v>0.21022199999999999</v>
      </c>
      <c r="H31" s="110">
        <v>0.19683</v>
      </c>
      <c r="I31" s="110">
        <v>0.18429200000000001</v>
      </c>
      <c r="J31" s="110">
        <v>0.17255100000000001</v>
      </c>
      <c r="K31" s="110">
        <v>0.16155900000000001</v>
      </c>
      <c r="L31" s="110">
        <v>0.15126700000000001</v>
      </c>
      <c r="M31" s="110">
        <v>0.14163100000000001</v>
      </c>
      <c r="N31" s="110">
        <v>0.132609</v>
      </c>
      <c r="O31" s="110">
        <v>0.12416099999999999</v>
      </c>
      <c r="P31" s="110">
        <v>0.11625199999999999</v>
      </c>
      <c r="Q31" s="110">
        <v>0.108846</v>
      </c>
      <c r="R31" s="110">
        <v>0.101912</v>
      </c>
      <c r="S31" s="110">
        <v>9.5420000000000005E-2</v>
      </c>
      <c r="T31" s="110">
        <v>8.9341000000000004E-2</v>
      </c>
      <c r="U31" s="110">
        <v>8.3650000000000002E-2</v>
      </c>
      <c r="V31" s="110">
        <v>7.8321000000000002E-2</v>
      </c>
      <c r="W31" s="110">
        <v>7.3331999999999994E-2</v>
      </c>
      <c r="X31" s="110">
        <v>6.8659999999999999E-2</v>
      </c>
      <c r="Y31" s="110">
        <v>6.4285999999999996E-2</v>
      </c>
      <c r="Z31" s="110">
        <v>6.0191000000000001E-2</v>
      </c>
      <c r="AA31" s="110">
        <v>5.6356999999999997E-2</v>
      </c>
      <c r="AB31" s="110">
        <v>5.2767000000000001E-2</v>
      </c>
      <c r="AC31" s="110">
        <v>4.9404999999999998E-2</v>
      </c>
      <c r="AD31" s="110">
        <v>4.6258000000000001E-2</v>
      </c>
      <c r="AE31" s="110">
        <v>4.3311000000000002E-2</v>
      </c>
      <c r="AF31" s="104">
        <v>-6.7646999999999999E-2</v>
      </c>
      <c r="AG31" s="19"/>
    </row>
    <row r="32" spans="1:33" ht="15" customHeight="1">
      <c r="A32" s="13" t="s">
        <v>1635</v>
      </c>
      <c r="B32" s="108" t="s">
        <v>967</v>
      </c>
      <c r="C32" s="110">
        <v>2.0879910000000002</v>
      </c>
      <c r="D32" s="110">
        <v>1.7846089999999999</v>
      </c>
      <c r="E32" s="110">
        <v>1.535312</v>
      </c>
      <c r="F32" s="110">
        <v>1.3333470000000001</v>
      </c>
      <c r="G32" s="110">
        <v>1.206512</v>
      </c>
      <c r="H32" s="110">
        <v>1.127065</v>
      </c>
      <c r="I32" s="110">
        <v>1.055267</v>
      </c>
      <c r="J32" s="110">
        <v>0.988043</v>
      </c>
      <c r="K32" s="110">
        <v>0.92510099999999995</v>
      </c>
      <c r="L32" s="110">
        <v>0.86616800000000005</v>
      </c>
      <c r="M32" s="110">
        <v>0.81099100000000002</v>
      </c>
      <c r="N32" s="110">
        <v>0.759328</v>
      </c>
      <c r="O32" s="110">
        <v>0.71095600000000003</v>
      </c>
      <c r="P32" s="110">
        <v>0.66566499999999995</v>
      </c>
      <c r="Q32" s="110">
        <v>0.62326000000000004</v>
      </c>
      <c r="R32" s="110">
        <v>0.58355599999999996</v>
      </c>
      <c r="S32" s="110">
        <v>0.54638100000000001</v>
      </c>
      <c r="T32" s="110">
        <v>0.511575</v>
      </c>
      <c r="U32" s="110">
        <v>0.47898600000000002</v>
      </c>
      <c r="V32" s="110">
        <v>0.44847300000000001</v>
      </c>
      <c r="W32" s="110">
        <v>0.41990300000000003</v>
      </c>
      <c r="X32" s="110">
        <v>0.393154</v>
      </c>
      <c r="Y32" s="110">
        <v>0.36810900000000002</v>
      </c>
      <c r="Z32" s="110">
        <v>0.34465899999999999</v>
      </c>
      <c r="AA32" s="110">
        <v>0.32270300000000002</v>
      </c>
      <c r="AB32" s="110">
        <v>0.302145</v>
      </c>
      <c r="AC32" s="110">
        <v>0.28289799999999998</v>
      </c>
      <c r="AD32" s="110">
        <v>0.264876</v>
      </c>
      <c r="AE32" s="110">
        <v>0.248003</v>
      </c>
      <c r="AF32" s="104">
        <v>-7.3266999999999999E-2</v>
      </c>
      <c r="AG32" s="19"/>
    </row>
    <row r="33" spans="1:33" ht="15" customHeight="1">
      <c r="A33" s="13" t="s">
        <v>1636</v>
      </c>
      <c r="B33" s="108" t="s">
        <v>969</v>
      </c>
      <c r="C33" s="110">
        <v>4.0826789999999997</v>
      </c>
      <c r="D33" s="110">
        <v>3.4803980000000001</v>
      </c>
      <c r="E33" s="110">
        <v>2.9777900000000002</v>
      </c>
      <c r="F33" s="110">
        <v>2.5650409999999999</v>
      </c>
      <c r="G33" s="110">
        <v>2.2838059999999998</v>
      </c>
      <c r="H33" s="110">
        <v>2.1086070000000001</v>
      </c>
      <c r="I33" s="110">
        <v>1.959856</v>
      </c>
      <c r="J33" s="110">
        <v>1.8350059999999999</v>
      </c>
      <c r="K33" s="110">
        <v>1.7181090000000001</v>
      </c>
      <c r="L33" s="110">
        <v>1.60866</v>
      </c>
      <c r="M33" s="110">
        <v>1.5061819999999999</v>
      </c>
      <c r="N33" s="110">
        <v>1.4102330000000001</v>
      </c>
      <c r="O33" s="110">
        <v>1.3203959999999999</v>
      </c>
      <c r="P33" s="110">
        <v>1.2362820000000001</v>
      </c>
      <c r="Q33" s="110">
        <v>1.1575260000000001</v>
      </c>
      <c r="R33" s="110">
        <v>1.083788</v>
      </c>
      <c r="S33" s="110">
        <v>1.0147470000000001</v>
      </c>
      <c r="T33" s="110">
        <v>0.95010399999999995</v>
      </c>
      <c r="U33" s="110">
        <v>0.88957900000000001</v>
      </c>
      <c r="V33" s="110">
        <v>0.83290900000000001</v>
      </c>
      <c r="W33" s="110">
        <v>0.77985000000000004</v>
      </c>
      <c r="X33" s="110">
        <v>0.73017100000000001</v>
      </c>
      <c r="Y33" s="110">
        <v>0.68365600000000004</v>
      </c>
      <c r="Z33" s="110">
        <v>0.64010500000000004</v>
      </c>
      <c r="AA33" s="110">
        <v>0.59932799999999997</v>
      </c>
      <c r="AB33" s="110">
        <v>0.56114900000000001</v>
      </c>
      <c r="AC33" s="110">
        <v>0.52540100000000001</v>
      </c>
      <c r="AD33" s="110">
        <v>0.49193100000000001</v>
      </c>
      <c r="AE33" s="110">
        <v>0.460594</v>
      </c>
      <c r="AF33" s="104">
        <v>-7.4968999999999994E-2</v>
      </c>
      <c r="AG33" s="19"/>
    </row>
    <row r="34" spans="1:33" ht="15" customHeight="1">
      <c r="A34" s="13" t="s">
        <v>1637</v>
      </c>
      <c r="B34" s="108" t="s">
        <v>971</v>
      </c>
      <c r="C34" s="110">
        <v>0</v>
      </c>
      <c r="D34" s="110">
        <v>0</v>
      </c>
      <c r="E34" s="110">
        <v>0</v>
      </c>
      <c r="F34" s="110">
        <v>0</v>
      </c>
      <c r="G34" s="110">
        <v>0</v>
      </c>
      <c r="H34" s="110">
        <v>0</v>
      </c>
      <c r="I34" s="110">
        <v>0</v>
      </c>
      <c r="J34" s="110">
        <v>0</v>
      </c>
      <c r="K34" s="110">
        <v>0</v>
      </c>
      <c r="L34" s="110">
        <v>0</v>
      </c>
      <c r="M34" s="110">
        <v>0</v>
      </c>
      <c r="N34" s="110">
        <v>0</v>
      </c>
      <c r="O34" s="110">
        <v>0</v>
      </c>
      <c r="P34" s="110">
        <v>0</v>
      </c>
      <c r="Q34" s="110">
        <v>0</v>
      </c>
      <c r="R34" s="110">
        <v>0</v>
      </c>
      <c r="S34" s="110">
        <v>0</v>
      </c>
      <c r="T34" s="110">
        <v>0</v>
      </c>
      <c r="U34" s="110">
        <v>0</v>
      </c>
      <c r="V34" s="110">
        <v>0</v>
      </c>
      <c r="W34" s="110">
        <v>0</v>
      </c>
      <c r="X34" s="110">
        <v>0</v>
      </c>
      <c r="Y34" s="110">
        <v>0</v>
      </c>
      <c r="Z34" s="110">
        <v>0</v>
      </c>
      <c r="AA34" s="110">
        <v>0</v>
      </c>
      <c r="AB34" s="110">
        <v>0</v>
      </c>
      <c r="AC34" s="110">
        <v>0</v>
      </c>
      <c r="AD34" s="110">
        <v>0</v>
      </c>
      <c r="AE34" s="110">
        <v>0</v>
      </c>
      <c r="AF34" s="104" t="s">
        <v>560</v>
      </c>
      <c r="AG34" s="19"/>
    </row>
    <row r="35" spans="1:33" ht="15" customHeight="1">
      <c r="A35" s="13" t="s">
        <v>1638</v>
      </c>
      <c r="B35" s="108" t="s">
        <v>973</v>
      </c>
      <c r="C35" s="110">
        <v>0.695658</v>
      </c>
      <c r="D35" s="110">
        <v>0.69352499999999995</v>
      </c>
      <c r="E35" s="110">
        <v>0.730931</v>
      </c>
      <c r="F35" s="110">
        <v>0.79698999999999998</v>
      </c>
      <c r="G35" s="110">
        <v>0.88553999999999999</v>
      </c>
      <c r="H35" s="110">
        <v>0.98939999999999995</v>
      </c>
      <c r="I35" s="110">
        <v>1.10531</v>
      </c>
      <c r="J35" s="110">
        <v>1.234237</v>
      </c>
      <c r="K35" s="110">
        <v>1.3744749999999999</v>
      </c>
      <c r="L35" s="110">
        <v>1.5244759999999999</v>
      </c>
      <c r="M35" s="110">
        <v>1.6852279999999999</v>
      </c>
      <c r="N35" s="110">
        <v>1.8541810000000001</v>
      </c>
      <c r="O35" s="110">
        <v>2.033293</v>
      </c>
      <c r="P35" s="110">
        <v>2.2237119999999999</v>
      </c>
      <c r="Q35" s="110">
        <v>2.4270939999999999</v>
      </c>
      <c r="R35" s="110">
        <v>2.6390389999999999</v>
      </c>
      <c r="S35" s="110">
        <v>2.8586079999999998</v>
      </c>
      <c r="T35" s="110">
        <v>3.0842800000000001</v>
      </c>
      <c r="U35" s="110">
        <v>3.3144110000000002</v>
      </c>
      <c r="V35" s="110">
        <v>3.5441980000000002</v>
      </c>
      <c r="W35" s="110">
        <v>3.773129</v>
      </c>
      <c r="X35" s="110">
        <v>3.9972880000000002</v>
      </c>
      <c r="Y35" s="110">
        <v>4.2207540000000003</v>
      </c>
      <c r="Z35" s="110">
        <v>4.4483009999999998</v>
      </c>
      <c r="AA35" s="110">
        <v>4.6884439999999996</v>
      </c>
      <c r="AB35" s="110">
        <v>4.9254730000000002</v>
      </c>
      <c r="AC35" s="110">
        <v>5.1619760000000001</v>
      </c>
      <c r="AD35" s="110">
        <v>5.3994140000000002</v>
      </c>
      <c r="AE35" s="110">
        <v>5.6399559999999997</v>
      </c>
      <c r="AF35" s="104">
        <v>7.7605999999999994E-2</v>
      </c>
      <c r="AG35" s="19"/>
    </row>
    <row r="36" spans="1:33" ht="15" customHeight="1">
      <c r="A36" s="13" t="s">
        <v>1639</v>
      </c>
      <c r="B36" s="108" t="s">
        <v>975</v>
      </c>
      <c r="C36" s="110">
        <v>614.79174799999998</v>
      </c>
      <c r="D36" s="110">
        <v>589.30566399999998</v>
      </c>
      <c r="E36" s="110">
        <v>570.35400400000003</v>
      </c>
      <c r="F36" s="110">
        <v>553.77508499999999</v>
      </c>
      <c r="G36" s="110">
        <v>539.66693099999998</v>
      </c>
      <c r="H36" s="110">
        <v>528.76080300000001</v>
      </c>
      <c r="I36" s="110">
        <v>520.828979</v>
      </c>
      <c r="J36" s="110">
        <v>516.49780299999998</v>
      </c>
      <c r="K36" s="110">
        <v>515.59692399999994</v>
      </c>
      <c r="L36" s="110">
        <v>517.65484600000002</v>
      </c>
      <c r="M36" s="110">
        <v>522.89471400000002</v>
      </c>
      <c r="N36" s="110">
        <v>530.58074999999997</v>
      </c>
      <c r="O36" s="110">
        <v>541.01000999999997</v>
      </c>
      <c r="P36" s="110">
        <v>554.33074999999997</v>
      </c>
      <c r="Q36" s="110">
        <v>570.881348</v>
      </c>
      <c r="R36" s="110">
        <v>588.91223100000002</v>
      </c>
      <c r="S36" s="110">
        <v>607.94378700000004</v>
      </c>
      <c r="T36" s="110">
        <v>627.75414999999998</v>
      </c>
      <c r="U36" s="110">
        <v>648.09857199999999</v>
      </c>
      <c r="V36" s="110">
        <v>667.72619599999996</v>
      </c>
      <c r="W36" s="110">
        <v>686.85070800000005</v>
      </c>
      <c r="X36" s="110">
        <v>704.85485800000004</v>
      </c>
      <c r="Y36" s="110">
        <v>723.02038600000003</v>
      </c>
      <c r="Z36" s="110">
        <v>742.51434300000005</v>
      </c>
      <c r="AA36" s="110">
        <v>764.83160399999997</v>
      </c>
      <c r="AB36" s="110">
        <v>786.33947799999999</v>
      </c>
      <c r="AC36" s="110">
        <v>807.43066399999998</v>
      </c>
      <c r="AD36" s="110">
        <v>828.60986300000002</v>
      </c>
      <c r="AE36" s="110">
        <v>850.58196999999996</v>
      </c>
      <c r="AF36" s="104">
        <v>1.1662E-2</v>
      </c>
      <c r="AG36" s="19"/>
    </row>
    <row r="37" spans="1:33" ht="15" customHeight="1">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row>
    <row r="38" spans="1:33" ht="15" customHeight="1">
      <c r="A38" s="13" t="s">
        <v>1640</v>
      </c>
      <c r="B38" s="108" t="s">
        <v>1641</v>
      </c>
      <c r="C38" s="110">
        <v>5637.607422</v>
      </c>
      <c r="D38" s="110">
        <v>5226.84375</v>
      </c>
      <c r="E38" s="110">
        <v>4904.5322269999997</v>
      </c>
      <c r="F38" s="110">
        <v>4614.4960940000001</v>
      </c>
      <c r="G38" s="110">
        <v>4346.921875</v>
      </c>
      <c r="H38" s="110">
        <v>4110.201172</v>
      </c>
      <c r="I38" s="110">
        <v>3902.3666990000002</v>
      </c>
      <c r="J38" s="110">
        <v>3723.6457519999999</v>
      </c>
      <c r="K38" s="110">
        <v>3569.8222660000001</v>
      </c>
      <c r="L38" s="110">
        <v>3437.0539549999999</v>
      </c>
      <c r="M38" s="110">
        <v>3324.9858399999998</v>
      </c>
      <c r="N38" s="110">
        <v>3228.2822270000001</v>
      </c>
      <c r="O38" s="110">
        <v>3148.9265140000002</v>
      </c>
      <c r="P38" s="110">
        <v>3087.2470699999999</v>
      </c>
      <c r="Q38" s="110">
        <v>3044.1518550000001</v>
      </c>
      <c r="R38" s="110">
        <v>3010.9096679999998</v>
      </c>
      <c r="S38" s="110">
        <v>2984.9125979999999</v>
      </c>
      <c r="T38" s="110">
        <v>2964.5546880000002</v>
      </c>
      <c r="U38" s="110">
        <v>2948.5417480000001</v>
      </c>
      <c r="V38" s="110">
        <v>2931.5327149999998</v>
      </c>
      <c r="W38" s="110">
        <v>2914.2421880000002</v>
      </c>
      <c r="X38" s="110">
        <v>2894.3598630000001</v>
      </c>
      <c r="Y38" s="110">
        <v>2876.6440429999998</v>
      </c>
      <c r="Z38" s="110">
        <v>2864.8854980000001</v>
      </c>
      <c r="AA38" s="110">
        <v>2863.6755370000001</v>
      </c>
      <c r="AB38" s="110">
        <v>2860.3027339999999</v>
      </c>
      <c r="AC38" s="110">
        <v>2855.9914549999999</v>
      </c>
      <c r="AD38" s="110">
        <v>2852.3359380000002</v>
      </c>
      <c r="AE38" s="110">
        <v>2852.1445309999999</v>
      </c>
      <c r="AF38" s="104">
        <v>-2.4042000000000001E-2</v>
      </c>
      <c r="AG38" s="19"/>
    </row>
    <row r="39" spans="1:33" ht="12" customHeight="1">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row>
    <row r="40" spans="1:33" ht="12" customHeight="1">
      <c r="B40" s="115" t="s">
        <v>978</v>
      </c>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row>
    <row r="41" spans="1:33" ht="12" customHeight="1">
      <c r="B41" s="115" t="s">
        <v>597</v>
      </c>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row>
    <row r="42" spans="1:33" ht="12" customHeight="1">
      <c r="A42" s="13" t="s">
        <v>1642</v>
      </c>
      <c r="B42" s="108" t="s">
        <v>941</v>
      </c>
      <c r="C42" s="110">
        <v>7639.0830079999996</v>
      </c>
      <c r="D42" s="110">
        <v>7655.0961909999996</v>
      </c>
      <c r="E42" s="110">
        <v>7760.3139650000003</v>
      </c>
      <c r="F42" s="110">
        <v>7895.3627930000002</v>
      </c>
      <c r="G42" s="110">
        <v>8023.1142579999996</v>
      </c>
      <c r="H42" s="110">
        <v>8127.6328119999998</v>
      </c>
      <c r="I42" s="110">
        <v>8212.9814449999994</v>
      </c>
      <c r="J42" s="110">
        <v>8290.5888670000004</v>
      </c>
      <c r="K42" s="110">
        <v>8349.9736329999996</v>
      </c>
      <c r="L42" s="110">
        <v>8394.4511719999991</v>
      </c>
      <c r="M42" s="110">
        <v>8423.9824219999991</v>
      </c>
      <c r="N42" s="110">
        <v>8440.4257809999999</v>
      </c>
      <c r="O42" s="110">
        <v>8451.6865230000003</v>
      </c>
      <c r="P42" s="110">
        <v>8465.3476559999999</v>
      </c>
      <c r="Q42" s="110">
        <v>8480.6542969999991</v>
      </c>
      <c r="R42" s="110">
        <v>8497.1035159999992</v>
      </c>
      <c r="S42" s="110">
        <v>8516.1015619999998</v>
      </c>
      <c r="T42" s="110">
        <v>8536.0273440000001</v>
      </c>
      <c r="U42" s="110">
        <v>8559.6494139999995</v>
      </c>
      <c r="V42" s="110">
        <v>8580.203125</v>
      </c>
      <c r="W42" s="110">
        <v>8599.4804690000001</v>
      </c>
      <c r="X42" s="110">
        <v>8618.3642579999996</v>
      </c>
      <c r="Y42" s="110">
        <v>8635.5253909999992</v>
      </c>
      <c r="Z42" s="110">
        <v>8659.0556639999995</v>
      </c>
      <c r="AA42" s="110">
        <v>8680.4677730000003</v>
      </c>
      <c r="AB42" s="110">
        <v>8702.9228519999997</v>
      </c>
      <c r="AC42" s="110">
        <v>8720.7890619999998</v>
      </c>
      <c r="AD42" s="110">
        <v>8742.2802730000003</v>
      </c>
      <c r="AE42" s="110">
        <v>8768.0771480000003</v>
      </c>
      <c r="AF42" s="104">
        <v>4.9350000000000002E-3</v>
      </c>
      <c r="AG42" s="19"/>
    </row>
    <row r="43" spans="1:33" ht="12" customHeight="1">
      <c r="A43" s="13" t="s">
        <v>1643</v>
      </c>
      <c r="B43" s="108" t="s">
        <v>943</v>
      </c>
      <c r="C43" s="110">
        <v>60.554519999999997</v>
      </c>
      <c r="D43" s="110">
        <v>54.813412</v>
      </c>
      <c r="E43" s="110">
        <v>48.998947000000001</v>
      </c>
      <c r="F43" s="110">
        <v>43.883667000000003</v>
      </c>
      <c r="G43" s="110">
        <v>39.715415999999998</v>
      </c>
      <c r="H43" s="110">
        <v>35.790714000000001</v>
      </c>
      <c r="I43" s="110">
        <v>32.023296000000002</v>
      </c>
      <c r="J43" s="110">
        <v>28.420086000000001</v>
      </c>
      <c r="K43" s="110">
        <v>24.994423000000001</v>
      </c>
      <c r="L43" s="110">
        <v>21.770368999999999</v>
      </c>
      <c r="M43" s="110">
        <v>18.758324000000002</v>
      </c>
      <c r="N43" s="110">
        <v>15.995414</v>
      </c>
      <c r="O43" s="110">
        <v>13.487584999999999</v>
      </c>
      <c r="P43" s="110">
        <v>11.270678999999999</v>
      </c>
      <c r="Q43" s="110">
        <v>9.3356399999999997</v>
      </c>
      <c r="R43" s="110">
        <v>7.6824560000000002</v>
      </c>
      <c r="S43" s="110">
        <v>6.3136010000000002</v>
      </c>
      <c r="T43" s="110">
        <v>5.1956619999999996</v>
      </c>
      <c r="U43" s="110">
        <v>4.3157319999999997</v>
      </c>
      <c r="V43" s="110">
        <v>3.6364559999999999</v>
      </c>
      <c r="W43" s="110">
        <v>3.103021</v>
      </c>
      <c r="X43" s="110">
        <v>2.68296</v>
      </c>
      <c r="Y43" s="110">
        <v>2.3479139999999998</v>
      </c>
      <c r="Z43" s="110">
        <v>2.093235</v>
      </c>
      <c r="AA43" s="110">
        <v>1.8931100000000001</v>
      </c>
      <c r="AB43" s="110">
        <v>1.714415</v>
      </c>
      <c r="AC43" s="110">
        <v>1.55453</v>
      </c>
      <c r="AD43" s="110">
        <v>1.411821</v>
      </c>
      <c r="AE43" s="110">
        <v>1.2844409999999999</v>
      </c>
      <c r="AF43" s="104">
        <v>-0.12856600000000001</v>
      </c>
      <c r="AG43" s="19"/>
    </row>
    <row r="44" spans="1:33" ht="12" customHeight="1">
      <c r="A44" s="13" t="s">
        <v>1644</v>
      </c>
      <c r="B44" s="108" t="s">
        <v>982</v>
      </c>
      <c r="C44" s="110">
        <v>7699.6376950000003</v>
      </c>
      <c r="D44" s="110">
        <v>7709.9096680000002</v>
      </c>
      <c r="E44" s="110">
        <v>7809.3129879999997</v>
      </c>
      <c r="F44" s="110">
        <v>7939.2465819999998</v>
      </c>
      <c r="G44" s="110">
        <v>8062.8295900000003</v>
      </c>
      <c r="H44" s="110">
        <v>8163.4233400000003</v>
      </c>
      <c r="I44" s="110">
        <v>8245.0048829999996</v>
      </c>
      <c r="J44" s="110">
        <v>8319.0087889999995</v>
      </c>
      <c r="K44" s="110">
        <v>8374.9677730000003</v>
      </c>
      <c r="L44" s="110">
        <v>8416.2216800000006</v>
      </c>
      <c r="M44" s="110">
        <v>8442.7412110000005</v>
      </c>
      <c r="N44" s="110">
        <v>8456.4208980000003</v>
      </c>
      <c r="O44" s="110">
        <v>8465.1738280000009</v>
      </c>
      <c r="P44" s="110">
        <v>8476.6181639999995</v>
      </c>
      <c r="Q44" s="110">
        <v>8489.9902340000008</v>
      </c>
      <c r="R44" s="110">
        <v>8504.7861329999996</v>
      </c>
      <c r="S44" s="110">
        <v>8522.4150389999995</v>
      </c>
      <c r="T44" s="110">
        <v>8541.2226559999999</v>
      </c>
      <c r="U44" s="110">
        <v>8563.9648440000001</v>
      </c>
      <c r="V44" s="110">
        <v>8583.8398440000001</v>
      </c>
      <c r="W44" s="110">
        <v>8602.5830079999996</v>
      </c>
      <c r="X44" s="110">
        <v>8621.046875</v>
      </c>
      <c r="Y44" s="110">
        <v>8637.8730469999991</v>
      </c>
      <c r="Z44" s="110">
        <v>8661.1484380000002</v>
      </c>
      <c r="AA44" s="110">
        <v>8682.3613280000009</v>
      </c>
      <c r="AB44" s="110">
        <v>8704.6376949999994</v>
      </c>
      <c r="AC44" s="110">
        <v>8722.34375</v>
      </c>
      <c r="AD44" s="110">
        <v>8743.6923829999996</v>
      </c>
      <c r="AE44" s="110">
        <v>8769.3613280000009</v>
      </c>
      <c r="AF44" s="104">
        <v>4.6569999999999997E-3</v>
      </c>
      <c r="AG44" s="19"/>
    </row>
    <row r="45" spans="1:33" ht="12" customHeight="1">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row>
    <row r="46" spans="1:33" ht="12" customHeight="1">
      <c r="B46" s="115" t="s">
        <v>602</v>
      </c>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row>
    <row r="47" spans="1:33" ht="12" customHeight="1">
      <c r="A47" s="13" t="s">
        <v>1645</v>
      </c>
      <c r="B47" s="108" t="s">
        <v>947</v>
      </c>
      <c r="C47" s="110">
        <v>1218.5097659999999</v>
      </c>
      <c r="D47" s="110">
        <v>1120.8608400000001</v>
      </c>
      <c r="E47" s="110">
        <v>1037.922607</v>
      </c>
      <c r="F47" s="110">
        <v>953.25146500000005</v>
      </c>
      <c r="G47" s="110">
        <v>874.385132</v>
      </c>
      <c r="H47" s="110">
        <v>799.14770499999997</v>
      </c>
      <c r="I47" s="110">
        <v>728.95617700000003</v>
      </c>
      <c r="J47" s="110">
        <v>665.63317900000004</v>
      </c>
      <c r="K47" s="110">
        <v>608.78552200000001</v>
      </c>
      <c r="L47" s="110">
        <v>558.96545400000002</v>
      </c>
      <c r="M47" s="110">
        <v>515.91949499999998</v>
      </c>
      <c r="N47" s="110">
        <v>479.58041400000002</v>
      </c>
      <c r="O47" s="110">
        <v>449.99478099999999</v>
      </c>
      <c r="P47" s="110">
        <v>427.03121900000002</v>
      </c>
      <c r="Q47" s="110">
        <v>409.60955799999999</v>
      </c>
      <c r="R47" s="110">
        <v>396.73980699999998</v>
      </c>
      <c r="S47" s="110">
        <v>387.82333399999999</v>
      </c>
      <c r="T47" s="110">
        <v>381.65939300000002</v>
      </c>
      <c r="U47" s="110">
        <v>377.57605000000001</v>
      </c>
      <c r="V47" s="110">
        <v>374.55401599999999</v>
      </c>
      <c r="W47" s="110">
        <v>372.48345899999998</v>
      </c>
      <c r="X47" s="110">
        <v>371.24044800000001</v>
      </c>
      <c r="Y47" s="110">
        <v>370.602936</v>
      </c>
      <c r="Z47" s="110">
        <v>371.138733</v>
      </c>
      <c r="AA47" s="110">
        <v>371.85049400000003</v>
      </c>
      <c r="AB47" s="110">
        <v>372.85183699999999</v>
      </c>
      <c r="AC47" s="110">
        <v>373.50030500000003</v>
      </c>
      <c r="AD47" s="110">
        <v>374.77465799999999</v>
      </c>
      <c r="AE47" s="110">
        <v>376.67770400000001</v>
      </c>
      <c r="AF47" s="104">
        <v>-4.1062000000000001E-2</v>
      </c>
      <c r="AG47" s="19"/>
    </row>
    <row r="48" spans="1:33" ht="12" customHeight="1">
      <c r="A48" s="13" t="s">
        <v>1646</v>
      </c>
      <c r="B48" s="108" t="s">
        <v>949</v>
      </c>
      <c r="C48" s="110">
        <v>0.40278399999999998</v>
      </c>
      <c r="D48" s="110">
        <v>0.42450199999999999</v>
      </c>
      <c r="E48" s="110">
        <v>0.45090000000000002</v>
      </c>
      <c r="F48" s="110">
        <v>0.47550700000000001</v>
      </c>
      <c r="G48" s="110">
        <v>0.49552499999999999</v>
      </c>
      <c r="H48" s="110">
        <v>0.51174399999999998</v>
      </c>
      <c r="I48" s="110">
        <v>0.52413100000000001</v>
      </c>
      <c r="J48" s="110">
        <v>0.53337500000000004</v>
      </c>
      <c r="K48" s="110">
        <v>0.53922700000000001</v>
      </c>
      <c r="L48" s="110">
        <v>0.542153</v>
      </c>
      <c r="M48" s="110">
        <v>0.54225900000000005</v>
      </c>
      <c r="N48" s="110">
        <v>0.53948099999999999</v>
      </c>
      <c r="O48" s="110">
        <v>0.53401699999999996</v>
      </c>
      <c r="P48" s="110">
        <v>0.52622400000000003</v>
      </c>
      <c r="Q48" s="110">
        <v>0.516212</v>
      </c>
      <c r="R48" s="110">
        <v>0.50370999999999999</v>
      </c>
      <c r="S48" s="110">
        <v>0.48858099999999999</v>
      </c>
      <c r="T48" s="110">
        <v>0.471082</v>
      </c>
      <c r="U48" s="110">
        <v>0.45154100000000003</v>
      </c>
      <c r="V48" s="110">
        <v>0.430114</v>
      </c>
      <c r="W48" s="110">
        <v>0.40718300000000002</v>
      </c>
      <c r="X48" s="110">
        <v>0.38306600000000002</v>
      </c>
      <c r="Y48" s="110">
        <v>0.35797499999999999</v>
      </c>
      <c r="Z48" s="110">
        <v>0.33221000000000001</v>
      </c>
      <c r="AA48" s="110">
        <v>0.30586600000000003</v>
      </c>
      <c r="AB48" s="110">
        <v>0.27916400000000002</v>
      </c>
      <c r="AC48" s="110">
        <v>0.25207499999999999</v>
      </c>
      <c r="AD48" s="110">
        <v>0.22464600000000001</v>
      </c>
      <c r="AE48" s="110">
        <v>0.196857</v>
      </c>
      <c r="AF48" s="104">
        <v>-2.5243999999999999E-2</v>
      </c>
      <c r="AG48" s="19"/>
    </row>
    <row r="49" spans="1:33" ht="12" customHeight="1">
      <c r="A49" s="13" t="s">
        <v>1647</v>
      </c>
      <c r="B49" s="108" t="s">
        <v>951</v>
      </c>
      <c r="C49" s="110">
        <v>7.4126669999999999</v>
      </c>
      <c r="D49" s="110">
        <v>13.531482</v>
      </c>
      <c r="E49" s="110">
        <v>22.335041</v>
      </c>
      <c r="F49" s="110">
        <v>33.406112999999998</v>
      </c>
      <c r="G49" s="110">
        <v>46.353321000000001</v>
      </c>
      <c r="H49" s="110">
        <v>60.676521000000001</v>
      </c>
      <c r="I49" s="110">
        <v>76.242644999999996</v>
      </c>
      <c r="J49" s="110">
        <v>93.138985000000005</v>
      </c>
      <c r="K49" s="110">
        <v>110.994789</v>
      </c>
      <c r="L49" s="110">
        <v>129.774933</v>
      </c>
      <c r="M49" s="110">
        <v>149.34217799999999</v>
      </c>
      <c r="N49" s="110">
        <v>169.62480199999999</v>
      </c>
      <c r="O49" s="110">
        <v>190.79437300000001</v>
      </c>
      <c r="P49" s="110">
        <v>213.05165099999999</v>
      </c>
      <c r="Q49" s="110">
        <v>236.29544100000001</v>
      </c>
      <c r="R49" s="110">
        <v>260.44390900000002</v>
      </c>
      <c r="S49" s="110">
        <v>285.51135299999999</v>
      </c>
      <c r="T49" s="110">
        <v>311.33316000000002</v>
      </c>
      <c r="U49" s="110">
        <v>338.007385</v>
      </c>
      <c r="V49" s="110">
        <v>365.09576399999997</v>
      </c>
      <c r="W49" s="110">
        <v>392.64248700000002</v>
      </c>
      <c r="X49" s="110">
        <v>420.65603599999997</v>
      </c>
      <c r="Y49" s="110">
        <v>449.01431300000002</v>
      </c>
      <c r="Z49" s="110">
        <v>478.30361900000003</v>
      </c>
      <c r="AA49" s="110">
        <v>507.88632200000001</v>
      </c>
      <c r="AB49" s="110">
        <v>537.97442599999999</v>
      </c>
      <c r="AC49" s="110">
        <v>568.08892800000001</v>
      </c>
      <c r="AD49" s="110">
        <v>598.928223</v>
      </c>
      <c r="AE49" s="110">
        <v>630.58471699999996</v>
      </c>
      <c r="AF49" s="104">
        <v>0.17197999999999999</v>
      </c>
      <c r="AG49" s="19"/>
    </row>
    <row r="50" spans="1:33" ht="15" customHeight="1">
      <c r="A50" s="13" t="s">
        <v>1648</v>
      </c>
      <c r="B50" s="108" t="s">
        <v>953</v>
      </c>
      <c r="C50" s="110">
        <v>4.682086</v>
      </c>
      <c r="D50" s="110">
        <v>6.2229380000000001</v>
      </c>
      <c r="E50" s="110">
        <v>8.1345430000000007</v>
      </c>
      <c r="F50" s="110">
        <v>10.340325</v>
      </c>
      <c r="G50" s="110">
        <v>12.714148</v>
      </c>
      <c r="H50" s="110">
        <v>15.219875</v>
      </c>
      <c r="I50" s="110">
        <v>17.849283</v>
      </c>
      <c r="J50" s="110">
        <v>20.622627000000001</v>
      </c>
      <c r="K50" s="110">
        <v>23.482182000000002</v>
      </c>
      <c r="L50" s="110">
        <v>26.428581000000001</v>
      </c>
      <c r="M50" s="110">
        <v>29.444866000000001</v>
      </c>
      <c r="N50" s="110">
        <v>32.522841999999997</v>
      </c>
      <c r="O50" s="110">
        <v>35.698284000000001</v>
      </c>
      <c r="P50" s="110">
        <v>39.007182999999998</v>
      </c>
      <c r="Q50" s="110">
        <v>42.437012000000003</v>
      </c>
      <c r="R50" s="110">
        <v>45.980494999999998</v>
      </c>
      <c r="S50" s="110">
        <v>49.641651000000003</v>
      </c>
      <c r="T50" s="110">
        <v>53.398612999999997</v>
      </c>
      <c r="U50" s="110">
        <v>57.268452000000003</v>
      </c>
      <c r="V50" s="110">
        <v>61.188079999999999</v>
      </c>
      <c r="W50" s="110">
        <v>65.168548999999999</v>
      </c>
      <c r="X50" s="110">
        <v>69.211051999999995</v>
      </c>
      <c r="Y50" s="110">
        <v>73.297386000000003</v>
      </c>
      <c r="Z50" s="110">
        <v>77.517409999999998</v>
      </c>
      <c r="AA50" s="110">
        <v>81.776482000000001</v>
      </c>
      <c r="AB50" s="110">
        <v>86.108940000000004</v>
      </c>
      <c r="AC50" s="110">
        <v>90.443427999999997</v>
      </c>
      <c r="AD50" s="110">
        <v>94.884017999999998</v>
      </c>
      <c r="AE50" s="110">
        <v>99.444466000000006</v>
      </c>
      <c r="AF50" s="104">
        <v>0.115316</v>
      </c>
      <c r="AG50" s="19"/>
    </row>
    <row r="51" spans="1:33" ht="15" customHeight="1">
      <c r="A51" s="13" t="s">
        <v>1649</v>
      </c>
      <c r="B51" s="108" t="s">
        <v>955</v>
      </c>
      <c r="C51" s="110">
        <v>19.925865000000002</v>
      </c>
      <c r="D51" s="110">
        <v>21.544412999999999</v>
      </c>
      <c r="E51" s="110">
        <v>23.247982</v>
      </c>
      <c r="F51" s="110">
        <v>26.570222999999999</v>
      </c>
      <c r="G51" s="110">
        <v>29.872574</v>
      </c>
      <c r="H51" s="110">
        <v>33.027237</v>
      </c>
      <c r="I51" s="110">
        <v>36.027607000000003</v>
      </c>
      <c r="J51" s="110">
        <v>38.916355000000003</v>
      </c>
      <c r="K51" s="110">
        <v>41.642071000000001</v>
      </c>
      <c r="L51" s="110">
        <v>44.229751999999998</v>
      </c>
      <c r="M51" s="110">
        <v>46.675167000000002</v>
      </c>
      <c r="N51" s="110">
        <v>48.983440000000002</v>
      </c>
      <c r="O51" s="110">
        <v>51.200951000000003</v>
      </c>
      <c r="P51" s="110">
        <v>53.372917000000001</v>
      </c>
      <c r="Q51" s="110">
        <v>55.503917999999999</v>
      </c>
      <c r="R51" s="110">
        <v>57.604095000000001</v>
      </c>
      <c r="S51" s="110">
        <v>59.697902999999997</v>
      </c>
      <c r="T51" s="110">
        <v>61.780059999999999</v>
      </c>
      <c r="U51" s="110">
        <v>63.879299000000003</v>
      </c>
      <c r="V51" s="110">
        <v>65.963065999999998</v>
      </c>
      <c r="W51" s="110">
        <v>68.048286000000004</v>
      </c>
      <c r="X51" s="110">
        <v>70.142859999999999</v>
      </c>
      <c r="Y51" s="110">
        <v>72.239493999999993</v>
      </c>
      <c r="Z51" s="110">
        <v>74.405258000000003</v>
      </c>
      <c r="AA51" s="110">
        <v>76.580680999999998</v>
      </c>
      <c r="AB51" s="110">
        <v>78.79007</v>
      </c>
      <c r="AC51" s="110">
        <v>80.991341000000006</v>
      </c>
      <c r="AD51" s="110">
        <v>83.242904999999993</v>
      </c>
      <c r="AE51" s="110">
        <v>85.554489000000004</v>
      </c>
      <c r="AF51" s="104">
        <v>5.3418E-2</v>
      </c>
      <c r="AG51" s="19"/>
    </row>
    <row r="52" spans="1:33" ht="15" customHeight="1">
      <c r="A52" s="13" t="s">
        <v>1650</v>
      </c>
      <c r="B52" s="108" t="s">
        <v>957</v>
      </c>
      <c r="C52" s="110">
        <v>1.216323</v>
      </c>
      <c r="D52" s="110">
        <v>1.8004869999999999</v>
      </c>
      <c r="E52" s="110">
        <v>2.6621299999999999</v>
      </c>
      <c r="F52" s="110">
        <v>3.8157960000000002</v>
      </c>
      <c r="G52" s="110">
        <v>5.2756109999999996</v>
      </c>
      <c r="H52" s="110">
        <v>6.9585080000000001</v>
      </c>
      <c r="I52" s="110">
        <v>8.8427710000000008</v>
      </c>
      <c r="J52" s="110">
        <v>10.92844</v>
      </c>
      <c r="K52" s="110">
        <v>13.17403</v>
      </c>
      <c r="L52" s="110">
        <v>15.571790999999999</v>
      </c>
      <c r="M52" s="110">
        <v>18.100981000000001</v>
      </c>
      <c r="N52" s="110">
        <v>20.747391</v>
      </c>
      <c r="O52" s="110">
        <v>23.521432999999998</v>
      </c>
      <c r="P52" s="110">
        <v>26.438811999999999</v>
      </c>
      <c r="Q52" s="110">
        <v>29.488754</v>
      </c>
      <c r="R52" s="110">
        <v>32.663853000000003</v>
      </c>
      <c r="S52" s="110">
        <v>35.966309000000003</v>
      </c>
      <c r="T52" s="110">
        <v>39.377879999999998</v>
      </c>
      <c r="U52" s="110">
        <v>42.906146999999997</v>
      </c>
      <c r="V52" s="110">
        <v>46.508395999999998</v>
      </c>
      <c r="W52" s="110">
        <v>50.184578000000002</v>
      </c>
      <c r="X52" s="110">
        <v>53.931499000000002</v>
      </c>
      <c r="Y52" s="110">
        <v>57.733252999999998</v>
      </c>
      <c r="Z52" s="110">
        <v>61.644629999999999</v>
      </c>
      <c r="AA52" s="110">
        <v>65.605125000000001</v>
      </c>
      <c r="AB52" s="110">
        <v>69.635688999999999</v>
      </c>
      <c r="AC52" s="110">
        <v>73.692322000000004</v>
      </c>
      <c r="AD52" s="110">
        <v>77.833954000000006</v>
      </c>
      <c r="AE52" s="110">
        <v>82.071624999999997</v>
      </c>
      <c r="AF52" s="104">
        <v>0.16232199999999999</v>
      </c>
      <c r="AG52" s="19"/>
    </row>
    <row r="53" spans="1:33" ht="15" customHeight="1">
      <c r="A53" s="13" t="s">
        <v>1651</v>
      </c>
      <c r="B53" s="108" t="s">
        <v>959</v>
      </c>
      <c r="C53" s="110">
        <v>0</v>
      </c>
      <c r="D53" s="110">
        <v>0</v>
      </c>
      <c r="E53" s="110">
        <v>0</v>
      </c>
      <c r="F53" s="110">
        <v>0</v>
      </c>
      <c r="G53" s="110">
        <v>0</v>
      </c>
      <c r="H53" s="110">
        <v>0</v>
      </c>
      <c r="I53" s="110">
        <v>0</v>
      </c>
      <c r="J53" s="110">
        <v>0</v>
      </c>
      <c r="K53" s="110">
        <v>0</v>
      </c>
      <c r="L53" s="110">
        <v>0</v>
      </c>
      <c r="M53" s="110">
        <v>0</v>
      </c>
      <c r="N53" s="110">
        <v>0</v>
      </c>
      <c r="O53" s="110">
        <v>0</v>
      </c>
      <c r="P53" s="110">
        <v>0</v>
      </c>
      <c r="Q53" s="110">
        <v>0</v>
      </c>
      <c r="R53" s="110">
        <v>0</v>
      </c>
      <c r="S53" s="110">
        <v>0</v>
      </c>
      <c r="T53" s="110">
        <v>0</v>
      </c>
      <c r="U53" s="110">
        <v>0</v>
      </c>
      <c r="V53" s="110">
        <v>0</v>
      </c>
      <c r="W53" s="110">
        <v>0</v>
      </c>
      <c r="X53" s="110">
        <v>0</v>
      </c>
      <c r="Y53" s="110">
        <v>0</v>
      </c>
      <c r="Z53" s="110">
        <v>0</v>
      </c>
      <c r="AA53" s="110">
        <v>0</v>
      </c>
      <c r="AB53" s="110">
        <v>0</v>
      </c>
      <c r="AC53" s="110">
        <v>0</v>
      </c>
      <c r="AD53" s="110">
        <v>0</v>
      </c>
      <c r="AE53" s="110">
        <v>0</v>
      </c>
      <c r="AF53" s="104" t="s">
        <v>560</v>
      </c>
      <c r="AG53" s="19"/>
    </row>
    <row r="54" spans="1:33" ht="15" customHeight="1">
      <c r="A54" s="13" t="s">
        <v>1652</v>
      </c>
      <c r="B54" s="108" t="s">
        <v>961</v>
      </c>
      <c r="C54" s="110">
        <v>135.86802700000001</v>
      </c>
      <c r="D54" s="110">
        <v>160.33596800000001</v>
      </c>
      <c r="E54" s="110">
        <v>184.473557</v>
      </c>
      <c r="F54" s="110">
        <v>209.81907699999999</v>
      </c>
      <c r="G54" s="110">
        <v>234.51753199999999</v>
      </c>
      <c r="H54" s="110">
        <v>257.46469100000002</v>
      </c>
      <c r="I54" s="110">
        <v>278.54953</v>
      </c>
      <c r="J54" s="110">
        <v>298.11563100000001</v>
      </c>
      <c r="K54" s="110">
        <v>315.834991</v>
      </c>
      <c r="L54" s="110">
        <v>331.873718</v>
      </c>
      <c r="M54" s="110">
        <v>346.20721400000002</v>
      </c>
      <c r="N54" s="110">
        <v>358.901276</v>
      </c>
      <c r="O54" s="110">
        <v>370.31750499999998</v>
      </c>
      <c r="P54" s="110">
        <v>380.79077100000001</v>
      </c>
      <c r="Q54" s="110">
        <v>390.40115400000002</v>
      </c>
      <c r="R54" s="110">
        <v>399.24508700000001</v>
      </c>
      <c r="S54" s="110">
        <v>407.54202299999997</v>
      </c>
      <c r="T54" s="110">
        <v>415.30740400000002</v>
      </c>
      <c r="U54" s="110">
        <v>422.79144300000002</v>
      </c>
      <c r="V54" s="110">
        <v>429.82556199999999</v>
      </c>
      <c r="W54" s="110">
        <v>436.565155</v>
      </c>
      <c r="X54" s="110">
        <v>443.109467</v>
      </c>
      <c r="Y54" s="110">
        <v>449.46087599999998</v>
      </c>
      <c r="Z54" s="110">
        <v>456.09204099999999</v>
      </c>
      <c r="AA54" s="110">
        <v>462.64462300000002</v>
      </c>
      <c r="AB54" s="110">
        <v>469.25631700000002</v>
      </c>
      <c r="AC54" s="110">
        <v>475.66360500000002</v>
      </c>
      <c r="AD54" s="110">
        <v>482.26095600000002</v>
      </c>
      <c r="AE54" s="110">
        <v>489.10043300000001</v>
      </c>
      <c r="AF54" s="104">
        <v>4.6808000000000002E-2</v>
      </c>
      <c r="AG54" s="19"/>
    </row>
    <row r="55" spans="1:33" ht="15" customHeight="1">
      <c r="A55" s="13" t="s">
        <v>1653</v>
      </c>
      <c r="B55" s="108" t="s">
        <v>963</v>
      </c>
      <c r="C55" s="110">
        <v>2.8394689999999998</v>
      </c>
      <c r="D55" s="110">
        <v>2.6402389999999998</v>
      </c>
      <c r="E55" s="110">
        <v>2.4714209999999999</v>
      </c>
      <c r="F55" s="110">
        <v>2.307671</v>
      </c>
      <c r="G55" s="110">
        <v>2.1489020000000001</v>
      </c>
      <c r="H55" s="110">
        <v>1.9944459999999999</v>
      </c>
      <c r="I55" s="110">
        <v>1.8519239999999999</v>
      </c>
      <c r="J55" s="110">
        <v>1.735058</v>
      </c>
      <c r="K55" s="110">
        <v>1.626692</v>
      </c>
      <c r="L55" s="110">
        <v>1.521126</v>
      </c>
      <c r="M55" s="110">
        <v>1.4203939999999999</v>
      </c>
      <c r="N55" s="110">
        <v>1.3247119999999999</v>
      </c>
      <c r="O55" s="110">
        <v>1.23502</v>
      </c>
      <c r="P55" s="110">
        <v>1.1505069999999999</v>
      </c>
      <c r="Q55" s="110">
        <v>1.0719479999999999</v>
      </c>
      <c r="R55" s="110">
        <v>1.010057</v>
      </c>
      <c r="S55" s="110">
        <v>0.95058600000000004</v>
      </c>
      <c r="T55" s="110">
        <v>0.89879100000000001</v>
      </c>
      <c r="U55" s="110">
        <v>0.84982899999999995</v>
      </c>
      <c r="V55" s="110">
        <v>0.80354300000000001</v>
      </c>
      <c r="W55" s="110">
        <v>0.75978599999999996</v>
      </c>
      <c r="X55" s="110">
        <v>0.71842099999999998</v>
      </c>
      <c r="Y55" s="110">
        <v>0.679315</v>
      </c>
      <c r="Z55" s="110">
        <v>0.64234599999999997</v>
      </c>
      <c r="AA55" s="110">
        <v>0.60739500000000002</v>
      </c>
      <c r="AB55" s="110">
        <v>0.57435199999999997</v>
      </c>
      <c r="AC55" s="110">
        <v>0.54311299999999996</v>
      </c>
      <c r="AD55" s="110">
        <v>0.51357900000000001</v>
      </c>
      <c r="AE55" s="110">
        <v>0.48565700000000001</v>
      </c>
      <c r="AF55" s="104">
        <v>-6.1119E-2</v>
      </c>
      <c r="AG55" s="19"/>
    </row>
    <row r="56" spans="1:33" ht="15" customHeight="1">
      <c r="A56" s="13" t="s">
        <v>1654</v>
      </c>
      <c r="B56" s="108" t="s">
        <v>965</v>
      </c>
      <c r="C56" s="110">
        <v>2.1852510000000001</v>
      </c>
      <c r="D56" s="110">
        <v>2.0150779999999999</v>
      </c>
      <c r="E56" s="110">
        <v>1.9048449999999999</v>
      </c>
      <c r="F56" s="110">
        <v>1.8006629999999999</v>
      </c>
      <c r="G56" s="110">
        <v>1.702199</v>
      </c>
      <c r="H56" s="110">
        <v>1.609138</v>
      </c>
      <c r="I56" s="110">
        <v>1.521183</v>
      </c>
      <c r="J56" s="110">
        <v>1.4380520000000001</v>
      </c>
      <c r="K56" s="110">
        <v>1.35948</v>
      </c>
      <c r="L56" s="110">
        <v>1.2852170000000001</v>
      </c>
      <c r="M56" s="110">
        <v>1.2150240000000001</v>
      </c>
      <c r="N56" s="110">
        <v>1.1486780000000001</v>
      </c>
      <c r="O56" s="110">
        <v>1.085968</v>
      </c>
      <c r="P56" s="110">
        <v>1.0266930000000001</v>
      </c>
      <c r="Q56" s="110">
        <v>0.970665</v>
      </c>
      <c r="R56" s="110">
        <v>0.91770499999999999</v>
      </c>
      <c r="S56" s="110">
        <v>0.867645</v>
      </c>
      <c r="T56" s="110">
        <v>0.82032499999999997</v>
      </c>
      <c r="U56" s="110">
        <v>0.77559500000000003</v>
      </c>
      <c r="V56" s="110">
        <v>0.73331199999999996</v>
      </c>
      <c r="W56" s="110">
        <v>0.69334200000000001</v>
      </c>
      <c r="X56" s="110">
        <v>0.655559</v>
      </c>
      <c r="Y56" s="110">
        <v>0.619842</v>
      </c>
      <c r="Z56" s="110">
        <v>0.58607699999999996</v>
      </c>
      <c r="AA56" s="110">
        <v>0.55415800000000004</v>
      </c>
      <c r="AB56" s="110">
        <v>0.52398299999999998</v>
      </c>
      <c r="AC56" s="110">
        <v>0.49545699999999998</v>
      </c>
      <c r="AD56" s="110">
        <v>0.46848899999999999</v>
      </c>
      <c r="AE56" s="110">
        <v>0.44299500000000003</v>
      </c>
      <c r="AF56" s="104">
        <v>-5.5404000000000002E-2</v>
      </c>
      <c r="AG56" s="19"/>
    </row>
    <row r="57" spans="1:33" ht="15" customHeight="1">
      <c r="A57" s="13" t="s">
        <v>1655</v>
      </c>
      <c r="B57" s="108" t="s">
        <v>967</v>
      </c>
      <c r="C57" s="110">
        <v>5.7546530000000002</v>
      </c>
      <c r="D57" s="110">
        <v>5.1709949999999996</v>
      </c>
      <c r="E57" s="110">
        <v>4.6336570000000004</v>
      </c>
      <c r="F57" s="110">
        <v>4.2048030000000001</v>
      </c>
      <c r="G57" s="110">
        <v>3.890476</v>
      </c>
      <c r="H57" s="110">
        <v>3.6618270000000002</v>
      </c>
      <c r="I57" s="110">
        <v>3.461627</v>
      </c>
      <c r="J57" s="110">
        <v>3.272411</v>
      </c>
      <c r="K57" s="110">
        <v>3.0935739999999998</v>
      </c>
      <c r="L57" s="110">
        <v>2.924544</v>
      </c>
      <c r="M57" s="110">
        <v>2.764783</v>
      </c>
      <c r="N57" s="110">
        <v>2.6137800000000002</v>
      </c>
      <c r="O57" s="110">
        <v>2.4710519999999998</v>
      </c>
      <c r="P57" s="110">
        <v>2.3361459999999998</v>
      </c>
      <c r="Q57" s="110">
        <v>2.208631</v>
      </c>
      <c r="R57" s="110">
        <v>2.0880999999999998</v>
      </c>
      <c r="S57" s="110">
        <v>1.97417</v>
      </c>
      <c r="T57" s="110">
        <v>1.8664780000000001</v>
      </c>
      <c r="U57" s="110">
        <v>1.7646809999999999</v>
      </c>
      <c r="V57" s="110">
        <v>1.668455</v>
      </c>
      <c r="W57" s="110">
        <v>1.577494</v>
      </c>
      <c r="X57" s="110">
        <v>1.4915099999999999</v>
      </c>
      <c r="Y57" s="110">
        <v>1.410229</v>
      </c>
      <c r="Z57" s="110">
        <v>1.3333919999999999</v>
      </c>
      <c r="AA57" s="110">
        <v>1.2607569999999999</v>
      </c>
      <c r="AB57" s="110">
        <v>1.192091</v>
      </c>
      <c r="AC57" s="110">
        <v>1.1271789999999999</v>
      </c>
      <c r="AD57" s="110">
        <v>1.0658129999999999</v>
      </c>
      <c r="AE57" s="110">
        <v>1.0078</v>
      </c>
      <c r="AF57" s="104">
        <v>-6.0326999999999999E-2</v>
      </c>
      <c r="AG57" s="19"/>
    </row>
    <row r="58" spans="1:33" ht="15" customHeight="1">
      <c r="A58" s="13" t="s">
        <v>1656</v>
      </c>
      <c r="B58" s="108" t="s">
        <v>969</v>
      </c>
      <c r="C58" s="110">
        <v>5.1262449999999999</v>
      </c>
      <c r="D58" s="110">
        <v>4.7267590000000004</v>
      </c>
      <c r="E58" s="110">
        <v>4.4681829999999998</v>
      </c>
      <c r="F58" s="110">
        <v>4.2238020000000001</v>
      </c>
      <c r="G58" s="110">
        <v>3.9928349999999999</v>
      </c>
      <c r="H58" s="110">
        <v>3.7745419999999998</v>
      </c>
      <c r="I58" s="110">
        <v>3.568225</v>
      </c>
      <c r="J58" s="110">
        <v>3.373224</v>
      </c>
      <c r="K58" s="110">
        <v>3.1889189999999998</v>
      </c>
      <c r="L58" s="110">
        <v>3.0147189999999999</v>
      </c>
      <c r="M58" s="110">
        <v>2.8500670000000001</v>
      </c>
      <c r="N58" s="110">
        <v>2.6944400000000002</v>
      </c>
      <c r="O58" s="110">
        <v>2.5473409999999999</v>
      </c>
      <c r="P58" s="110">
        <v>2.4083000000000001</v>
      </c>
      <c r="Q58" s="110">
        <v>2.276875</v>
      </c>
      <c r="R58" s="110">
        <v>2.152647</v>
      </c>
      <c r="S58" s="110">
        <v>2.0352209999999999</v>
      </c>
      <c r="T58" s="110">
        <v>1.924223</v>
      </c>
      <c r="U58" s="110">
        <v>1.819299</v>
      </c>
      <c r="V58" s="110">
        <v>1.7201169999999999</v>
      </c>
      <c r="W58" s="110">
        <v>1.62636</v>
      </c>
      <c r="X58" s="110">
        <v>1.5377320000000001</v>
      </c>
      <c r="Y58" s="110">
        <v>1.4539500000000001</v>
      </c>
      <c r="Z58" s="110">
        <v>1.3747480000000001</v>
      </c>
      <c r="AA58" s="110">
        <v>1.299876</v>
      </c>
      <c r="AB58" s="110">
        <v>1.229095</v>
      </c>
      <c r="AC58" s="110">
        <v>1.162182</v>
      </c>
      <c r="AD58" s="110">
        <v>1.0989249999999999</v>
      </c>
      <c r="AE58" s="110">
        <v>1.0391220000000001</v>
      </c>
      <c r="AF58" s="104">
        <v>-5.5405999999999997E-2</v>
      </c>
      <c r="AG58" s="19"/>
    </row>
    <row r="59" spans="1:33" ht="15" customHeight="1">
      <c r="A59" s="13" t="s">
        <v>1657</v>
      </c>
      <c r="B59" s="108" t="s">
        <v>971</v>
      </c>
      <c r="C59" s="110">
        <v>0</v>
      </c>
      <c r="D59" s="110">
        <v>0</v>
      </c>
      <c r="E59" s="110">
        <v>0</v>
      </c>
      <c r="F59" s="110">
        <v>0</v>
      </c>
      <c r="G59" s="110">
        <v>0</v>
      </c>
      <c r="H59" s="110">
        <v>0</v>
      </c>
      <c r="I59" s="110">
        <v>0</v>
      </c>
      <c r="J59" s="110">
        <v>0</v>
      </c>
      <c r="K59" s="110">
        <v>0</v>
      </c>
      <c r="L59" s="110">
        <v>0</v>
      </c>
      <c r="M59" s="110">
        <v>0</v>
      </c>
      <c r="N59" s="110">
        <v>0</v>
      </c>
      <c r="O59" s="110">
        <v>0</v>
      </c>
      <c r="P59" s="110">
        <v>0</v>
      </c>
      <c r="Q59" s="110">
        <v>0</v>
      </c>
      <c r="R59" s="110">
        <v>0</v>
      </c>
      <c r="S59" s="110">
        <v>0</v>
      </c>
      <c r="T59" s="110">
        <v>0</v>
      </c>
      <c r="U59" s="110">
        <v>0</v>
      </c>
      <c r="V59" s="110">
        <v>0</v>
      </c>
      <c r="W59" s="110">
        <v>0</v>
      </c>
      <c r="X59" s="110">
        <v>0</v>
      </c>
      <c r="Y59" s="110">
        <v>0</v>
      </c>
      <c r="Z59" s="110">
        <v>0</v>
      </c>
      <c r="AA59" s="110">
        <v>0</v>
      </c>
      <c r="AB59" s="110">
        <v>0</v>
      </c>
      <c r="AC59" s="110">
        <v>0</v>
      </c>
      <c r="AD59" s="110">
        <v>0</v>
      </c>
      <c r="AE59" s="110">
        <v>0</v>
      </c>
      <c r="AF59" s="104" t="s">
        <v>560</v>
      </c>
      <c r="AG59" s="19"/>
    </row>
    <row r="60" spans="1:33" ht="15" customHeight="1">
      <c r="A60" s="13" t="s">
        <v>1658</v>
      </c>
      <c r="B60" s="108" t="s">
        <v>973</v>
      </c>
      <c r="C60" s="110">
        <v>2.0339999999999998E-3</v>
      </c>
      <c r="D60" s="110">
        <v>6.2049999999999996E-3</v>
      </c>
      <c r="E60" s="110">
        <v>1.2722000000000001E-2</v>
      </c>
      <c r="F60" s="110">
        <v>2.1700000000000001E-2</v>
      </c>
      <c r="G60" s="110">
        <v>3.3008999999999997E-2</v>
      </c>
      <c r="H60" s="110">
        <v>4.6428999999999998E-2</v>
      </c>
      <c r="I60" s="110">
        <v>6.1843000000000002E-2</v>
      </c>
      <c r="J60" s="110">
        <v>7.9235E-2</v>
      </c>
      <c r="K60" s="110">
        <v>9.8308999999999994E-2</v>
      </c>
      <c r="L60" s="110">
        <v>0.118946</v>
      </c>
      <c r="M60" s="110">
        <v>0.140962</v>
      </c>
      <c r="N60" s="110">
        <v>0.164185</v>
      </c>
      <c r="O60" s="110">
        <v>0.188612</v>
      </c>
      <c r="P60" s="110">
        <v>0.214285</v>
      </c>
      <c r="Q60" s="110">
        <v>0.241124</v>
      </c>
      <c r="R60" s="110">
        <v>0.26907399999999998</v>
      </c>
      <c r="S60" s="110">
        <v>0.298147</v>
      </c>
      <c r="T60" s="110">
        <v>0.328241</v>
      </c>
      <c r="U60" s="110">
        <v>0.359404</v>
      </c>
      <c r="V60" s="110">
        <v>0.39135799999999998</v>
      </c>
      <c r="W60" s="110">
        <v>0.42408899999999999</v>
      </c>
      <c r="X60" s="110">
        <v>0.45756999999999998</v>
      </c>
      <c r="Y60" s="110">
        <v>0.49168200000000001</v>
      </c>
      <c r="Z60" s="110">
        <v>0.52675700000000003</v>
      </c>
      <c r="AA60" s="110">
        <v>0.56241099999999999</v>
      </c>
      <c r="AB60" s="110">
        <v>0.598777</v>
      </c>
      <c r="AC60" s="110">
        <v>0.63556699999999999</v>
      </c>
      <c r="AD60" s="110">
        <v>0.67315000000000003</v>
      </c>
      <c r="AE60" s="110">
        <v>0.71160800000000002</v>
      </c>
      <c r="AF60" s="104">
        <v>0.23269400000000001</v>
      </c>
      <c r="AG60" s="19"/>
    </row>
    <row r="61" spans="1:33" ht="15" customHeight="1">
      <c r="A61" s="13" t="s">
        <v>1659</v>
      </c>
      <c r="B61" s="108" t="s">
        <v>998</v>
      </c>
      <c r="C61" s="110">
        <v>1403.9254149999999</v>
      </c>
      <c r="D61" s="110">
        <v>1339.2801509999999</v>
      </c>
      <c r="E61" s="110">
        <v>1292.7174070000001</v>
      </c>
      <c r="F61" s="110">
        <v>1250.237183</v>
      </c>
      <c r="G61" s="110">
        <v>1215.381226</v>
      </c>
      <c r="H61" s="110">
        <v>1184.0926509999999</v>
      </c>
      <c r="I61" s="110">
        <v>1157.4570309999999</v>
      </c>
      <c r="J61" s="110">
        <v>1137.7867429999999</v>
      </c>
      <c r="K61" s="110">
        <v>1123.8199460000001</v>
      </c>
      <c r="L61" s="110">
        <v>1116.2508539999999</v>
      </c>
      <c r="M61" s="110">
        <v>1114.6232910000001</v>
      </c>
      <c r="N61" s="110">
        <v>1118.8454589999999</v>
      </c>
      <c r="O61" s="110">
        <v>1129.5892329999999</v>
      </c>
      <c r="P61" s="110">
        <v>1147.3548579999999</v>
      </c>
      <c r="Q61" s="110">
        <v>1171.02124</v>
      </c>
      <c r="R61" s="110">
        <v>1199.61853</v>
      </c>
      <c r="S61" s="110">
        <v>1232.7967530000001</v>
      </c>
      <c r="T61" s="110">
        <v>1269.1655270000001</v>
      </c>
      <c r="U61" s="110">
        <v>1308.4490969999999</v>
      </c>
      <c r="V61" s="110">
        <v>1348.881836</v>
      </c>
      <c r="W61" s="110">
        <v>1390.580811</v>
      </c>
      <c r="X61" s="110">
        <v>1433.535034</v>
      </c>
      <c r="Y61" s="110">
        <v>1477.3614500000001</v>
      </c>
      <c r="Z61" s="110">
        <v>1523.897217</v>
      </c>
      <c r="AA61" s="110">
        <v>1570.9343260000001</v>
      </c>
      <c r="AB61" s="110">
        <v>1619.0146480000001</v>
      </c>
      <c r="AC61" s="110">
        <v>1666.595703</v>
      </c>
      <c r="AD61" s="110">
        <v>1715.9692379999999</v>
      </c>
      <c r="AE61" s="110">
        <v>1767.3173830000001</v>
      </c>
      <c r="AF61" s="104">
        <v>8.2550000000000002E-3</v>
      </c>
      <c r="AG61" s="19"/>
    </row>
    <row r="62" spans="1:33" ht="15" customHeight="1">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row>
    <row r="63" spans="1:33" ht="15" customHeight="1">
      <c r="A63" s="13" t="s">
        <v>1660</v>
      </c>
      <c r="B63" s="108" t="s">
        <v>1661</v>
      </c>
      <c r="C63" s="110">
        <v>9103.5634769999997</v>
      </c>
      <c r="D63" s="110">
        <v>9049.1894530000009</v>
      </c>
      <c r="E63" s="110">
        <v>9102.0302730000003</v>
      </c>
      <c r="F63" s="110">
        <v>9189.4833980000003</v>
      </c>
      <c r="G63" s="110">
        <v>9278.2109380000002</v>
      </c>
      <c r="H63" s="110">
        <v>9347.515625</v>
      </c>
      <c r="I63" s="110">
        <v>9402.4619139999995</v>
      </c>
      <c r="J63" s="110">
        <v>9456.7958980000003</v>
      </c>
      <c r="K63" s="110">
        <v>9498.7880860000005</v>
      </c>
      <c r="L63" s="110">
        <v>9532.4726559999999</v>
      </c>
      <c r="M63" s="110">
        <v>9557.3642579999996</v>
      </c>
      <c r="N63" s="110">
        <v>9575.2666019999997</v>
      </c>
      <c r="O63" s="110">
        <v>9594.7626949999994</v>
      </c>
      <c r="P63" s="110">
        <v>9623.9726559999999</v>
      </c>
      <c r="Q63" s="110">
        <v>9661.0117190000001</v>
      </c>
      <c r="R63" s="110">
        <v>9704.4042969999991</v>
      </c>
      <c r="S63" s="110">
        <v>9755.2119139999995</v>
      </c>
      <c r="T63" s="110">
        <v>9810.3886719999991</v>
      </c>
      <c r="U63" s="110">
        <v>9872.4140619999998</v>
      </c>
      <c r="V63" s="110">
        <v>9932.7216800000006</v>
      </c>
      <c r="W63" s="110">
        <v>9993.1640619999998</v>
      </c>
      <c r="X63" s="110">
        <v>10054.582031</v>
      </c>
      <c r="Y63" s="110">
        <v>10115.234375</v>
      </c>
      <c r="Z63" s="110">
        <v>10185.045898</v>
      </c>
      <c r="AA63" s="110">
        <v>10253.295898</v>
      </c>
      <c r="AB63" s="110">
        <v>10323.652344</v>
      </c>
      <c r="AC63" s="110">
        <v>10388.939453000001</v>
      </c>
      <c r="AD63" s="110">
        <v>10459.662109000001</v>
      </c>
      <c r="AE63" s="110">
        <v>10536.678711</v>
      </c>
      <c r="AF63" s="104">
        <v>5.2350000000000001E-3</v>
      </c>
      <c r="AG63" s="19"/>
    </row>
    <row r="64" spans="1:33" ht="15" customHeight="1">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row>
    <row r="65" spans="1:34" ht="15" customHeight="1">
      <c r="A65" s="13" t="s">
        <v>1662</v>
      </c>
      <c r="B65" s="115" t="s">
        <v>622</v>
      </c>
      <c r="C65" s="120">
        <v>14741.170898</v>
      </c>
      <c r="D65" s="120">
        <v>14276.033203000001</v>
      </c>
      <c r="E65" s="120">
        <v>14006.5625</v>
      </c>
      <c r="F65" s="120">
        <v>13803.979492</v>
      </c>
      <c r="G65" s="120">
        <v>13625.132812</v>
      </c>
      <c r="H65" s="120">
        <v>13457.716796999999</v>
      </c>
      <c r="I65" s="120">
        <v>13304.828125</v>
      </c>
      <c r="J65" s="120">
        <v>13180.441406</v>
      </c>
      <c r="K65" s="120">
        <v>13068.610352</v>
      </c>
      <c r="L65" s="120">
        <v>12969.526367</v>
      </c>
      <c r="M65" s="120">
        <v>12882.349609000001</v>
      </c>
      <c r="N65" s="120">
        <v>12803.548828000001</v>
      </c>
      <c r="O65" s="120">
        <v>12743.689453000001</v>
      </c>
      <c r="P65" s="120">
        <v>12711.219727</v>
      </c>
      <c r="Q65" s="120">
        <v>12705.164062</v>
      </c>
      <c r="R65" s="120">
        <v>12715.314453000001</v>
      </c>
      <c r="S65" s="120">
        <v>12740.125</v>
      </c>
      <c r="T65" s="120">
        <v>12774.943359000001</v>
      </c>
      <c r="U65" s="120">
        <v>12820.956055000001</v>
      </c>
      <c r="V65" s="120">
        <v>12864.253906</v>
      </c>
      <c r="W65" s="120">
        <v>12907.40625</v>
      </c>
      <c r="X65" s="120">
        <v>12948.941406</v>
      </c>
      <c r="Y65" s="120">
        <v>12991.878906</v>
      </c>
      <c r="Z65" s="120">
        <v>13049.931640999999</v>
      </c>
      <c r="AA65" s="120">
        <v>13116.971680000001</v>
      </c>
      <c r="AB65" s="120">
        <v>13183.955078000001</v>
      </c>
      <c r="AC65" s="120">
        <v>13244.930664</v>
      </c>
      <c r="AD65" s="120">
        <v>13311.998046999999</v>
      </c>
      <c r="AE65" s="120">
        <v>13388.823242</v>
      </c>
      <c r="AF65" s="116">
        <v>-3.431E-3</v>
      </c>
      <c r="AG65" s="19"/>
    </row>
    <row r="66" spans="1:34" ht="15" customHeight="1">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row>
    <row r="67" spans="1:34" ht="15" customHeight="1">
      <c r="B67" s="115" t="s">
        <v>1663</v>
      </c>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row>
    <row r="68" spans="1:34" ht="15" customHeight="1">
      <c r="A68" s="13" t="s">
        <v>1664</v>
      </c>
      <c r="B68" s="108" t="s">
        <v>1022</v>
      </c>
      <c r="C68" s="110">
        <v>8031.3188479999999</v>
      </c>
      <c r="D68" s="110">
        <v>7940.3720700000003</v>
      </c>
      <c r="E68" s="110">
        <v>7903.7353519999997</v>
      </c>
      <c r="F68" s="110">
        <v>7909.8017579999996</v>
      </c>
      <c r="G68" s="110">
        <v>7940.830078</v>
      </c>
      <c r="H68" s="110">
        <v>7987.8505859999996</v>
      </c>
      <c r="I68" s="110">
        <v>8042.6831050000001</v>
      </c>
      <c r="J68" s="110">
        <v>8101.8808589999999</v>
      </c>
      <c r="K68" s="110">
        <v>8168.1220700000003</v>
      </c>
      <c r="L68" s="110">
        <v>8235.2177730000003</v>
      </c>
      <c r="M68" s="110">
        <v>8306.8525389999995</v>
      </c>
      <c r="N68" s="110">
        <v>8373.7109380000002</v>
      </c>
      <c r="O68" s="110">
        <v>8435.4941409999992</v>
      </c>
      <c r="P68" s="110">
        <v>8494.0546880000002</v>
      </c>
      <c r="Q68" s="110">
        <v>8552.7587889999995</v>
      </c>
      <c r="R68" s="110">
        <v>8606.1826170000004</v>
      </c>
      <c r="S68" s="110">
        <v>8658.1015619999998</v>
      </c>
      <c r="T68" s="110">
        <v>8711.0576170000004</v>
      </c>
      <c r="U68" s="110">
        <v>8762.5673829999996</v>
      </c>
      <c r="V68" s="110">
        <v>8814.5947269999997</v>
      </c>
      <c r="W68" s="110">
        <v>8864.6865230000003</v>
      </c>
      <c r="X68" s="110">
        <v>8916.5878909999992</v>
      </c>
      <c r="Y68" s="110">
        <v>8972.7021480000003</v>
      </c>
      <c r="Z68" s="110">
        <v>9027.6074219999991</v>
      </c>
      <c r="AA68" s="110">
        <v>9080.1376949999994</v>
      </c>
      <c r="AB68" s="110">
        <v>9132.8710940000001</v>
      </c>
      <c r="AC68" s="110">
        <v>9182.9980469999991</v>
      </c>
      <c r="AD68" s="110">
        <v>9228.2011719999991</v>
      </c>
      <c r="AE68" s="110">
        <v>9269.6210940000001</v>
      </c>
      <c r="AF68" s="104">
        <v>5.1339999999999997E-3</v>
      </c>
      <c r="AG68" s="19"/>
    </row>
    <row r="69" spans="1:34" ht="15" customHeight="1">
      <c r="A69" s="13" t="s">
        <v>1665</v>
      </c>
      <c r="B69" s="108" t="s">
        <v>1023</v>
      </c>
      <c r="C69" s="110">
        <v>5201.8085940000001</v>
      </c>
      <c r="D69" s="110">
        <v>5250.8969729999999</v>
      </c>
      <c r="E69" s="110">
        <v>5302.2626950000003</v>
      </c>
      <c r="F69" s="110">
        <v>5353.2270509999998</v>
      </c>
      <c r="G69" s="110">
        <v>5399.2612300000001</v>
      </c>
      <c r="H69" s="110">
        <v>5437.2954099999997</v>
      </c>
      <c r="I69" s="110">
        <v>5468.6098629999997</v>
      </c>
      <c r="J69" s="110">
        <v>5492.0893550000001</v>
      </c>
      <c r="K69" s="110">
        <v>5507.6777339999999</v>
      </c>
      <c r="L69" s="110">
        <v>5512.2534180000002</v>
      </c>
      <c r="M69" s="110">
        <v>5521.1801759999998</v>
      </c>
      <c r="N69" s="110">
        <v>5519.0473629999997</v>
      </c>
      <c r="O69" s="110">
        <v>5513.2485349999997</v>
      </c>
      <c r="P69" s="110">
        <v>5500.6274409999996</v>
      </c>
      <c r="Q69" s="110">
        <v>5486.0024409999996</v>
      </c>
      <c r="R69" s="110">
        <v>5469.0234380000002</v>
      </c>
      <c r="S69" s="110">
        <v>5449.0185549999997</v>
      </c>
      <c r="T69" s="110">
        <v>5431.8198240000002</v>
      </c>
      <c r="U69" s="110">
        <v>5414.2065430000002</v>
      </c>
      <c r="V69" s="110">
        <v>5406.3969729999999</v>
      </c>
      <c r="W69" s="110">
        <v>5405.3071289999998</v>
      </c>
      <c r="X69" s="110">
        <v>5420.1103519999997</v>
      </c>
      <c r="Y69" s="110">
        <v>5445.6806640000004</v>
      </c>
      <c r="Z69" s="110">
        <v>5472.6030270000001</v>
      </c>
      <c r="AA69" s="110">
        <v>5500.2749020000001</v>
      </c>
      <c r="AB69" s="110">
        <v>5530.6381840000004</v>
      </c>
      <c r="AC69" s="110">
        <v>5561.6923829999996</v>
      </c>
      <c r="AD69" s="110">
        <v>5585.7548829999996</v>
      </c>
      <c r="AE69" s="110">
        <v>5608.0507809999999</v>
      </c>
      <c r="AF69" s="104">
        <v>2.689E-3</v>
      </c>
      <c r="AG69" s="19"/>
    </row>
    <row r="70" spans="1:34" ht="12" customHeight="1">
      <c r="A70" s="13" t="s">
        <v>1666</v>
      </c>
      <c r="B70" s="108" t="s">
        <v>1024</v>
      </c>
      <c r="C70" s="110">
        <v>2.7199999999999998E-2</v>
      </c>
      <c r="D70" s="110">
        <v>0.446405</v>
      </c>
      <c r="E70" s="110">
        <v>0.88520500000000002</v>
      </c>
      <c r="F70" s="110">
        <v>1.334503</v>
      </c>
      <c r="G70" s="110">
        <v>1.8046040000000001</v>
      </c>
      <c r="H70" s="110">
        <v>2.2977280000000002</v>
      </c>
      <c r="I70" s="110">
        <v>2.8189009999999999</v>
      </c>
      <c r="J70" s="110">
        <v>3.3765900000000002</v>
      </c>
      <c r="K70" s="110">
        <v>3.9795349999999998</v>
      </c>
      <c r="L70" s="110">
        <v>4.6397399999999998</v>
      </c>
      <c r="M70" s="110">
        <v>5.3691800000000001</v>
      </c>
      <c r="N70" s="110">
        <v>6.1793230000000001</v>
      </c>
      <c r="O70" s="110">
        <v>7.0851259999999998</v>
      </c>
      <c r="P70" s="110">
        <v>8.1084790000000009</v>
      </c>
      <c r="Q70" s="110">
        <v>9.2763559999999998</v>
      </c>
      <c r="R70" s="110">
        <v>10.613517999999999</v>
      </c>
      <c r="S70" s="110">
        <v>12.144465</v>
      </c>
      <c r="T70" s="110">
        <v>13.896808999999999</v>
      </c>
      <c r="U70" s="110">
        <v>15.894682</v>
      </c>
      <c r="V70" s="110">
        <v>18.155231000000001</v>
      </c>
      <c r="W70" s="110">
        <v>20.693428000000001</v>
      </c>
      <c r="X70" s="110">
        <v>23.531113000000001</v>
      </c>
      <c r="Y70" s="110">
        <v>26.681090999999999</v>
      </c>
      <c r="Z70" s="110">
        <v>30.170033</v>
      </c>
      <c r="AA70" s="110">
        <v>33.996665999999998</v>
      </c>
      <c r="AB70" s="110">
        <v>38.143760999999998</v>
      </c>
      <c r="AC70" s="110">
        <v>42.573020999999997</v>
      </c>
      <c r="AD70" s="110">
        <v>47.273494999999997</v>
      </c>
      <c r="AE70" s="110">
        <v>52.222855000000003</v>
      </c>
      <c r="AF70" s="104">
        <v>0.30996800000000002</v>
      </c>
      <c r="AG70" s="19"/>
    </row>
    <row r="71" spans="1:34" ht="15" customHeight="1">
      <c r="A71" s="13" t="s">
        <v>1667</v>
      </c>
      <c r="B71" s="108" t="s">
        <v>1025</v>
      </c>
      <c r="C71" s="110">
        <v>12.657215000000001</v>
      </c>
      <c r="D71" s="110">
        <v>12.253945999999999</v>
      </c>
      <c r="E71" s="110">
        <v>11.837052999999999</v>
      </c>
      <c r="F71" s="110">
        <v>11.405747</v>
      </c>
      <c r="G71" s="110">
        <v>10.958615999999999</v>
      </c>
      <c r="H71" s="110">
        <v>10.497102999999999</v>
      </c>
      <c r="I71" s="110">
        <v>10.004996999999999</v>
      </c>
      <c r="J71" s="110">
        <v>9.5020070000000008</v>
      </c>
      <c r="K71" s="110">
        <v>8.9698100000000007</v>
      </c>
      <c r="L71" s="110">
        <v>8.4179040000000001</v>
      </c>
      <c r="M71" s="110">
        <v>7.8272069999999996</v>
      </c>
      <c r="N71" s="110">
        <v>7.1769290000000003</v>
      </c>
      <c r="O71" s="110">
        <v>6.5703300000000002</v>
      </c>
      <c r="P71" s="110">
        <v>6.0011219999999996</v>
      </c>
      <c r="Q71" s="110">
        <v>5.4681610000000003</v>
      </c>
      <c r="R71" s="110">
        <v>4.9728019999999997</v>
      </c>
      <c r="S71" s="110">
        <v>4.5123030000000002</v>
      </c>
      <c r="T71" s="110">
        <v>4.0931480000000002</v>
      </c>
      <c r="U71" s="110">
        <v>3.7105700000000001</v>
      </c>
      <c r="V71" s="110">
        <v>3.3614989999999998</v>
      </c>
      <c r="W71" s="110">
        <v>3.0438139999999998</v>
      </c>
      <c r="X71" s="110">
        <v>2.7556120000000002</v>
      </c>
      <c r="Y71" s="110">
        <v>2.4947569999999999</v>
      </c>
      <c r="Z71" s="110">
        <v>2.2507510000000002</v>
      </c>
      <c r="AA71" s="110">
        <v>1.9678009999999999</v>
      </c>
      <c r="AB71" s="110">
        <v>1.629623</v>
      </c>
      <c r="AC71" s="110">
        <v>1.333248</v>
      </c>
      <c r="AD71" s="110">
        <v>1.052214</v>
      </c>
      <c r="AE71" s="110">
        <v>0.83661700000000006</v>
      </c>
      <c r="AF71" s="104">
        <v>-9.2464000000000005E-2</v>
      </c>
      <c r="AG71" s="19"/>
    </row>
    <row r="72" spans="1:34" ht="15" customHeight="1">
      <c r="A72" s="13" t="s">
        <v>1668</v>
      </c>
      <c r="B72" s="108" t="s">
        <v>1026</v>
      </c>
      <c r="C72" s="110">
        <v>1568.900635</v>
      </c>
      <c r="D72" s="110">
        <v>1592.0656739999999</v>
      </c>
      <c r="E72" s="110">
        <v>1617.6141359999999</v>
      </c>
      <c r="F72" s="110">
        <v>1642.889404</v>
      </c>
      <c r="G72" s="110">
        <v>1666.8477780000001</v>
      </c>
      <c r="H72" s="110">
        <v>1689.6022949999999</v>
      </c>
      <c r="I72" s="110">
        <v>1709.506836</v>
      </c>
      <c r="J72" s="110">
        <v>1727.1770019999999</v>
      </c>
      <c r="K72" s="110">
        <v>1742.9711910000001</v>
      </c>
      <c r="L72" s="110">
        <v>1757.8314210000001</v>
      </c>
      <c r="M72" s="110">
        <v>1771.9936520000001</v>
      </c>
      <c r="N72" s="110">
        <v>1785.9129640000001</v>
      </c>
      <c r="O72" s="110">
        <v>1799.8901370000001</v>
      </c>
      <c r="P72" s="110">
        <v>1814.896606</v>
      </c>
      <c r="Q72" s="110">
        <v>1830.9842530000001</v>
      </c>
      <c r="R72" s="110">
        <v>1848.5692140000001</v>
      </c>
      <c r="S72" s="110">
        <v>1867.8732910000001</v>
      </c>
      <c r="T72" s="110">
        <v>1889.3264160000001</v>
      </c>
      <c r="U72" s="110">
        <v>1913.0802000000001</v>
      </c>
      <c r="V72" s="110">
        <v>1938.9139399999999</v>
      </c>
      <c r="W72" s="110">
        <v>1966.8549800000001</v>
      </c>
      <c r="X72" s="110">
        <v>1997.009155</v>
      </c>
      <c r="Y72" s="110">
        <v>2025.797241</v>
      </c>
      <c r="Z72" s="110">
        <v>2053.891846</v>
      </c>
      <c r="AA72" s="110">
        <v>2081.9648440000001</v>
      </c>
      <c r="AB72" s="110">
        <v>2106.8190920000002</v>
      </c>
      <c r="AC72" s="110">
        <v>2130.8447270000001</v>
      </c>
      <c r="AD72" s="110">
        <v>2151.36499</v>
      </c>
      <c r="AE72" s="110">
        <v>2171.7822270000001</v>
      </c>
      <c r="AF72" s="104">
        <v>1.1681E-2</v>
      </c>
      <c r="AG72" s="19"/>
    </row>
    <row r="73" spans="1:34" ht="15" customHeight="1">
      <c r="A73" s="13" t="s">
        <v>1669</v>
      </c>
      <c r="B73" s="108" t="s">
        <v>1010</v>
      </c>
      <c r="C73" s="110">
        <v>0</v>
      </c>
      <c r="D73" s="110">
        <v>0</v>
      </c>
      <c r="E73" s="110">
        <v>0</v>
      </c>
      <c r="F73" s="110">
        <v>0</v>
      </c>
      <c r="G73" s="110">
        <v>0</v>
      </c>
      <c r="H73" s="110">
        <v>0</v>
      </c>
      <c r="I73" s="110">
        <v>0</v>
      </c>
      <c r="J73" s="110">
        <v>0</v>
      </c>
      <c r="K73" s="110">
        <v>0</v>
      </c>
      <c r="L73" s="110">
        <v>0</v>
      </c>
      <c r="M73" s="110">
        <v>0</v>
      </c>
      <c r="N73" s="110">
        <v>0</v>
      </c>
      <c r="O73" s="110">
        <v>0</v>
      </c>
      <c r="P73" s="110">
        <v>0</v>
      </c>
      <c r="Q73" s="110">
        <v>0</v>
      </c>
      <c r="R73" s="110">
        <v>0</v>
      </c>
      <c r="S73" s="110">
        <v>0</v>
      </c>
      <c r="T73" s="110">
        <v>0</v>
      </c>
      <c r="U73" s="110">
        <v>0</v>
      </c>
      <c r="V73" s="110">
        <v>0</v>
      </c>
      <c r="W73" s="110">
        <v>0</v>
      </c>
      <c r="X73" s="110">
        <v>0</v>
      </c>
      <c r="Y73" s="110">
        <v>0</v>
      </c>
      <c r="Z73" s="110">
        <v>0</v>
      </c>
      <c r="AA73" s="110">
        <v>0</v>
      </c>
      <c r="AB73" s="110">
        <v>0</v>
      </c>
      <c r="AC73" s="110">
        <v>0</v>
      </c>
      <c r="AD73" s="110">
        <v>0</v>
      </c>
      <c r="AE73" s="110">
        <v>0</v>
      </c>
      <c r="AF73" s="104" t="s">
        <v>560</v>
      </c>
      <c r="AG73" s="19"/>
    </row>
    <row r="74" spans="1:34" ht="15" customHeight="1">
      <c r="A74" s="13" t="s">
        <v>1670</v>
      </c>
      <c r="B74" s="108" t="s">
        <v>1027</v>
      </c>
      <c r="C74" s="110">
        <v>0</v>
      </c>
      <c r="D74" s="110">
        <v>0.787767</v>
      </c>
      <c r="E74" s="110">
        <v>1.5879289999999999</v>
      </c>
      <c r="F74" s="110">
        <v>2.3966599999999998</v>
      </c>
      <c r="G74" s="110">
        <v>3.208523</v>
      </c>
      <c r="H74" s="110">
        <v>4.0274260000000002</v>
      </c>
      <c r="I74" s="110">
        <v>4.8601450000000002</v>
      </c>
      <c r="J74" s="110">
        <v>5.7169280000000002</v>
      </c>
      <c r="K74" s="110">
        <v>6.6017650000000003</v>
      </c>
      <c r="L74" s="110">
        <v>7.5191460000000001</v>
      </c>
      <c r="M74" s="110">
        <v>8.4768489999999996</v>
      </c>
      <c r="N74" s="110">
        <v>9.4802370000000007</v>
      </c>
      <c r="O74" s="110">
        <v>10.536694000000001</v>
      </c>
      <c r="P74" s="110">
        <v>11.657214</v>
      </c>
      <c r="Q74" s="110">
        <v>12.856301999999999</v>
      </c>
      <c r="R74" s="110">
        <v>14.143478</v>
      </c>
      <c r="S74" s="110">
        <v>15.531952</v>
      </c>
      <c r="T74" s="110">
        <v>17.031109000000001</v>
      </c>
      <c r="U74" s="110">
        <v>18.651724000000002</v>
      </c>
      <c r="V74" s="110">
        <v>20.389593000000001</v>
      </c>
      <c r="W74" s="110">
        <v>22.245595999999999</v>
      </c>
      <c r="X74" s="110">
        <v>24.213246999999999</v>
      </c>
      <c r="Y74" s="110">
        <v>26.284991999999999</v>
      </c>
      <c r="Z74" s="110">
        <v>28.463531</v>
      </c>
      <c r="AA74" s="110">
        <v>30.733688000000001</v>
      </c>
      <c r="AB74" s="110">
        <v>33.074711000000001</v>
      </c>
      <c r="AC74" s="110">
        <v>35.461925999999998</v>
      </c>
      <c r="AD74" s="110">
        <v>37.891818999999998</v>
      </c>
      <c r="AE74" s="110">
        <v>40.35284</v>
      </c>
      <c r="AF74" s="104" t="s">
        <v>560</v>
      </c>
      <c r="AG74" s="19"/>
    </row>
    <row r="75" spans="1:34" ht="15" customHeight="1">
      <c r="A75" s="13" t="s">
        <v>1671</v>
      </c>
      <c r="B75" s="108" t="s">
        <v>1028</v>
      </c>
      <c r="C75" s="110">
        <v>0</v>
      </c>
      <c r="D75" s="110">
        <v>0.855433</v>
      </c>
      <c r="E75" s="110">
        <v>1.733762</v>
      </c>
      <c r="F75" s="110">
        <v>2.6065299999999998</v>
      </c>
      <c r="G75" s="110">
        <v>3.4725510000000002</v>
      </c>
      <c r="H75" s="110">
        <v>4.3335290000000004</v>
      </c>
      <c r="I75" s="110">
        <v>5.1927940000000001</v>
      </c>
      <c r="J75" s="110">
        <v>6.0617429999999999</v>
      </c>
      <c r="K75" s="110">
        <v>6.9501559999999998</v>
      </c>
      <c r="L75" s="110">
        <v>7.8712400000000002</v>
      </c>
      <c r="M75" s="110">
        <v>8.836157</v>
      </c>
      <c r="N75" s="110">
        <v>9.8554539999999999</v>
      </c>
      <c r="O75" s="110">
        <v>10.940022000000001</v>
      </c>
      <c r="P75" s="110">
        <v>12.10994</v>
      </c>
      <c r="Q75" s="110">
        <v>13.379708000000001</v>
      </c>
      <c r="R75" s="110">
        <v>14.764685</v>
      </c>
      <c r="S75" s="110">
        <v>16.280159000000001</v>
      </c>
      <c r="T75" s="110">
        <v>17.941573999999999</v>
      </c>
      <c r="U75" s="110">
        <v>19.761744</v>
      </c>
      <c r="V75" s="110">
        <v>21.739498000000001</v>
      </c>
      <c r="W75" s="110">
        <v>23.876650000000001</v>
      </c>
      <c r="X75" s="110">
        <v>26.169352</v>
      </c>
      <c r="Y75" s="110">
        <v>28.600905999999998</v>
      </c>
      <c r="Z75" s="110">
        <v>31.175287000000001</v>
      </c>
      <c r="AA75" s="110">
        <v>33.863022000000001</v>
      </c>
      <c r="AB75" s="110">
        <v>36.644165000000001</v>
      </c>
      <c r="AC75" s="110">
        <v>39.482059</v>
      </c>
      <c r="AD75" s="110">
        <v>42.376590999999998</v>
      </c>
      <c r="AE75" s="110">
        <v>45.306109999999997</v>
      </c>
      <c r="AF75" s="104" t="s">
        <v>560</v>
      </c>
      <c r="AG75" s="19"/>
    </row>
    <row r="76" spans="1:34" ht="15" customHeight="1">
      <c r="A76" s="13" t="s">
        <v>1672</v>
      </c>
      <c r="B76" s="108" t="s">
        <v>1018</v>
      </c>
      <c r="C76" s="110">
        <v>0</v>
      </c>
      <c r="D76" s="110">
        <v>0</v>
      </c>
      <c r="E76" s="110">
        <v>0</v>
      </c>
      <c r="F76" s="110">
        <v>0</v>
      </c>
      <c r="G76" s="110">
        <v>0</v>
      </c>
      <c r="H76" s="110">
        <v>0</v>
      </c>
      <c r="I76" s="110">
        <v>0</v>
      </c>
      <c r="J76" s="110">
        <v>0</v>
      </c>
      <c r="K76" s="110">
        <v>0</v>
      </c>
      <c r="L76" s="110">
        <v>0</v>
      </c>
      <c r="M76" s="110">
        <v>0</v>
      </c>
      <c r="N76" s="110">
        <v>0</v>
      </c>
      <c r="O76" s="110">
        <v>0</v>
      </c>
      <c r="P76" s="110">
        <v>0</v>
      </c>
      <c r="Q76" s="110">
        <v>0</v>
      </c>
      <c r="R76" s="110">
        <v>0</v>
      </c>
      <c r="S76" s="110">
        <v>0</v>
      </c>
      <c r="T76" s="110">
        <v>0</v>
      </c>
      <c r="U76" s="110">
        <v>0</v>
      </c>
      <c r="V76" s="110">
        <v>0</v>
      </c>
      <c r="W76" s="110">
        <v>0</v>
      </c>
      <c r="X76" s="110">
        <v>0</v>
      </c>
      <c r="Y76" s="110">
        <v>0</v>
      </c>
      <c r="Z76" s="110">
        <v>0</v>
      </c>
      <c r="AA76" s="110">
        <v>0</v>
      </c>
      <c r="AB76" s="110">
        <v>0</v>
      </c>
      <c r="AC76" s="110">
        <v>0</v>
      </c>
      <c r="AD76" s="110">
        <v>0</v>
      </c>
      <c r="AE76" s="110">
        <v>0</v>
      </c>
      <c r="AF76" s="104" t="s">
        <v>560</v>
      </c>
      <c r="AG76" s="19"/>
    </row>
    <row r="77" spans="1:34" ht="15" customHeight="1">
      <c r="A77" s="13" t="s">
        <v>1673</v>
      </c>
      <c r="B77" s="115" t="s">
        <v>1674</v>
      </c>
      <c r="C77" s="120">
        <v>14814.711914</v>
      </c>
      <c r="D77" s="120">
        <v>14797.678711</v>
      </c>
      <c r="E77" s="120">
        <v>14839.655273</v>
      </c>
      <c r="F77" s="120">
        <v>14923.662109000001</v>
      </c>
      <c r="G77" s="120">
        <v>15026.384765999999</v>
      </c>
      <c r="H77" s="120">
        <v>15135.905273</v>
      </c>
      <c r="I77" s="120">
        <v>15243.676758</v>
      </c>
      <c r="J77" s="120">
        <v>15345.804688</v>
      </c>
      <c r="K77" s="120">
        <v>15445.272461</v>
      </c>
      <c r="L77" s="120">
        <v>15533.75</v>
      </c>
      <c r="M77" s="120">
        <v>15630.535156</v>
      </c>
      <c r="N77" s="120">
        <v>15711.363281</v>
      </c>
      <c r="O77" s="120">
        <v>15783.764648</v>
      </c>
      <c r="P77" s="120">
        <v>15847.455078000001</v>
      </c>
      <c r="Q77" s="120">
        <v>15910.726562</v>
      </c>
      <c r="R77" s="120">
        <v>15968.269531</v>
      </c>
      <c r="S77" s="120">
        <v>16023.462890999999</v>
      </c>
      <c r="T77" s="120">
        <v>16085.165039</v>
      </c>
      <c r="U77" s="120">
        <v>16147.872069999999</v>
      </c>
      <c r="V77" s="120">
        <v>16223.551758</v>
      </c>
      <c r="W77" s="120">
        <v>16306.708008</v>
      </c>
      <c r="X77" s="120">
        <v>16410.376952999999</v>
      </c>
      <c r="Y77" s="120">
        <v>16528.242188</v>
      </c>
      <c r="Z77" s="120">
        <v>16646.162109000001</v>
      </c>
      <c r="AA77" s="120">
        <v>16762.939452999999</v>
      </c>
      <c r="AB77" s="120">
        <v>16879.820312</v>
      </c>
      <c r="AC77" s="120">
        <v>16994.386718999998</v>
      </c>
      <c r="AD77" s="120">
        <v>17093.916015999999</v>
      </c>
      <c r="AE77" s="120">
        <v>17188.173827999999</v>
      </c>
      <c r="AF77" s="116">
        <v>5.3210000000000002E-3</v>
      </c>
      <c r="AG77" s="19"/>
    </row>
    <row r="78" spans="1:34" ht="15" customHeight="1" thickBot="1">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row>
    <row r="79" spans="1:34" ht="15" customHeight="1">
      <c r="B79" s="246" t="s">
        <v>635</v>
      </c>
      <c r="C79" s="248"/>
      <c r="D79" s="248"/>
      <c r="E79" s="248"/>
      <c r="F79" s="248"/>
      <c r="G79" s="248"/>
      <c r="H79" s="248"/>
      <c r="I79" s="248"/>
      <c r="J79" s="248"/>
      <c r="K79" s="248"/>
      <c r="L79" s="248"/>
      <c r="M79" s="248"/>
      <c r="N79" s="248"/>
      <c r="O79" s="248"/>
      <c r="P79" s="248"/>
      <c r="Q79" s="248"/>
      <c r="R79" s="248"/>
      <c r="S79" s="248"/>
      <c r="T79" s="248"/>
      <c r="U79" s="248"/>
      <c r="V79" s="248"/>
      <c r="W79" s="248"/>
      <c r="X79" s="248"/>
      <c r="Y79" s="248"/>
      <c r="Z79" s="248"/>
      <c r="AA79" s="248"/>
      <c r="AB79" s="248"/>
      <c r="AC79" s="248"/>
      <c r="AD79" s="248"/>
      <c r="AE79" s="248"/>
      <c r="AF79" s="248"/>
      <c r="AG79" s="248"/>
      <c r="AH79" s="172"/>
    </row>
    <row r="80" spans="1:34" ht="15" customHeight="1">
      <c r="B80" s="19" t="s">
        <v>636</v>
      </c>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row>
    <row r="81" spans="2:33" ht="15" customHeight="1">
      <c r="B81" s="19" t="s">
        <v>637</v>
      </c>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row>
    <row r="82" spans="2:33" ht="15" customHeight="1">
      <c r="B82" s="19" t="s">
        <v>1020</v>
      </c>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row>
    <row r="83" spans="2:33" ht="15" customHeight="1">
      <c r="B83" s="19" t="s">
        <v>638</v>
      </c>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row>
    <row r="84" spans="2:33" ht="15" customHeight="1">
      <c r="B84" s="19" t="s">
        <v>547</v>
      </c>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row>
    <row r="85" spans="2:33" ht="15" customHeight="1">
      <c r="B85" s="19" t="s">
        <v>1021</v>
      </c>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row>
    <row r="86" spans="2:33" ht="15" customHeight="1">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row>
    <row r="87" spans="2:33" ht="15" customHeight="1">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row>
    <row r="88" spans="2:33" ht="15" customHeight="1">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row>
    <row r="89" spans="2:33" ht="15" customHeight="1">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row>
    <row r="90" spans="2:33" ht="15" customHeight="1">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row>
    <row r="91" spans="2:33" ht="12" customHeight="1">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row>
    <row r="92" spans="2:33" ht="15" customHeight="1">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row>
    <row r="93" spans="2:33" ht="15" customHeight="1">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row>
    <row r="94" spans="2:33" ht="15" customHeight="1">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row>
    <row r="95" spans="2:33" ht="15" customHeight="1">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row>
    <row r="96" spans="2:33" ht="12" customHeight="1">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row>
    <row r="97" spans="2:33" ht="15" customHeight="1">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row>
    <row r="98" spans="2:33" ht="12" customHeight="1">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row>
    <row r="99" spans="2:33" ht="15" customHeight="1">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row>
    <row r="100" spans="2:33" ht="15" customHeight="1">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row>
    <row r="101" spans="2:33" ht="15" customHeight="1">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row>
    <row r="102" spans="2:33" ht="15" customHeight="1">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row>
    <row r="103" spans="2:33" ht="15" customHeight="1">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row>
    <row r="104" spans="2:33" ht="15" customHeight="1">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row>
    <row r="105" spans="2:33" ht="15" customHeight="1">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row>
    <row r="106" spans="2:33" ht="15" customHeight="1">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row>
    <row r="107" spans="2:33" ht="15" customHeight="1">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row>
    <row r="108" spans="2:33" ht="15" customHeight="1">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row>
    <row r="109" spans="2:33" ht="15" customHeight="1">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t="s">
        <v>924</v>
      </c>
      <c r="AG109" s="19"/>
    </row>
    <row r="110" spans="2:33" ht="15" customHeight="1"/>
    <row r="111" spans="2:33" ht="15" customHeight="1"/>
    <row r="112" spans="2:33" ht="15" customHeight="1"/>
    <row r="113" spans="2:32" ht="15" customHeight="1"/>
    <row r="114" spans="2:32" ht="12" customHeight="1"/>
    <row r="115" spans="2:32" ht="15" customHeight="1"/>
    <row r="116" spans="2:32" ht="15" customHeight="1"/>
    <row r="117" spans="2:32" ht="15" customHeight="1">
      <c r="B117" s="247"/>
      <c r="C117" s="247"/>
      <c r="D117" s="247"/>
      <c r="E117" s="247"/>
      <c r="F117" s="247"/>
      <c r="G117" s="247"/>
      <c r="H117" s="247"/>
      <c r="I117" s="247"/>
      <c r="J117" s="247"/>
      <c r="K117" s="247"/>
      <c r="L117" s="247"/>
      <c r="M117" s="247"/>
      <c r="N117" s="247"/>
      <c r="O117" s="247"/>
      <c r="P117" s="247"/>
      <c r="Q117" s="247"/>
      <c r="R117" s="247"/>
      <c r="S117" s="247"/>
      <c r="T117" s="247"/>
      <c r="U117" s="247"/>
      <c r="V117" s="247"/>
      <c r="W117" s="247"/>
      <c r="X117" s="247"/>
      <c r="Y117" s="247"/>
      <c r="Z117" s="247"/>
      <c r="AA117" s="247"/>
      <c r="AB117" s="247"/>
      <c r="AC117" s="247"/>
      <c r="AD117" s="247"/>
      <c r="AE117" s="247"/>
      <c r="AF117" s="247"/>
    </row>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5" customHeight="1"/>
    <row r="129" customFormat="1" ht="12" customHeight="1"/>
    <row r="130" customFormat="1" ht="12" customHeight="1"/>
    <row r="131" customFormat="1" ht="12" customHeight="1"/>
    <row r="132" customFormat="1" ht="12" customHeight="1"/>
    <row r="133" customFormat="1" ht="12" customHeight="1"/>
    <row r="134" customFormat="1" ht="12" customHeight="1"/>
    <row r="135" customFormat="1" ht="12" customHeight="1"/>
    <row r="136" customFormat="1" ht="12" customHeight="1"/>
    <row r="137" customFormat="1" ht="12" customHeight="1"/>
    <row r="138" customFormat="1" ht="12" customHeight="1"/>
    <row r="139" customFormat="1" ht="12" customHeight="1"/>
    <row r="140" customFormat="1" ht="12" customHeight="1"/>
    <row r="141" customFormat="1" ht="12" customHeight="1"/>
    <row r="142" customFormat="1" ht="12" customHeight="1"/>
    <row r="143" customFormat="1" ht="12" customHeight="1"/>
    <row r="144" customFormat="1" ht="12" customHeight="1"/>
    <row r="145" customFormat="1" ht="12" customHeight="1"/>
    <row r="146" customFormat="1" ht="12" customHeight="1"/>
    <row r="147" customFormat="1" ht="12" customHeight="1"/>
    <row r="148" customFormat="1" ht="12" customHeight="1"/>
    <row r="149" customFormat="1" ht="12" customHeight="1"/>
    <row r="150" customFormat="1" ht="15" customHeight="1"/>
    <row r="151" customFormat="1" ht="15" customHeight="1"/>
    <row r="152" customFormat="1" ht="15" customHeight="1"/>
    <row r="153" customFormat="1" ht="15" customHeight="1"/>
    <row r="154" customFormat="1" ht="15" customHeight="1"/>
    <row r="155" customFormat="1" ht="15" customHeight="1"/>
    <row r="156" customFormat="1" ht="15" customHeight="1"/>
    <row r="157" customFormat="1" ht="15" customHeight="1"/>
    <row r="158" customFormat="1" ht="15" customHeight="1"/>
    <row r="159" customFormat="1" ht="15" customHeight="1"/>
    <row r="160" customFormat="1" ht="15" customHeight="1"/>
    <row r="161" customFormat="1" ht="15" customHeight="1"/>
    <row r="162" customFormat="1" ht="15" customHeight="1"/>
    <row r="163" customFormat="1" ht="12" customHeight="1"/>
    <row r="164" customFormat="1" ht="15" customHeight="1"/>
    <row r="165" customFormat="1" ht="15" customHeight="1"/>
    <row r="166" customFormat="1" ht="15" customHeight="1"/>
    <row r="167" customFormat="1" ht="15" customHeight="1"/>
    <row r="168" customFormat="1" ht="15" customHeight="1"/>
    <row r="169" customFormat="1" ht="15" customHeight="1"/>
    <row r="170" customFormat="1" ht="15" customHeight="1"/>
    <row r="171" customFormat="1" ht="15" customHeight="1"/>
    <row r="172" customFormat="1" ht="12" customHeight="1"/>
    <row r="173" customFormat="1" ht="15" customHeight="1"/>
    <row r="174" customFormat="1" ht="15" customHeight="1"/>
    <row r="175" customFormat="1" ht="15" customHeight="1"/>
    <row r="176" customFormat="1" ht="15" customHeight="1"/>
    <row r="177" customFormat="1" ht="15" customHeight="1"/>
    <row r="178" customFormat="1" ht="15" customHeight="1"/>
    <row r="179" customFormat="1" ht="15" customHeight="1"/>
    <row r="180" customFormat="1" ht="15" customHeight="1"/>
    <row r="181" customFormat="1" ht="12" customHeight="1"/>
    <row r="182" customFormat="1" ht="12" customHeight="1"/>
    <row r="183" customFormat="1" ht="15" customHeight="1"/>
    <row r="184" customFormat="1" ht="15" customHeight="1"/>
    <row r="185" customFormat="1" ht="15" customHeight="1"/>
    <row r="186" customFormat="1" ht="15" customHeight="1"/>
    <row r="187" customFormat="1" ht="15" customHeight="1"/>
    <row r="188" customFormat="1" ht="12" customHeight="1"/>
    <row r="189" customFormat="1" ht="15" customHeight="1"/>
    <row r="190" customFormat="1" ht="15" customHeight="1"/>
    <row r="191" customFormat="1" ht="15" customHeight="1"/>
    <row r="192" customFormat="1" ht="15" customHeight="1"/>
    <row r="193" customFormat="1" ht="15" customHeight="1"/>
    <row r="194" customFormat="1" ht="12" customHeight="1"/>
    <row r="195" customFormat="1" ht="15" customHeight="1"/>
    <row r="196" customFormat="1" ht="15" customHeight="1"/>
    <row r="197" customFormat="1" ht="15" customHeight="1"/>
    <row r="198" customFormat="1" ht="15" customHeight="1"/>
    <row r="199" customFormat="1" ht="15" customHeight="1"/>
    <row r="200" customFormat="1" ht="12" customHeight="1"/>
    <row r="201" customFormat="1" ht="15" customHeight="1"/>
    <row r="202" customFormat="1" ht="15" customHeight="1"/>
    <row r="203" customFormat="1" ht="15" customHeight="1"/>
    <row r="204" customFormat="1" ht="12" customHeight="1"/>
    <row r="205" customFormat="1" ht="15" customHeight="1"/>
    <row r="206" customFormat="1" ht="15" customHeight="1"/>
    <row r="207" customFormat="1" ht="15" customHeight="1"/>
    <row r="208" customFormat="1" ht="15" customHeight="1"/>
    <row r="209" customFormat="1" ht="12" customHeight="1"/>
    <row r="210" customFormat="1" ht="15" customHeight="1"/>
    <row r="211" customFormat="1" ht="15" customHeight="1"/>
    <row r="212" customFormat="1" ht="15" customHeight="1"/>
    <row r="213" customFormat="1" ht="15" customHeight="1"/>
    <row r="214" customFormat="1" ht="15" customHeight="1"/>
    <row r="215" customFormat="1" ht="15" customHeight="1"/>
    <row r="216" customFormat="1" ht="15" customHeight="1"/>
    <row r="217" customFormat="1" ht="15" customHeight="1"/>
    <row r="218" customFormat="1" ht="15" customHeight="1"/>
    <row r="219" customFormat="1" ht="15" customHeight="1"/>
    <row r="220" customFormat="1" ht="15" customHeight="1"/>
    <row r="221" customFormat="1" ht="15" customHeight="1"/>
    <row r="222" customFormat="1" ht="15" customHeight="1"/>
    <row r="223" customFormat="1" ht="15" customHeight="1"/>
    <row r="224" customFormat="1" ht="15" customHeight="1"/>
    <row r="225" customFormat="1" ht="15" customHeight="1"/>
    <row r="226" customFormat="1" ht="15" customHeight="1"/>
    <row r="227" customFormat="1" ht="15" customHeight="1"/>
    <row r="228" customFormat="1" ht="15" customHeight="1"/>
    <row r="229" customFormat="1" ht="15" customHeight="1"/>
    <row r="230" customFormat="1" ht="15" customHeight="1"/>
    <row r="231" customFormat="1" ht="15" customHeight="1"/>
    <row r="232" customFormat="1" ht="15" customHeight="1"/>
    <row r="233" customFormat="1" ht="15" customHeight="1"/>
    <row r="234" customFormat="1" ht="15" customHeight="1"/>
    <row r="235" customFormat="1" ht="15" customHeight="1"/>
    <row r="236" customFormat="1" ht="15" customHeight="1"/>
    <row r="237" customFormat="1" ht="15" customHeight="1"/>
    <row r="238" customFormat="1" ht="15" customHeight="1"/>
    <row r="239" customFormat="1" ht="15" customHeight="1"/>
    <row r="240" customFormat="1" ht="15" customHeight="1"/>
    <row r="241" customFormat="1" ht="15" customHeight="1"/>
    <row r="242" customFormat="1" ht="15" customHeight="1"/>
    <row r="243" customFormat="1" ht="15" customHeight="1"/>
    <row r="244" customFormat="1" ht="15" customHeight="1"/>
    <row r="245" customFormat="1" ht="15" customHeight="1"/>
    <row r="246" customFormat="1" ht="15" customHeight="1"/>
    <row r="247" customFormat="1" ht="15" customHeight="1"/>
    <row r="248" customFormat="1" ht="12" customHeight="1"/>
    <row r="249" customFormat="1" ht="15" customHeight="1"/>
    <row r="250" customFormat="1" ht="15" customHeight="1"/>
    <row r="251" customFormat="1" ht="15" customHeight="1"/>
    <row r="252" customFormat="1" ht="12" customHeight="1"/>
    <row r="253" customFormat="1" ht="15" customHeight="1"/>
    <row r="254" customFormat="1" ht="15" customHeight="1"/>
    <row r="255" customFormat="1" ht="15" customHeight="1"/>
    <row r="256" customFormat="1" ht="12" customHeight="1"/>
    <row r="257" spans="2:32" ht="15" customHeight="1"/>
    <row r="258" spans="2:32" ht="15" customHeight="1"/>
    <row r="259" spans="2:32" ht="15" customHeight="1">
      <c r="B259" s="247"/>
      <c r="C259" s="247"/>
      <c r="D259" s="247"/>
      <c r="E259" s="247"/>
      <c r="F259" s="247"/>
      <c r="G259" s="247"/>
      <c r="H259" s="247"/>
      <c r="I259" s="247"/>
      <c r="J259" s="247"/>
      <c r="K259" s="247"/>
      <c r="L259" s="247"/>
      <c r="M259" s="247"/>
      <c r="N259" s="247"/>
      <c r="O259" s="247"/>
      <c r="P259" s="247"/>
      <c r="Q259" s="247"/>
      <c r="R259" s="247"/>
      <c r="S259" s="247"/>
      <c r="T259" s="247"/>
      <c r="U259" s="247"/>
      <c r="V259" s="247"/>
      <c r="W259" s="247"/>
      <c r="X259" s="247"/>
      <c r="Y259" s="247"/>
      <c r="Z259" s="247"/>
      <c r="AA259" s="247"/>
      <c r="AB259" s="247"/>
      <c r="AC259" s="247"/>
      <c r="AD259" s="247"/>
      <c r="AE259" s="247"/>
      <c r="AF259" s="247"/>
    </row>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5" customHeight="1"/>
    <row r="268" spans="2:32" ht="12" customHeight="1"/>
    <row r="269" spans="2:32" ht="12" customHeight="1"/>
    <row r="270" spans="2:32" ht="12" customHeight="1"/>
    <row r="271" spans="2:32" ht="12" customHeight="1"/>
    <row r="272" spans="2:32" ht="12" customHeight="1"/>
    <row r="273" customFormat="1" ht="12" customHeight="1"/>
    <row r="274" customFormat="1" ht="12" customHeight="1"/>
    <row r="275" customFormat="1" ht="12" customHeight="1"/>
    <row r="276" customFormat="1" ht="12" customHeight="1"/>
    <row r="277" customFormat="1" ht="12" customHeight="1"/>
    <row r="278" customFormat="1" ht="12" customHeight="1"/>
    <row r="279" customFormat="1" ht="12" customHeight="1"/>
    <row r="280" customFormat="1" ht="12" customHeight="1"/>
    <row r="281" customFormat="1" ht="12" customHeight="1"/>
    <row r="282" customFormat="1" ht="12" customHeight="1"/>
    <row r="283" customFormat="1" ht="12" customHeight="1"/>
    <row r="284" customFormat="1" ht="12" customHeight="1"/>
    <row r="285" customFormat="1" ht="12" customHeight="1"/>
    <row r="286" customFormat="1" ht="12" customHeight="1"/>
    <row r="287" customFormat="1" ht="12" customHeight="1"/>
    <row r="288" customFormat="1" ht="12" customHeight="1"/>
    <row r="289" customFormat="1" ht="12" customHeight="1"/>
    <row r="290" customFormat="1" ht="12" customHeight="1"/>
    <row r="291" customFormat="1" ht="12" customHeight="1"/>
    <row r="292" customFormat="1" ht="12" customHeight="1"/>
    <row r="293" customFormat="1" ht="12" customHeight="1"/>
    <row r="294" customFormat="1" ht="12" customHeight="1"/>
    <row r="295" customFormat="1" ht="12" customHeight="1"/>
    <row r="296" customFormat="1" ht="12" customHeight="1"/>
    <row r="297" customFormat="1" ht="12" customHeight="1"/>
    <row r="298" customFormat="1" ht="12" customHeight="1"/>
    <row r="299" customFormat="1" ht="12" customHeight="1"/>
    <row r="300" customFormat="1" ht="15" customHeight="1"/>
    <row r="301" customFormat="1" ht="15" customHeight="1"/>
    <row r="302" customFormat="1" ht="15" customHeight="1"/>
    <row r="303" customFormat="1" ht="15" customHeight="1"/>
    <row r="304" customFormat="1" ht="15" customHeight="1"/>
    <row r="305" customFormat="1" ht="15" customHeight="1"/>
    <row r="306" customFormat="1" ht="15" customHeight="1"/>
    <row r="307" customFormat="1" ht="15" customHeight="1"/>
    <row r="308" customFormat="1" ht="15" customHeight="1"/>
    <row r="309" customFormat="1" ht="15" customHeight="1"/>
    <row r="310" customFormat="1" ht="12" customHeight="1"/>
    <row r="311" customFormat="1" ht="15" customHeight="1"/>
    <row r="312" customFormat="1" ht="15" customHeight="1"/>
    <row r="313" customFormat="1" ht="15" customHeight="1"/>
    <row r="314" customFormat="1" ht="15" customHeight="1"/>
    <row r="315" customFormat="1" ht="15" customHeight="1"/>
    <row r="316" customFormat="1" ht="15" customHeight="1"/>
    <row r="317" customFormat="1" ht="15" customHeight="1"/>
    <row r="318" customFormat="1" ht="15" customHeight="1"/>
    <row r="319" customFormat="1" ht="15" customHeight="1"/>
    <row r="320" customFormat="1" ht="15" customHeight="1"/>
    <row r="321" customFormat="1" ht="15" customHeight="1"/>
    <row r="322" customFormat="1" ht="15" customHeight="1"/>
    <row r="323" customFormat="1" ht="15" customHeight="1"/>
    <row r="324" customFormat="1" ht="15" customHeight="1"/>
    <row r="325" customFormat="1" ht="15" customHeight="1"/>
    <row r="326" customFormat="1" ht="15" customHeight="1"/>
    <row r="327" customFormat="1" ht="12" customHeight="1"/>
    <row r="328" customFormat="1" ht="15" customHeight="1"/>
    <row r="329" customFormat="1" ht="12" customHeight="1"/>
    <row r="330" customFormat="1" ht="15" customHeight="1"/>
    <row r="331" customFormat="1" ht="15" customHeight="1"/>
    <row r="332" customFormat="1" ht="15" customHeight="1"/>
    <row r="333" customFormat="1" ht="15" customHeight="1"/>
    <row r="334" customFormat="1" ht="15" customHeight="1"/>
    <row r="335" customFormat="1" ht="15" customHeight="1"/>
    <row r="336" customFormat="1" ht="15" customHeight="1"/>
    <row r="337" spans="2:32" ht="15" customHeight="1"/>
    <row r="338" spans="2:32" ht="15" customHeight="1"/>
    <row r="339" spans="2:32" ht="15" customHeight="1">
      <c r="B339" s="247"/>
      <c r="C339" s="247"/>
      <c r="D339" s="247"/>
      <c r="E339" s="247"/>
      <c r="F339" s="247"/>
      <c r="G339" s="247"/>
      <c r="H339" s="247"/>
      <c r="I339" s="247"/>
      <c r="J339" s="247"/>
      <c r="K339" s="247"/>
      <c r="L339" s="247"/>
      <c r="M339" s="247"/>
      <c r="N339" s="247"/>
      <c r="O339" s="247"/>
      <c r="P339" s="247"/>
      <c r="Q339" s="247"/>
      <c r="R339" s="247"/>
      <c r="S339" s="247"/>
      <c r="T339" s="247"/>
      <c r="U339" s="247"/>
      <c r="V339" s="247"/>
      <c r="W339" s="247"/>
      <c r="X339" s="247"/>
      <c r="Y339" s="247"/>
      <c r="Z339" s="247"/>
      <c r="AA339" s="247"/>
      <c r="AB339" s="247"/>
      <c r="AC339" s="247"/>
      <c r="AD339" s="247"/>
      <c r="AE339" s="247"/>
      <c r="AF339" s="247"/>
    </row>
    <row r="340" spans="2:32" ht="15" customHeight="1"/>
    <row r="341" spans="2:32" ht="15" customHeight="1"/>
    <row r="342" spans="2:32" ht="15" customHeight="1"/>
    <row r="343" spans="2:32" ht="15" customHeight="1"/>
    <row r="344" spans="2:32" ht="15" customHeight="1"/>
    <row r="345" spans="2:32" ht="15" customHeight="1"/>
    <row r="346" spans="2:32" ht="15" customHeight="1"/>
    <row r="347" spans="2:32" ht="15" customHeight="1"/>
    <row r="348" spans="2:32" ht="12" customHeight="1"/>
    <row r="349" spans="2:32" ht="12" customHeight="1"/>
    <row r="350" spans="2:32" ht="12" customHeight="1"/>
    <row r="351" spans="2:32" ht="12" customHeight="1"/>
    <row r="352" spans="2:32" ht="12" customHeight="1"/>
    <row r="353" customFormat="1" ht="12" customHeight="1"/>
    <row r="354" customFormat="1" ht="12" customHeight="1"/>
    <row r="355" customFormat="1" ht="12" customHeight="1"/>
    <row r="356" customFormat="1" ht="12" customHeight="1"/>
    <row r="357" customFormat="1" ht="12" customHeight="1"/>
    <row r="358" customFormat="1" ht="12" customHeight="1"/>
    <row r="359" customFormat="1" ht="12" customHeight="1"/>
    <row r="360" customFormat="1" ht="12" customHeight="1"/>
    <row r="361" customFormat="1" ht="12" customHeight="1"/>
    <row r="362" customFormat="1" ht="12" customHeight="1"/>
    <row r="363" customFormat="1" ht="12" customHeight="1"/>
    <row r="364" customFormat="1" ht="12" customHeight="1"/>
    <row r="365" customFormat="1" ht="12" customHeight="1"/>
    <row r="366" customFormat="1" ht="12" customHeight="1"/>
    <row r="367" customFormat="1" ht="12" customHeight="1"/>
    <row r="368" customFormat="1" ht="12" customHeight="1"/>
    <row r="369" customFormat="1" ht="12" customHeight="1"/>
    <row r="370" customFormat="1" ht="12" customHeight="1"/>
    <row r="371" customFormat="1" ht="12" customHeight="1"/>
    <row r="372" customFormat="1" ht="12" customHeight="1"/>
    <row r="373" customFormat="1" ht="12" customHeight="1"/>
    <row r="374" customFormat="1" ht="12" customHeight="1"/>
    <row r="375" customFormat="1" ht="15" customHeight="1"/>
    <row r="376" customFormat="1" ht="15" customHeight="1"/>
    <row r="377" customFormat="1" ht="15" customHeight="1"/>
    <row r="378" customFormat="1" ht="15" customHeight="1"/>
    <row r="379" customFormat="1" ht="15" customHeight="1"/>
    <row r="380" customFormat="1" ht="15" customHeight="1"/>
    <row r="381" customFormat="1" ht="15" customHeight="1"/>
    <row r="382" customFormat="1" ht="15" customHeight="1"/>
    <row r="383" customFormat="1" ht="15" customHeight="1"/>
    <row r="384" customFormat="1" ht="15" customHeight="1"/>
    <row r="385" customFormat="1" ht="12" customHeight="1"/>
    <row r="386" customFormat="1" ht="15" customHeight="1"/>
    <row r="387" customFormat="1" ht="15" customHeight="1"/>
    <row r="388" customFormat="1" ht="15" customHeight="1"/>
    <row r="389" customFormat="1" ht="15" customHeight="1"/>
    <row r="390" customFormat="1" ht="15" customHeight="1"/>
    <row r="391" customFormat="1" ht="15" customHeight="1"/>
    <row r="392" customFormat="1" ht="15" customHeight="1"/>
    <row r="393" customFormat="1" ht="15" customHeight="1"/>
    <row r="394" customFormat="1" ht="15" customHeight="1"/>
    <row r="395" customFormat="1" ht="15" customHeight="1"/>
    <row r="396" customFormat="1" ht="15" customHeight="1"/>
    <row r="397" customFormat="1" ht="15" customHeight="1"/>
    <row r="398" customFormat="1" ht="15" customHeight="1"/>
    <row r="399" customFormat="1" ht="15" customHeight="1"/>
    <row r="400" customFormat="1" ht="15" customHeight="1"/>
    <row r="401" customFormat="1" ht="15" customHeight="1"/>
    <row r="402" customFormat="1" ht="12" customHeight="1"/>
    <row r="403" customFormat="1" ht="15" customHeight="1"/>
    <row r="404" customFormat="1" ht="15" customHeight="1"/>
    <row r="405" customFormat="1" ht="12" customHeight="1"/>
    <row r="406" customFormat="1" ht="15" customHeight="1"/>
    <row r="407" customFormat="1" ht="15" customHeight="1"/>
    <row r="408" customFormat="1" ht="15" customHeight="1"/>
    <row r="409" customFormat="1" ht="15" customHeight="1"/>
    <row r="410" customFormat="1" ht="15" customHeight="1"/>
    <row r="411" customFormat="1" ht="12" customHeight="1"/>
    <row r="412" customFormat="1" ht="15" customHeight="1"/>
    <row r="413" customFormat="1" ht="15" customHeight="1"/>
    <row r="414" customFormat="1" ht="15" customHeight="1"/>
    <row r="415" customFormat="1" ht="15" customHeight="1"/>
    <row r="416" customFormat="1" ht="15" customHeight="1"/>
    <row r="417" customFormat="1" ht="15" customHeight="1"/>
    <row r="418" customFormat="1" ht="15" customHeight="1"/>
    <row r="419" customFormat="1" ht="15" customHeight="1"/>
    <row r="420" customFormat="1" ht="15" customHeight="1"/>
    <row r="421" customFormat="1" ht="15" customHeight="1"/>
    <row r="422" customFormat="1" ht="15" customHeight="1"/>
    <row r="423" customFormat="1" ht="15" customHeight="1"/>
    <row r="424" customFormat="1" ht="15" customHeight="1"/>
    <row r="425" customFormat="1" ht="15" customHeight="1"/>
    <row r="426" customFormat="1" ht="15" customHeight="1"/>
    <row r="427" customFormat="1" ht="15" customHeight="1"/>
    <row r="428" customFormat="1" ht="12" customHeight="1"/>
    <row r="429" customFormat="1" ht="15" customHeight="1"/>
    <row r="430" customFormat="1" ht="15" customHeight="1"/>
    <row r="431" customFormat="1" ht="12" customHeight="1"/>
    <row r="432" customFormat="1" ht="15" customHeight="1"/>
    <row r="433" customFormat="1" ht="15" customHeight="1"/>
    <row r="434" customFormat="1" ht="15" customHeight="1"/>
    <row r="435" customFormat="1" ht="12" customHeight="1"/>
    <row r="436" customFormat="1" ht="15" customHeight="1"/>
    <row r="437" customFormat="1" ht="15" customHeight="1"/>
    <row r="438" customFormat="1" ht="15" customHeight="1"/>
    <row r="439" customFormat="1" ht="15" customHeight="1"/>
    <row r="440" customFormat="1" ht="15" customHeight="1"/>
    <row r="441" customFormat="1" ht="15" customHeight="1"/>
    <row r="442" customFormat="1" ht="15" customHeight="1"/>
    <row r="443" customFormat="1" ht="15" customHeight="1"/>
    <row r="444" customFormat="1" ht="15" customHeight="1"/>
    <row r="445" customFormat="1" ht="15" customHeight="1"/>
    <row r="446" customFormat="1" ht="12" customHeight="1"/>
    <row r="447" customFormat="1" ht="15" customHeight="1"/>
    <row r="448" customFormat="1" ht="15" customHeight="1"/>
    <row r="449" spans="2:32" ht="12" customHeight="1"/>
    <row r="450" spans="2:32" ht="15" customHeight="1"/>
    <row r="451" spans="2:32" ht="15" customHeight="1"/>
    <row r="452" spans="2:32" ht="15" customHeight="1">
      <c r="B452" s="247"/>
      <c r="C452" s="247"/>
      <c r="D452" s="247"/>
      <c r="E452" s="247"/>
      <c r="F452" s="247"/>
      <c r="G452" s="247"/>
      <c r="H452" s="247"/>
      <c r="I452" s="247"/>
      <c r="J452" s="247"/>
      <c r="K452" s="247"/>
      <c r="L452" s="247"/>
      <c r="M452" s="247"/>
      <c r="N452" s="247"/>
      <c r="O452" s="247"/>
      <c r="P452" s="247"/>
      <c r="Q452" s="247"/>
      <c r="R452" s="247"/>
      <c r="S452" s="247"/>
      <c r="T452" s="247"/>
      <c r="U452" s="247"/>
      <c r="V452" s="247"/>
      <c r="W452" s="247"/>
      <c r="X452" s="247"/>
      <c r="Y452" s="247"/>
      <c r="Z452" s="247"/>
      <c r="AA452" s="247"/>
      <c r="AB452" s="247"/>
      <c r="AC452" s="247"/>
      <c r="AD452" s="247"/>
      <c r="AE452" s="247"/>
      <c r="AF452" s="24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5" customHeight="1"/>
    <row r="461" spans="2:32" ht="12" customHeight="1"/>
    <row r="462" spans="2:32" ht="12" customHeight="1"/>
    <row r="463" spans="2:32" ht="12" customHeight="1"/>
    <row r="464" spans="2:32" ht="12" customHeight="1"/>
    <row r="465" customFormat="1" ht="12" customHeight="1"/>
    <row r="466" customFormat="1" ht="12" customHeight="1"/>
    <row r="467" customFormat="1" ht="12" customHeight="1"/>
    <row r="468" customFormat="1" ht="12" customHeight="1"/>
    <row r="469" customFormat="1" ht="12" customHeight="1"/>
    <row r="470" customFormat="1" ht="12" customHeight="1"/>
    <row r="471" customFormat="1" ht="12" customHeight="1"/>
    <row r="472" customFormat="1" ht="12" customHeight="1"/>
    <row r="473" customFormat="1" ht="12" customHeight="1"/>
    <row r="474" customFormat="1" ht="12" customHeight="1"/>
    <row r="475" customFormat="1" ht="12" customHeight="1"/>
    <row r="476" customFormat="1" ht="12" customHeight="1"/>
    <row r="477" customFormat="1" ht="12" customHeight="1"/>
    <row r="478" customFormat="1" ht="12" customHeight="1"/>
    <row r="479" customFormat="1" ht="12" customHeight="1"/>
    <row r="480" customFormat="1" ht="12" customHeight="1"/>
    <row r="481" customFormat="1" ht="12" customHeight="1"/>
    <row r="482" customFormat="1" ht="12" customHeight="1"/>
    <row r="483" customFormat="1" ht="12" customHeight="1"/>
    <row r="484" customFormat="1" ht="12" customHeight="1"/>
    <row r="485" customFormat="1" ht="12" customHeight="1"/>
    <row r="486" customFormat="1" ht="12" customHeight="1"/>
    <row r="487" customFormat="1" ht="12" customHeight="1"/>
    <row r="488" customFormat="1" ht="12" customHeight="1"/>
    <row r="489" customFormat="1" ht="12" customHeight="1"/>
    <row r="490" customFormat="1" ht="12" customHeight="1"/>
    <row r="491" customFormat="1" ht="12" customHeight="1"/>
    <row r="492" customFormat="1" ht="12" customHeight="1"/>
    <row r="493" customFormat="1" ht="12" customHeight="1"/>
    <row r="494" customFormat="1" ht="12" customHeight="1"/>
    <row r="495" customFormat="1" ht="12" customHeight="1"/>
    <row r="496" customFormat="1" ht="12" customHeight="1"/>
    <row r="497" customFormat="1" ht="12" customHeight="1"/>
    <row r="498" customFormat="1" ht="12" customHeight="1"/>
    <row r="499" customFormat="1" ht="12" customHeight="1"/>
    <row r="500" customFormat="1" ht="15" customHeight="1"/>
    <row r="501" customFormat="1" ht="15" customHeight="1"/>
    <row r="502" customFormat="1" ht="15" customHeight="1"/>
    <row r="503" customFormat="1" ht="15" customHeight="1"/>
    <row r="504" customFormat="1" ht="15" customHeight="1"/>
    <row r="505" customFormat="1" ht="15" customHeight="1"/>
    <row r="506" customFormat="1" ht="15" customHeight="1"/>
    <row r="507" customFormat="1" ht="15" customHeight="1"/>
    <row r="508" customFormat="1" ht="15" customHeight="1"/>
    <row r="509" customFormat="1" ht="15" customHeight="1"/>
    <row r="510" customFormat="1" ht="12" customHeight="1"/>
    <row r="511" customFormat="1" ht="15" customHeight="1"/>
    <row r="512" customFormat="1" ht="15" customHeight="1"/>
    <row r="513" customFormat="1" ht="15" customHeight="1"/>
    <row r="514" customFormat="1" ht="15" customHeight="1"/>
    <row r="515" customFormat="1" ht="15" customHeight="1"/>
    <row r="516" customFormat="1" ht="15" customHeight="1"/>
    <row r="517" customFormat="1" ht="15" customHeight="1"/>
    <row r="518" customFormat="1" ht="15" customHeight="1"/>
    <row r="519" customFormat="1" ht="15" customHeight="1"/>
    <row r="520" customFormat="1" ht="15" customHeight="1"/>
    <row r="521" customFormat="1" ht="15" customHeight="1"/>
    <row r="522" customFormat="1" ht="15" customHeight="1"/>
    <row r="523" customFormat="1" ht="15" customHeight="1"/>
    <row r="524" customFormat="1" ht="15" customHeight="1"/>
    <row r="525" customFormat="1" ht="15" customHeight="1"/>
    <row r="526" customFormat="1" ht="15" customHeight="1"/>
    <row r="527" customFormat="1" ht="12" customHeight="1"/>
    <row r="528" customFormat="1" ht="15" customHeight="1"/>
    <row r="529" customFormat="1" ht="12" customHeight="1"/>
    <row r="530" customFormat="1" ht="15" customHeight="1"/>
    <row r="531" customFormat="1" ht="15" customHeight="1"/>
    <row r="532" customFormat="1" ht="15" customHeight="1"/>
    <row r="533" customFormat="1" ht="15" customHeight="1"/>
    <row r="534" customFormat="1" ht="15" customHeight="1"/>
    <row r="535" customFormat="1" ht="12" customHeight="1"/>
    <row r="536" customFormat="1" ht="15" customHeight="1"/>
    <row r="537" customFormat="1" ht="15" customHeight="1"/>
    <row r="538" customFormat="1" ht="15" customHeight="1"/>
    <row r="539" customFormat="1" ht="15" customHeight="1"/>
    <row r="540" customFormat="1" ht="15" customHeight="1"/>
    <row r="541" customFormat="1" ht="15" customHeight="1"/>
    <row r="542" customFormat="1" ht="15" customHeight="1"/>
    <row r="543" customFormat="1" ht="15" customHeight="1"/>
    <row r="544" customFormat="1" ht="15" customHeight="1"/>
    <row r="545" customFormat="1" ht="15" customHeight="1"/>
    <row r="546" customFormat="1" ht="15" customHeight="1"/>
    <row r="547" customFormat="1" ht="15" customHeight="1"/>
    <row r="548" customFormat="1" ht="15" customHeight="1"/>
    <row r="549" customFormat="1" ht="15" customHeight="1"/>
    <row r="550" customFormat="1" ht="15" customHeight="1"/>
    <row r="551" customFormat="1" ht="15" customHeight="1"/>
    <row r="552" customFormat="1" ht="12" customHeight="1"/>
    <row r="553" customFormat="1" ht="15" customHeight="1"/>
    <row r="554" customFormat="1" ht="12" customHeight="1"/>
    <row r="555" customFormat="1" ht="15" customHeight="1"/>
    <row r="556" customFormat="1" ht="15" customHeight="1"/>
    <row r="557" customFormat="1" ht="15" customHeight="1"/>
    <row r="558" customFormat="1" ht="15" customHeight="1"/>
    <row r="559" customFormat="1" ht="15" customHeight="1"/>
    <row r="560" customFormat="1" ht="15" customHeight="1"/>
    <row r="561" spans="2:32" ht="15" customHeight="1"/>
    <row r="562" spans="2:32" ht="15" customHeight="1"/>
    <row r="563" spans="2:32" ht="15" customHeight="1"/>
    <row r="564" spans="2:32" ht="15" customHeight="1"/>
    <row r="565" spans="2:32" ht="15" customHeight="1">
      <c r="B565" s="247"/>
      <c r="C565" s="247"/>
      <c r="D565" s="247"/>
      <c r="E565" s="247"/>
      <c r="F565" s="247"/>
      <c r="G565" s="247"/>
      <c r="H565" s="247"/>
      <c r="I565" s="247"/>
      <c r="J565" s="247"/>
      <c r="K565" s="247"/>
      <c r="L565" s="247"/>
      <c r="M565" s="247"/>
      <c r="N565" s="247"/>
      <c r="O565" s="247"/>
      <c r="P565" s="247"/>
      <c r="Q565" s="247"/>
      <c r="R565" s="247"/>
      <c r="S565" s="247"/>
      <c r="T565" s="247"/>
      <c r="U565" s="247"/>
      <c r="V565" s="247"/>
      <c r="W565" s="247"/>
      <c r="X565" s="247"/>
      <c r="Y565" s="247"/>
      <c r="Z565" s="247"/>
      <c r="AA565" s="247"/>
      <c r="AB565" s="247"/>
      <c r="AC565" s="247"/>
      <c r="AD565" s="247"/>
      <c r="AE565" s="247"/>
      <c r="AF565" s="247"/>
    </row>
    <row r="566" spans="2:32" ht="15" customHeight="1"/>
    <row r="567" spans="2:32" ht="15" customHeight="1"/>
    <row r="568" spans="2:32" ht="15" customHeight="1"/>
    <row r="569" spans="2:32" ht="15" customHeight="1"/>
    <row r="570" spans="2:32" ht="15" customHeight="1"/>
    <row r="571" spans="2:32" ht="12" customHeight="1"/>
    <row r="572" spans="2:32" ht="12" customHeight="1"/>
    <row r="573" spans="2:32" ht="12" customHeight="1"/>
    <row r="574" spans="2:32" ht="12" customHeight="1"/>
    <row r="575" spans="2:32" ht="12" customHeight="1"/>
    <row r="576" spans="2:32" ht="12" customHeight="1"/>
    <row r="577" customFormat="1" ht="12" customHeight="1"/>
    <row r="578" customFormat="1" ht="12" customHeight="1"/>
    <row r="579" customFormat="1" ht="12" customHeight="1"/>
    <row r="580" customFormat="1" ht="12" customHeight="1"/>
    <row r="581" customFormat="1" ht="12" customHeight="1"/>
    <row r="582" customFormat="1" ht="12" customHeight="1"/>
    <row r="583" customFormat="1" ht="12" customHeight="1"/>
    <row r="584" customFormat="1" ht="12" customHeight="1"/>
    <row r="585" customFormat="1" ht="12" customHeight="1"/>
    <row r="586" customFormat="1" ht="12" customHeight="1"/>
    <row r="587" customFormat="1" ht="12" customHeight="1"/>
    <row r="588" customFormat="1" ht="12" customHeight="1"/>
    <row r="589" customFormat="1" ht="12" customHeight="1"/>
    <row r="590" customFormat="1" ht="12" customHeight="1"/>
    <row r="591" customFormat="1" ht="12" customHeight="1"/>
    <row r="592" customFormat="1" ht="12" customHeight="1"/>
    <row r="593" customFormat="1" ht="12" customHeight="1"/>
    <row r="594" customFormat="1" ht="12" customHeight="1"/>
    <row r="595" customFormat="1" ht="12" customHeight="1"/>
    <row r="596" customFormat="1" ht="12" customHeight="1"/>
    <row r="597" customFormat="1" ht="12" customHeight="1"/>
    <row r="598" customFormat="1" ht="12" customHeight="1"/>
    <row r="599" customFormat="1" ht="12" customHeight="1"/>
    <row r="600" customFormat="1" ht="15" customHeight="1"/>
    <row r="601" customFormat="1" ht="15" customHeight="1"/>
    <row r="602" customFormat="1" ht="15" customHeight="1"/>
    <row r="603" customFormat="1" ht="15" customHeight="1"/>
    <row r="604" customFormat="1" ht="15" customHeight="1"/>
    <row r="605" customFormat="1" ht="15" customHeight="1"/>
    <row r="606" customFormat="1" ht="15" customHeight="1"/>
    <row r="607" customFormat="1" ht="15" customHeight="1"/>
    <row r="608" customFormat="1" ht="15" customHeight="1"/>
    <row r="609" customFormat="1" ht="12" customHeight="1"/>
    <row r="610" customFormat="1" ht="15" customHeight="1"/>
    <row r="611" customFormat="1" ht="15" customHeight="1"/>
    <row r="612" customFormat="1" ht="15" customHeight="1"/>
    <row r="613" customFormat="1" ht="15" customHeight="1"/>
    <row r="614" customFormat="1" ht="15" customHeight="1"/>
    <row r="615" customFormat="1" ht="15" customHeight="1"/>
    <row r="616" customFormat="1" ht="15" customHeight="1"/>
    <row r="617" customFormat="1" ht="15" customHeight="1"/>
    <row r="618" customFormat="1" ht="15" customHeight="1"/>
    <row r="619" customFormat="1" ht="15" customHeight="1"/>
    <row r="620" customFormat="1" ht="15" customHeight="1"/>
    <row r="621" customFormat="1" ht="15" customHeight="1"/>
    <row r="622" customFormat="1" ht="15" customHeight="1"/>
    <row r="623" customFormat="1" ht="15" customHeight="1"/>
    <row r="624" customFormat="1" ht="15" customHeight="1"/>
    <row r="625" customFormat="1" ht="12" customHeight="1"/>
    <row r="626" customFormat="1" ht="15" customHeight="1"/>
    <row r="627" customFormat="1" ht="12" customHeight="1"/>
    <row r="628" customFormat="1" ht="15" customHeight="1"/>
    <row r="629" customFormat="1" ht="15" customHeight="1"/>
    <row r="630" customFormat="1" ht="15" customHeight="1"/>
    <row r="631" customFormat="1" ht="15" customHeight="1"/>
    <row r="632" customFormat="1" ht="12" customHeight="1"/>
    <row r="633" customFormat="1" ht="15" customHeight="1"/>
    <row r="634" customFormat="1" ht="15" customHeight="1"/>
    <row r="635" customFormat="1" ht="15" customHeight="1"/>
    <row r="636" customFormat="1" ht="15" customHeight="1"/>
    <row r="637" customFormat="1" ht="15" customHeight="1"/>
    <row r="638" customFormat="1" ht="15" customHeight="1"/>
    <row r="639" customFormat="1" ht="15" customHeight="1"/>
    <row r="640" customFormat="1" ht="15" customHeight="1"/>
    <row r="641" customFormat="1" ht="15" customHeight="1"/>
    <row r="642" customFormat="1" ht="15" customHeight="1"/>
    <row r="643" customFormat="1" ht="15" customHeight="1"/>
    <row r="644" customFormat="1" ht="15" customHeight="1"/>
    <row r="645" customFormat="1" ht="15" customHeight="1"/>
    <row r="646" customFormat="1" ht="15" customHeight="1"/>
    <row r="647" customFormat="1" ht="15" customHeight="1"/>
    <row r="648" customFormat="1" ht="12" customHeight="1"/>
    <row r="649" customFormat="1" ht="15" customHeight="1"/>
    <row r="650" customFormat="1" ht="12" customHeight="1"/>
    <row r="651" customFormat="1" ht="15" customHeight="1"/>
    <row r="652" customFormat="1" ht="12" customHeight="1"/>
    <row r="653" customFormat="1" ht="15" customHeight="1"/>
    <row r="654" customFormat="1" ht="15" customHeight="1"/>
    <row r="655" customFormat="1" ht="12" customHeight="1"/>
    <row r="656" customFormat="1" ht="15" customHeight="1"/>
    <row r="657" spans="2:32" ht="12" customHeight="1"/>
    <row r="658" spans="2:32" ht="12" customHeight="1"/>
    <row r="659" spans="2:32" ht="15" customHeight="1"/>
    <row r="660" spans="2:32" ht="12" customHeight="1"/>
    <row r="661" spans="2:32" ht="15" customHeight="1"/>
    <row r="662" spans="2:32" ht="15" customHeight="1"/>
    <row r="663" spans="2:32" ht="15" customHeight="1">
      <c r="B663" s="247"/>
      <c r="C663" s="247"/>
      <c r="D663" s="247"/>
      <c r="E663" s="247"/>
      <c r="F663" s="247"/>
      <c r="G663" s="247"/>
      <c r="H663" s="247"/>
      <c r="I663" s="247"/>
      <c r="J663" s="247"/>
      <c r="K663" s="247"/>
      <c r="L663" s="247"/>
      <c r="M663" s="247"/>
      <c r="N663" s="247"/>
      <c r="O663" s="247"/>
      <c r="P663" s="247"/>
      <c r="Q663" s="247"/>
      <c r="R663" s="247"/>
      <c r="S663" s="247"/>
      <c r="T663" s="247"/>
      <c r="U663" s="247"/>
      <c r="V663" s="247"/>
      <c r="W663" s="247"/>
      <c r="X663" s="247"/>
      <c r="Y663" s="247"/>
      <c r="Z663" s="247"/>
      <c r="AA663" s="247"/>
      <c r="AB663" s="247"/>
      <c r="AC663" s="247"/>
      <c r="AD663" s="247"/>
      <c r="AE663" s="247"/>
      <c r="AF663" s="247"/>
    </row>
    <row r="664" spans="2:32" ht="15" customHeight="1"/>
    <row r="665" spans="2:32" ht="15" customHeight="1"/>
    <row r="666" spans="2:32" ht="15" customHeight="1"/>
    <row r="667" spans="2:32" ht="15" customHeight="1"/>
    <row r="668" spans="2:32" ht="15" customHeight="1"/>
    <row r="669" spans="2:32" ht="12" customHeight="1"/>
    <row r="670" spans="2:32" ht="12" customHeight="1"/>
    <row r="671" spans="2:32" ht="12" customHeight="1"/>
    <row r="672" spans="2:32" ht="12" customHeight="1"/>
    <row r="673" customFormat="1" ht="12" customHeight="1"/>
    <row r="674" customFormat="1" ht="12" customHeight="1"/>
    <row r="675" customFormat="1" ht="12" customHeight="1"/>
    <row r="676" customFormat="1" ht="12" customHeight="1"/>
    <row r="677" customFormat="1" ht="12" customHeight="1"/>
    <row r="678" customFormat="1" ht="12" customHeight="1"/>
    <row r="679" customFormat="1" ht="12" customHeight="1"/>
    <row r="680" customFormat="1" ht="12" customHeight="1"/>
    <row r="681" customFormat="1" ht="12" customHeight="1"/>
    <row r="682" customFormat="1" ht="12" customHeight="1"/>
    <row r="683" customFormat="1" ht="12" customHeight="1"/>
    <row r="684" customFormat="1" ht="12" customHeight="1"/>
    <row r="685" customFormat="1" ht="12" customHeight="1"/>
    <row r="686" customFormat="1" ht="12" customHeight="1"/>
    <row r="687" customFormat="1" ht="12" customHeight="1"/>
    <row r="688" customFormat="1" ht="12" customHeight="1"/>
    <row r="689" customFormat="1" ht="12" customHeight="1"/>
    <row r="690" customFormat="1" ht="12" customHeight="1"/>
    <row r="691" customFormat="1" ht="12" customHeight="1"/>
    <row r="692" customFormat="1" ht="12" customHeight="1"/>
    <row r="693" customFormat="1" ht="12" customHeight="1"/>
    <row r="694" customFormat="1" ht="12" customHeight="1"/>
    <row r="695" customFormat="1" ht="12" customHeight="1"/>
    <row r="696" customFormat="1" ht="12" customHeight="1"/>
    <row r="697" customFormat="1" ht="12" customHeight="1"/>
    <row r="698" customFormat="1" ht="12" customHeight="1"/>
    <row r="699" customFormat="1" ht="12" customHeight="1"/>
    <row r="700" customFormat="1" ht="15" customHeight="1"/>
    <row r="701" customFormat="1" ht="15" customHeight="1"/>
    <row r="702" customFormat="1" ht="15" customHeight="1"/>
    <row r="703" customFormat="1" ht="15" customHeight="1"/>
    <row r="704" customFormat="1" ht="15" customHeight="1"/>
    <row r="705" customFormat="1" ht="15" customHeight="1"/>
    <row r="706" customFormat="1" ht="15" customHeight="1"/>
    <row r="707" customFormat="1" ht="12" customHeight="1"/>
    <row r="708" customFormat="1" ht="15" customHeight="1"/>
    <row r="709" customFormat="1" ht="15" customHeight="1"/>
    <row r="710" customFormat="1" ht="15" customHeight="1"/>
    <row r="711" customFormat="1" ht="15" customHeight="1"/>
    <row r="712" customFormat="1" ht="15" customHeight="1"/>
    <row r="713" customFormat="1" ht="15" customHeight="1"/>
    <row r="714" customFormat="1" ht="15" customHeight="1"/>
    <row r="715" customFormat="1" ht="15" customHeight="1"/>
    <row r="716" customFormat="1" ht="15" customHeight="1"/>
    <row r="717" customFormat="1" ht="15" customHeight="1"/>
    <row r="718" customFormat="1" ht="15" customHeight="1"/>
    <row r="719" customFormat="1" ht="15" customHeight="1"/>
    <row r="720" customFormat="1" ht="15" customHeight="1"/>
    <row r="721" spans="2:32" ht="15" customHeight="1"/>
    <row r="722" spans="2:32" ht="15" customHeight="1"/>
    <row r="723" spans="2:32" ht="12" customHeight="1"/>
    <row r="724" spans="2:32" ht="15" customHeight="1"/>
    <row r="725" spans="2:32" ht="15" customHeight="1"/>
    <row r="726" spans="2:32" ht="15" customHeight="1"/>
    <row r="727" spans="2:32" ht="15" customHeight="1"/>
    <row r="728" spans="2:32" ht="12" customHeight="1"/>
    <row r="729" spans="2:32" ht="15" customHeight="1"/>
    <row r="730" spans="2:32" ht="15" customHeight="1"/>
    <row r="731" spans="2:32" ht="15" customHeight="1"/>
    <row r="732" spans="2:32" ht="15" customHeight="1"/>
    <row r="733" spans="2:32" ht="15" customHeight="1"/>
    <row r="734" spans="2:32" ht="15" customHeight="1"/>
    <row r="735" spans="2:32" ht="15" customHeight="1">
      <c r="B735" s="247"/>
      <c r="C735" s="247"/>
      <c r="D735" s="247"/>
      <c r="E735" s="247"/>
      <c r="F735" s="247"/>
      <c r="G735" s="247"/>
      <c r="H735" s="247"/>
      <c r="I735" s="247"/>
      <c r="J735" s="247"/>
      <c r="K735" s="247"/>
      <c r="L735" s="247"/>
      <c r="M735" s="247"/>
      <c r="N735" s="247"/>
      <c r="O735" s="247"/>
      <c r="P735" s="247"/>
      <c r="Q735" s="247"/>
      <c r="R735" s="247"/>
      <c r="S735" s="247"/>
      <c r="T735" s="247"/>
      <c r="U735" s="247"/>
      <c r="V735" s="247"/>
      <c r="W735" s="247"/>
      <c r="X735" s="247"/>
      <c r="Y735" s="247"/>
      <c r="Z735" s="247"/>
      <c r="AA735" s="247"/>
      <c r="AB735" s="247"/>
      <c r="AC735" s="247"/>
      <c r="AD735" s="247"/>
      <c r="AE735" s="247"/>
      <c r="AF735" s="247"/>
    </row>
    <row r="736" spans="2:32" ht="15" customHeight="1"/>
    <row r="737" customFormat="1" ht="15" customHeight="1"/>
    <row r="738" customFormat="1" ht="15" customHeight="1"/>
    <row r="739" customFormat="1" ht="15" customHeight="1"/>
    <row r="740" customFormat="1" ht="15" customHeight="1"/>
    <row r="741" customFormat="1" ht="15" customHeight="1"/>
    <row r="742" customFormat="1" ht="12" customHeight="1"/>
    <row r="743" customFormat="1" ht="12" customHeight="1"/>
    <row r="744" customFormat="1" ht="12" customHeight="1"/>
    <row r="745" customFormat="1" ht="12" customHeight="1"/>
    <row r="746" customFormat="1" ht="12" customHeight="1"/>
    <row r="747" customFormat="1" ht="12" customHeight="1"/>
    <row r="748" customFormat="1" ht="12" customHeight="1"/>
    <row r="749" customFormat="1" ht="12" customHeight="1"/>
    <row r="750" customFormat="1" ht="12" customHeight="1"/>
    <row r="751" customFormat="1" ht="12" customHeight="1"/>
    <row r="752" customFormat="1" ht="12" customHeight="1"/>
    <row r="753" customFormat="1" ht="12" customHeight="1"/>
    <row r="754" customFormat="1" ht="12" customHeight="1"/>
    <row r="755" customFormat="1" ht="12" customHeight="1"/>
    <row r="756" customFormat="1" ht="12" customHeight="1"/>
    <row r="757" customFormat="1" ht="12" customHeight="1"/>
    <row r="758" customFormat="1" ht="12" customHeight="1"/>
    <row r="759" customFormat="1" ht="12" customHeight="1"/>
    <row r="760" customFormat="1" ht="12" customHeight="1"/>
    <row r="761" customFormat="1" ht="12" customHeight="1"/>
    <row r="762" customFormat="1" ht="12" customHeight="1"/>
    <row r="763" customFormat="1" ht="12" customHeight="1"/>
    <row r="764" customFormat="1" ht="12" customHeight="1"/>
    <row r="765" customFormat="1" ht="12" customHeight="1"/>
    <row r="766" customFormat="1" ht="12" customHeight="1"/>
    <row r="767" customFormat="1" ht="12" customHeight="1"/>
    <row r="768" customFormat="1" ht="12" customHeight="1"/>
    <row r="769" customFormat="1" ht="12" customHeight="1"/>
    <row r="770" customFormat="1" ht="12" customHeight="1"/>
    <row r="771" customFormat="1" ht="12" customHeight="1"/>
    <row r="772" customFormat="1" ht="12" customHeight="1"/>
    <row r="773" customFormat="1" ht="12" customHeight="1"/>
    <row r="774" customFormat="1" ht="12" customHeight="1"/>
    <row r="775" customFormat="1" ht="15" customHeight="1"/>
    <row r="776" customFormat="1" ht="15" customHeight="1"/>
    <row r="777" customFormat="1" ht="15" customHeight="1"/>
    <row r="778" customFormat="1" ht="15" customHeight="1"/>
    <row r="779" customFormat="1" ht="15" customHeight="1"/>
    <row r="780" customFormat="1" ht="15" customHeight="1"/>
    <row r="781" customFormat="1" ht="15" customHeight="1"/>
    <row r="782" customFormat="1" ht="15" customHeight="1"/>
    <row r="783" customFormat="1" ht="15" customHeight="1"/>
    <row r="784" customFormat="1" ht="15" customHeight="1"/>
    <row r="785" customFormat="1" ht="15" customHeight="1"/>
    <row r="786" customFormat="1" ht="15" customHeight="1"/>
    <row r="787" customFormat="1" ht="15" customHeight="1"/>
    <row r="788" customFormat="1" ht="15" customHeight="1"/>
    <row r="789" customFormat="1" ht="15" customHeight="1"/>
    <row r="790" customFormat="1" ht="15" customHeight="1"/>
    <row r="791" customFormat="1" ht="15" customHeight="1"/>
    <row r="792" customFormat="1" ht="15" customHeight="1"/>
    <row r="793" customFormat="1" ht="12" customHeight="1"/>
    <row r="794" customFormat="1" ht="15" customHeight="1"/>
    <row r="795" customFormat="1" ht="15" customHeight="1"/>
    <row r="796" customFormat="1" ht="15" customHeight="1"/>
    <row r="797" customFormat="1" ht="15" customHeight="1"/>
    <row r="798" customFormat="1" ht="15" customHeight="1"/>
    <row r="799" customFormat="1" ht="15" customHeight="1"/>
    <row r="800" customFormat="1" ht="15" customHeight="1"/>
    <row r="801" customFormat="1" ht="15" customHeight="1"/>
    <row r="802" customFormat="1" ht="15" customHeight="1"/>
    <row r="803" customFormat="1" ht="15" customHeight="1"/>
    <row r="804" customFormat="1" ht="15" customHeight="1"/>
    <row r="805" customFormat="1" ht="12" customHeight="1"/>
    <row r="806" customFormat="1" ht="15" customHeight="1"/>
    <row r="807" customFormat="1" ht="15" customHeight="1"/>
    <row r="808" customFormat="1" ht="15" customHeight="1"/>
    <row r="809" customFormat="1" ht="12" customHeight="1"/>
    <row r="810" customFormat="1" ht="15" customHeight="1"/>
    <row r="811" customFormat="1" ht="15" customHeight="1"/>
    <row r="812" customFormat="1" ht="15" customHeight="1"/>
    <row r="813" customFormat="1" ht="15" customHeight="1"/>
    <row r="814" customFormat="1" ht="15" customHeight="1"/>
    <row r="815" customFormat="1" ht="15" customHeight="1"/>
    <row r="816" customFormat="1" ht="15" customHeight="1"/>
    <row r="817" customFormat="1" ht="15" customHeight="1"/>
    <row r="818" customFormat="1" ht="15" customHeight="1"/>
    <row r="819" customFormat="1" ht="15" customHeight="1"/>
    <row r="820" customFormat="1" ht="15" customHeight="1"/>
    <row r="821" customFormat="1" ht="12" customHeight="1"/>
    <row r="822" customFormat="1" ht="15" customHeight="1"/>
    <row r="823" customFormat="1" ht="15" customHeight="1"/>
    <row r="824" customFormat="1" ht="15" customHeight="1"/>
    <row r="825" customFormat="1" ht="15" customHeight="1"/>
    <row r="826" customFormat="1" ht="15" customHeight="1"/>
    <row r="827" customFormat="1" ht="15" customHeight="1"/>
    <row r="828" customFormat="1" ht="15" customHeight="1"/>
    <row r="829" customFormat="1" ht="15" customHeight="1"/>
    <row r="830" customFormat="1" ht="15" customHeight="1"/>
    <row r="831" customFormat="1" ht="15" customHeight="1"/>
    <row r="832" customFormat="1" ht="15" customHeight="1"/>
    <row r="833" customFormat="1" ht="15" customHeight="1"/>
    <row r="834" customFormat="1" ht="15" customHeight="1"/>
    <row r="835" customFormat="1" ht="12" customHeight="1"/>
    <row r="836" customFormat="1" ht="15" customHeight="1"/>
    <row r="837" customFormat="1" ht="15" customHeight="1"/>
    <row r="838" customFormat="1" ht="15" customHeight="1"/>
    <row r="839" customFormat="1" ht="12" customHeight="1"/>
    <row r="840" customFormat="1" ht="15" customHeight="1"/>
    <row r="841" customFormat="1" ht="15" customHeight="1"/>
    <row r="842" customFormat="1" ht="15" customHeight="1"/>
    <row r="843" customFormat="1" ht="15" customHeight="1"/>
    <row r="844" customFormat="1" ht="15" customHeight="1"/>
    <row r="845" customFormat="1" ht="15" customHeight="1"/>
    <row r="846" customFormat="1" ht="15" customHeight="1"/>
    <row r="847" customFormat="1" ht="15" customHeight="1"/>
    <row r="848" customFormat="1" ht="15" customHeight="1"/>
    <row r="849" customFormat="1" ht="15" customHeight="1"/>
    <row r="850" customFormat="1" ht="12" customHeight="1"/>
    <row r="851" customFormat="1" ht="15" customHeight="1"/>
    <row r="852" customFormat="1" ht="15" customHeight="1"/>
    <row r="853" customFormat="1" ht="15" customHeight="1"/>
    <row r="854" customFormat="1" ht="15" customHeight="1"/>
    <row r="855" customFormat="1" ht="15" customHeight="1"/>
    <row r="856" customFormat="1" ht="15" customHeight="1"/>
    <row r="857" customFormat="1" ht="15" customHeight="1"/>
    <row r="858" customFormat="1" ht="15" customHeight="1"/>
    <row r="859" customFormat="1" ht="15" customHeight="1"/>
    <row r="860" customFormat="1" ht="12" customHeight="1"/>
    <row r="861" customFormat="1" ht="15" customHeight="1"/>
    <row r="862" customFormat="1" ht="15" customHeight="1"/>
    <row r="863" customFormat="1" ht="15" customHeight="1"/>
    <row r="864" customFormat="1" ht="15" customHeight="1"/>
    <row r="865" customFormat="1" ht="15" customHeight="1"/>
    <row r="866" customFormat="1" ht="15" customHeight="1"/>
    <row r="867" customFormat="1" ht="15" customHeight="1"/>
    <row r="868" customFormat="1" ht="15" customHeight="1"/>
    <row r="869" customFormat="1" ht="15" customHeight="1"/>
    <row r="870" customFormat="1" ht="15" customHeight="1"/>
    <row r="871" customFormat="1" ht="15" customHeight="1"/>
    <row r="872" customFormat="1" ht="12" customHeight="1"/>
    <row r="873" customFormat="1" ht="15" customHeight="1"/>
    <row r="874" customFormat="1" ht="15" customHeight="1"/>
    <row r="875" customFormat="1" ht="15" customHeight="1"/>
    <row r="876" customFormat="1" ht="15" customHeight="1"/>
    <row r="877" customFormat="1" ht="15" customHeight="1"/>
    <row r="878" customFormat="1" ht="15" customHeight="1"/>
    <row r="879" customFormat="1" ht="15" customHeight="1"/>
    <row r="880" customFormat="1" ht="15" customHeight="1"/>
    <row r="881" customFormat="1" ht="15" customHeight="1"/>
    <row r="882" customFormat="1" ht="15" customHeight="1"/>
    <row r="883" customFormat="1" ht="12" customHeight="1"/>
    <row r="884" customFormat="1" ht="15" customHeight="1"/>
    <row r="885" customFormat="1" ht="15" customHeight="1"/>
    <row r="886" customFormat="1" ht="15" customHeight="1"/>
    <row r="887" customFormat="1" ht="15" customHeight="1"/>
    <row r="888" customFormat="1" ht="15" customHeight="1"/>
    <row r="889" customFormat="1" ht="15" customHeight="1"/>
    <row r="890" customFormat="1" ht="15" customHeight="1"/>
    <row r="891" customFormat="1" ht="15" customHeight="1"/>
    <row r="892" customFormat="1" ht="15" customHeight="1"/>
    <row r="893" customFormat="1" ht="15" customHeight="1"/>
    <row r="894" customFormat="1" ht="15" customHeight="1"/>
    <row r="895" customFormat="1" ht="12" customHeight="1"/>
    <row r="896" customFormat="1" ht="15" customHeight="1"/>
    <row r="897" spans="2:32" ht="15" customHeight="1"/>
    <row r="898" spans="2:32" ht="15" customHeight="1"/>
    <row r="899" spans="2:32" ht="15" customHeight="1"/>
    <row r="900" spans="2:32" ht="15" customHeight="1"/>
    <row r="901" spans="2:32" ht="15" customHeight="1"/>
    <row r="902" spans="2:32" ht="15" customHeight="1"/>
    <row r="903" spans="2:32" ht="15" customHeight="1"/>
    <row r="904" spans="2:32" ht="15" customHeight="1"/>
    <row r="905" spans="2:32" ht="15" customHeight="1"/>
    <row r="906" spans="2:32" ht="12" customHeight="1"/>
    <row r="907" spans="2:32" ht="15" customHeight="1"/>
    <row r="908" spans="2:32" ht="15" customHeight="1"/>
    <row r="909" spans="2:32" ht="15" customHeight="1"/>
    <row r="910" spans="2:32" ht="15" customHeight="1"/>
    <row r="911" spans="2:32" ht="15" customHeight="1">
      <c r="B911" s="247"/>
      <c r="C911" s="247"/>
      <c r="D911" s="247"/>
      <c r="E911" s="247"/>
      <c r="F911" s="247"/>
      <c r="G911" s="247"/>
      <c r="H911" s="247"/>
      <c r="I911" s="247"/>
      <c r="J911" s="247"/>
      <c r="K911" s="247"/>
      <c r="L911" s="247"/>
      <c r="M911" s="247"/>
      <c r="N911" s="247"/>
      <c r="O911" s="247"/>
      <c r="P911" s="247"/>
      <c r="Q911" s="247"/>
      <c r="R911" s="247"/>
      <c r="S911" s="247"/>
      <c r="T911" s="247"/>
      <c r="U911" s="247"/>
      <c r="V911" s="247"/>
      <c r="W911" s="247"/>
      <c r="X911" s="247"/>
      <c r="Y911" s="247"/>
      <c r="Z911" s="247"/>
      <c r="AA911" s="247"/>
      <c r="AB911" s="247"/>
      <c r="AC911" s="247"/>
      <c r="AD911" s="247"/>
      <c r="AE911" s="247"/>
      <c r="AF911" s="247"/>
    </row>
    <row r="912" spans="2:32" ht="15" customHeight="1"/>
    <row r="913" customFormat="1" ht="15" customHeight="1"/>
    <row r="914" customFormat="1" ht="12" customHeight="1"/>
    <row r="915" customFormat="1" ht="12" customHeight="1"/>
    <row r="916" customFormat="1" ht="12" customHeight="1"/>
    <row r="917" customFormat="1" ht="12" customHeight="1"/>
    <row r="918" customFormat="1" ht="12" customHeight="1"/>
    <row r="919" customFormat="1" ht="12" customHeight="1"/>
    <row r="920" customFormat="1" ht="12" customHeight="1"/>
    <row r="921" customFormat="1" ht="12" customHeight="1"/>
    <row r="922" customFormat="1" ht="12" customHeight="1"/>
    <row r="923" customFormat="1" ht="12" customHeight="1"/>
    <row r="924" customFormat="1" ht="12" customHeight="1"/>
    <row r="925" customFormat="1" ht="15" customHeight="1"/>
    <row r="926" customFormat="1" ht="15" customHeight="1"/>
    <row r="927" customFormat="1" ht="15" customHeight="1"/>
    <row r="928" customFormat="1" ht="15" customHeight="1"/>
    <row r="929" customFormat="1" ht="15" customHeight="1"/>
    <row r="930" customFormat="1" ht="15" customHeight="1"/>
    <row r="931" customFormat="1" ht="15" customHeight="1"/>
    <row r="932" customFormat="1" ht="15" customHeight="1"/>
    <row r="933" customFormat="1" ht="15" customHeight="1"/>
    <row r="934" customFormat="1" ht="15" customHeight="1"/>
    <row r="935" customFormat="1" ht="12" customHeight="1"/>
    <row r="936" customFormat="1" ht="15" customHeight="1"/>
    <row r="937" customFormat="1" ht="15" customHeight="1"/>
    <row r="938" customFormat="1" ht="15" customHeight="1"/>
    <row r="939" customFormat="1" ht="15" customHeight="1"/>
    <row r="940" customFormat="1" ht="15" customHeight="1"/>
    <row r="941" customFormat="1" ht="15" customHeight="1"/>
    <row r="942" customFormat="1" ht="15" customHeight="1"/>
    <row r="943" customFormat="1" ht="15" customHeight="1"/>
    <row r="944" customFormat="1" ht="15" customHeight="1"/>
    <row r="945" customFormat="1" ht="15" customHeight="1"/>
    <row r="946" customFormat="1" ht="15" customHeight="1"/>
    <row r="947" customFormat="1" ht="15" customHeight="1"/>
    <row r="948" customFormat="1" ht="15" customHeight="1"/>
    <row r="949" customFormat="1" ht="15" customHeight="1"/>
    <row r="950" customFormat="1" ht="15" customHeight="1"/>
    <row r="951" customFormat="1" ht="15" customHeight="1"/>
    <row r="952" customFormat="1" ht="12" customHeight="1"/>
    <row r="953" customFormat="1" ht="15" customHeight="1"/>
    <row r="954" customFormat="1" ht="12" customHeight="1"/>
    <row r="955" customFormat="1" ht="15" customHeight="1"/>
    <row r="956" customFormat="1" ht="15" customHeight="1"/>
    <row r="957" customFormat="1" ht="15" customHeight="1"/>
    <row r="958" customFormat="1" ht="15" customHeight="1"/>
    <row r="959" customFormat="1" ht="15" customHeight="1"/>
    <row r="960" customFormat="1" ht="12" customHeight="1"/>
    <row r="961" customFormat="1" ht="15" customHeight="1"/>
    <row r="962" customFormat="1" ht="15" customHeight="1"/>
    <row r="963" customFormat="1" ht="15" customHeight="1"/>
    <row r="964" customFormat="1" ht="15" customHeight="1"/>
    <row r="965" customFormat="1" ht="15" customHeight="1"/>
    <row r="966" customFormat="1" ht="15" customHeight="1"/>
    <row r="967" customFormat="1" ht="15" customHeight="1"/>
    <row r="968" customFormat="1" ht="15" customHeight="1"/>
    <row r="969" customFormat="1" ht="15" customHeight="1"/>
    <row r="970" customFormat="1" ht="15" customHeight="1"/>
    <row r="971" customFormat="1" ht="15" customHeight="1"/>
    <row r="972" customFormat="1" ht="15" customHeight="1"/>
    <row r="973" customFormat="1" ht="15" customHeight="1"/>
    <row r="974" customFormat="1" ht="15" customHeight="1"/>
    <row r="975" customFormat="1" ht="15" customHeight="1"/>
    <row r="976" customFormat="1" ht="15" customHeight="1"/>
    <row r="977" customFormat="1" ht="12" customHeight="1"/>
    <row r="978" customFormat="1" ht="15" customHeight="1"/>
    <row r="979" customFormat="1" ht="12" customHeight="1"/>
    <row r="980" customFormat="1" ht="15" customHeight="1"/>
    <row r="981" customFormat="1" ht="12" customHeight="1"/>
    <row r="982" customFormat="1" ht="15" customHeight="1"/>
    <row r="983" customFormat="1" ht="15" customHeight="1"/>
    <row r="984" customFormat="1" ht="15" customHeight="1"/>
    <row r="985" customFormat="1" ht="15" customHeight="1"/>
    <row r="986" customFormat="1" ht="15" customHeight="1"/>
    <row r="987" customFormat="1" ht="15" customHeight="1"/>
    <row r="988" customFormat="1" ht="15" customHeight="1"/>
    <row r="989" customFormat="1" ht="15" customHeight="1"/>
    <row r="990" customFormat="1" ht="15" customHeight="1"/>
    <row r="991" customFormat="1" ht="15" customHeight="1"/>
    <row r="992" customFormat="1" ht="15" customHeight="1"/>
    <row r="993" spans="2:32" ht="15" customHeight="1"/>
    <row r="994" spans="2:32" ht="15" customHeight="1">
      <c r="B994" s="247"/>
      <c r="C994" s="247"/>
      <c r="D994" s="247"/>
      <c r="E994" s="247"/>
      <c r="F994" s="247"/>
      <c r="G994" s="247"/>
      <c r="H994" s="247"/>
      <c r="I994" s="247"/>
      <c r="J994" s="247"/>
      <c r="K994" s="247"/>
      <c r="L994" s="247"/>
      <c r="M994" s="247"/>
      <c r="N994" s="247"/>
      <c r="O994" s="247"/>
      <c r="P994" s="247"/>
      <c r="Q994" s="247"/>
      <c r="R994" s="247"/>
      <c r="S994" s="247"/>
      <c r="T994" s="247"/>
      <c r="U994" s="247"/>
      <c r="V994" s="247"/>
      <c r="W994" s="247"/>
      <c r="X994" s="247"/>
      <c r="Y994" s="247"/>
      <c r="Z994" s="247"/>
      <c r="AA994" s="247"/>
      <c r="AB994" s="247"/>
      <c r="AC994" s="247"/>
      <c r="AD994" s="247"/>
      <c r="AE994" s="247"/>
      <c r="AF994" s="247"/>
    </row>
    <row r="995" spans="2:32" ht="15" customHeight="1"/>
    <row r="996" spans="2:32" ht="15" customHeight="1"/>
    <row r="997" spans="2:32" ht="15" customHeight="1"/>
    <row r="998" spans="2:32" ht="15" customHeight="1"/>
    <row r="999" spans="2:32" ht="15" customHeight="1"/>
    <row r="1000" spans="2:32" ht="15" customHeight="1"/>
    <row r="1001" spans="2:32" ht="12" customHeight="1"/>
    <row r="1002" spans="2:32" ht="12" customHeight="1"/>
    <row r="1003" spans="2:32" ht="12" customHeight="1"/>
    <row r="1004" spans="2:32" ht="12" customHeight="1"/>
    <row r="1005" spans="2:32" ht="12" customHeight="1"/>
    <row r="1006" spans="2:32" ht="12" customHeight="1"/>
    <row r="1007" spans="2:32" ht="12" customHeight="1"/>
    <row r="1008" spans="2:32" ht="12" customHeight="1"/>
    <row r="1009" customFormat="1" ht="12" customHeight="1"/>
    <row r="1010" customFormat="1" ht="12" customHeight="1"/>
    <row r="1011" customFormat="1" ht="12" customHeight="1"/>
    <row r="1012" customFormat="1" ht="12" customHeight="1"/>
    <row r="1013" customFormat="1" ht="12" customHeight="1"/>
    <row r="1014" customFormat="1" ht="12" customHeight="1"/>
    <row r="1015" customFormat="1" ht="12" customHeight="1"/>
    <row r="1016" customFormat="1" ht="12" customHeight="1"/>
    <row r="1017" customFormat="1" ht="12" customHeight="1"/>
    <row r="1018" customFormat="1" ht="12" customHeight="1"/>
    <row r="1019" customFormat="1" ht="12" customHeight="1"/>
    <row r="1020" customFormat="1" ht="12" customHeight="1"/>
    <row r="1021" customFormat="1" ht="12" customHeight="1"/>
    <row r="1022" customFormat="1" ht="12" customHeight="1"/>
    <row r="1023" customFormat="1" ht="12" customHeight="1"/>
    <row r="1024" customFormat="1" ht="12" customHeight="1"/>
    <row r="1025" customFormat="1" ht="15" customHeight="1"/>
    <row r="1026" customFormat="1" ht="15" customHeight="1"/>
    <row r="1027" customFormat="1" ht="15" customHeight="1"/>
    <row r="1028" customFormat="1" ht="15" customHeight="1"/>
    <row r="1029" customFormat="1" ht="15" customHeight="1"/>
    <row r="1030" customFormat="1" ht="15" customHeight="1"/>
    <row r="1031" customFormat="1" ht="15" customHeight="1"/>
    <row r="1032" customFormat="1" ht="15" customHeight="1"/>
    <row r="1033" customFormat="1" ht="15" customHeight="1"/>
    <row r="1034" customFormat="1" ht="15" customHeight="1"/>
    <row r="1035" customFormat="1" ht="12" customHeight="1"/>
    <row r="1036" customFormat="1" ht="15" customHeight="1"/>
    <row r="1037" customFormat="1" ht="15" customHeight="1"/>
    <row r="1038" customFormat="1" ht="15" customHeight="1"/>
    <row r="1039" customFormat="1" ht="15" customHeight="1"/>
    <row r="1040" customFormat="1" ht="15" customHeight="1"/>
    <row r="1041" customFormat="1" ht="15" customHeight="1"/>
    <row r="1042" customFormat="1" ht="15" customHeight="1"/>
    <row r="1043" customFormat="1" ht="15" customHeight="1"/>
    <row r="1044" customFormat="1" ht="15" customHeight="1"/>
    <row r="1045" customFormat="1" ht="15" customHeight="1"/>
    <row r="1046" customFormat="1" ht="15" customHeight="1"/>
    <row r="1047" customFormat="1" ht="15" customHeight="1"/>
    <row r="1048" customFormat="1" ht="15" customHeight="1"/>
    <row r="1049" customFormat="1" ht="15" customHeight="1"/>
    <row r="1050" customFormat="1" ht="15" customHeight="1"/>
    <row r="1051" customFormat="1" ht="15" customHeight="1"/>
    <row r="1052" customFormat="1" ht="12" customHeight="1"/>
    <row r="1053" customFormat="1" ht="15" customHeight="1"/>
    <row r="1054" customFormat="1" ht="15" customHeight="1"/>
    <row r="1055" customFormat="1" ht="12" customHeight="1"/>
    <row r="1056" customFormat="1" ht="15" customHeight="1"/>
    <row r="1057" customFormat="1" ht="15" customHeight="1"/>
    <row r="1058" customFormat="1" ht="15" customHeight="1"/>
    <row r="1059" customFormat="1" ht="15" customHeight="1"/>
    <row r="1060" customFormat="1" ht="15" customHeight="1"/>
    <row r="1061" customFormat="1" ht="12" customHeight="1"/>
    <row r="1062" customFormat="1" ht="15" customHeight="1"/>
    <row r="1063" customFormat="1" ht="15" customHeight="1"/>
    <row r="1064" customFormat="1" ht="15" customHeight="1"/>
    <row r="1065" customFormat="1" ht="15" customHeight="1"/>
    <row r="1066" customFormat="1" ht="15" customHeight="1"/>
    <row r="1067" customFormat="1" ht="15" customHeight="1"/>
    <row r="1068" customFormat="1" ht="15" customHeight="1"/>
    <row r="1069" customFormat="1" ht="15" customHeight="1"/>
    <row r="1070" customFormat="1" ht="15" customHeight="1"/>
    <row r="1071" customFormat="1" ht="15" customHeight="1"/>
    <row r="1072" customFormat="1" ht="15" customHeight="1"/>
    <row r="1073" customFormat="1" ht="15" customHeight="1"/>
    <row r="1074" customFormat="1" ht="15" customHeight="1"/>
    <row r="1075" customFormat="1" ht="15" customHeight="1"/>
    <row r="1076" customFormat="1" ht="15" customHeight="1"/>
    <row r="1077" customFormat="1" ht="15" customHeight="1"/>
    <row r="1078" customFormat="1" ht="12" customHeight="1"/>
    <row r="1079" customFormat="1" ht="15" customHeight="1"/>
    <row r="1080" customFormat="1" ht="15" customHeight="1"/>
    <row r="1081" customFormat="1" ht="12" customHeight="1"/>
    <row r="1082" customFormat="1" ht="15" customHeight="1"/>
    <row r="1083" customFormat="1" ht="12" customHeight="1"/>
    <row r="1084" customFormat="1" ht="15" customHeight="1"/>
    <row r="1085" customFormat="1" ht="15" customHeight="1"/>
    <row r="1086" customFormat="1" ht="15" customHeight="1"/>
    <row r="1087" customFormat="1" ht="15" customHeight="1"/>
    <row r="1088" customFormat="1" ht="15" customHeight="1"/>
    <row r="1089" spans="2:32" ht="15" customHeight="1"/>
    <row r="1090" spans="2:32" ht="15" customHeight="1"/>
    <row r="1091" spans="2:32" ht="15" customHeight="1"/>
    <row r="1092" spans="2:32" ht="15" customHeight="1"/>
    <row r="1093" spans="2:32" ht="15" customHeight="1"/>
    <row r="1094" spans="2:32" ht="15" customHeight="1"/>
    <row r="1095" spans="2:32" ht="15" customHeight="1"/>
    <row r="1096" spans="2:32" ht="15" customHeight="1">
      <c r="B1096" s="247"/>
      <c r="C1096" s="247"/>
      <c r="D1096" s="247"/>
      <c r="E1096" s="247"/>
      <c r="F1096" s="247"/>
      <c r="G1096" s="247"/>
      <c r="H1096" s="247"/>
      <c r="I1096" s="247"/>
      <c r="J1096" s="247"/>
      <c r="K1096" s="247"/>
      <c r="L1096" s="247"/>
      <c r="M1096" s="247"/>
      <c r="N1096" s="247"/>
      <c r="O1096" s="247"/>
      <c r="P1096" s="247"/>
      <c r="Q1096" s="247"/>
      <c r="R1096" s="247"/>
      <c r="S1096" s="247"/>
      <c r="T1096" s="247"/>
      <c r="U1096" s="247"/>
      <c r="V1096" s="247"/>
      <c r="W1096" s="247"/>
      <c r="X1096" s="247"/>
      <c r="Y1096" s="247"/>
      <c r="Z1096" s="247"/>
      <c r="AA1096" s="247"/>
      <c r="AB1096" s="247"/>
      <c r="AC1096" s="247"/>
      <c r="AD1096" s="247"/>
      <c r="AE1096" s="247"/>
      <c r="AF1096" s="247"/>
    </row>
    <row r="1097" spans="2:32" ht="15" customHeight="1"/>
    <row r="1098" spans="2:32" ht="15" customHeight="1"/>
    <row r="1099" spans="2:32" ht="15" customHeight="1"/>
    <row r="1100" spans="2:32" ht="15" customHeight="1"/>
    <row r="1101" spans="2:32" ht="15" customHeight="1"/>
    <row r="1102" spans="2:32" ht="15" customHeight="1"/>
    <row r="1103" spans="2:32" ht="12" customHeight="1"/>
    <row r="1104" spans="2:32" ht="12" customHeight="1"/>
    <row r="1105" customFormat="1" ht="12" customHeight="1"/>
    <row r="1106" customFormat="1" ht="12" customHeight="1"/>
    <row r="1107" customFormat="1" ht="12" customHeight="1"/>
    <row r="1108" customFormat="1" ht="12" customHeight="1"/>
    <row r="1109" customFormat="1" ht="12" customHeight="1"/>
    <row r="1110" customFormat="1" ht="12" customHeight="1"/>
    <row r="1111" customFormat="1" ht="12" customHeight="1"/>
    <row r="1112" customFormat="1" ht="12" customHeight="1"/>
    <row r="1113" customFormat="1" ht="12" customHeight="1"/>
    <row r="1114" customFormat="1" ht="12" customHeight="1"/>
    <row r="1115" customFormat="1" ht="12" customHeight="1"/>
    <row r="1116" customFormat="1" ht="12" customHeight="1"/>
    <row r="1117" customFormat="1" ht="12" customHeight="1"/>
    <row r="1118" customFormat="1" ht="12" customHeight="1"/>
    <row r="1119" customFormat="1" ht="12" customHeight="1"/>
    <row r="1120" customFormat="1" ht="12" customHeight="1"/>
    <row r="1121" customFormat="1" ht="12" customHeight="1"/>
    <row r="1122" customFormat="1" ht="12" customHeight="1"/>
    <row r="1123" customFormat="1" ht="12" customHeight="1"/>
    <row r="1124" customFormat="1" ht="12" customHeight="1"/>
    <row r="1125" customFormat="1" ht="15" customHeight="1"/>
    <row r="1126" customFormat="1" ht="15" customHeight="1"/>
    <row r="1127" customFormat="1" ht="15" customHeight="1"/>
    <row r="1128" customFormat="1" ht="15" customHeight="1"/>
    <row r="1129" customFormat="1" ht="15" customHeight="1"/>
    <row r="1130" customFormat="1" ht="15" customHeight="1"/>
    <row r="1131" customFormat="1" ht="15" customHeight="1"/>
    <row r="1132" customFormat="1" ht="15" customHeight="1"/>
    <row r="1133" customFormat="1" ht="15" customHeight="1"/>
    <row r="1134" customFormat="1" ht="15" customHeight="1"/>
    <row r="1135" customFormat="1" ht="12" customHeight="1"/>
    <row r="1136" customFormat="1" ht="15" customHeight="1"/>
    <row r="1137" customFormat="1" ht="15" customHeight="1"/>
    <row r="1138" customFormat="1" ht="15" customHeight="1"/>
    <row r="1139" customFormat="1" ht="15" customHeight="1"/>
    <row r="1140" customFormat="1" ht="15" customHeight="1"/>
    <row r="1141" customFormat="1" ht="15" customHeight="1"/>
    <row r="1142" customFormat="1" ht="15" customHeight="1"/>
    <row r="1143" customFormat="1" ht="15" customHeight="1"/>
    <row r="1144" customFormat="1" ht="15" customHeight="1"/>
    <row r="1145" customFormat="1" ht="15" customHeight="1"/>
    <row r="1146" customFormat="1" ht="15" customHeight="1"/>
    <row r="1147" customFormat="1" ht="15" customHeight="1"/>
    <row r="1148" customFormat="1" ht="15" customHeight="1"/>
    <row r="1149" customFormat="1" ht="15" customHeight="1"/>
    <row r="1150" customFormat="1" ht="15" customHeight="1"/>
    <row r="1151" customFormat="1" ht="15" customHeight="1"/>
    <row r="1152" customFormat="1" ht="12" customHeight="1"/>
    <row r="1153" customFormat="1" ht="15" customHeight="1"/>
    <row r="1154" customFormat="1" ht="12" customHeight="1"/>
    <row r="1155" customFormat="1" ht="15" customHeight="1"/>
    <row r="1156" customFormat="1" ht="15" customHeight="1"/>
    <row r="1157" customFormat="1" ht="15" customHeight="1"/>
    <row r="1158" customFormat="1" ht="15" customHeight="1"/>
    <row r="1159" customFormat="1" ht="15" customHeight="1"/>
    <row r="1160" customFormat="1" ht="12" customHeight="1"/>
    <row r="1161" customFormat="1" ht="15" customHeight="1"/>
    <row r="1162" customFormat="1" ht="15" customHeight="1"/>
    <row r="1163" customFormat="1" ht="15" customHeight="1"/>
    <row r="1164" customFormat="1" ht="15" customHeight="1"/>
    <row r="1165" customFormat="1" ht="15" customHeight="1"/>
    <row r="1166" customFormat="1" ht="15" customHeight="1"/>
    <row r="1167" customFormat="1" ht="15" customHeight="1"/>
    <row r="1168" customFormat="1" ht="15" customHeight="1"/>
    <row r="1169" customFormat="1" ht="15" customHeight="1"/>
    <row r="1170" customFormat="1" ht="15" customHeight="1"/>
    <row r="1171" customFormat="1" ht="15" customHeight="1"/>
    <row r="1172" customFormat="1" ht="15" customHeight="1"/>
    <row r="1173" customFormat="1" ht="15" customHeight="1"/>
    <row r="1174" customFormat="1" ht="15" customHeight="1"/>
    <row r="1175" customFormat="1" ht="15" customHeight="1"/>
    <row r="1176" customFormat="1" ht="15" customHeight="1"/>
    <row r="1177" customFormat="1" ht="12" customHeight="1"/>
    <row r="1178" customFormat="1" ht="15" customHeight="1"/>
    <row r="1179" customFormat="1" ht="12" customHeight="1"/>
    <row r="1180" customFormat="1" ht="15" customHeight="1"/>
    <row r="1181" customFormat="1" ht="12" customHeight="1"/>
    <row r="1182" customFormat="1" ht="15" customHeight="1"/>
    <row r="1183" customFormat="1" ht="15" customHeight="1"/>
    <row r="1184" customFormat="1" ht="15" customHeight="1"/>
    <row r="1185" spans="2:32" ht="15" customHeight="1"/>
    <row r="1186" spans="2:32" ht="15" customHeight="1"/>
    <row r="1187" spans="2:32" ht="15" customHeight="1"/>
    <row r="1188" spans="2:32" ht="15" customHeight="1"/>
    <row r="1189" spans="2:32" ht="15" customHeight="1"/>
    <row r="1190" spans="2:32" ht="15" customHeight="1"/>
    <row r="1191" spans="2:32" ht="15" customHeight="1"/>
    <row r="1192" spans="2:32" ht="15" customHeight="1"/>
    <row r="1193" spans="2:32" ht="15" customHeight="1"/>
    <row r="1194" spans="2:32" ht="15" customHeight="1">
      <c r="B1194" s="247"/>
      <c r="C1194" s="247"/>
      <c r="D1194" s="247"/>
      <c r="E1194" s="247"/>
      <c r="F1194" s="247"/>
      <c r="G1194" s="247"/>
      <c r="H1194" s="247"/>
      <c r="I1194" s="247"/>
      <c r="J1194" s="247"/>
      <c r="K1194" s="247"/>
      <c r="L1194" s="247"/>
      <c r="M1194" s="247"/>
      <c r="N1194" s="247"/>
      <c r="O1194" s="247"/>
      <c r="P1194" s="247"/>
      <c r="Q1194" s="247"/>
      <c r="R1194" s="247"/>
      <c r="S1194" s="247"/>
      <c r="T1194" s="247"/>
      <c r="U1194" s="247"/>
      <c r="V1194" s="247"/>
      <c r="W1194" s="247"/>
      <c r="X1194" s="247"/>
      <c r="Y1194" s="247"/>
      <c r="Z1194" s="247"/>
      <c r="AA1194" s="247"/>
      <c r="AB1194" s="247"/>
      <c r="AC1194" s="247"/>
      <c r="AD1194" s="247"/>
      <c r="AE1194" s="247"/>
      <c r="AF1194" s="247"/>
    </row>
    <row r="1195" spans="2:32" ht="15" customHeight="1"/>
    <row r="1196" spans="2:32" ht="15" customHeight="1"/>
    <row r="1197" spans="2:32" ht="15" customHeight="1"/>
    <row r="1198" spans="2:32" ht="15" customHeight="1"/>
    <row r="1199" spans="2:32" ht="15" customHeight="1"/>
    <row r="1200" spans="2:32" ht="15" customHeight="1"/>
    <row r="1201" customFormat="1" ht="12" customHeight="1"/>
    <row r="1202" customFormat="1" ht="12" customHeight="1"/>
    <row r="1203" customFormat="1" ht="12" customHeight="1"/>
    <row r="1204" customFormat="1" ht="12" customHeight="1"/>
    <row r="1205" customFormat="1" ht="12" customHeight="1"/>
    <row r="1206" customFormat="1" ht="12" customHeight="1"/>
    <row r="1207" customFormat="1" ht="12" customHeight="1"/>
    <row r="1208" customFormat="1" ht="12" customHeight="1"/>
    <row r="1209" customFormat="1" ht="12" customHeight="1"/>
    <row r="1210" customFormat="1" ht="12" customHeight="1"/>
    <row r="1211" customFormat="1" ht="12" customHeight="1"/>
    <row r="1212" customFormat="1" ht="12" customHeight="1"/>
    <row r="1213" customFormat="1" ht="12" customHeight="1"/>
    <row r="1214" customFormat="1" ht="12" customHeight="1"/>
    <row r="1215" customFormat="1" ht="12" customHeight="1"/>
    <row r="1216" customFormat="1" ht="12" customHeight="1"/>
    <row r="1217" customFormat="1" ht="12" customHeight="1"/>
    <row r="1218" customFormat="1" ht="12" customHeight="1"/>
    <row r="1219" customFormat="1" ht="12" customHeight="1"/>
    <row r="1220" customFormat="1" ht="12" customHeight="1"/>
    <row r="1221" customFormat="1" ht="12" customHeight="1"/>
    <row r="1222" customFormat="1" ht="12" customHeight="1"/>
    <row r="1223" customFormat="1" ht="12" customHeight="1"/>
    <row r="1224" customFormat="1" ht="12" customHeight="1"/>
    <row r="1225" customFormat="1" ht="15" customHeight="1"/>
    <row r="1226" customFormat="1" ht="15" customHeight="1"/>
    <row r="1227" customFormat="1" ht="15" customHeight="1"/>
    <row r="1228" customFormat="1" ht="15" customHeight="1"/>
    <row r="1229" customFormat="1" ht="15" customHeight="1"/>
    <row r="1230" customFormat="1" ht="15" customHeight="1"/>
    <row r="1231" customFormat="1" ht="15" customHeight="1"/>
    <row r="1232" customFormat="1" ht="15" customHeight="1"/>
    <row r="1233" customFormat="1" ht="15" customHeight="1"/>
    <row r="1234" customFormat="1" ht="15" customHeight="1"/>
    <row r="1235" customFormat="1" ht="12" customHeight="1"/>
    <row r="1236" customFormat="1" ht="15" customHeight="1"/>
    <row r="1237" customFormat="1" ht="15" customHeight="1"/>
    <row r="1238" customFormat="1" ht="15" customHeight="1"/>
    <row r="1239" customFormat="1" ht="15" customHeight="1"/>
    <row r="1240" customFormat="1" ht="15" customHeight="1"/>
    <row r="1241" customFormat="1" ht="15" customHeight="1"/>
    <row r="1242" customFormat="1" ht="15" customHeight="1"/>
    <row r="1243" customFormat="1" ht="15" customHeight="1"/>
    <row r="1244" customFormat="1" ht="15" customHeight="1"/>
    <row r="1245" customFormat="1" ht="15" customHeight="1"/>
    <row r="1246" customFormat="1" ht="15" customHeight="1"/>
    <row r="1247" customFormat="1" ht="15" customHeight="1"/>
    <row r="1248" customFormat="1" ht="15" customHeight="1"/>
    <row r="1249" customFormat="1" ht="15" customHeight="1"/>
    <row r="1250" customFormat="1" ht="15" customHeight="1"/>
    <row r="1251" customFormat="1" ht="15" customHeight="1"/>
    <row r="1252" customFormat="1" ht="12" customHeight="1"/>
    <row r="1253" customFormat="1" ht="15" customHeight="1"/>
    <row r="1254" customFormat="1" ht="12" customHeight="1"/>
    <row r="1255" customFormat="1" ht="15" customHeight="1"/>
    <row r="1256" customFormat="1" ht="15" customHeight="1"/>
    <row r="1257" customFormat="1" ht="15" customHeight="1"/>
    <row r="1258" customFormat="1" ht="15" customHeight="1"/>
    <row r="1259" customFormat="1" ht="15" customHeight="1"/>
    <row r="1260" customFormat="1" ht="12" customHeight="1"/>
    <row r="1261" customFormat="1" ht="15" customHeight="1"/>
    <row r="1262" customFormat="1" ht="15" customHeight="1"/>
    <row r="1263" customFormat="1" ht="15" customHeight="1"/>
    <row r="1264" customFormat="1" ht="15" customHeight="1"/>
    <row r="1265" customFormat="1" ht="15" customHeight="1"/>
    <row r="1266" customFormat="1" ht="15" customHeight="1"/>
    <row r="1267" customFormat="1" ht="15" customHeight="1"/>
    <row r="1268" customFormat="1" ht="15" customHeight="1"/>
    <row r="1269" customFormat="1" ht="15" customHeight="1"/>
    <row r="1270" customFormat="1" ht="15" customHeight="1"/>
    <row r="1271" customFormat="1" ht="15" customHeight="1"/>
    <row r="1272" customFormat="1" ht="15" customHeight="1"/>
    <row r="1273" customFormat="1" ht="15" customHeight="1"/>
    <row r="1274" customFormat="1" ht="15" customHeight="1"/>
    <row r="1275" customFormat="1" ht="15" customHeight="1"/>
    <row r="1276" customFormat="1" ht="15" customHeight="1"/>
    <row r="1277" customFormat="1" ht="12" customHeight="1"/>
    <row r="1278" customFormat="1" ht="15" customHeight="1"/>
    <row r="1279" customFormat="1" ht="12" customHeight="1"/>
    <row r="1280" customFormat="1" ht="15" customHeight="1"/>
    <row r="1281" spans="2:32" ht="12" customHeight="1"/>
    <row r="1282" spans="2:32" ht="15" customHeight="1"/>
    <row r="1283" spans="2:32" ht="15" customHeight="1"/>
    <row r="1284" spans="2:32" ht="15" customHeight="1"/>
    <row r="1285" spans="2:32" ht="15" customHeight="1"/>
    <row r="1286" spans="2:32" ht="15" customHeight="1"/>
    <row r="1287" spans="2:32" ht="15" customHeight="1"/>
    <row r="1288" spans="2:32" ht="15" customHeight="1"/>
    <row r="1289" spans="2:32" ht="15" customHeight="1"/>
    <row r="1290" spans="2:32" ht="15" customHeight="1"/>
    <row r="1291" spans="2:32" ht="15" customHeight="1"/>
    <row r="1292" spans="2:32" ht="15" customHeight="1"/>
    <row r="1293" spans="2:32" ht="15" customHeight="1"/>
    <row r="1294" spans="2:32" ht="15" customHeight="1">
      <c r="B1294" s="247"/>
      <c r="C1294" s="247"/>
      <c r="D1294" s="247"/>
      <c r="E1294" s="247"/>
      <c r="F1294" s="247"/>
      <c r="G1294" s="247"/>
      <c r="H1294" s="247"/>
      <c r="I1294" s="247"/>
      <c r="J1294" s="247"/>
      <c r="K1294" s="247"/>
      <c r="L1294" s="247"/>
      <c r="M1294" s="247"/>
      <c r="N1294" s="247"/>
      <c r="O1294" s="247"/>
      <c r="P1294" s="247"/>
      <c r="Q1294" s="247"/>
      <c r="R1294" s="247"/>
      <c r="S1294" s="247"/>
      <c r="T1294" s="247"/>
      <c r="U1294" s="247"/>
      <c r="V1294" s="247"/>
      <c r="W1294" s="247"/>
      <c r="X1294" s="247"/>
      <c r="Y1294" s="247"/>
      <c r="Z1294" s="247"/>
      <c r="AA1294" s="247"/>
      <c r="AB1294" s="247"/>
      <c r="AC1294" s="247"/>
      <c r="AD1294" s="247"/>
      <c r="AE1294" s="247"/>
      <c r="AF1294" s="247"/>
    </row>
    <row r="1295" spans="2:32" ht="15" customHeight="1"/>
    <row r="1296" spans="2:32" ht="15" customHeight="1"/>
    <row r="1297" customFormat="1" ht="15" customHeight="1"/>
    <row r="1298" customFormat="1" ht="15" customHeight="1"/>
    <row r="1299" customFormat="1" ht="15" customHeight="1"/>
    <row r="1300" customFormat="1" ht="15" customHeight="1"/>
    <row r="1301" customFormat="1" ht="12" customHeight="1"/>
    <row r="1302" customFormat="1" ht="12" customHeight="1"/>
    <row r="1303" customFormat="1" ht="12" customHeight="1"/>
    <row r="1304" customFormat="1" ht="12" customHeight="1"/>
    <row r="1305" customFormat="1" ht="12" customHeight="1"/>
    <row r="1306" customFormat="1" ht="12" customHeight="1"/>
    <row r="1307" customFormat="1" ht="12" customHeight="1"/>
    <row r="1308" customFormat="1" ht="12" customHeight="1"/>
    <row r="1309" customFormat="1" ht="12" customHeight="1"/>
    <row r="1310" customFormat="1" ht="12" customHeight="1"/>
    <row r="1311" customFormat="1" ht="12" customHeight="1"/>
    <row r="1312" customFormat="1" ht="12" customHeight="1"/>
    <row r="1313" customFormat="1" ht="12" customHeight="1"/>
    <row r="1314" customFormat="1" ht="12" customHeight="1"/>
    <row r="1315" customFormat="1" ht="12" customHeight="1"/>
    <row r="1316" customFormat="1" ht="12" customHeight="1"/>
    <row r="1317" customFormat="1" ht="12" customHeight="1"/>
    <row r="1318" customFormat="1" ht="12" customHeight="1"/>
    <row r="1319" customFormat="1" ht="12" customHeight="1"/>
    <row r="1320" customFormat="1" ht="12" customHeight="1"/>
    <row r="1321" customFormat="1" ht="12" customHeight="1"/>
    <row r="1322" customFormat="1" ht="12" customHeight="1"/>
    <row r="1323" customFormat="1" ht="12" customHeight="1"/>
    <row r="1324" customFormat="1" ht="12" customHeight="1"/>
    <row r="1325" customFormat="1" ht="15" customHeight="1"/>
    <row r="1326" customFormat="1" ht="15" customHeight="1"/>
    <row r="1327" customFormat="1" ht="15" customHeight="1"/>
    <row r="1328" customFormat="1" ht="15" customHeight="1"/>
    <row r="1329" customFormat="1" ht="15" customHeight="1"/>
    <row r="1330" customFormat="1" ht="15" customHeight="1"/>
    <row r="1331" customFormat="1" ht="12" customHeight="1"/>
    <row r="1332" customFormat="1" ht="15" customHeight="1"/>
    <row r="1333" customFormat="1" ht="15" customHeight="1"/>
    <row r="1334" customFormat="1" ht="15" customHeight="1"/>
    <row r="1335" customFormat="1" ht="12" customHeight="1"/>
    <row r="1336" customFormat="1" ht="15" customHeight="1"/>
    <row r="1337" customFormat="1" ht="15" customHeight="1"/>
    <row r="1338" customFormat="1" ht="15" customHeight="1"/>
    <row r="1339" customFormat="1" ht="15" customHeight="1"/>
    <row r="1340" customFormat="1" ht="15" customHeight="1"/>
    <row r="1341" customFormat="1" ht="15" customHeight="1"/>
    <row r="1342" customFormat="1" ht="15" customHeight="1"/>
    <row r="1343" customFormat="1" ht="15" customHeight="1"/>
    <row r="1344" customFormat="1" ht="15" customHeight="1"/>
    <row r="1345" customFormat="1" ht="15" customHeight="1"/>
    <row r="1346" customFormat="1" ht="15" customHeight="1"/>
    <row r="1347" customFormat="1" ht="15" customHeight="1"/>
    <row r="1348" customFormat="1" ht="15" customHeight="1"/>
    <row r="1349" customFormat="1" ht="15" customHeight="1"/>
    <row r="1350" customFormat="1" ht="15" customHeight="1"/>
    <row r="1351" customFormat="1" ht="15" customHeight="1"/>
    <row r="1352" customFormat="1" ht="15" customHeight="1"/>
    <row r="1353" customFormat="1" ht="15" customHeight="1"/>
    <row r="1354" customFormat="1" ht="12" customHeight="1"/>
    <row r="1355" customFormat="1" ht="15" customHeight="1"/>
    <row r="1356" customFormat="1" ht="15" customHeight="1"/>
    <row r="1357" customFormat="1" ht="15" customHeight="1"/>
    <row r="1358" customFormat="1" ht="15" customHeight="1"/>
    <row r="1359" customFormat="1" ht="15" customHeight="1"/>
    <row r="1360" customFormat="1" ht="15" customHeight="1"/>
    <row r="1361" customFormat="1" ht="15" customHeight="1"/>
    <row r="1362" customFormat="1" ht="15" customHeight="1"/>
    <row r="1363" customFormat="1" ht="15" customHeight="1"/>
    <row r="1364" customFormat="1" ht="15" customHeight="1"/>
    <row r="1365" customFormat="1" ht="15" customHeight="1"/>
    <row r="1366" customFormat="1" ht="15" customHeight="1"/>
    <row r="1367" customFormat="1" ht="15" customHeight="1"/>
    <row r="1368" customFormat="1" ht="15" customHeight="1"/>
    <row r="1369" customFormat="1" ht="15" customHeight="1"/>
    <row r="1370" customFormat="1" ht="15" customHeight="1"/>
    <row r="1371" customFormat="1" ht="15" customHeight="1"/>
    <row r="1372" customFormat="1" ht="15" customHeight="1"/>
    <row r="1373" customFormat="1" ht="15" customHeight="1"/>
    <row r="1374" customFormat="1" ht="15" customHeight="1"/>
    <row r="1375" customFormat="1" ht="15" customHeight="1"/>
    <row r="1376" customFormat="1" ht="15" customHeight="1"/>
    <row r="1377" customFormat="1" ht="15" customHeight="1"/>
    <row r="1378" customFormat="1" ht="15" customHeight="1"/>
    <row r="1379" customFormat="1" ht="15" customHeight="1"/>
    <row r="1380" customFormat="1" ht="15" customHeight="1"/>
    <row r="1381" customFormat="1" ht="15" customHeight="1"/>
    <row r="1382" customFormat="1" ht="15" customHeight="1"/>
    <row r="1383" customFormat="1" ht="15" customHeight="1"/>
    <row r="1384" customFormat="1" ht="15" customHeight="1"/>
    <row r="1385" customFormat="1" ht="15" customHeight="1"/>
    <row r="1386" customFormat="1" ht="15" customHeight="1"/>
    <row r="1387" customFormat="1" ht="15" customHeight="1"/>
    <row r="1388" customFormat="1" ht="15" customHeight="1"/>
    <row r="1389" customFormat="1" ht="15" customHeight="1"/>
    <row r="1390" customFormat="1" ht="15" customHeight="1"/>
    <row r="1391" customFormat="1" ht="15" customHeight="1"/>
    <row r="1392" customFormat="1" ht="15" customHeight="1"/>
    <row r="1393" customFormat="1" ht="15" customHeight="1"/>
    <row r="1394" customFormat="1" ht="12" customHeight="1"/>
    <row r="1395" customFormat="1" ht="15" customHeight="1"/>
    <row r="1396" customFormat="1" ht="15" customHeight="1"/>
    <row r="1397" customFormat="1" ht="15" customHeight="1"/>
    <row r="1398" customFormat="1" ht="15" customHeight="1"/>
    <row r="1399" customFormat="1" ht="15" customHeight="1"/>
    <row r="1400" customFormat="1" ht="15" customHeight="1"/>
    <row r="1401" customFormat="1" ht="15" customHeight="1"/>
    <row r="1402" customFormat="1" ht="15" customHeight="1"/>
    <row r="1403" customFormat="1" ht="15" customHeight="1"/>
    <row r="1404" customFormat="1" ht="15" customHeight="1"/>
    <row r="1405" customFormat="1" ht="15" customHeight="1"/>
    <row r="1406" customFormat="1" ht="15" customHeight="1"/>
    <row r="1407" customFormat="1" ht="15" customHeight="1"/>
    <row r="1408" customFormat="1" ht="15" customHeight="1"/>
    <row r="1409" customFormat="1" ht="15" customHeight="1"/>
    <row r="1410" customFormat="1" ht="15" customHeight="1"/>
    <row r="1411" customFormat="1" ht="15" customHeight="1"/>
    <row r="1412" customFormat="1" ht="15" customHeight="1"/>
    <row r="1413" customFormat="1" ht="15" customHeight="1"/>
    <row r="1414" customFormat="1" ht="15" customHeight="1"/>
    <row r="1415" customFormat="1" ht="12" customHeight="1"/>
    <row r="1416" customFormat="1" ht="15" customHeight="1"/>
    <row r="1417" customFormat="1" ht="15" customHeight="1"/>
    <row r="1418" customFormat="1" ht="15" customHeight="1"/>
    <row r="1419" customFormat="1" ht="15" customHeight="1"/>
    <row r="1420" customFormat="1" ht="15" customHeight="1"/>
    <row r="1421" customFormat="1" ht="15" customHeight="1"/>
    <row r="1422" customFormat="1" ht="15" customHeight="1"/>
    <row r="1423" customFormat="1" ht="15" customHeight="1"/>
    <row r="1424" customFormat="1" ht="15" customHeight="1"/>
    <row r="1425" customFormat="1" ht="15" customHeight="1"/>
    <row r="1426" customFormat="1" ht="15" customHeight="1"/>
    <row r="1427" customFormat="1" ht="15" customHeight="1"/>
    <row r="1428" customFormat="1" ht="15" customHeight="1"/>
    <row r="1429" customFormat="1" ht="15" customHeight="1"/>
    <row r="1430" customFormat="1" ht="15" customHeight="1"/>
    <row r="1431" customFormat="1" ht="15" customHeight="1"/>
    <row r="1432" customFormat="1" ht="15" customHeight="1"/>
    <row r="1433" customFormat="1" ht="15" customHeight="1"/>
    <row r="1434" customFormat="1" ht="15" customHeight="1"/>
    <row r="1435" customFormat="1" ht="15" customHeight="1"/>
    <row r="1436" customFormat="1" ht="15" customHeight="1"/>
    <row r="1437" customFormat="1" ht="15" customHeight="1"/>
    <row r="1438" customFormat="1" ht="15" customHeight="1"/>
    <row r="1439" customFormat="1" ht="15" customHeight="1"/>
    <row r="1440" customFormat="1" ht="15" customHeight="1"/>
    <row r="1441" customFormat="1" ht="15" customHeight="1"/>
    <row r="1442" customFormat="1" ht="15" customHeight="1"/>
    <row r="1443" customFormat="1" ht="15" customHeight="1"/>
    <row r="1444" customFormat="1" ht="15" customHeight="1"/>
    <row r="1445" customFormat="1" ht="15" customHeight="1"/>
    <row r="1446" customFormat="1" ht="15" customHeight="1"/>
    <row r="1447" customFormat="1" ht="15" customHeight="1"/>
    <row r="1448" customFormat="1" ht="15" customHeight="1"/>
    <row r="1449" customFormat="1" ht="15" customHeight="1"/>
    <row r="1450" customFormat="1" ht="15" customHeight="1"/>
    <row r="1451" customFormat="1" ht="15" customHeight="1"/>
    <row r="1452" customFormat="1" ht="15" customHeight="1"/>
    <row r="1453" customFormat="1" ht="15" customHeight="1"/>
    <row r="1454" customFormat="1" ht="15" customHeight="1"/>
    <row r="1455" customFormat="1" ht="15" customHeight="1"/>
    <row r="1456" customFormat="1" ht="15" customHeight="1"/>
    <row r="1457" customFormat="1" ht="15" customHeight="1"/>
    <row r="1458" customFormat="1" ht="15" customHeight="1"/>
    <row r="1459" customFormat="1" ht="15" customHeight="1"/>
    <row r="1460" customFormat="1" ht="15" customHeight="1"/>
    <row r="1461" customFormat="1" ht="15" customHeight="1"/>
    <row r="1462" customFormat="1" ht="15" customHeight="1"/>
    <row r="1463" customFormat="1" ht="15" customHeight="1"/>
    <row r="1464" customFormat="1" ht="15" customHeight="1"/>
    <row r="1465" customFormat="1" ht="15" customHeight="1"/>
    <row r="1466" customFormat="1" ht="15" customHeight="1"/>
    <row r="1467" customFormat="1" ht="15" customHeight="1"/>
    <row r="1468" customFormat="1" ht="15" customHeight="1"/>
    <row r="1469" customFormat="1" ht="15" customHeight="1"/>
    <row r="1470" customFormat="1" ht="15" customHeight="1"/>
    <row r="1471" customFormat="1" ht="15" customHeight="1"/>
    <row r="1472" customFormat="1" ht="15" customHeight="1"/>
    <row r="1473" customFormat="1" ht="15" customHeight="1"/>
    <row r="1474" customFormat="1" ht="15" customHeight="1"/>
    <row r="1475" customFormat="1" ht="15" customHeight="1"/>
    <row r="1476" customFormat="1" ht="15" customHeight="1"/>
    <row r="1477" customFormat="1" ht="15" customHeight="1"/>
    <row r="1478" customFormat="1" ht="15" customHeight="1"/>
    <row r="1479" customFormat="1" ht="15" customHeight="1"/>
    <row r="1480" customFormat="1" ht="15" customHeight="1"/>
    <row r="1481" customFormat="1" ht="15" customHeight="1"/>
    <row r="1482" customFormat="1" ht="15" customHeight="1"/>
    <row r="1483" customFormat="1" ht="15" customHeight="1"/>
    <row r="1484" customFormat="1" ht="15" customHeight="1"/>
    <row r="1485" customFormat="1" ht="12" customHeight="1"/>
    <row r="1486" customFormat="1" ht="15" customHeight="1"/>
    <row r="1487" customFormat="1" ht="15" customHeight="1"/>
    <row r="1488" customFormat="1" ht="15" customHeight="1"/>
    <row r="1489" customFormat="1" ht="15" customHeight="1"/>
    <row r="1490" customFormat="1" ht="15" customHeight="1"/>
    <row r="1491" customFormat="1" ht="15" customHeight="1"/>
    <row r="1492" customFormat="1" ht="15" customHeight="1"/>
    <row r="1493" customFormat="1" ht="15" customHeight="1"/>
    <row r="1494" customFormat="1" ht="15" customHeight="1"/>
    <row r="1495" customFormat="1" ht="15" customHeight="1"/>
    <row r="1496" customFormat="1" ht="15" customHeight="1"/>
    <row r="1497" customFormat="1" ht="15" customHeight="1"/>
    <row r="1498" customFormat="1" ht="15" customHeight="1"/>
    <row r="1499" customFormat="1" ht="15" customHeight="1"/>
    <row r="1500" customFormat="1" ht="15" customHeight="1"/>
    <row r="1501" customFormat="1" ht="15" customHeight="1"/>
    <row r="1502" customFormat="1" ht="15" customHeight="1"/>
    <row r="1503" customFormat="1" ht="15" customHeight="1"/>
    <row r="1504" customFormat="1" ht="15" customHeight="1"/>
    <row r="1505" customFormat="1" ht="15" customHeight="1"/>
    <row r="1506" customFormat="1" ht="15" customHeight="1"/>
    <row r="1507" customFormat="1" ht="15" customHeight="1"/>
    <row r="1508" customFormat="1" ht="15" customHeight="1"/>
    <row r="1509" customFormat="1" ht="15" customHeight="1"/>
    <row r="1510" customFormat="1" ht="15" customHeight="1"/>
    <row r="1511" customFormat="1" ht="15" customHeight="1"/>
    <row r="1512" customFormat="1" ht="15" customHeight="1"/>
    <row r="1513" customFormat="1" ht="15" customHeight="1"/>
    <row r="1514" customFormat="1" ht="15" customHeight="1"/>
    <row r="1515" customFormat="1" ht="15" customHeight="1"/>
    <row r="1516" customFormat="1" ht="15" customHeight="1"/>
    <row r="1517" customFormat="1" ht="15" customHeight="1"/>
    <row r="1518" customFormat="1" ht="15" customHeight="1"/>
    <row r="1519" customFormat="1" ht="15" customHeight="1"/>
    <row r="1520" customFormat="1" ht="15" customHeight="1"/>
    <row r="1521" customFormat="1" ht="15" customHeight="1"/>
    <row r="1522" customFormat="1" ht="15" customHeight="1"/>
    <row r="1523" customFormat="1" ht="15" customHeight="1"/>
    <row r="1524" customFormat="1" ht="15" customHeight="1"/>
    <row r="1525" customFormat="1" ht="15" customHeight="1"/>
    <row r="1526" customFormat="1" ht="15" customHeight="1"/>
    <row r="1527" customFormat="1" ht="15" customHeight="1"/>
    <row r="1528" customFormat="1" ht="15" customHeight="1"/>
    <row r="1529" customFormat="1" ht="15" customHeight="1"/>
    <row r="1530" customFormat="1" ht="15" customHeight="1"/>
    <row r="1531" customFormat="1" ht="15" customHeight="1"/>
    <row r="1532" customFormat="1" ht="15" customHeight="1"/>
    <row r="1533" customFormat="1" ht="15" customHeight="1"/>
    <row r="1534" customFormat="1" ht="15" customHeight="1"/>
    <row r="1535" customFormat="1" ht="15" customHeight="1"/>
    <row r="1536" customFormat="1" ht="15" customHeight="1"/>
    <row r="1537" customFormat="1" ht="15" customHeight="1"/>
    <row r="1538" customFormat="1" ht="15" customHeight="1"/>
    <row r="1539" customFormat="1" ht="15" customHeight="1"/>
    <row r="1540" customFormat="1" ht="15" customHeight="1"/>
    <row r="1541" customFormat="1" ht="15" customHeight="1"/>
    <row r="1542" customFormat="1" ht="15" customHeight="1"/>
    <row r="1543" customFormat="1" ht="15" customHeight="1"/>
    <row r="1544" customFormat="1" ht="15" customHeight="1"/>
    <row r="1545" customFormat="1" ht="15" customHeight="1"/>
    <row r="1546" customFormat="1" ht="15" customHeight="1"/>
    <row r="1547" customFormat="1" ht="15" customHeight="1"/>
    <row r="1548" customFormat="1" ht="15" customHeight="1"/>
    <row r="1549" customFormat="1" ht="15" customHeight="1"/>
    <row r="1550" customFormat="1" ht="15" customHeight="1"/>
    <row r="1551" customFormat="1" ht="15" customHeight="1"/>
    <row r="1552" customFormat="1" ht="15" customHeight="1"/>
    <row r="1553" customFormat="1" ht="15" customHeight="1"/>
    <row r="1554" customFormat="1" ht="15" customHeight="1"/>
    <row r="1555" customFormat="1" ht="12" customHeight="1"/>
    <row r="1556" customFormat="1" ht="15" customHeight="1"/>
    <row r="1557" customFormat="1" ht="15" customHeight="1"/>
    <row r="1558" customFormat="1" ht="15" customHeight="1"/>
    <row r="1559" customFormat="1" ht="15" customHeight="1"/>
    <row r="1560" customFormat="1" ht="15" customHeight="1"/>
    <row r="1561" customFormat="1" ht="15" customHeight="1"/>
    <row r="1562" customFormat="1" ht="15" customHeight="1"/>
    <row r="1563" customFormat="1" ht="15" customHeight="1"/>
    <row r="1564" customFormat="1" ht="15" customHeight="1"/>
    <row r="1565" customFormat="1" ht="15" customHeight="1"/>
    <row r="1566" customFormat="1" ht="15" customHeight="1"/>
    <row r="1567" customFormat="1" ht="12" customHeight="1"/>
    <row r="1568" customFormat="1" ht="15" customHeight="1"/>
    <row r="1569" customFormat="1" ht="15" customHeight="1"/>
    <row r="1570" customFormat="1" ht="15" customHeight="1"/>
    <row r="1571" customFormat="1" ht="15" customHeight="1"/>
    <row r="1572" customFormat="1" ht="15" customHeight="1"/>
    <row r="1573" customFormat="1" ht="15" customHeight="1"/>
    <row r="1574" customFormat="1" ht="15" customHeight="1"/>
    <row r="1575" customFormat="1" ht="15" customHeight="1"/>
    <row r="1576" customFormat="1" ht="15" customHeight="1"/>
    <row r="1577" customFormat="1" ht="15" customHeight="1"/>
    <row r="1578" customFormat="1" ht="15" customHeight="1"/>
    <row r="1579" customFormat="1" ht="15" customHeight="1"/>
    <row r="1580" customFormat="1" ht="15" customHeight="1"/>
    <row r="1581" customFormat="1" ht="15" customHeight="1"/>
    <row r="1582" customFormat="1" ht="15" customHeight="1"/>
    <row r="1583" customFormat="1" ht="15" customHeight="1"/>
    <row r="1584" customFormat="1" ht="15" customHeight="1"/>
    <row r="1585" spans="2:32" ht="15" customHeight="1"/>
    <row r="1586" spans="2:32" ht="15" customHeight="1"/>
    <row r="1587" spans="2:32" ht="15" customHeight="1"/>
    <row r="1588" spans="2:32" ht="15" customHeight="1"/>
    <row r="1589" spans="2:32" ht="15" customHeight="1"/>
    <row r="1590" spans="2:32" ht="15" customHeight="1">
      <c r="B1590" s="247"/>
      <c r="C1590" s="247"/>
      <c r="D1590" s="247"/>
      <c r="E1590" s="247"/>
      <c r="F1590" s="247"/>
      <c r="G1590" s="247"/>
      <c r="H1590" s="247"/>
      <c r="I1590" s="247"/>
      <c r="J1590" s="247"/>
      <c r="K1590" s="247"/>
      <c r="L1590" s="247"/>
      <c r="M1590" s="247"/>
      <c r="N1590" s="247"/>
      <c r="O1590" s="247"/>
      <c r="P1590" s="247"/>
      <c r="Q1590" s="247"/>
      <c r="R1590" s="247"/>
      <c r="S1590" s="247"/>
      <c r="T1590" s="247"/>
      <c r="U1590" s="247"/>
      <c r="V1590" s="247"/>
      <c r="W1590" s="247"/>
      <c r="X1590" s="247"/>
      <c r="Y1590" s="247"/>
      <c r="Z1590" s="247"/>
      <c r="AA1590" s="247"/>
      <c r="AB1590" s="247"/>
      <c r="AC1590" s="247"/>
      <c r="AD1590" s="247"/>
      <c r="AE1590" s="247"/>
      <c r="AF1590" s="247"/>
    </row>
    <row r="1591" spans="2:32" ht="15" customHeight="1"/>
    <row r="1592" spans="2:32" ht="15" customHeight="1"/>
    <row r="1593" spans="2:32" ht="15" customHeight="1"/>
    <row r="1594" spans="2:32" ht="15" customHeight="1"/>
    <row r="1595" spans="2:32" ht="15" customHeight="1"/>
    <row r="1596" spans="2:32" ht="15" customHeight="1"/>
    <row r="1597" spans="2:32" ht="15" customHeight="1"/>
    <row r="1598" spans="2:32" ht="15" customHeight="1"/>
    <row r="1599" spans="2:32" ht="12" customHeight="1"/>
    <row r="1600" spans="2:32" ht="12" customHeight="1"/>
    <row r="1601" customFormat="1" ht="12" customHeight="1"/>
    <row r="1602" customFormat="1" ht="12" customHeight="1"/>
    <row r="1603" customFormat="1" ht="12" customHeight="1"/>
    <row r="1604" customFormat="1" ht="12" customHeight="1"/>
    <row r="1605" customFormat="1" ht="12" customHeight="1"/>
    <row r="1606" customFormat="1" ht="12" customHeight="1"/>
    <row r="1607" customFormat="1" ht="12" customHeight="1"/>
    <row r="1608" customFormat="1" ht="12" customHeight="1"/>
    <row r="1609" customFormat="1" ht="12" customHeight="1"/>
    <row r="1610" customFormat="1" ht="12" customHeight="1"/>
    <row r="1611" customFormat="1" ht="12" customHeight="1"/>
    <row r="1612" customFormat="1" ht="12" customHeight="1"/>
    <row r="1613" customFormat="1" ht="12" customHeight="1"/>
    <row r="1614" customFormat="1" ht="12" customHeight="1"/>
    <row r="1615" customFormat="1" ht="12" customHeight="1"/>
    <row r="1616" customFormat="1" ht="12" customHeight="1"/>
    <row r="1617" customFormat="1" ht="12" customHeight="1"/>
    <row r="1618" customFormat="1" ht="12" customHeight="1"/>
    <row r="1619" customFormat="1" ht="12" customHeight="1"/>
    <row r="1620" customFormat="1" ht="12" customHeight="1"/>
    <row r="1621" customFormat="1" ht="12" customHeight="1"/>
    <row r="1622" customFormat="1" ht="12" customHeight="1"/>
    <row r="1623" customFormat="1" ht="12" customHeight="1"/>
    <row r="1624" customFormat="1" ht="12" customHeight="1"/>
    <row r="1625" customFormat="1" ht="15" customHeight="1"/>
    <row r="1626" customFormat="1" ht="15" customHeight="1"/>
    <row r="1627" customFormat="1" ht="15" customHeight="1"/>
    <row r="1628" customFormat="1" ht="15" customHeight="1"/>
    <row r="1629" customFormat="1" ht="15" customHeight="1"/>
    <row r="1630" customFormat="1" ht="15" customHeight="1"/>
    <row r="1631" customFormat="1" ht="15" customHeight="1"/>
    <row r="1632" customFormat="1" ht="15" customHeight="1"/>
    <row r="1633" customFormat="1" ht="15" customHeight="1"/>
    <row r="1634" customFormat="1" ht="15" customHeight="1"/>
    <row r="1635" customFormat="1" ht="15" customHeight="1"/>
    <row r="1636" customFormat="1" ht="15" customHeight="1"/>
    <row r="1637" customFormat="1" ht="15" customHeight="1"/>
    <row r="1638" customFormat="1" ht="15" customHeight="1"/>
    <row r="1639" customFormat="1" ht="15" customHeight="1"/>
    <row r="1640" customFormat="1" ht="15" customHeight="1"/>
    <row r="1641" customFormat="1" ht="15" customHeight="1"/>
    <row r="1642" customFormat="1" ht="15" customHeight="1"/>
    <row r="1643" customFormat="1" ht="15" customHeight="1"/>
    <row r="1644" customFormat="1" ht="15" customHeight="1"/>
    <row r="1645" customFormat="1" ht="15" customHeight="1"/>
    <row r="1646" customFormat="1" ht="15" customHeight="1"/>
    <row r="1647" customFormat="1" ht="15" customHeight="1"/>
    <row r="1648" customFormat="1" ht="15" customHeight="1"/>
    <row r="1649" customFormat="1" ht="15" customHeight="1"/>
    <row r="1650" customFormat="1" ht="15" customHeight="1"/>
    <row r="1651" customFormat="1" ht="15" customHeight="1"/>
    <row r="1652" customFormat="1" ht="15" customHeight="1"/>
    <row r="1653" customFormat="1" ht="15" customHeight="1"/>
    <row r="1654" customFormat="1" ht="15" customHeight="1"/>
    <row r="1655" customFormat="1" ht="15" customHeight="1"/>
    <row r="1656" customFormat="1" ht="15" customHeight="1"/>
    <row r="1657" customFormat="1" ht="15" customHeight="1"/>
    <row r="1658" customFormat="1" ht="15" customHeight="1"/>
    <row r="1659" customFormat="1" ht="15" customHeight="1"/>
    <row r="1660" customFormat="1" ht="15" customHeight="1"/>
    <row r="1661" customFormat="1" ht="15" customHeight="1"/>
    <row r="1662" customFormat="1" ht="15" customHeight="1"/>
    <row r="1663" customFormat="1" ht="15" customHeight="1"/>
    <row r="1664" customFormat="1" ht="15" customHeight="1"/>
    <row r="1665" customFormat="1" ht="15" customHeight="1"/>
    <row r="1666" customFormat="1" ht="15" customHeight="1"/>
    <row r="1667" customFormat="1" ht="15" customHeight="1"/>
    <row r="1668" customFormat="1" ht="15" customHeight="1"/>
    <row r="1669" customFormat="1" ht="15" customHeight="1"/>
    <row r="1670" customFormat="1" ht="15" customHeight="1"/>
    <row r="1671" customFormat="1" ht="15" customHeight="1"/>
    <row r="1672" customFormat="1" ht="15" customHeight="1"/>
    <row r="1673" customFormat="1" ht="15" customHeight="1"/>
    <row r="1674" customFormat="1" ht="15" customHeight="1"/>
    <row r="1675" customFormat="1" ht="15" customHeight="1"/>
    <row r="1676" customFormat="1" ht="15" customHeight="1"/>
    <row r="1677" customFormat="1" ht="15" customHeight="1"/>
    <row r="1678" customFormat="1" ht="15" customHeight="1"/>
    <row r="1679" customFormat="1" ht="15" customHeight="1"/>
    <row r="1680" customFormat="1" ht="15" customHeight="1"/>
    <row r="1681" customFormat="1" ht="15" customHeight="1"/>
    <row r="1682" customFormat="1" ht="15" customHeight="1"/>
    <row r="1683" customFormat="1" ht="15" customHeight="1"/>
    <row r="1684" customFormat="1" ht="12" customHeight="1"/>
    <row r="1685" customFormat="1" ht="12" customHeight="1"/>
    <row r="1686" customFormat="1" ht="15" customHeight="1"/>
    <row r="1687" customFormat="1" ht="15" customHeight="1"/>
    <row r="1688" customFormat="1" ht="15" customHeight="1"/>
    <row r="1689" customFormat="1" ht="15" customHeight="1"/>
    <row r="1690" customFormat="1" ht="15" customHeight="1"/>
    <row r="1691" customFormat="1" ht="15" customHeight="1"/>
    <row r="1692" customFormat="1" ht="15" customHeight="1"/>
    <row r="1693" customFormat="1" ht="15" customHeight="1"/>
    <row r="1694" customFormat="1" ht="15" customHeight="1"/>
    <row r="1695" customFormat="1" ht="15" customHeight="1"/>
    <row r="1696" customFormat="1" ht="15" customHeight="1"/>
    <row r="1697" customFormat="1" ht="15" customHeight="1"/>
    <row r="1698" customFormat="1" ht="15" customHeight="1"/>
    <row r="1699" customFormat="1" ht="15" customHeight="1"/>
    <row r="1700" customFormat="1" ht="15" customHeight="1"/>
    <row r="1701" customFormat="1" ht="15" customHeight="1"/>
    <row r="1702" customFormat="1" ht="15" customHeight="1"/>
    <row r="1703" customFormat="1" ht="15" customHeight="1"/>
    <row r="1704" customFormat="1" ht="15" customHeight="1"/>
    <row r="1705" customFormat="1" ht="15" customHeight="1"/>
    <row r="1706" customFormat="1" ht="15" customHeight="1"/>
    <row r="1707" customFormat="1" ht="15" customHeight="1"/>
    <row r="1708" customFormat="1" ht="15" customHeight="1"/>
    <row r="1709" customFormat="1" ht="15" customHeight="1"/>
    <row r="1710" customFormat="1" ht="15" customHeight="1"/>
    <row r="1711" customFormat="1" ht="15" customHeight="1"/>
    <row r="1712" customFormat="1" ht="15" customHeight="1"/>
    <row r="1713" customFormat="1" ht="15" customHeight="1"/>
    <row r="1714" customFormat="1" ht="15" customHeight="1"/>
    <row r="1715" customFormat="1" ht="15" customHeight="1"/>
    <row r="1716" customFormat="1" ht="15" customHeight="1"/>
    <row r="1717" customFormat="1" ht="15" customHeight="1"/>
    <row r="1718" customFormat="1" ht="15" customHeight="1"/>
    <row r="1719" customFormat="1" ht="15" customHeight="1"/>
    <row r="1720" customFormat="1" ht="15" customHeight="1"/>
    <row r="1721" customFormat="1" ht="15" customHeight="1"/>
    <row r="1722" customFormat="1" ht="15" customHeight="1"/>
    <row r="1723" customFormat="1" ht="15" customHeight="1"/>
    <row r="1724" customFormat="1" ht="15" customHeight="1"/>
    <row r="1725" customFormat="1" ht="15" customHeight="1"/>
    <row r="1726" customFormat="1" ht="15" customHeight="1"/>
    <row r="1727" customFormat="1" ht="15" customHeight="1"/>
    <row r="1728" customFormat="1" ht="15" customHeight="1"/>
    <row r="1729" customFormat="1" ht="15" customHeight="1"/>
    <row r="1730" customFormat="1" ht="15" customHeight="1"/>
    <row r="1731" customFormat="1" ht="15" customHeight="1"/>
    <row r="1732" customFormat="1" ht="15" customHeight="1"/>
    <row r="1733" customFormat="1" ht="15" customHeight="1"/>
    <row r="1734" customFormat="1" ht="15" customHeight="1"/>
    <row r="1735" customFormat="1" ht="15" customHeight="1"/>
    <row r="1736" customFormat="1" ht="15" customHeight="1"/>
    <row r="1737" customFormat="1" ht="15" customHeight="1"/>
    <row r="1738" customFormat="1" ht="15" customHeight="1"/>
    <row r="1739" customFormat="1" ht="15" customHeight="1"/>
    <row r="1740" customFormat="1" ht="12" customHeight="1"/>
    <row r="1741" customFormat="1" ht="12" customHeight="1"/>
    <row r="1742" customFormat="1" ht="15" customHeight="1"/>
    <row r="1743" customFormat="1" ht="15" customHeight="1"/>
    <row r="1744" customFormat="1" ht="15" customHeight="1"/>
    <row r="1745" customFormat="1" ht="15" customHeight="1"/>
    <row r="1746" customFormat="1" ht="15" customHeight="1"/>
    <row r="1747" customFormat="1" ht="15" customHeight="1"/>
    <row r="1748" customFormat="1" ht="15" customHeight="1"/>
    <row r="1749" customFormat="1" ht="15" customHeight="1"/>
    <row r="1750" customFormat="1" ht="15" customHeight="1"/>
    <row r="1751" customFormat="1" ht="15" customHeight="1"/>
    <row r="1752" customFormat="1" ht="15" customHeight="1"/>
    <row r="1753" customFormat="1" ht="15" customHeight="1"/>
    <row r="1754" customFormat="1" ht="15" customHeight="1"/>
    <row r="1755" customFormat="1" ht="15" customHeight="1"/>
    <row r="1756" customFormat="1" ht="15" customHeight="1"/>
    <row r="1757" customFormat="1" ht="15" customHeight="1"/>
    <row r="1758" customFormat="1" ht="15" customHeight="1"/>
    <row r="1759" customFormat="1" ht="15" customHeight="1"/>
    <row r="1760" customFormat="1" ht="15" customHeight="1"/>
    <row r="1761" customFormat="1" ht="15" customHeight="1"/>
    <row r="1762" customFormat="1" ht="15" customHeight="1"/>
    <row r="1763" customFormat="1" ht="15" customHeight="1"/>
    <row r="1764" customFormat="1" ht="15" customHeight="1"/>
    <row r="1765" customFormat="1" ht="15" customHeight="1"/>
    <row r="1766" customFormat="1" ht="15" customHeight="1"/>
    <row r="1767" customFormat="1" ht="15" customHeight="1"/>
    <row r="1768" customFormat="1" ht="15" customHeight="1"/>
    <row r="1769" customFormat="1" ht="15" customHeight="1"/>
    <row r="1770" customFormat="1" ht="15" customHeight="1"/>
    <row r="1771" customFormat="1" ht="15" customHeight="1"/>
    <row r="1772" customFormat="1" ht="15" customHeight="1"/>
    <row r="1773" customFormat="1" ht="15" customHeight="1"/>
    <row r="1774" customFormat="1" ht="15" customHeight="1"/>
    <row r="1775" customFormat="1" ht="15" customHeight="1"/>
    <row r="1776" customFormat="1" ht="15" customHeight="1"/>
    <row r="1777" customFormat="1" ht="15" customHeight="1"/>
    <row r="1778" customFormat="1" ht="15" customHeight="1"/>
    <row r="1779" customFormat="1" ht="15" customHeight="1"/>
    <row r="1780" customFormat="1" ht="15" customHeight="1"/>
    <row r="1781" customFormat="1" ht="15" customHeight="1"/>
    <row r="1782" customFormat="1" ht="15" customHeight="1"/>
    <row r="1783" customFormat="1" ht="15" customHeight="1"/>
    <row r="1784" customFormat="1" ht="15" customHeight="1"/>
    <row r="1785" customFormat="1" ht="15" customHeight="1"/>
    <row r="1786" customFormat="1" ht="15" customHeight="1"/>
    <row r="1787" customFormat="1" ht="15" customHeight="1"/>
    <row r="1788" customFormat="1" ht="15" customHeight="1"/>
    <row r="1789" customFormat="1" ht="15" customHeight="1"/>
    <row r="1790" customFormat="1" ht="15" customHeight="1"/>
    <row r="1791" customFormat="1" ht="15" customHeight="1"/>
    <row r="1792" customFormat="1" ht="15" customHeight="1"/>
    <row r="1793" customFormat="1" ht="15" customHeight="1"/>
    <row r="1794" customFormat="1" ht="15" customHeight="1"/>
    <row r="1795" customFormat="1" ht="15" customHeight="1"/>
    <row r="1796" customFormat="1" ht="12" customHeight="1"/>
    <row r="1797" customFormat="1" ht="12" customHeight="1"/>
    <row r="1798" customFormat="1" ht="15" customHeight="1"/>
    <row r="1799" customFormat="1" ht="15" customHeight="1"/>
    <row r="1800" customFormat="1" ht="15" customHeight="1"/>
    <row r="1801" customFormat="1" ht="15" customHeight="1"/>
    <row r="1802" customFormat="1" ht="15" customHeight="1"/>
    <row r="1803" customFormat="1" ht="15" customHeight="1"/>
    <row r="1804" customFormat="1" ht="15" customHeight="1"/>
    <row r="1805" customFormat="1" ht="15" customHeight="1"/>
    <row r="1806" customFormat="1" ht="15" customHeight="1"/>
    <row r="1807" customFormat="1" ht="15" customHeight="1"/>
    <row r="1808" customFormat="1" ht="15" customHeight="1"/>
    <row r="1809" spans="2:32" ht="15" customHeight="1"/>
    <row r="1810" spans="2:32" ht="15" customHeight="1"/>
    <row r="1811" spans="2:32" ht="15" customHeight="1"/>
    <row r="1812" spans="2:32" ht="15" customHeight="1"/>
    <row r="1813" spans="2:32" ht="15" customHeight="1">
      <c r="B1813" s="247"/>
      <c r="C1813" s="247"/>
      <c r="D1813" s="247"/>
      <c r="E1813" s="247"/>
      <c r="F1813" s="247"/>
      <c r="G1813" s="247"/>
      <c r="H1813" s="247"/>
      <c r="I1813" s="247"/>
      <c r="J1813" s="247"/>
      <c r="K1813" s="247"/>
      <c r="L1813" s="247"/>
      <c r="M1813" s="247"/>
      <c r="N1813" s="247"/>
      <c r="O1813" s="247"/>
      <c r="P1813" s="247"/>
      <c r="Q1813" s="247"/>
      <c r="R1813" s="247"/>
      <c r="S1813" s="247"/>
      <c r="T1813" s="247"/>
      <c r="U1813" s="247"/>
      <c r="V1813" s="247"/>
      <c r="W1813" s="247"/>
      <c r="X1813" s="247"/>
      <c r="Y1813" s="247"/>
      <c r="Z1813" s="247"/>
      <c r="AA1813" s="247"/>
      <c r="AB1813" s="247"/>
      <c r="AC1813" s="247"/>
      <c r="AD1813" s="247"/>
      <c r="AE1813" s="247"/>
      <c r="AF1813" s="247"/>
    </row>
    <row r="1814" spans="2:32" ht="12" customHeight="1"/>
    <row r="1815" spans="2:32" ht="12" customHeight="1"/>
    <row r="1816" spans="2:32" ht="12" customHeight="1"/>
    <row r="1817" spans="2:32" ht="12" customHeight="1"/>
    <row r="1818" spans="2:32" ht="12" customHeight="1"/>
    <row r="1819" spans="2:32" ht="12" customHeight="1"/>
    <row r="1820" spans="2:32" ht="12" customHeight="1"/>
    <row r="1821" spans="2:32" ht="12" customHeight="1"/>
    <row r="1822" spans="2:32" ht="12" customHeight="1"/>
    <row r="1823" spans="2:32" ht="12" customHeight="1"/>
    <row r="1824" spans="2:32" ht="12" customHeight="1"/>
    <row r="1825" customFormat="1" ht="15" customHeight="1"/>
    <row r="1826" customFormat="1" ht="15" customHeight="1"/>
    <row r="1827" customFormat="1" ht="15" customHeight="1"/>
    <row r="1828" customFormat="1" ht="15" customHeight="1"/>
    <row r="1829" customFormat="1" ht="15" customHeight="1"/>
    <row r="1830" customFormat="1" ht="15" customHeight="1"/>
    <row r="1831" customFormat="1" ht="12" customHeight="1"/>
    <row r="1832" customFormat="1" ht="15" customHeight="1"/>
    <row r="1833" customFormat="1" ht="15" customHeight="1"/>
    <row r="1834" customFormat="1" ht="15" customHeight="1"/>
    <row r="1835" customFormat="1" ht="15" customHeight="1"/>
    <row r="1836" customFormat="1" ht="15" customHeight="1"/>
    <row r="1837" customFormat="1" ht="15" customHeight="1"/>
    <row r="1838" customFormat="1" ht="15" customHeight="1"/>
    <row r="1839" customFormat="1" ht="15" customHeight="1"/>
    <row r="1840" customFormat="1" ht="15" customHeight="1"/>
    <row r="1841" customFormat="1" ht="15" customHeight="1"/>
    <row r="1842" customFormat="1" ht="15" customHeight="1"/>
    <row r="1843" customFormat="1" ht="15" customHeight="1"/>
    <row r="1844" customFormat="1" ht="15" customHeight="1"/>
    <row r="1845" customFormat="1" ht="15" customHeight="1"/>
    <row r="1846" customFormat="1" ht="15" customHeight="1"/>
    <row r="1847" customFormat="1" ht="15" customHeight="1"/>
    <row r="1848" customFormat="1" ht="15" customHeight="1"/>
    <row r="1849" customFormat="1" ht="15" customHeight="1"/>
    <row r="1850" customFormat="1" ht="15" customHeight="1"/>
    <row r="1851" customFormat="1" ht="15" customHeight="1"/>
    <row r="1852" customFormat="1" ht="15" customHeight="1"/>
    <row r="1853" customFormat="1" ht="15" customHeight="1"/>
    <row r="1854" customFormat="1" ht="15" customHeight="1"/>
    <row r="1855" customFormat="1" ht="15" customHeight="1"/>
    <row r="1856" customFormat="1" ht="15" customHeight="1"/>
    <row r="1857" customFormat="1" ht="15" customHeight="1"/>
    <row r="1858" customFormat="1" ht="15" customHeight="1"/>
    <row r="1859" customFormat="1" ht="15" customHeight="1"/>
    <row r="1860" customFormat="1" ht="15" customHeight="1"/>
    <row r="1861" customFormat="1" ht="15" customHeight="1"/>
    <row r="1862" customFormat="1" ht="15" customHeight="1"/>
    <row r="1863" customFormat="1" ht="15" customHeight="1"/>
    <row r="1864" customFormat="1" ht="15" customHeight="1"/>
    <row r="1865" customFormat="1" ht="15" customHeight="1"/>
    <row r="1866" customFormat="1" ht="15" customHeight="1"/>
    <row r="1867" customFormat="1" ht="12" customHeight="1"/>
    <row r="1868" customFormat="1" ht="15" customHeight="1"/>
    <row r="1869" customFormat="1" ht="15" customHeight="1"/>
    <row r="1870" customFormat="1" ht="15" customHeight="1"/>
    <row r="1871" customFormat="1" ht="15" customHeight="1"/>
    <row r="1872" customFormat="1" ht="15" customHeight="1"/>
    <row r="1873" customFormat="1" ht="15" customHeight="1"/>
    <row r="1874" customFormat="1" ht="15" customHeight="1"/>
    <row r="1875" customFormat="1" ht="15" customHeight="1"/>
    <row r="1876" customFormat="1" ht="15" customHeight="1"/>
    <row r="1877" customFormat="1" ht="15" customHeight="1"/>
    <row r="1878" customFormat="1" ht="15" customHeight="1"/>
    <row r="1879" customFormat="1" ht="15" customHeight="1"/>
    <row r="1880" customFormat="1" ht="15" customHeight="1"/>
    <row r="1881" customFormat="1" ht="15" customHeight="1"/>
    <row r="1882" customFormat="1" ht="15" customHeight="1"/>
    <row r="1883" customFormat="1" ht="15" customHeight="1"/>
    <row r="1884" customFormat="1" ht="15" customHeight="1"/>
    <row r="1885" customFormat="1" ht="15" customHeight="1"/>
    <row r="1886" customFormat="1" ht="15" customHeight="1"/>
    <row r="1887" customFormat="1" ht="15" customHeight="1"/>
    <row r="1888" customFormat="1" ht="15" customHeight="1"/>
    <row r="1889" customFormat="1" ht="15" customHeight="1"/>
    <row r="1890" customFormat="1" ht="15" customHeight="1"/>
    <row r="1891" customFormat="1" ht="15" customHeight="1"/>
    <row r="1892" customFormat="1" ht="15" customHeight="1"/>
    <row r="1893" customFormat="1" ht="15" customHeight="1"/>
    <row r="1894" customFormat="1" ht="15" customHeight="1"/>
    <row r="1895" customFormat="1" ht="15" customHeight="1"/>
    <row r="1896" customFormat="1" ht="15" customHeight="1"/>
    <row r="1897" customFormat="1" ht="15" customHeight="1"/>
    <row r="1898" customFormat="1" ht="15" customHeight="1"/>
    <row r="1899" customFormat="1" ht="15" customHeight="1"/>
    <row r="1900" customFormat="1" ht="15" customHeight="1"/>
    <row r="1901" customFormat="1" ht="15" customHeight="1"/>
    <row r="1902" customFormat="1" ht="15" customHeight="1"/>
    <row r="1903" customFormat="1" ht="15" customHeight="1"/>
    <row r="1904" customFormat="1" ht="15" customHeight="1"/>
    <row r="1905" customFormat="1" ht="15" customHeight="1"/>
    <row r="1906" customFormat="1" ht="15" customHeight="1"/>
    <row r="1907" customFormat="1" ht="15" customHeight="1"/>
    <row r="1908" customFormat="1" ht="15" customHeight="1"/>
    <row r="1909" customFormat="1" ht="15" customHeight="1"/>
    <row r="1910" customFormat="1" ht="15" customHeight="1"/>
    <row r="1911" customFormat="1" ht="15" customHeight="1"/>
    <row r="1912" customFormat="1" ht="15" customHeight="1"/>
    <row r="1913" customFormat="1" ht="12" customHeight="1"/>
    <row r="1914" customFormat="1" ht="15" customHeight="1"/>
    <row r="1915" customFormat="1" ht="15" customHeight="1"/>
    <row r="1916" customFormat="1" ht="15" customHeight="1"/>
    <row r="1917" customFormat="1" ht="15" customHeight="1"/>
    <row r="1918" customFormat="1" ht="15" customHeight="1"/>
    <row r="1919" customFormat="1" ht="15" customHeight="1"/>
    <row r="1920" customFormat="1" ht="15" customHeight="1"/>
    <row r="1921" customFormat="1" ht="15" customHeight="1"/>
    <row r="1922" customFormat="1" ht="15" customHeight="1"/>
    <row r="1923" customFormat="1" ht="15" customHeight="1"/>
    <row r="1924" customFormat="1" ht="15" customHeight="1"/>
    <row r="1925" customFormat="1" ht="15" customHeight="1"/>
    <row r="1926" customFormat="1" ht="15" customHeight="1"/>
    <row r="1927" customFormat="1" ht="15" customHeight="1"/>
    <row r="1928" customFormat="1" ht="15" customHeight="1"/>
    <row r="1929" customFormat="1" ht="15" customHeight="1"/>
    <row r="1930" customFormat="1" ht="15" customHeight="1"/>
    <row r="1931" customFormat="1" ht="15" customHeight="1"/>
    <row r="1932" customFormat="1" ht="15" customHeight="1"/>
    <row r="1933" customFormat="1" ht="15" customHeight="1"/>
    <row r="1934" customFormat="1" ht="15" customHeight="1"/>
    <row r="1935" customFormat="1" ht="15" customHeight="1"/>
    <row r="1936" customFormat="1" ht="15" customHeight="1"/>
    <row r="1937" customFormat="1" ht="15" customHeight="1"/>
    <row r="1938" customFormat="1" ht="15" customHeight="1"/>
    <row r="1939" customFormat="1" ht="15" customHeight="1"/>
    <row r="1940" customFormat="1" ht="15" customHeight="1"/>
    <row r="1941" customFormat="1" ht="15" customHeight="1"/>
    <row r="1942" customFormat="1" ht="15" customHeight="1"/>
    <row r="1943" customFormat="1" ht="15" customHeight="1"/>
    <row r="1944" customFormat="1" ht="15" customHeight="1"/>
    <row r="1945" customFormat="1" ht="15" customHeight="1"/>
    <row r="1946" customFormat="1" ht="15" customHeight="1"/>
    <row r="1947" customFormat="1" ht="15" customHeight="1"/>
    <row r="1948" customFormat="1" ht="15" customHeight="1"/>
    <row r="1949" customFormat="1" ht="12" customHeight="1"/>
    <row r="1950" customFormat="1" ht="15" customHeight="1"/>
    <row r="1951" customFormat="1" ht="15" customHeight="1"/>
    <row r="1952" customFormat="1" ht="15" customHeight="1"/>
    <row r="1953" customFormat="1" ht="15" customHeight="1"/>
    <row r="1954" customFormat="1" ht="15" customHeight="1"/>
    <row r="1955" customFormat="1" ht="15" customHeight="1"/>
    <row r="1956" customFormat="1" ht="15" customHeight="1"/>
    <row r="1957" customFormat="1" ht="15" customHeight="1"/>
    <row r="1958" customFormat="1" ht="15" customHeight="1"/>
    <row r="1959" customFormat="1" ht="15" customHeight="1"/>
    <row r="1960" customFormat="1" ht="15" customHeight="1"/>
    <row r="1961" customFormat="1" ht="15" customHeight="1"/>
    <row r="1962" customFormat="1" ht="15" customHeight="1"/>
    <row r="1963" customFormat="1" ht="15" customHeight="1"/>
    <row r="1964" customFormat="1" ht="15" customHeight="1"/>
    <row r="1965" customFormat="1" ht="15" customHeight="1"/>
    <row r="1966" customFormat="1" ht="15" customHeight="1"/>
    <row r="1967" customFormat="1" ht="15" customHeight="1"/>
    <row r="1968" customFormat="1" ht="15" customHeight="1"/>
    <row r="1969" customFormat="1" ht="15" customHeight="1"/>
    <row r="1970" customFormat="1" ht="15" customHeight="1"/>
    <row r="1971" customFormat="1" ht="15" customHeight="1"/>
    <row r="1972" customFormat="1" ht="15" customHeight="1"/>
    <row r="1973" customFormat="1" ht="15" customHeight="1"/>
    <row r="1974" customFormat="1" ht="15" customHeight="1"/>
    <row r="1975" customFormat="1" ht="15" customHeight="1"/>
    <row r="1976" customFormat="1" ht="15" customHeight="1"/>
    <row r="1977" customFormat="1" ht="15" customHeight="1"/>
    <row r="1978" customFormat="1" ht="15" customHeight="1"/>
    <row r="1979" customFormat="1" ht="15" customHeight="1"/>
    <row r="1980" customFormat="1" ht="15" customHeight="1"/>
    <row r="1981" customFormat="1" ht="15" customHeight="1"/>
    <row r="1982" customFormat="1" ht="15" customHeight="1"/>
    <row r="1983" customFormat="1" ht="15" customHeight="1"/>
    <row r="1984" customFormat="1" ht="15" customHeight="1"/>
    <row r="1985" customFormat="1" ht="12" customHeight="1"/>
    <row r="1986" customFormat="1" ht="15" customHeight="1"/>
    <row r="1987" customFormat="1" ht="12" customHeight="1"/>
    <row r="1988" customFormat="1" ht="15" customHeight="1"/>
    <row r="1989" customFormat="1" ht="15" customHeight="1"/>
    <row r="1990" customFormat="1" ht="15" customHeight="1"/>
    <row r="1991" customFormat="1" ht="15" customHeight="1"/>
    <row r="1992" customFormat="1" ht="15" customHeight="1"/>
    <row r="1993" customFormat="1" ht="15" customHeight="1"/>
    <row r="1994" customFormat="1" ht="15" customHeight="1"/>
    <row r="1995" customFormat="1" ht="15" customHeight="1"/>
    <row r="1996" customFormat="1" ht="15" customHeight="1"/>
    <row r="1997" customFormat="1" ht="15" customHeight="1"/>
    <row r="1998" customFormat="1" ht="15" customHeight="1"/>
    <row r="1999" customFormat="1" ht="15" customHeight="1"/>
    <row r="2000" customFormat="1" ht="15" customHeight="1"/>
    <row r="2001" customFormat="1" ht="15" customHeight="1"/>
    <row r="2002" customFormat="1" ht="15" customHeight="1"/>
    <row r="2003" customFormat="1" ht="15" customHeight="1"/>
    <row r="2004" customFormat="1" ht="15" customHeight="1"/>
    <row r="2005" customFormat="1" ht="15" customHeight="1"/>
    <row r="2006" customFormat="1" ht="15" customHeight="1"/>
    <row r="2007" customFormat="1" ht="15" customHeight="1"/>
    <row r="2008" customFormat="1" ht="15" customHeight="1"/>
    <row r="2009" customFormat="1" ht="15" customHeight="1"/>
    <row r="2010" customFormat="1" ht="15" customHeight="1"/>
    <row r="2011" customFormat="1" ht="15" customHeight="1"/>
    <row r="2012" customFormat="1" ht="15" customHeight="1"/>
    <row r="2013" customFormat="1" ht="15" customHeight="1"/>
    <row r="2014" customFormat="1" ht="15" customHeight="1"/>
    <row r="2015" customFormat="1" ht="15" customHeight="1"/>
    <row r="2016" customFormat="1" ht="15" customHeight="1"/>
    <row r="2017" customFormat="1" ht="15" customHeight="1"/>
    <row r="2018" customFormat="1" ht="15" customHeight="1"/>
    <row r="2019" customFormat="1" ht="15" customHeight="1"/>
    <row r="2020" customFormat="1" ht="15" customHeight="1"/>
    <row r="2021" customFormat="1" ht="15" customHeight="1"/>
    <row r="2022" customFormat="1" ht="15" customHeight="1"/>
    <row r="2023" customFormat="1" ht="12" customHeight="1"/>
    <row r="2024" customFormat="1" ht="15" customHeight="1"/>
    <row r="2025" customFormat="1" ht="15" customHeight="1"/>
    <row r="2026" customFormat="1" ht="15" customHeight="1"/>
    <row r="2027" customFormat="1" ht="15" customHeight="1"/>
    <row r="2028" customFormat="1" ht="15" customHeight="1"/>
    <row r="2029" customFormat="1" ht="15" customHeight="1"/>
    <row r="2030" customFormat="1" ht="15" customHeight="1"/>
    <row r="2031" customFormat="1" ht="15" customHeight="1"/>
    <row r="2032" customFormat="1" ht="15" customHeight="1"/>
    <row r="2033" customFormat="1" ht="15" customHeight="1"/>
    <row r="2034" customFormat="1" ht="15" customHeight="1"/>
    <row r="2035" customFormat="1" ht="15" customHeight="1"/>
    <row r="2036" customFormat="1" ht="15" customHeight="1"/>
    <row r="2037" customFormat="1" ht="15" customHeight="1"/>
    <row r="2038" customFormat="1" ht="15" customHeight="1"/>
    <row r="2039" customFormat="1" ht="15" customHeight="1"/>
    <row r="2040" customFormat="1" ht="15" customHeight="1"/>
    <row r="2041" customFormat="1" ht="15" customHeight="1"/>
    <row r="2042" customFormat="1" ht="15" customHeight="1"/>
    <row r="2043" customFormat="1" ht="15" customHeight="1"/>
    <row r="2044" customFormat="1" ht="15" customHeight="1"/>
    <row r="2045" customFormat="1" ht="15" customHeight="1"/>
    <row r="2046" customFormat="1" ht="15" customHeight="1"/>
    <row r="2047" customFormat="1" ht="15" customHeight="1"/>
    <row r="2048" customFormat="1" ht="15" customHeight="1"/>
    <row r="2049" customFormat="1" ht="15" customHeight="1"/>
    <row r="2050" customFormat="1" ht="15" customHeight="1"/>
    <row r="2051" customFormat="1" ht="15" customHeight="1"/>
    <row r="2052" customFormat="1" ht="15" customHeight="1"/>
    <row r="2053" customFormat="1" ht="15" customHeight="1"/>
    <row r="2054" customFormat="1" ht="15" customHeight="1"/>
    <row r="2055" customFormat="1" ht="15" customHeight="1"/>
    <row r="2056" customFormat="1" ht="15" customHeight="1"/>
    <row r="2057" customFormat="1" ht="15" customHeight="1"/>
    <row r="2058" customFormat="1" ht="15" customHeight="1"/>
    <row r="2059" customFormat="1" ht="12" customHeight="1"/>
    <row r="2060" customFormat="1" ht="12" customHeight="1"/>
    <row r="2061" customFormat="1" ht="12" customHeight="1"/>
    <row r="2062" customFormat="1" ht="15" customHeight="1"/>
    <row r="2063" customFormat="1" ht="15" customHeight="1"/>
    <row r="2064" customFormat="1" ht="15" customHeight="1"/>
    <row r="2065" customFormat="1" ht="15" customHeight="1"/>
    <row r="2066" customFormat="1" ht="15" customHeight="1"/>
    <row r="2067" customFormat="1" ht="15" customHeight="1"/>
    <row r="2068" customFormat="1" ht="15" customHeight="1"/>
    <row r="2069" customFormat="1" ht="15" customHeight="1"/>
    <row r="2070" customFormat="1" ht="12" customHeight="1"/>
    <row r="2071" customFormat="1" ht="15" customHeight="1"/>
    <row r="2072" customFormat="1" ht="15" customHeight="1"/>
    <row r="2073" customFormat="1" ht="15" customHeight="1"/>
    <row r="2074" customFormat="1" ht="15" customHeight="1"/>
    <row r="2075" customFormat="1" ht="15" customHeight="1"/>
    <row r="2076" customFormat="1" ht="15" customHeight="1"/>
    <row r="2077" customFormat="1" ht="15" customHeight="1"/>
    <row r="2078" customFormat="1" ht="15" customHeight="1"/>
    <row r="2079" customFormat="1" ht="12" customHeight="1"/>
    <row r="2080" customFormat="1" ht="15" customHeight="1"/>
    <row r="2081" spans="2:32" ht="15" customHeight="1"/>
    <row r="2082" spans="2:32" ht="15" customHeight="1"/>
    <row r="2083" spans="2:32" ht="15" customHeight="1"/>
    <row r="2084" spans="2:32" ht="15" customHeight="1"/>
    <row r="2085" spans="2:32" ht="15" customHeight="1"/>
    <row r="2086" spans="2:32" ht="15" customHeight="1"/>
    <row r="2087" spans="2:32" ht="15" customHeight="1"/>
    <row r="2088" spans="2:32" ht="15" customHeight="1"/>
    <row r="2089" spans="2:32" ht="15" customHeight="1"/>
    <row r="2090" spans="2:32" ht="15" customHeight="1">
      <c r="B2090" s="247"/>
      <c r="C2090" s="247"/>
      <c r="D2090" s="247"/>
      <c r="E2090" s="247"/>
      <c r="F2090" s="247"/>
      <c r="G2090" s="247"/>
      <c r="H2090" s="247"/>
      <c r="I2090" s="247"/>
      <c r="J2090" s="247"/>
      <c r="K2090" s="247"/>
      <c r="L2090" s="247"/>
      <c r="M2090" s="247"/>
      <c r="N2090" s="247"/>
      <c r="O2090" s="247"/>
      <c r="P2090" s="247"/>
      <c r="Q2090" s="247"/>
      <c r="R2090" s="247"/>
      <c r="S2090" s="247"/>
      <c r="T2090" s="247"/>
      <c r="U2090" s="247"/>
      <c r="V2090" s="247"/>
      <c r="W2090" s="247"/>
      <c r="X2090" s="247"/>
      <c r="Y2090" s="247"/>
      <c r="Z2090" s="247"/>
      <c r="AA2090" s="247"/>
      <c r="AB2090" s="247"/>
      <c r="AC2090" s="247"/>
      <c r="AD2090" s="247"/>
      <c r="AE2090" s="247"/>
      <c r="AF2090" s="247"/>
    </row>
    <row r="2091" spans="2:32" ht="15" customHeight="1"/>
    <row r="2092" spans="2:32" ht="15" customHeight="1"/>
    <row r="2093" spans="2:32" ht="15" customHeight="1"/>
    <row r="2094" spans="2:32" ht="15" customHeight="1"/>
    <row r="2095" spans="2:32" ht="15" customHeight="1"/>
    <row r="2096" spans="2:32" ht="15" customHeight="1"/>
    <row r="2097" customFormat="1" ht="15" customHeight="1"/>
    <row r="2098" customFormat="1" ht="12" customHeight="1"/>
    <row r="2099" customFormat="1" ht="12" customHeight="1"/>
    <row r="2100" customFormat="1" ht="12" customHeight="1"/>
    <row r="2101" customFormat="1" ht="12" customHeight="1"/>
    <row r="2102" customFormat="1" ht="12" customHeight="1"/>
    <row r="2103" customFormat="1" ht="12" customHeight="1"/>
    <row r="2104" customFormat="1" ht="12" customHeight="1"/>
    <row r="2105" customFormat="1" ht="12" customHeight="1"/>
    <row r="2106" customFormat="1" ht="12" customHeight="1"/>
    <row r="2107" customFormat="1" ht="12" customHeight="1"/>
    <row r="2108" customFormat="1" ht="12" customHeight="1"/>
    <row r="2109" customFormat="1" ht="12" customHeight="1"/>
    <row r="2110" customFormat="1" ht="12" customHeight="1"/>
    <row r="2111" customFormat="1" ht="12" customHeight="1"/>
    <row r="2112" customFormat="1" ht="12" customHeight="1"/>
    <row r="2113" customFormat="1" ht="12" customHeight="1"/>
    <row r="2114" customFormat="1" ht="12" customHeight="1"/>
    <row r="2115" customFormat="1" ht="12" customHeight="1"/>
    <row r="2116" customFormat="1" ht="12" customHeight="1"/>
    <row r="2117" customFormat="1" ht="12" customHeight="1"/>
    <row r="2118" customFormat="1" ht="12" customHeight="1"/>
    <row r="2119" customFormat="1" ht="12" customHeight="1"/>
    <row r="2120" customFormat="1" ht="12" customHeight="1"/>
    <row r="2121" customFormat="1" ht="12" customHeight="1"/>
    <row r="2122" customFormat="1" ht="12" customHeight="1"/>
    <row r="2123" customFormat="1" ht="12" customHeight="1"/>
    <row r="2124" customFormat="1" ht="12" customHeight="1"/>
    <row r="2125" customFormat="1" ht="12" customHeight="1"/>
    <row r="2126" customFormat="1" ht="12" customHeight="1"/>
    <row r="2127" customFormat="1" ht="12" customHeight="1"/>
    <row r="2128" customFormat="1" ht="12" customHeight="1"/>
    <row r="2129" customFormat="1" ht="12" customHeight="1"/>
    <row r="2130" customFormat="1" ht="12" customHeight="1"/>
    <row r="2131" customFormat="1" ht="12" customHeight="1"/>
    <row r="2132" customFormat="1" ht="12" customHeight="1"/>
    <row r="2133" customFormat="1" ht="12" customHeight="1"/>
    <row r="2134" customFormat="1" ht="12" customHeight="1"/>
    <row r="2135" customFormat="1" ht="12" customHeight="1"/>
    <row r="2136" customFormat="1" ht="12" customHeight="1"/>
    <row r="2137" customFormat="1" ht="12" customHeight="1"/>
    <row r="2138" customFormat="1" ht="12" customHeight="1"/>
    <row r="2139" customFormat="1" ht="12" customHeight="1"/>
    <row r="2140" customFormat="1" ht="12" customHeight="1"/>
    <row r="2141" customFormat="1" ht="12" customHeight="1"/>
    <row r="2142" customFormat="1" ht="12" customHeight="1"/>
    <row r="2143" customFormat="1" ht="12" customHeight="1"/>
    <row r="2144" customFormat="1" ht="12" customHeight="1"/>
    <row r="2145" customFormat="1" ht="12" customHeight="1"/>
    <row r="2146" customFormat="1" ht="12" customHeight="1"/>
    <row r="2147" customFormat="1" ht="12" customHeight="1"/>
    <row r="2148" customFormat="1" ht="12" customHeight="1"/>
    <row r="2149" customFormat="1" ht="12" customHeight="1"/>
    <row r="2150" customFormat="1" ht="15" customHeight="1"/>
    <row r="2151" customFormat="1" ht="15" customHeight="1"/>
    <row r="2152" customFormat="1" ht="15" customHeight="1"/>
    <row r="2153" customFormat="1" ht="15" customHeight="1"/>
    <row r="2154" customFormat="1" ht="15" customHeight="1"/>
    <row r="2155" customFormat="1" ht="15" customHeight="1"/>
    <row r="2156" customFormat="1" ht="15" customHeight="1"/>
    <row r="2157" customFormat="1" ht="15" customHeight="1"/>
    <row r="2158" customFormat="1" ht="15" customHeight="1"/>
    <row r="2159" customFormat="1" ht="15" customHeight="1"/>
    <row r="2160" customFormat="1" ht="15" customHeight="1"/>
    <row r="2161" customFormat="1" ht="15" customHeight="1"/>
    <row r="2162" customFormat="1" ht="15" customHeight="1"/>
    <row r="2163" customFormat="1" ht="15" customHeight="1"/>
    <row r="2164" customFormat="1" ht="15" customHeight="1"/>
    <row r="2165" customFormat="1" ht="15" customHeight="1"/>
    <row r="2166" customFormat="1" ht="15" customHeight="1"/>
    <row r="2167" customFormat="1" ht="15" customHeight="1"/>
    <row r="2168" customFormat="1" ht="15" customHeight="1"/>
    <row r="2169" customFormat="1" ht="15" customHeight="1"/>
    <row r="2170" customFormat="1" ht="15" customHeight="1"/>
    <row r="2171" customFormat="1" ht="15" customHeight="1"/>
    <row r="2172" customFormat="1" ht="15" customHeight="1"/>
    <row r="2173" customFormat="1" ht="15" customHeight="1"/>
    <row r="2174" customFormat="1" ht="15" customHeight="1"/>
    <row r="2175" customFormat="1" ht="15" customHeight="1"/>
    <row r="2176" customFormat="1" ht="15" customHeight="1"/>
    <row r="2177" customFormat="1" ht="15" customHeight="1"/>
    <row r="2178" customFormat="1" ht="15" customHeight="1"/>
    <row r="2179" customFormat="1" ht="15" customHeight="1"/>
    <row r="2180" customFormat="1" ht="15" customHeight="1"/>
    <row r="2181" customFormat="1" ht="15" customHeight="1"/>
    <row r="2182" customFormat="1" ht="15" customHeight="1"/>
    <row r="2183" customFormat="1" ht="15" customHeight="1"/>
    <row r="2184" customFormat="1" ht="15" customHeight="1"/>
    <row r="2185" customFormat="1" ht="15" customHeight="1"/>
    <row r="2186" customFormat="1" ht="15" customHeight="1"/>
    <row r="2187" customFormat="1" ht="15" customHeight="1"/>
    <row r="2188" customFormat="1" ht="15" customHeight="1"/>
    <row r="2189" customFormat="1" ht="15" customHeight="1"/>
    <row r="2190" customFormat="1" ht="15" customHeight="1"/>
    <row r="2191" customFormat="1" ht="15" customHeight="1"/>
    <row r="2192" customFormat="1" ht="15" customHeight="1"/>
    <row r="2193" customFormat="1" ht="15" customHeight="1"/>
    <row r="2194" customFormat="1" ht="15" customHeight="1"/>
    <row r="2195" customFormat="1" ht="15" customHeight="1"/>
    <row r="2196" customFormat="1" ht="15" customHeight="1"/>
    <row r="2197" customFormat="1" ht="15" customHeight="1"/>
    <row r="2198" customFormat="1" ht="15" customHeight="1"/>
    <row r="2199" customFormat="1" ht="15" customHeight="1"/>
    <row r="2200" customFormat="1" ht="15" customHeight="1"/>
    <row r="2201" customFormat="1" ht="15" customHeight="1"/>
    <row r="2202" customFormat="1" ht="15" customHeight="1"/>
    <row r="2203" customFormat="1" ht="15" customHeight="1"/>
    <row r="2204" customFormat="1" ht="15" customHeight="1"/>
    <row r="2205" customFormat="1" ht="15" customHeight="1"/>
    <row r="2206" customFormat="1" ht="15" customHeight="1"/>
    <row r="2207" customFormat="1" ht="15" customHeight="1"/>
    <row r="2208" customFormat="1" ht="15" customHeight="1"/>
    <row r="2209" customFormat="1" ht="15" customHeight="1"/>
    <row r="2210" customFormat="1" ht="15" customHeight="1"/>
    <row r="2211" customFormat="1" ht="15" customHeight="1"/>
    <row r="2212" customFormat="1" ht="15" customHeight="1"/>
    <row r="2213" customFormat="1" ht="15" customHeight="1"/>
    <row r="2214" customFormat="1" ht="15" customHeight="1"/>
    <row r="2215" customFormat="1" ht="15" customHeight="1"/>
    <row r="2216" customFormat="1" ht="15" customHeight="1"/>
    <row r="2217" customFormat="1" ht="15" customHeight="1"/>
    <row r="2218" customFormat="1" ht="15" customHeight="1"/>
    <row r="2219" customFormat="1" ht="15" customHeight="1"/>
    <row r="2220" customFormat="1" ht="15" customHeight="1"/>
    <row r="2221" customFormat="1" ht="15" customHeight="1"/>
    <row r="2222" customFormat="1" ht="15" customHeight="1"/>
    <row r="2223" customFormat="1" ht="15" customHeight="1"/>
    <row r="2224" customFormat="1" ht="15" customHeight="1"/>
    <row r="2225" customFormat="1" ht="15" customHeight="1"/>
    <row r="2226" customFormat="1" ht="15" customHeight="1"/>
    <row r="2227" customFormat="1" ht="15" customHeight="1"/>
    <row r="2228" customFormat="1" ht="15" customHeight="1"/>
    <row r="2229" customFormat="1" ht="15" customHeight="1"/>
    <row r="2230" customFormat="1" ht="15" customHeight="1"/>
    <row r="2231" customFormat="1" ht="15" customHeight="1"/>
    <row r="2232" customFormat="1" ht="15" customHeight="1"/>
    <row r="2233" customFormat="1" ht="15" customHeight="1"/>
    <row r="2234" customFormat="1" ht="15" customHeight="1"/>
    <row r="2235" customFormat="1" ht="15" customHeight="1"/>
    <row r="2236" customFormat="1" ht="15" customHeight="1"/>
    <row r="2237" customFormat="1" ht="15" customHeight="1"/>
    <row r="2238" customFormat="1" ht="15" customHeight="1"/>
    <row r="2239" customFormat="1" ht="15" customHeight="1"/>
    <row r="2240" customFormat="1" ht="15" customHeight="1"/>
    <row r="2241" customFormat="1" ht="15" customHeight="1"/>
    <row r="2242" customFormat="1" ht="15" customHeight="1"/>
    <row r="2243" customFormat="1" ht="15" customHeight="1"/>
    <row r="2244" customFormat="1" ht="12" customHeight="1"/>
    <row r="2245" customFormat="1" ht="15" customHeight="1"/>
    <row r="2246" customFormat="1" ht="15" customHeight="1"/>
    <row r="2247" customFormat="1" ht="15" customHeight="1"/>
    <row r="2248" customFormat="1" ht="15" customHeight="1"/>
    <row r="2249" customFormat="1" ht="15" customHeight="1"/>
    <row r="2250" customFormat="1" ht="15" customHeight="1"/>
    <row r="2251" customFormat="1" ht="15" customHeight="1"/>
    <row r="2252" customFormat="1" ht="15" customHeight="1"/>
    <row r="2253" customFormat="1" ht="15" customHeight="1"/>
    <row r="2254" customFormat="1" ht="15" customHeight="1"/>
    <row r="2255" customFormat="1" ht="15" customHeight="1"/>
    <row r="2256" customFormat="1" ht="15" customHeight="1"/>
    <row r="2257" customFormat="1" ht="15" customHeight="1"/>
    <row r="2258" customFormat="1" ht="15" customHeight="1"/>
    <row r="2259" customFormat="1" ht="15" customHeight="1"/>
    <row r="2260" customFormat="1" ht="15" customHeight="1"/>
    <row r="2261" customFormat="1" ht="15" customHeight="1"/>
    <row r="2262" customFormat="1" ht="15" customHeight="1"/>
    <row r="2263" customFormat="1" ht="15" customHeight="1"/>
    <row r="2264" customFormat="1" ht="15" customHeight="1"/>
    <row r="2265" customFormat="1" ht="15" customHeight="1"/>
    <row r="2266" customFormat="1" ht="15" customHeight="1"/>
    <row r="2267" customFormat="1" ht="15" customHeight="1"/>
    <row r="2268" customFormat="1" ht="15" customHeight="1"/>
    <row r="2269" customFormat="1" ht="15" customHeight="1"/>
    <row r="2270" customFormat="1" ht="15" customHeight="1"/>
    <row r="2271" customFormat="1" ht="15" customHeight="1"/>
    <row r="2272" customFormat="1" ht="15" customHeight="1"/>
    <row r="2273" customFormat="1" ht="15" customHeight="1"/>
    <row r="2274" customFormat="1" ht="15" customHeight="1"/>
    <row r="2275" customFormat="1" ht="15" customHeight="1"/>
    <row r="2276" customFormat="1" ht="15" customHeight="1"/>
    <row r="2277" customFormat="1" ht="15" customHeight="1"/>
    <row r="2278" customFormat="1" ht="15" customHeight="1"/>
    <row r="2279" customFormat="1" ht="15" customHeight="1"/>
    <row r="2280" customFormat="1" ht="15" customHeight="1"/>
    <row r="2281" customFormat="1" ht="15" customHeight="1"/>
    <row r="2282" customFormat="1" ht="15" customHeight="1"/>
    <row r="2283" customFormat="1" ht="15" customHeight="1"/>
    <row r="2284" customFormat="1" ht="15" customHeight="1"/>
    <row r="2285" customFormat="1" ht="15" customHeight="1"/>
    <row r="2286" customFormat="1" ht="15" customHeight="1"/>
    <row r="2287" customFormat="1" ht="15" customHeight="1"/>
    <row r="2288" customFormat="1" ht="15" customHeight="1"/>
    <row r="2289" customFormat="1" ht="15" customHeight="1"/>
    <row r="2290" customFormat="1" ht="15" customHeight="1"/>
    <row r="2291" customFormat="1" ht="15" customHeight="1"/>
    <row r="2292" customFormat="1" ht="15" customHeight="1"/>
    <row r="2293" customFormat="1" ht="15" customHeight="1"/>
    <row r="2294" customFormat="1" ht="15" customHeight="1"/>
    <row r="2295" customFormat="1" ht="15" customHeight="1"/>
    <row r="2296" customFormat="1" ht="15" customHeight="1"/>
    <row r="2297" customFormat="1" ht="15" customHeight="1"/>
    <row r="2298" customFormat="1" ht="15" customHeight="1"/>
    <row r="2299" customFormat="1" ht="15" customHeight="1"/>
    <row r="2300" customFormat="1" ht="15" customHeight="1"/>
    <row r="2301" customFormat="1" ht="15" customHeight="1"/>
    <row r="2302" customFormat="1" ht="15" customHeight="1"/>
    <row r="2303" customFormat="1" ht="15" customHeight="1"/>
    <row r="2304" customFormat="1" ht="15" customHeight="1"/>
    <row r="2305" customFormat="1" ht="15" customHeight="1"/>
    <row r="2306" customFormat="1" ht="15" customHeight="1"/>
    <row r="2307" customFormat="1" ht="15" customHeight="1"/>
    <row r="2308" customFormat="1" ht="15" customHeight="1"/>
    <row r="2309" customFormat="1" ht="15" customHeight="1"/>
    <row r="2310" customFormat="1" ht="15" customHeight="1"/>
    <row r="2311" customFormat="1" ht="15" customHeight="1"/>
    <row r="2312" customFormat="1" ht="15" customHeight="1"/>
    <row r="2313" customFormat="1" ht="15" customHeight="1"/>
    <row r="2314" customFormat="1" ht="15" customHeight="1"/>
    <row r="2315" customFormat="1" ht="15" customHeight="1"/>
    <row r="2316" customFormat="1" ht="15" customHeight="1"/>
    <row r="2317" customFormat="1" ht="15" customHeight="1"/>
    <row r="2318" customFormat="1" ht="15" customHeight="1"/>
    <row r="2319" customFormat="1" ht="15" customHeight="1"/>
    <row r="2320" customFormat="1" ht="15" customHeight="1"/>
    <row r="2321" customFormat="1" ht="15" customHeight="1"/>
    <row r="2322" customFormat="1" ht="15" customHeight="1"/>
    <row r="2323" customFormat="1" ht="15" customHeight="1"/>
    <row r="2324" customFormat="1" ht="15" customHeight="1"/>
    <row r="2325" customFormat="1" ht="15" customHeight="1"/>
    <row r="2326" customFormat="1" ht="15" customHeight="1"/>
    <row r="2327" customFormat="1" ht="15" customHeight="1"/>
    <row r="2328" customFormat="1" ht="15" customHeight="1"/>
    <row r="2329" customFormat="1" ht="15" customHeight="1"/>
    <row r="2330" customFormat="1" ht="15" customHeight="1"/>
    <row r="2331" customFormat="1" ht="15" customHeight="1"/>
    <row r="2332" customFormat="1" ht="15" customHeight="1"/>
    <row r="2333" customFormat="1" ht="15" customHeight="1"/>
    <row r="2334" customFormat="1" ht="12" customHeight="1"/>
    <row r="2335" customFormat="1" ht="15" customHeight="1"/>
    <row r="2336" customFormat="1" ht="15" customHeight="1"/>
    <row r="2337" customFormat="1" ht="15" customHeight="1"/>
    <row r="2338" customFormat="1" ht="15" customHeight="1"/>
    <row r="2339" customFormat="1" ht="15" customHeight="1"/>
    <row r="2340" customFormat="1" ht="15" customHeight="1"/>
    <row r="2341" customFormat="1" ht="15" customHeight="1"/>
    <row r="2342" customFormat="1" ht="15" customHeight="1"/>
    <row r="2343" customFormat="1" ht="15" customHeight="1"/>
    <row r="2344" customFormat="1" ht="15" customHeight="1"/>
    <row r="2345" customFormat="1" ht="15" customHeight="1"/>
    <row r="2346" customFormat="1" ht="15" customHeight="1"/>
    <row r="2347" customFormat="1" ht="15" customHeight="1"/>
    <row r="2348" customFormat="1" ht="15" customHeight="1"/>
    <row r="2349" customFormat="1" ht="15" customHeight="1"/>
    <row r="2350" customFormat="1" ht="15" customHeight="1"/>
    <row r="2351" customFormat="1" ht="15" customHeight="1"/>
    <row r="2352" customFormat="1" ht="15" customHeight="1"/>
    <row r="2353" customFormat="1" ht="15" customHeight="1"/>
    <row r="2354" customFormat="1" ht="15" customHeight="1"/>
    <row r="2355" customFormat="1" ht="15" customHeight="1"/>
    <row r="2356" customFormat="1" ht="15" customHeight="1"/>
    <row r="2357" customFormat="1" ht="15" customHeight="1"/>
    <row r="2358" customFormat="1" ht="15" customHeight="1"/>
    <row r="2359" customFormat="1" ht="15" customHeight="1"/>
    <row r="2360" customFormat="1" ht="15" customHeight="1"/>
    <row r="2361" customFormat="1" ht="15" customHeight="1"/>
    <row r="2362" customFormat="1" ht="15" customHeight="1"/>
    <row r="2363" customFormat="1" ht="15" customHeight="1"/>
    <row r="2364" customFormat="1" ht="15" customHeight="1"/>
    <row r="2365" customFormat="1" ht="15" customHeight="1"/>
    <row r="2366" customFormat="1" ht="15" customHeight="1"/>
    <row r="2367" customFormat="1" ht="15" customHeight="1"/>
    <row r="2368" customFormat="1" ht="15" customHeight="1"/>
    <row r="2369" customFormat="1" ht="15" customHeight="1"/>
    <row r="2370" customFormat="1" ht="15" customHeight="1"/>
    <row r="2371" customFormat="1" ht="15" customHeight="1"/>
    <row r="2372" customFormat="1" ht="15" customHeight="1"/>
    <row r="2373" customFormat="1" ht="15" customHeight="1"/>
    <row r="2374" customFormat="1" ht="15" customHeight="1"/>
    <row r="2375" customFormat="1" ht="15" customHeight="1"/>
    <row r="2376" customFormat="1" ht="15" customHeight="1"/>
    <row r="2377" customFormat="1" ht="15" customHeight="1"/>
    <row r="2378" customFormat="1" ht="15" customHeight="1"/>
    <row r="2379" customFormat="1" ht="15" customHeight="1"/>
    <row r="2380" customFormat="1" ht="15" customHeight="1"/>
    <row r="2381" customFormat="1" ht="15" customHeight="1"/>
    <row r="2382" customFormat="1" ht="15" customHeight="1"/>
    <row r="2383" customFormat="1" ht="15" customHeight="1"/>
    <row r="2384" customFormat="1" ht="15" customHeight="1"/>
    <row r="2385" customFormat="1" ht="15" customHeight="1"/>
    <row r="2386" customFormat="1" ht="15" customHeight="1"/>
    <row r="2387" customFormat="1" ht="15" customHeight="1"/>
    <row r="2388" customFormat="1" ht="15" customHeight="1"/>
    <row r="2389" customFormat="1" ht="15" customHeight="1"/>
    <row r="2390" customFormat="1" ht="15" customHeight="1"/>
    <row r="2391" customFormat="1" ht="15" customHeight="1"/>
    <row r="2392" customFormat="1" ht="15" customHeight="1"/>
    <row r="2393" customFormat="1" ht="15" customHeight="1"/>
    <row r="2394" customFormat="1" ht="15" customHeight="1"/>
    <row r="2395" customFormat="1" ht="15" customHeight="1"/>
    <row r="2396" customFormat="1" ht="15" customHeight="1"/>
    <row r="2397" customFormat="1" ht="15" customHeight="1"/>
    <row r="2398" customFormat="1" ht="15" customHeight="1"/>
    <row r="2399" customFormat="1" ht="15" customHeight="1"/>
    <row r="2400" customFormat="1" ht="15" customHeight="1"/>
    <row r="2401" customFormat="1" ht="15" customHeight="1"/>
    <row r="2402" customFormat="1" ht="15" customHeight="1"/>
    <row r="2403" customFormat="1" ht="15" customHeight="1"/>
    <row r="2404" customFormat="1" ht="15" customHeight="1"/>
    <row r="2405" customFormat="1" ht="15" customHeight="1"/>
    <row r="2406" customFormat="1" ht="15" customHeight="1"/>
    <row r="2407" customFormat="1" ht="15" customHeight="1"/>
    <row r="2408" customFormat="1" ht="15" customHeight="1"/>
    <row r="2409" customFormat="1" ht="15" customHeight="1"/>
    <row r="2410" customFormat="1" ht="15" customHeight="1"/>
    <row r="2411" customFormat="1" ht="15" customHeight="1"/>
    <row r="2412" customFormat="1" ht="15" customHeight="1"/>
    <row r="2413" customFormat="1" ht="15" customHeight="1"/>
    <row r="2414" customFormat="1" ht="15" customHeight="1"/>
    <row r="2415" customFormat="1" ht="15" customHeight="1"/>
    <row r="2416" customFormat="1" ht="15" customHeight="1"/>
    <row r="2417" spans="2:32" ht="15" customHeight="1"/>
    <row r="2418" spans="2:32" ht="15" customHeight="1"/>
    <row r="2419" spans="2:32" ht="15" customHeight="1"/>
    <row r="2420" spans="2:32" ht="15" customHeight="1"/>
    <row r="2421" spans="2:32" ht="15" customHeight="1"/>
    <row r="2422" spans="2:32" ht="15" customHeight="1"/>
    <row r="2423" spans="2:32" ht="15" customHeight="1"/>
    <row r="2424" spans="2:32" ht="15" customHeight="1"/>
    <row r="2425" spans="2:32" ht="15" customHeight="1">
      <c r="B2425" s="247"/>
      <c r="C2425" s="247"/>
      <c r="D2425" s="247"/>
      <c r="E2425" s="247"/>
      <c r="F2425" s="247"/>
      <c r="G2425" s="247"/>
      <c r="H2425" s="247"/>
      <c r="I2425" s="247"/>
      <c r="J2425" s="247"/>
      <c r="K2425" s="247"/>
      <c r="L2425" s="247"/>
      <c r="M2425" s="247"/>
      <c r="N2425" s="247"/>
      <c r="O2425" s="247"/>
      <c r="P2425" s="247"/>
      <c r="Q2425" s="247"/>
      <c r="R2425" s="247"/>
      <c r="S2425" s="247"/>
      <c r="T2425" s="247"/>
      <c r="U2425" s="247"/>
      <c r="V2425" s="247"/>
      <c r="W2425" s="247"/>
      <c r="X2425" s="247"/>
      <c r="Y2425" s="247"/>
      <c r="Z2425" s="247"/>
      <c r="AA2425" s="247"/>
      <c r="AB2425" s="247"/>
      <c r="AC2425" s="247"/>
      <c r="AD2425" s="247"/>
      <c r="AE2425" s="247"/>
      <c r="AF2425" s="247"/>
    </row>
    <row r="2426" spans="2:32" ht="15" customHeight="1"/>
    <row r="2427" spans="2:32" ht="15" customHeight="1"/>
    <row r="2428" spans="2:32" ht="15" customHeight="1"/>
    <row r="2429" spans="2:32" ht="15" customHeight="1"/>
    <row r="2430" spans="2:32" ht="15" customHeight="1"/>
    <row r="2431" spans="2:32" ht="15" customHeight="1"/>
    <row r="2432" spans="2:32" ht="15" customHeight="1"/>
    <row r="2433" customFormat="1" ht="15" customHeight="1"/>
    <row r="2434" customFormat="1" ht="15" customHeight="1"/>
    <row r="2435" customFormat="1" ht="15" customHeight="1"/>
    <row r="2436" customFormat="1" ht="15" customHeight="1"/>
    <row r="2437" customFormat="1" ht="12" customHeight="1"/>
    <row r="2438" customFormat="1" ht="12" customHeight="1"/>
    <row r="2439" customFormat="1" ht="12" customHeight="1"/>
    <row r="2440" customFormat="1" ht="12" customHeight="1"/>
    <row r="2441" customFormat="1" ht="12" customHeight="1"/>
    <row r="2442" customFormat="1" ht="12" customHeight="1"/>
    <row r="2443" customFormat="1" ht="12" customHeight="1"/>
    <row r="2444" customFormat="1" ht="12" customHeight="1"/>
    <row r="2445" customFormat="1" ht="12" customHeight="1"/>
    <row r="2446" customFormat="1" ht="12" customHeight="1"/>
    <row r="2447" customFormat="1" ht="12" customHeight="1"/>
    <row r="2448" customFormat="1" ht="12" customHeight="1"/>
    <row r="2449" customFormat="1" ht="12" customHeight="1"/>
    <row r="2450" customFormat="1" ht="15" customHeight="1"/>
    <row r="2451" customFormat="1" ht="15" customHeight="1"/>
    <row r="2452" customFormat="1" ht="15" customHeight="1"/>
    <row r="2453" customFormat="1" ht="15" customHeight="1"/>
    <row r="2454" customFormat="1" ht="15" customHeight="1"/>
    <row r="2455" customFormat="1" ht="15" customHeight="1"/>
    <row r="2456" customFormat="1" ht="15" customHeight="1"/>
    <row r="2457" customFormat="1" ht="15" customHeight="1"/>
    <row r="2458" customFormat="1" ht="15" customHeight="1"/>
    <row r="2459" customFormat="1" ht="15" customHeight="1"/>
    <row r="2460" customFormat="1" ht="15" customHeight="1"/>
    <row r="2461" customFormat="1" ht="15" customHeight="1"/>
    <row r="2462" customFormat="1" ht="15" customHeight="1"/>
    <row r="2463" customFormat="1" ht="15" customHeight="1"/>
    <row r="2464" customFormat="1" ht="15" customHeight="1"/>
    <row r="2465" customFormat="1" ht="15" customHeight="1"/>
    <row r="2466" customFormat="1" ht="15" customHeight="1"/>
    <row r="2467" customFormat="1" ht="15" customHeight="1"/>
    <row r="2468" customFormat="1" ht="15" customHeight="1"/>
    <row r="2469" customFormat="1" ht="15" customHeight="1"/>
    <row r="2470" customFormat="1" ht="15" customHeight="1"/>
    <row r="2471" customFormat="1" ht="15" customHeight="1"/>
    <row r="2472" customFormat="1" ht="12" customHeight="1"/>
    <row r="2473" customFormat="1" ht="15" customHeight="1"/>
    <row r="2474" customFormat="1" ht="15" customHeight="1"/>
    <row r="2475" customFormat="1" ht="15" customHeight="1"/>
    <row r="2476" customFormat="1" ht="15" customHeight="1"/>
    <row r="2477" customFormat="1" ht="15" customHeight="1"/>
    <row r="2478" customFormat="1" ht="15" customHeight="1"/>
    <row r="2479" customFormat="1" ht="15" customHeight="1"/>
    <row r="2480" customFormat="1" ht="15" customHeight="1"/>
    <row r="2481" customFormat="1" ht="15" customHeight="1"/>
    <row r="2482" customFormat="1" ht="15" customHeight="1"/>
    <row r="2483" customFormat="1" ht="15" customHeight="1"/>
    <row r="2484" customFormat="1" ht="15" customHeight="1"/>
    <row r="2485" customFormat="1" ht="15" customHeight="1"/>
    <row r="2486" customFormat="1" ht="15" customHeight="1"/>
    <row r="2487" customFormat="1" ht="15" customHeight="1"/>
    <row r="2488" customFormat="1" ht="15" customHeight="1"/>
    <row r="2489" customFormat="1" ht="15" customHeight="1"/>
    <row r="2490" customFormat="1" ht="12" customHeight="1"/>
    <row r="2491" customFormat="1" ht="15" customHeight="1"/>
    <row r="2492" customFormat="1" ht="15" customHeight="1"/>
    <row r="2493" customFormat="1" ht="15" customHeight="1"/>
    <row r="2494" customFormat="1" ht="15" customHeight="1"/>
    <row r="2495" customFormat="1" ht="15" customHeight="1"/>
    <row r="2496" customFormat="1" ht="15" customHeight="1"/>
    <row r="2497" customFormat="1" ht="15" customHeight="1"/>
    <row r="2498" customFormat="1" ht="15" customHeight="1"/>
    <row r="2499" customFormat="1" ht="15" customHeight="1"/>
    <row r="2500" customFormat="1" ht="15" customHeight="1"/>
    <row r="2501" customFormat="1" ht="15" customHeight="1"/>
    <row r="2502" customFormat="1" ht="15" customHeight="1"/>
    <row r="2503" customFormat="1" ht="15" customHeight="1"/>
    <row r="2504" customFormat="1" ht="15" customHeight="1"/>
    <row r="2505" customFormat="1" ht="15" customHeight="1"/>
    <row r="2506" customFormat="1" ht="15" customHeight="1"/>
    <row r="2507" customFormat="1" ht="15" customHeight="1"/>
    <row r="2508" customFormat="1" ht="12" customHeight="1"/>
    <row r="2509" customFormat="1" ht="15" customHeight="1"/>
    <row r="2510" customFormat="1" ht="15" customHeight="1"/>
    <row r="2511" customFormat="1" ht="15" customHeight="1"/>
    <row r="2512" customFormat="1" ht="15" customHeight="1"/>
    <row r="2513" customFormat="1" ht="15" customHeight="1"/>
    <row r="2514" customFormat="1" ht="15" customHeight="1"/>
    <row r="2515" customFormat="1" ht="15" customHeight="1"/>
    <row r="2516" customFormat="1" ht="15" customHeight="1"/>
    <row r="2517" customFormat="1" ht="15" customHeight="1"/>
    <row r="2518" customFormat="1" ht="15" customHeight="1"/>
    <row r="2519" customFormat="1" ht="15" customHeight="1"/>
    <row r="2520" customFormat="1" ht="15" customHeight="1"/>
    <row r="2521" customFormat="1" ht="15" customHeight="1"/>
    <row r="2522" customFormat="1" ht="15" customHeight="1"/>
    <row r="2523" customFormat="1" ht="15" customHeight="1"/>
    <row r="2524" customFormat="1" ht="15" customHeight="1"/>
    <row r="2525" customFormat="1" ht="15" customHeight="1"/>
    <row r="2526" customFormat="1" ht="12" customHeight="1"/>
    <row r="2527" customFormat="1" ht="15" customHeight="1"/>
    <row r="2528" customFormat="1" ht="15" customHeight="1"/>
    <row r="2529" customFormat="1" ht="15" customHeight="1"/>
    <row r="2530" customFormat="1" ht="15" customHeight="1"/>
    <row r="2531" customFormat="1" ht="15" customHeight="1"/>
    <row r="2532" customFormat="1" ht="15" customHeight="1"/>
    <row r="2533" customFormat="1" ht="15" customHeight="1"/>
    <row r="2534" customFormat="1" ht="15" customHeight="1"/>
    <row r="2535" customFormat="1" ht="15" customHeight="1"/>
    <row r="2536" customFormat="1" ht="15" customHeight="1"/>
    <row r="2537" customFormat="1" ht="15" customHeight="1"/>
    <row r="2538" customFormat="1" ht="15" customHeight="1"/>
    <row r="2539" customFormat="1" ht="15" customHeight="1"/>
    <row r="2540" customFormat="1" ht="15" customHeight="1"/>
    <row r="2541" customFormat="1" ht="15" customHeight="1"/>
    <row r="2542" customFormat="1" ht="15" customHeight="1"/>
    <row r="2543" customFormat="1" ht="15" customHeight="1"/>
    <row r="2544" customFormat="1" ht="12" customHeight="1"/>
    <row r="2545" customFormat="1" ht="15" customHeight="1"/>
    <row r="2546" customFormat="1" ht="15" customHeight="1"/>
    <row r="2547" customFormat="1" ht="15" customHeight="1"/>
    <row r="2548" customFormat="1" ht="15" customHeight="1"/>
    <row r="2549" customFormat="1" ht="15" customHeight="1"/>
    <row r="2550" customFormat="1" ht="15" customHeight="1"/>
    <row r="2551" customFormat="1" ht="15" customHeight="1"/>
    <row r="2552" customFormat="1" ht="15" customHeight="1"/>
    <row r="2553" customFormat="1" ht="15" customHeight="1"/>
    <row r="2554" customFormat="1" ht="15" customHeight="1"/>
    <row r="2555" customFormat="1" ht="15" customHeight="1"/>
    <row r="2556" customFormat="1" ht="15" customHeight="1"/>
    <row r="2557" customFormat="1" ht="15" customHeight="1"/>
    <row r="2558" customFormat="1" ht="15" customHeight="1"/>
    <row r="2559" customFormat="1" ht="15" customHeight="1"/>
    <row r="2560" customFormat="1" ht="15" customHeight="1"/>
    <row r="2561" customFormat="1" ht="15" customHeight="1"/>
    <row r="2562" customFormat="1" ht="12" customHeight="1"/>
    <row r="2563" customFormat="1" ht="12" customHeight="1"/>
    <row r="2564" customFormat="1" ht="15" customHeight="1"/>
    <row r="2565" customFormat="1" ht="15" customHeight="1"/>
    <row r="2566" customFormat="1" ht="15" customHeight="1"/>
    <row r="2567" customFormat="1" ht="15" customHeight="1"/>
    <row r="2568" customFormat="1" ht="15" customHeight="1"/>
    <row r="2569" customFormat="1" ht="15" customHeight="1"/>
    <row r="2570" customFormat="1" ht="15" customHeight="1"/>
    <row r="2571" customFormat="1" ht="15" customHeight="1"/>
    <row r="2572" customFormat="1" ht="15" customHeight="1"/>
    <row r="2573" customFormat="1" ht="15" customHeight="1"/>
    <row r="2574" customFormat="1" ht="15" customHeight="1"/>
    <row r="2575" customFormat="1" ht="15" customHeight="1"/>
    <row r="2576" customFormat="1" ht="15" customHeight="1"/>
    <row r="2577" customFormat="1" ht="15" customHeight="1"/>
    <row r="2578" customFormat="1" ht="15" customHeight="1"/>
    <row r="2579" customFormat="1" ht="15" customHeight="1"/>
    <row r="2580" customFormat="1" ht="15" customHeight="1"/>
    <row r="2581" customFormat="1" ht="12" customHeight="1"/>
    <row r="2582" customFormat="1" ht="15" customHeight="1"/>
    <row r="2583" customFormat="1" ht="15" customHeight="1"/>
    <row r="2584" customFormat="1" ht="15" customHeight="1"/>
    <row r="2585" customFormat="1" ht="15" customHeight="1"/>
    <row r="2586" customFormat="1" ht="15" customHeight="1"/>
    <row r="2587" customFormat="1" ht="15" customHeight="1"/>
    <row r="2588" customFormat="1" ht="15" customHeight="1"/>
    <row r="2589" customFormat="1" ht="15" customHeight="1"/>
    <row r="2590" customFormat="1" ht="15" customHeight="1"/>
    <row r="2591" customFormat="1" ht="15" customHeight="1"/>
    <row r="2592" customFormat="1" ht="15" customHeight="1"/>
    <row r="2593" customFormat="1" ht="15" customHeight="1"/>
    <row r="2594" customFormat="1" ht="15" customHeight="1"/>
    <row r="2595" customFormat="1" ht="15" customHeight="1"/>
    <row r="2596" customFormat="1" ht="15" customHeight="1"/>
    <row r="2597" customFormat="1" ht="15" customHeight="1"/>
    <row r="2598" customFormat="1" ht="15" customHeight="1"/>
    <row r="2599" customFormat="1" ht="12" customHeight="1"/>
    <row r="2600" customFormat="1" ht="15" customHeight="1"/>
    <row r="2601" customFormat="1" ht="15" customHeight="1"/>
    <row r="2602" customFormat="1" ht="15" customHeight="1"/>
    <row r="2603" customFormat="1" ht="15" customHeight="1"/>
    <row r="2604" customFormat="1" ht="15" customHeight="1"/>
    <row r="2605" customFormat="1" ht="15" customHeight="1"/>
    <row r="2606" customFormat="1" ht="15" customHeight="1"/>
    <row r="2607" customFormat="1" ht="15" customHeight="1"/>
    <row r="2608" customFormat="1" ht="15" customHeight="1"/>
    <row r="2609" customFormat="1" ht="15" customHeight="1"/>
    <row r="2610" customFormat="1" ht="15" customHeight="1"/>
    <row r="2611" customFormat="1" ht="15" customHeight="1"/>
    <row r="2612" customFormat="1" ht="15" customHeight="1"/>
    <row r="2613" customFormat="1" ht="15" customHeight="1"/>
    <row r="2614" customFormat="1" ht="15" customHeight="1"/>
    <row r="2615" customFormat="1" ht="15" customHeight="1"/>
    <row r="2616" customFormat="1" ht="15" customHeight="1"/>
    <row r="2617" customFormat="1" ht="12" customHeight="1"/>
    <row r="2618" customFormat="1" ht="12" customHeight="1"/>
    <row r="2619" customFormat="1" ht="15" customHeight="1"/>
    <row r="2620" customFormat="1" ht="15" customHeight="1"/>
    <row r="2621" customFormat="1" ht="15" customHeight="1"/>
    <row r="2622" customFormat="1" ht="15" customHeight="1"/>
    <row r="2623" customFormat="1" ht="15" customHeight="1"/>
    <row r="2624" customFormat="1" ht="15" customHeight="1"/>
    <row r="2625" customFormat="1" ht="15" customHeight="1"/>
    <row r="2626" customFormat="1" ht="15" customHeight="1"/>
    <row r="2627" customFormat="1" ht="15" customHeight="1"/>
    <row r="2628" customFormat="1" ht="15" customHeight="1"/>
    <row r="2629" customFormat="1" ht="15" customHeight="1"/>
    <row r="2630" customFormat="1" ht="15" customHeight="1"/>
    <row r="2631" customFormat="1" ht="15" customHeight="1"/>
    <row r="2632" customFormat="1" ht="15" customHeight="1"/>
    <row r="2633" customFormat="1" ht="15" customHeight="1"/>
    <row r="2634" customFormat="1" ht="15" customHeight="1"/>
    <row r="2635" customFormat="1" ht="15" customHeight="1"/>
    <row r="2636" customFormat="1" ht="12" customHeight="1"/>
    <row r="2637" customFormat="1" ht="15" customHeight="1"/>
    <row r="2638" customFormat="1" ht="15" customHeight="1"/>
    <row r="2639" customFormat="1" ht="15" customHeight="1"/>
    <row r="2640" customFormat="1" ht="15" customHeight="1"/>
    <row r="2641" customFormat="1" ht="15" customHeight="1"/>
    <row r="2642" customFormat="1" ht="15" customHeight="1"/>
    <row r="2643" customFormat="1" ht="15" customHeight="1"/>
    <row r="2644" customFormat="1" ht="15" customHeight="1"/>
    <row r="2645" customFormat="1" ht="15" customHeight="1"/>
    <row r="2646" customFormat="1" ht="15" customHeight="1"/>
    <row r="2647" customFormat="1" ht="15" customHeight="1"/>
    <row r="2648" customFormat="1" ht="15" customHeight="1"/>
    <row r="2649" customFormat="1" ht="15" customHeight="1"/>
    <row r="2650" customFormat="1" ht="15" customHeight="1"/>
    <row r="2651" customFormat="1" ht="15" customHeight="1"/>
    <row r="2652" customFormat="1" ht="15" customHeight="1"/>
    <row r="2653" customFormat="1" ht="15" customHeight="1"/>
    <row r="2654" customFormat="1" ht="12" customHeight="1"/>
    <row r="2655" customFormat="1" ht="15" customHeight="1"/>
    <row r="2656" customFormat="1" ht="15" customHeight="1"/>
    <row r="2657" customFormat="1" ht="15" customHeight="1"/>
    <row r="2658" customFormat="1" ht="15" customHeight="1"/>
    <row r="2659" customFormat="1" ht="15" customHeight="1"/>
    <row r="2660" customFormat="1" ht="15" customHeight="1"/>
    <row r="2661" customFormat="1" ht="15" customHeight="1"/>
    <row r="2662" customFormat="1" ht="15" customHeight="1"/>
    <row r="2663" customFormat="1" ht="15" customHeight="1"/>
    <row r="2664" customFormat="1" ht="15" customHeight="1"/>
    <row r="2665" customFormat="1" ht="15" customHeight="1"/>
    <row r="2666" customFormat="1" ht="15" customHeight="1"/>
    <row r="2667" customFormat="1" ht="15" customHeight="1"/>
    <row r="2668" customFormat="1" ht="15" customHeight="1"/>
    <row r="2669" customFormat="1" ht="15" customHeight="1"/>
    <row r="2670" customFormat="1" ht="15" customHeight="1"/>
    <row r="2671" customFormat="1" ht="15" customHeight="1"/>
    <row r="2672" customFormat="1" ht="12" customHeight="1"/>
    <row r="2673" customFormat="1" ht="15" customHeight="1"/>
    <row r="2674" customFormat="1" ht="15" customHeight="1"/>
    <row r="2675" customFormat="1" ht="15" customHeight="1"/>
    <row r="2676" customFormat="1" ht="15" customHeight="1"/>
    <row r="2677" customFormat="1" ht="15" customHeight="1"/>
    <row r="2678" customFormat="1" ht="15" customHeight="1"/>
    <row r="2679" customFormat="1" ht="15" customHeight="1"/>
    <row r="2680" customFormat="1" ht="15" customHeight="1"/>
    <row r="2681" customFormat="1" ht="15" customHeight="1"/>
    <row r="2682" customFormat="1" ht="15" customHeight="1"/>
    <row r="2683" customFormat="1" ht="15" customHeight="1"/>
    <row r="2684" customFormat="1" ht="15" customHeight="1"/>
    <row r="2685" customFormat="1" ht="15" customHeight="1"/>
    <row r="2686" customFormat="1" ht="15" customHeight="1"/>
    <row r="2687" customFormat="1" ht="15" customHeight="1"/>
    <row r="2688" customFormat="1" ht="15" customHeight="1"/>
    <row r="2689" customFormat="1" ht="15" customHeight="1"/>
    <row r="2690" customFormat="1" ht="12" customHeight="1"/>
    <row r="2691" customFormat="1" ht="15" customHeight="1"/>
    <row r="2692" customFormat="1" ht="15" customHeight="1"/>
    <row r="2693" customFormat="1" ht="15" customHeight="1"/>
    <row r="2694" customFormat="1" ht="15" customHeight="1"/>
    <row r="2695" customFormat="1" ht="15" customHeight="1"/>
    <row r="2696" customFormat="1" ht="15" customHeight="1"/>
    <row r="2697" customFormat="1" ht="15" customHeight="1"/>
    <row r="2698" customFormat="1" ht="15" customHeight="1"/>
    <row r="2699" customFormat="1" ht="15" customHeight="1"/>
    <row r="2700" customFormat="1" ht="15" customHeight="1"/>
    <row r="2701" customFormat="1" ht="15" customHeight="1"/>
    <row r="2702" customFormat="1" ht="15" customHeight="1"/>
    <row r="2703" customFormat="1" ht="15" customHeight="1"/>
    <row r="2704" customFormat="1" ht="15" customHeight="1"/>
    <row r="2705" customFormat="1" ht="15" customHeight="1"/>
    <row r="2706" customFormat="1" ht="15" customHeight="1"/>
    <row r="2707" customFormat="1" ht="15" customHeight="1"/>
    <row r="2708" customFormat="1" ht="12" customHeight="1"/>
    <row r="2709" customFormat="1" ht="15" customHeight="1"/>
    <row r="2710" customFormat="1" ht="15" customHeight="1"/>
    <row r="2711" customFormat="1" ht="15" customHeight="1"/>
    <row r="2712" customFormat="1" ht="15" customHeight="1"/>
    <row r="2713" customFormat="1" ht="15" customHeight="1"/>
    <row r="2714" customFormat="1" ht="15" customHeight="1"/>
    <row r="2715" customFormat="1" ht="15" customHeight="1"/>
    <row r="2716" customFormat="1" ht="15" customHeight="1"/>
    <row r="2717" customFormat="1" ht="15" customHeight="1"/>
    <row r="2718" customFormat="1" ht="15" customHeight="1"/>
    <row r="2719" customFormat="1" ht="15" customHeight="1"/>
    <row r="2720" customFormat="1" ht="15" customHeight="1"/>
    <row r="2721" customFormat="1" ht="15" customHeight="1"/>
    <row r="2722" customFormat="1" ht="15" customHeight="1"/>
    <row r="2723" customFormat="1" ht="15" customHeight="1"/>
    <row r="2724" customFormat="1" ht="15" customHeight="1"/>
    <row r="2725" customFormat="1" ht="15" customHeight="1"/>
    <row r="2726" customFormat="1" ht="12" customHeight="1"/>
    <row r="2727" customFormat="1" ht="15" customHeight="1"/>
    <row r="2728" customFormat="1" ht="15" customHeight="1"/>
    <row r="2729" customFormat="1" ht="15" customHeight="1"/>
    <row r="2730" customFormat="1" ht="15" customHeight="1"/>
    <row r="2731" customFormat="1" ht="15" customHeight="1"/>
    <row r="2732" customFormat="1" ht="15" customHeight="1"/>
    <row r="2733" customFormat="1" ht="15" customHeight="1"/>
    <row r="2734" customFormat="1" ht="15" customHeight="1"/>
    <row r="2735" customFormat="1" ht="15" customHeight="1"/>
    <row r="2736" customFormat="1" ht="15" customHeight="1"/>
    <row r="2737" spans="2:32" ht="15" customHeight="1"/>
    <row r="2738" spans="2:32" ht="15" customHeight="1"/>
    <row r="2739" spans="2:32" ht="15" customHeight="1"/>
    <row r="2740" spans="2:32" ht="15" customHeight="1"/>
    <row r="2741" spans="2:32" ht="15" customHeight="1"/>
    <row r="2742" spans="2:32" ht="15" customHeight="1"/>
    <row r="2743" spans="2:32" ht="15" customHeight="1"/>
    <row r="2744" spans="2:32" ht="15" customHeight="1"/>
    <row r="2745" spans="2:32" ht="15" customHeight="1">
      <c r="B2745" s="247"/>
      <c r="C2745" s="247"/>
      <c r="D2745" s="247"/>
      <c r="E2745" s="247"/>
      <c r="F2745" s="247"/>
      <c r="G2745" s="247"/>
      <c r="H2745" s="247"/>
      <c r="I2745" s="247"/>
      <c r="J2745" s="247"/>
      <c r="K2745" s="247"/>
      <c r="L2745" s="247"/>
      <c r="M2745" s="247"/>
      <c r="N2745" s="247"/>
      <c r="O2745" s="247"/>
      <c r="P2745" s="247"/>
      <c r="Q2745" s="247"/>
      <c r="R2745" s="247"/>
      <c r="S2745" s="247"/>
      <c r="T2745" s="247"/>
      <c r="U2745" s="247"/>
      <c r="V2745" s="247"/>
      <c r="W2745" s="247"/>
      <c r="X2745" s="247"/>
      <c r="Y2745" s="247"/>
      <c r="Z2745" s="247"/>
      <c r="AA2745" s="247"/>
      <c r="AB2745" s="247"/>
      <c r="AC2745" s="247"/>
      <c r="AD2745" s="247"/>
      <c r="AE2745" s="247"/>
      <c r="AF2745" s="247"/>
    </row>
    <row r="2746" spans="2:32" ht="15" customHeight="1"/>
    <row r="2747" spans="2:32" ht="12" customHeight="1"/>
    <row r="2748" spans="2:32" ht="12" customHeight="1"/>
    <row r="2749" spans="2:32" ht="12" customHeight="1"/>
    <row r="2750" spans="2:32" ht="12" customHeight="1"/>
    <row r="2751" spans="2:32" ht="12" customHeight="1"/>
    <row r="2752" spans="2:32" ht="12" customHeight="1"/>
    <row r="2753" customFormat="1" ht="12" customHeight="1"/>
    <row r="2754" customFormat="1" ht="12" customHeight="1"/>
    <row r="2755" customFormat="1" ht="12" customHeight="1"/>
    <row r="2756" customFormat="1" ht="12" customHeight="1"/>
    <row r="2757" customFormat="1" ht="12" customHeight="1"/>
    <row r="2758" customFormat="1" ht="12" customHeight="1"/>
    <row r="2759" customFormat="1" ht="12" customHeight="1"/>
    <row r="2760" customFormat="1" ht="12" customHeight="1"/>
    <row r="2761" customFormat="1" ht="12" customHeight="1"/>
    <row r="2762" customFormat="1" ht="12" customHeight="1"/>
    <row r="2763" customFormat="1" ht="12" customHeight="1"/>
    <row r="2764" customFormat="1" ht="12" customHeight="1"/>
    <row r="2765" customFormat="1" ht="12" customHeight="1"/>
    <row r="2766" customFormat="1" ht="12" customHeight="1"/>
    <row r="2767" customFormat="1" ht="12" customHeight="1"/>
    <row r="2768" customFormat="1" ht="12" customHeight="1"/>
    <row r="2769" customFormat="1" ht="12" customHeight="1"/>
    <row r="2770" customFormat="1" ht="12" customHeight="1"/>
    <row r="2771" customFormat="1" ht="12" customHeight="1"/>
    <row r="2772" customFormat="1" ht="12" customHeight="1"/>
    <row r="2773" customFormat="1" ht="12" customHeight="1"/>
    <row r="2774" customFormat="1" ht="12" customHeight="1"/>
    <row r="2775" customFormat="1" ht="15" customHeight="1"/>
    <row r="2776" customFormat="1" ht="15" customHeight="1"/>
    <row r="2777" customFormat="1" ht="15" customHeight="1"/>
    <row r="2778" customFormat="1" ht="15" customHeight="1"/>
    <row r="2779" customFormat="1" ht="15" customHeight="1"/>
    <row r="2780" customFormat="1" ht="15" customHeight="1"/>
    <row r="2781" customFormat="1" ht="15" customHeight="1"/>
    <row r="2782" customFormat="1" ht="15" customHeight="1"/>
    <row r="2783" customFormat="1" ht="15" customHeight="1"/>
    <row r="2784" customFormat="1" ht="15" customHeight="1"/>
    <row r="2785" customFormat="1" ht="15" customHeight="1"/>
    <row r="2786" customFormat="1" ht="15" customHeight="1"/>
    <row r="2787" customFormat="1" ht="15" customHeight="1"/>
    <row r="2788" customFormat="1" ht="15" customHeight="1"/>
    <row r="2789" customFormat="1" ht="15" customHeight="1"/>
    <row r="2790" customFormat="1" ht="15" customHeight="1"/>
    <row r="2791" customFormat="1" ht="15" customHeight="1"/>
    <row r="2792" customFormat="1" ht="15" customHeight="1"/>
    <row r="2793" customFormat="1" ht="15" customHeight="1"/>
    <row r="2794" customFormat="1" ht="15" customHeight="1"/>
    <row r="2795" customFormat="1" ht="15" customHeight="1"/>
    <row r="2796" customFormat="1" ht="15" customHeight="1"/>
    <row r="2797" customFormat="1" ht="12" customHeight="1"/>
    <row r="2798" customFormat="1" ht="15" customHeight="1"/>
    <row r="2799" customFormat="1" ht="15" customHeight="1"/>
    <row r="2800" customFormat="1" ht="15" customHeight="1"/>
    <row r="2801" customFormat="1" ht="15" customHeight="1"/>
    <row r="2802" customFormat="1" ht="15" customHeight="1"/>
    <row r="2803" customFormat="1" ht="15" customHeight="1"/>
    <row r="2804" customFormat="1" ht="15" customHeight="1"/>
    <row r="2805" customFormat="1" ht="15" customHeight="1"/>
    <row r="2806" customFormat="1" ht="15" customHeight="1"/>
    <row r="2807" customFormat="1" ht="15" customHeight="1"/>
    <row r="2808" customFormat="1" ht="15" customHeight="1"/>
    <row r="2809" customFormat="1" ht="15" customHeight="1"/>
    <row r="2810" customFormat="1" ht="15" customHeight="1"/>
    <row r="2811" customFormat="1" ht="15" customHeight="1"/>
    <row r="2812" customFormat="1" ht="15" customHeight="1"/>
    <row r="2813" customFormat="1" ht="15" customHeight="1"/>
    <row r="2814" customFormat="1" ht="15" customHeight="1"/>
    <row r="2815" customFormat="1" ht="12" customHeight="1"/>
    <row r="2816" customFormat="1" ht="15" customHeight="1"/>
    <row r="2817" customFormat="1" ht="15" customHeight="1"/>
    <row r="2818" customFormat="1" ht="15" customHeight="1"/>
    <row r="2819" customFormat="1" ht="15" customHeight="1"/>
    <row r="2820" customFormat="1" ht="15" customHeight="1"/>
    <row r="2821" customFormat="1" ht="15" customHeight="1"/>
    <row r="2822" customFormat="1" ht="15" customHeight="1"/>
    <row r="2823" customFormat="1" ht="15" customHeight="1"/>
    <row r="2824" customFormat="1" ht="15" customHeight="1"/>
    <row r="2825" customFormat="1" ht="15" customHeight="1"/>
    <row r="2826" customFormat="1" ht="15" customHeight="1"/>
    <row r="2827" customFormat="1" ht="15" customHeight="1"/>
    <row r="2828" customFormat="1" ht="15" customHeight="1"/>
    <row r="2829" customFormat="1" ht="15" customHeight="1"/>
    <row r="2830" customFormat="1" ht="15" customHeight="1"/>
    <row r="2831" customFormat="1" ht="15" customHeight="1"/>
    <row r="2832" customFormat="1" ht="15" customHeight="1"/>
    <row r="2833" customFormat="1" ht="12" customHeight="1"/>
    <row r="2834" customFormat="1" ht="15" customHeight="1"/>
    <row r="2835" customFormat="1" ht="15" customHeight="1"/>
    <row r="2836" customFormat="1" ht="15" customHeight="1"/>
    <row r="2837" customFormat="1" ht="15" customHeight="1"/>
    <row r="2838" customFormat="1" ht="15" customHeight="1"/>
    <row r="2839" customFormat="1" ht="15" customHeight="1"/>
    <row r="2840" customFormat="1" ht="15" customHeight="1"/>
    <row r="2841" customFormat="1" ht="15" customHeight="1"/>
    <row r="2842" customFormat="1" ht="15" customHeight="1"/>
    <row r="2843" customFormat="1" ht="15" customHeight="1"/>
    <row r="2844" customFormat="1" ht="15" customHeight="1"/>
    <row r="2845" customFormat="1" ht="15" customHeight="1"/>
    <row r="2846" customFormat="1" ht="15" customHeight="1"/>
    <row r="2847" customFormat="1" ht="15" customHeight="1"/>
    <row r="2848" customFormat="1" ht="15" customHeight="1"/>
    <row r="2849" customFormat="1" ht="15" customHeight="1"/>
    <row r="2850" customFormat="1" ht="15" customHeight="1"/>
    <row r="2851" customFormat="1" ht="12" customHeight="1"/>
    <row r="2852" customFormat="1" ht="15" customHeight="1"/>
    <row r="2853" customFormat="1" ht="15" customHeight="1"/>
    <row r="2854" customFormat="1" ht="15" customHeight="1"/>
    <row r="2855" customFormat="1" ht="15" customHeight="1"/>
    <row r="2856" customFormat="1" ht="15" customHeight="1"/>
    <row r="2857" customFormat="1" ht="15" customHeight="1"/>
    <row r="2858" customFormat="1" ht="15" customHeight="1"/>
    <row r="2859" customFormat="1" ht="15" customHeight="1"/>
    <row r="2860" customFormat="1" ht="15" customHeight="1"/>
    <row r="2861" customFormat="1" ht="15" customHeight="1"/>
    <row r="2862" customFormat="1" ht="15" customHeight="1"/>
    <row r="2863" customFormat="1" ht="15" customHeight="1"/>
    <row r="2864" customFormat="1" ht="15" customHeight="1"/>
    <row r="2865" customFormat="1" ht="15" customHeight="1"/>
    <row r="2866" customFormat="1" ht="15" customHeight="1"/>
    <row r="2867" customFormat="1" ht="15" customHeight="1"/>
    <row r="2868" customFormat="1" ht="15" customHeight="1"/>
    <row r="2869" customFormat="1" ht="15" customHeight="1"/>
    <row r="2870" customFormat="1" ht="15" customHeight="1"/>
    <row r="2871" customFormat="1" ht="15" customHeight="1"/>
    <row r="2872" customFormat="1" ht="15" customHeight="1"/>
    <row r="2873" customFormat="1" ht="15" customHeight="1"/>
    <row r="2874" customFormat="1" ht="15" customHeight="1"/>
    <row r="2875" customFormat="1" ht="15" customHeight="1"/>
    <row r="2876" customFormat="1" ht="15" customHeight="1"/>
    <row r="2877" customFormat="1" ht="15" customHeight="1"/>
    <row r="2878" customFormat="1" ht="15" customHeight="1"/>
    <row r="2879" customFormat="1" ht="15" customHeight="1"/>
    <row r="2880" customFormat="1" ht="15" customHeight="1"/>
    <row r="2881" customFormat="1" ht="15" customHeight="1"/>
    <row r="2882" customFormat="1" ht="15" customHeight="1"/>
    <row r="2883" customFormat="1" ht="15" customHeight="1"/>
    <row r="2884" customFormat="1" ht="15" customHeight="1"/>
    <row r="2885" customFormat="1" ht="15" customHeight="1"/>
    <row r="2886" customFormat="1" ht="12" customHeight="1"/>
    <row r="2887" customFormat="1" ht="15" customHeight="1"/>
    <row r="2888" customFormat="1" ht="15" customHeight="1"/>
    <row r="2889" customFormat="1" ht="15" customHeight="1"/>
    <row r="2890" customFormat="1" ht="15" customHeight="1"/>
    <row r="2891" customFormat="1" ht="15" customHeight="1"/>
    <row r="2892" customFormat="1" ht="15" customHeight="1"/>
    <row r="2893" customFormat="1" ht="15" customHeight="1"/>
    <row r="2894" customFormat="1" ht="15" customHeight="1"/>
    <row r="2895" customFormat="1" ht="15" customHeight="1"/>
    <row r="2896" customFormat="1" ht="15" customHeight="1"/>
    <row r="2897" customFormat="1" ht="15" customHeight="1"/>
    <row r="2898" customFormat="1" ht="15" customHeight="1"/>
    <row r="2899" customFormat="1" ht="15" customHeight="1"/>
    <row r="2900" customFormat="1" ht="15" customHeight="1"/>
    <row r="2901" customFormat="1" ht="15" customHeight="1"/>
    <row r="2902" customFormat="1" ht="15" customHeight="1"/>
    <row r="2903" customFormat="1" ht="15" customHeight="1"/>
    <row r="2904" customFormat="1" ht="12" customHeight="1"/>
    <row r="2905" customFormat="1" ht="15" customHeight="1"/>
    <row r="2906" customFormat="1" ht="15" customHeight="1"/>
    <row r="2907" customFormat="1" ht="15" customHeight="1"/>
    <row r="2908" customFormat="1" ht="15" customHeight="1"/>
    <row r="2909" customFormat="1" ht="15" customHeight="1"/>
    <row r="2910" customFormat="1" ht="15" customHeight="1"/>
    <row r="2911" customFormat="1" ht="15" customHeight="1"/>
    <row r="2912" customFormat="1" ht="15" customHeight="1"/>
    <row r="2913" customFormat="1" ht="15" customHeight="1"/>
    <row r="2914" customFormat="1" ht="15" customHeight="1"/>
    <row r="2915" customFormat="1" ht="15" customHeight="1"/>
    <row r="2916" customFormat="1" ht="15" customHeight="1"/>
    <row r="2917" customFormat="1" ht="15" customHeight="1"/>
    <row r="2918" customFormat="1" ht="15" customHeight="1"/>
    <row r="2919" customFormat="1" ht="15" customHeight="1"/>
    <row r="2920" customFormat="1" ht="15" customHeight="1"/>
    <row r="2921" customFormat="1" ht="15" customHeight="1"/>
    <row r="2922" customFormat="1" ht="15" customHeight="1"/>
    <row r="2923" customFormat="1" ht="15" customHeight="1"/>
    <row r="2924" customFormat="1" ht="15" customHeight="1"/>
    <row r="2925" customFormat="1" ht="15" customHeight="1"/>
    <row r="2926" customFormat="1" ht="15" customHeight="1"/>
    <row r="2927" customFormat="1" ht="15" customHeight="1"/>
    <row r="2928" customFormat="1" ht="15" customHeight="1"/>
    <row r="2929" customFormat="1" ht="15" customHeight="1"/>
    <row r="2930" customFormat="1" ht="15" customHeight="1"/>
    <row r="2931" customFormat="1" ht="15" customHeight="1"/>
    <row r="2932" customFormat="1" ht="15" customHeight="1"/>
    <row r="2933" customFormat="1" ht="15" customHeight="1"/>
    <row r="2934" customFormat="1" ht="15" customHeight="1"/>
    <row r="2935" customFormat="1" ht="15" customHeight="1"/>
    <row r="2936" customFormat="1" ht="15" customHeight="1"/>
    <row r="2937" customFormat="1" ht="15" customHeight="1"/>
    <row r="2938" customFormat="1" ht="15" customHeight="1"/>
    <row r="2939" customFormat="1" ht="12" customHeight="1"/>
    <row r="2940" customFormat="1" ht="15" customHeight="1"/>
    <row r="2941" customFormat="1" ht="15" customHeight="1"/>
    <row r="2942" customFormat="1" ht="15" customHeight="1"/>
    <row r="2943" customFormat="1" ht="15" customHeight="1"/>
    <row r="2944" customFormat="1" ht="15" customHeight="1"/>
    <row r="2945" customFormat="1" ht="15" customHeight="1"/>
    <row r="2946" customFormat="1" ht="15" customHeight="1"/>
    <row r="2947" customFormat="1" ht="15" customHeight="1"/>
    <row r="2948" customFormat="1" ht="15" customHeight="1"/>
    <row r="2949" customFormat="1" ht="15" customHeight="1"/>
    <row r="2950" customFormat="1" ht="15" customHeight="1"/>
    <row r="2951" customFormat="1" ht="15" customHeight="1"/>
    <row r="2952" customFormat="1" ht="15" customHeight="1"/>
    <row r="2953" customFormat="1" ht="15" customHeight="1"/>
    <row r="2954" customFormat="1" ht="15" customHeight="1"/>
    <row r="2955" customFormat="1" ht="15" customHeight="1"/>
    <row r="2956" customFormat="1" ht="15" customHeight="1"/>
    <row r="2957" customFormat="1" ht="12" customHeight="1"/>
    <row r="2958" customFormat="1" ht="15" customHeight="1"/>
    <row r="2959" customFormat="1" ht="15" customHeight="1"/>
    <row r="2960" customFormat="1" ht="15" customHeight="1"/>
    <row r="2961" customFormat="1" ht="15" customHeight="1"/>
    <row r="2962" customFormat="1" ht="15" customHeight="1"/>
    <row r="2963" customFormat="1" ht="15" customHeight="1"/>
    <row r="2964" customFormat="1" ht="15" customHeight="1"/>
    <row r="2965" customFormat="1" ht="15" customHeight="1"/>
    <row r="2966" customFormat="1" ht="15" customHeight="1"/>
    <row r="2967" customFormat="1" ht="15" customHeight="1"/>
    <row r="2968" customFormat="1" ht="15" customHeight="1"/>
    <row r="2969" customFormat="1" ht="15" customHeight="1"/>
    <row r="2970" customFormat="1" ht="15" customHeight="1"/>
    <row r="2971" customFormat="1" ht="15" customHeight="1"/>
    <row r="2972" customFormat="1" ht="15" customHeight="1"/>
    <row r="2973" customFormat="1" ht="15" customHeight="1"/>
    <row r="2974" customFormat="1" ht="15" customHeight="1"/>
    <row r="2975" customFormat="1" ht="12" customHeight="1"/>
    <row r="2976" customFormat="1" ht="15" customHeight="1"/>
    <row r="2977" customFormat="1" ht="15" customHeight="1"/>
    <row r="2978" customFormat="1" ht="15" customHeight="1"/>
    <row r="2979" customFormat="1" ht="15" customHeight="1"/>
    <row r="2980" customFormat="1" ht="15" customHeight="1"/>
    <row r="2981" customFormat="1" ht="15" customHeight="1"/>
    <row r="2982" customFormat="1" ht="15" customHeight="1"/>
    <row r="2983" customFormat="1" ht="15" customHeight="1"/>
    <row r="2984" customFormat="1" ht="15" customHeight="1"/>
    <row r="2985" customFormat="1" ht="15" customHeight="1"/>
    <row r="2986" customFormat="1" ht="15" customHeight="1"/>
    <row r="2987" customFormat="1" ht="15" customHeight="1"/>
    <row r="2988" customFormat="1" ht="15" customHeight="1"/>
    <row r="2989" customFormat="1" ht="15" customHeight="1"/>
    <row r="2990" customFormat="1" ht="15" customHeight="1"/>
    <row r="2991" customFormat="1" ht="15" customHeight="1"/>
    <row r="2992" customFormat="1" ht="15" customHeight="1"/>
    <row r="2993" customFormat="1" ht="12" customHeight="1"/>
    <row r="2994" customFormat="1" ht="15" customHeight="1"/>
    <row r="2995" customFormat="1" ht="15" customHeight="1"/>
    <row r="2996" customFormat="1" ht="15" customHeight="1"/>
    <row r="2997" customFormat="1" ht="15" customHeight="1"/>
    <row r="2998" customFormat="1" ht="15" customHeight="1"/>
    <row r="2999" customFormat="1" ht="15" customHeight="1"/>
    <row r="3000" customFormat="1" ht="15" customHeight="1"/>
    <row r="3001" customFormat="1" ht="15" customHeight="1"/>
    <row r="3002" customFormat="1" ht="15" customHeight="1"/>
    <row r="3003" customFormat="1" ht="15" customHeight="1"/>
    <row r="3004" customFormat="1" ht="15" customHeight="1"/>
    <row r="3005" customFormat="1" ht="15" customHeight="1"/>
    <row r="3006" customFormat="1" ht="15" customHeight="1"/>
    <row r="3007" customFormat="1" ht="15" customHeight="1"/>
    <row r="3008" customFormat="1" ht="15" customHeight="1"/>
    <row r="3009" customFormat="1" ht="15" customHeight="1"/>
    <row r="3010" customFormat="1" ht="15" customHeight="1"/>
    <row r="3011" customFormat="1" ht="12" customHeight="1"/>
    <row r="3012" customFormat="1" ht="15" customHeight="1"/>
    <row r="3013" customFormat="1" ht="15" customHeight="1"/>
    <row r="3014" customFormat="1" ht="15" customHeight="1"/>
    <row r="3015" customFormat="1" ht="15" customHeight="1"/>
    <row r="3016" customFormat="1" ht="15" customHeight="1"/>
    <row r="3017" customFormat="1" ht="15" customHeight="1"/>
    <row r="3018" customFormat="1" ht="15" customHeight="1"/>
    <row r="3019" customFormat="1" ht="15" customHeight="1"/>
    <row r="3020" customFormat="1" ht="15" customHeight="1"/>
    <row r="3021" customFormat="1" ht="15" customHeight="1"/>
    <row r="3022" customFormat="1" ht="15" customHeight="1"/>
    <row r="3023" customFormat="1" ht="15" customHeight="1"/>
    <row r="3024" customFormat="1" ht="15" customHeight="1"/>
    <row r="3025" customFormat="1" ht="15" customHeight="1"/>
    <row r="3026" customFormat="1" ht="15" customHeight="1"/>
    <row r="3027" customFormat="1" ht="15" customHeight="1"/>
    <row r="3028" customFormat="1" ht="15" customHeight="1"/>
    <row r="3029" customFormat="1" ht="12" customHeight="1"/>
    <row r="3030" customFormat="1" ht="15" customHeight="1"/>
    <row r="3031" customFormat="1" ht="15" customHeight="1"/>
    <row r="3032" customFormat="1" ht="15" customHeight="1"/>
    <row r="3033" customFormat="1" ht="15" customHeight="1"/>
    <row r="3034" customFormat="1" ht="15" customHeight="1"/>
    <row r="3035" customFormat="1" ht="15" customHeight="1"/>
    <row r="3036" customFormat="1" ht="15" customHeight="1"/>
    <row r="3037" customFormat="1" ht="15" customHeight="1"/>
    <row r="3038" customFormat="1" ht="15" customHeight="1"/>
    <row r="3039" customFormat="1" ht="15" customHeight="1"/>
    <row r="3040" customFormat="1" ht="15" customHeight="1"/>
    <row r="3041" customFormat="1" ht="15" customHeight="1"/>
    <row r="3042" customFormat="1" ht="15" customHeight="1"/>
    <row r="3043" customFormat="1" ht="15" customHeight="1"/>
    <row r="3044" customFormat="1" ht="15" customHeight="1"/>
    <row r="3045" customFormat="1" ht="15" customHeight="1"/>
    <row r="3046" customFormat="1" ht="15" customHeight="1"/>
    <row r="3047" customFormat="1" ht="12" customHeight="1"/>
    <row r="3048" customFormat="1" ht="15" customHeight="1"/>
    <row r="3049" customFormat="1" ht="15" customHeight="1"/>
    <row r="3050" customFormat="1" ht="15" customHeight="1"/>
    <row r="3051" customFormat="1" ht="15" customHeight="1"/>
    <row r="3052" customFormat="1" ht="15" customHeight="1"/>
    <row r="3053" customFormat="1" ht="15" customHeight="1"/>
    <row r="3054" customFormat="1" ht="15" customHeight="1"/>
    <row r="3055" customFormat="1" ht="15" customHeight="1"/>
    <row r="3056" customFormat="1" ht="15" customHeight="1"/>
    <row r="3057" customFormat="1" ht="15" customHeight="1"/>
    <row r="3058" customFormat="1" ht="15" customHeight="1"/>
    <row r="3059" customFormat="1" ht="15" customHeight="1"/>
    <row r="3060" customFormat="1" ht="15" customHeight="1"/>
    <row r="3061" customFormat="1" ht="15" customHeight="1"/>
    <row r="3062" customFormat="1" ht="15" customHeight="1"/>
    <row r="3063" customFormat="1" ht="15" customHeight="1"/>
    <row r="3064" customFormat="1" ht="15" customHeight="1"/>
    <row r="3065" customFormat="1" ht="12" customHeight="1"/>
    <row r="3066" customFormat="1" ht="15" customHeight="1"/>
    <row r="3067" customFormat="1" ht="15" customHeight="1"/>
    <row r="3068" customFormat="1" ht="15" customHeight="1"/>
    <row r="3069" customFormat="1" ht="15" customHeight="1"/>
    <row r="3070" customFormat="1" ht="12" customHeight="1"/>
    <row r="3071" customFormat="1" ht="12" customHeight="1"/>
    <row r="3072" customFormat="1" ht="15" customHeight="1"/>
    <row r="3073" spans="2:32" ht="15" customHeight="1"/>
    <row r="3074" spans="2:32" ht="15" customHeight="1"/>
    <row r="3075" spans="2:32" ht="15" customHeight="1"/>
    <row r="3076" spans="2:32" ht="15" customHeight="1">
      <c r="B3076" s="247"/>
      <c r="C3076" s="247"/>
      <c r="D3076" s="247"/>
      <c r="E3076" s="247"/>
      <c r="F3076" s="247"/>
      <c r="G3076" s="247"/>
      <c r="H3076" s="247"/>
      <c r="I3076" s="247"/>
      <c r="J3076" s="247"/>
      <c r="K3076" s="247"/>
      <c r="L3076" s="247"/>
      <c r="M3076" s="247"/>
      <c r="N3076" s="247"/>
      <c r="O3076" s="247"/>
      <c r="P3076" s="247"/>
      <c r="Q3076" s="247"/>
      <c r="R3076" s="247"/>
      <c r="S3076" s="247"/>
      <c r="T3076" s="247"/>
      <c r="U3076" s="247"/>
      <c r="V3076" s="247"/>
      <c r="W3076" s="247"/>
      <c r="X3076" s="247"/>
      <c r="Y3076" s="247"/>
      <c r="Z3076" s="247"/>
      <c r="AA3076" s="247"/>
      <c r="AB3076" s="247"/>
      <c r="AC3076" s="247"/>
      <c r="AD3076" s="247"/>
      <c r="AE3076" s="247"/>
      <c r="AF3076" s="247"/>
    </row>
    <row r="3077" spans="2:32" ht="15" customHeight="1"/>
    <row r="3078" spans="2:32" ht="15" customHeight="1"/>
    <row r="3079" spans="2:32" ht="12" customHeight="1"/>
    <row r="3080" spans="2:32" ht="12" customHeight="1"/>
    <row r="3081" spans="2:32" ht="12" customHeight="1"/>
    <row r="3082" spans="2:32" ht="12" customHeight="1"/>
    <row r="3083" spans="2:32" ht="12" customHeight="1"/>
    <row r="3084" spans="2:32" ht="12" customHeight="1"/>
    <row r="3085" spans="2:32" ht="12" customHeight="1"/>
    <row r="3086" spans="2:32" ht="12" customHeight="1"/>
    <row r="3087" spans="2:32" ht="12" customHeight="1"/>
    <row r="3088" spans="2:32" ht="12" customHeight="1"/>
    <row r="3089" customFormat="1" ht="12" customHeight="1"/>
    <row r="3090" customFormat="1" ht="12" customHeight="1"/>
    <row r="3091" customFormat="1" ht="12" customHeight="1"/>
    <row r="3092" customFormat="1" ht="12" customHeight="1"/>
    <row r="3093" customFormat="1" ht="12" customHeight="1"/>
    <row r="3094" customFormat="1" ht="12" customHeight="1"/>
    <row r="3095" customFormat="1" ht="12" customHeight="1"/>
    <row r="3096" customFormat="1" ht="12" customHeight="1"/>
    <row r="3097" customFormat="1" ht="12" customHeight="1"/>
    <row r="3098" customFormat="1" ht="12" customHeight="1"/>
    <row r="3099" customFormat="1" ht="12" customHeight="1"/>
    <row r="3100" customFormat="1" ht="15" customHeight="1"/>
    <row r="3101" customFormat="1" ht="15" customHeight="1"/>
    <row r="3102" customFormat="1" ht="15" customHeight="1"/>
    <row r="3103" customFormat="1" ht="15" customHeight="1"/>
    <row r="3104" customFormat="1" ht="15" customHeight="1"/>
    <row r="3105" customFormat="1" ht="15" customHeight="1"/>
    <row r="3106" customFormat="1" ht="15" customHeight="1"/>
    <row r="3107" customFormat="1" ht="15" customHeight="1"/>
    <row r="3108" customFormat="1" ht="15" customHeight="1"/>
    <row r="3109" customFormat="1" ht="15" customHeight="1"/>
    <row r="3110" customFormat="1" ht="15" customHeight="1"/>
    <row r="3111" customFormat="1" ht="15" customHeight="1"/>
    <row r="3112" customFormat="1" ht="15" customHeight="1"/>
    <row r="3113" customFormat="1" ht="15" customHeight="1"/>
    <row r="3114" customFormat="1" ht="15" customHeight="1"/>
    <row r="3115" customFormat="1" ht="15" customHeight="1"/>
    <row r="3116" customFormat="1" ht="15" customHeight="1"/>
    <row r="3117" customFormat="1" ht="15" customHeight="1"/>
    <row r="3118" customFormat="1" ht="15" customHeight="1"/>
    <row r="3119" customFormat="1" ht="15" customHeight="1"/>
    <row r="3120" customFormat="1" ht="15" customHeight="1"/>
    <row r="3121" customFormat="1" ht="15" customHeight="1"/>
    <row r="3122" customFormat="1" ht="12" customHeight="1"/>
    <row r="3123" customFormat="1" ht="15" customHeight="1"/>
    <row r="3124" customFormat="1" ht="15" customHeight="1"/>
    <row r="3125" customFormat="1" ht="15" customHeight="1"/>
    <row r="3126" customFormat="1" ht="15" customHeight="1"/>
    <row r="3127" customFormat="1" ht="15" customHeight="1"/>
    <row r="3128" customFormat="1" ht="15" customHeight="1"/>
    <row r="3129" customFormat="1" ht="15" customHeight="1"/>
    <row r="3130" customFormat="1" ht="15" customHeight="1"/>
    <row r="3131" customFormat="1" ht="15" customHeight="1"/>
    <row r="3132" customFormat="1" ht="15" customHeight="1"/>
    <row r="3133" customFormat="1" ht="15" customHeight="1"/>
    <row r="3134" customFormat="1" ht="15" customHeight="1"/>
    <row r="3135" customFormat="1" ht="15" customHeight="1"/>
    <row r="3136" customFormat="1" ht="15" customHeight="1"/>
    <row r="3137" customFormat="1" ht="15" customHeight="1"/>
    <row r="3138" customFormat="1" ht="15" customHeight="1"/>
    <row r="3139" customFormat="1" ht="15" customHeight="1"/>
    <row r="3140" customFormat="1" ht="12" customHeight="1"/>
    <row r="3141" customFormat="1" ht="15" customHeight="1"/>
    <row r="3142" customFormat="1" ht="15" customHeight="1"/>
    <row r="3143" customFormat="1" ht="15" customHeight="1"/>
    <row r="3144" customFormat="1" ht="15" customHeight="1"/>
    <row r="3145" customFormat="1" ht="15" customHeight="1"/>
    <row r="3146" customFormat="1" ht="15" customHeight="1"/>
    <row r="3147" customFormat="1" ht="15" customHeight="1"/>
    <row r="3148" customFormat="1" ht="15" customHeight="1"/>
    <row r="3149" customFormat="1" ht="15" customHeight="1"/>
    <row r="3150" customFormat="1" ht="15" customHeight="1"/>
    <row r="3151" customFormat="1" ht="15" customHeight="1"/>
    <row r="3152" customFormat="1" ht="15" customHeight="1"/>
    <row r="3153" customFormat="1" ht="15" customHeight="1"/>
    <row r="3154" customFormat="1" ht="15" customHeight="1"/>
    <row r="3155" customFormat="1" ht="15" customHeight="1"/>
    <row r="3156" customFormat="1" ht="15" customHeight="1"/>
    <row r="3157" customFormat="1" ht="15" customHeight="1"/>
    <row r="3158" customFormat="1" ht="12" customHeight="1"/>
    <row r="3159" customFormat="1" ht="15" customHeight="1"/>
    <row r="3160" customFormat="1" ht="15" customHeight="1"/>
    <row r="3161" customFormat="1" ht="15" customHeight="1"/>
    <row r="3162" customFormat="1" ht="15" customHeight="1"/>
    <row r="3163" customFormat="1" ht="15" customHeight="1"/>
    <row r="3164" customFormat="1" ht="15" customHeight="1"/>
    <row r="3165" customFormat="1" ht="15" customHeight="1"/>
    <row r="3166" customFormat="1" ht="15" customHeight="1"/>
    <row r="3167" customFormat="1" ht="15" customHeight="1"/>
    <row r="3168" customFormat="1" ht="15" customHeight="1"/>
    <row r="3169" customFormat="1" ht="15" customHeight="1"/>
    <row r="3170" customFormat="1" ht="15" customHeight="1"/>
    <row r="3171" customFormat="1" ht="15" customHeight="1"/>
    <row r="3172" customFormat="1" ht="15" customHeight="1"/>
    <row r="3173" customFormat="1" ht="15" customHeight="1"/>
    <row r="3174" customFormat="1" ht="15" customHeight="1"/>
    <row r="3175" customFormat="1" ht="15" customHeight="1"/>
    <row r="3176" customFormat="1" ht="12" customHeight="1"/>
    <row r="3177" customFormat="1" ht="15" customHeight="1"/>
    <row r="3178" customFormat="1" ht="15" customHeight="1"/>
    <row r="3179" customFormat="1" ht="15" customHeight="1"/>
    <row r="3180" customFormat="1" ht="15" customHeight="1"/>
    <row r="3181" customFormat="1" ht="15" customHeight="1"/>
    <row r="3182" customFormat="1" ht="15" customHeight="1"/>
    <row r="3183" customFormat="1" ht="15" customHeight="1"/>
    <row r="3184" customFormat="1" ht="15" customHeight="1"/>
    <row r="3185" customFormat="1" ht="15" customHeight="1"/>
    <row r="3186" customFormat="1" ht="15" customHeight="1"/>
    <row r="3187" customFormat="1" ht="15" customHeight="1"/>
    <row r="3188" customFormat="1" ht="15" customHeight="1"/>
    <row r="3189" customFormat="1" ht="15" customHeight="1"/>
    <row r="3190" customFormat="1" ht="15" customHeight="1"/>
    <row r="3191" customFormat="1" ht="15" customHeight="1"/>
    <row r="3192" customFormat="1" ht="15" customHeight="1"/>
    <row r="3193" customFormat="1" ht="15" customHeight="1"/>
    <row r="3194" customFormat="1" ht="15" customHeight="1"/>
    <row r="3195" customFormat="1" ht="15" customHeight="1"/>
    <row r="3196" customFormat="1" ht="15" customHeight="1"/>
    <row r="3197" customFormat="1" ht="15" customHeight="1"/>
    <row r="3198" customFormat="1" ht="15" customHeight="1"/>
    <row r="3199" customFormat="1" ht="15" customHeight="1"/>
    <row r="3200" customFormat="1" ht="15" customHeight="1"/>
    <row r="3201" customFormat="1" ht="15" customHeight="1"/>
    <row r="3202" customFormat="1" ht="15" customHeight="1"/>
    <row r="3203" customFormat="1" ht="15" customHeight="1"/>
    <row r="3204" customFormat="1" ht="15" customHeight="1"/>
    <row r="3205" customFormat="1" ht="15" customHeight="1"/>
    <row r="3206" customFormat="1" ht="15" customHeight="1"/>
    <row r="3207" customFormat="1" ht="15" customHeight="1"/>
    <row r="3208" customFormat="1" ht="15" customHeight="1"/>
    <row r="3209" customFormat="1" ht="15" customHeight="1"/>
    <row r="3210" customFormat="1" ht="15" customHeight="1"/>
    <row r="3211" customFormat="1" ht="12" customHeight="1"/>
    <row r="3212" customFormat="1" ht="15" customHeight="1"/>
    <row r="3213" customFormat="1" ht="15" customHeight="1"/>
    <row r="3214" customFormat="1" ht="15" customHeight="1"/>
    <row r="3215" customFormat="1" ht="15" customHeight="1"/>
    <row r="3216" customFormat="1" ht="15" customHeight="1"/>
    <row r="3217" customFormat="1" ht="15" customHeight="1"/>
    <row r="3218" customFormat="1" ht="15" customHeight="1"/>
    <row r="3219" customFormat="1" ht="15" customHeight="1"/>
    <row r="3220" customFormat="1" ht="15" customHeight="1"/>
    <row r="3221" customFormat="1" ht="15" customHeight="1"/>
    <row r="3222" customFormat="1" ht="15" customHeight="1"/>
    <row r="3223" customFormat="1" ht="15" customHeight="1"/>
    <row r="3224" customFormat="1" ht="15" customHeight="1"/>
    <row r="3225" customFormat="1" ht="15" customHeight="1"/>
    <row r="3226" customFormat="1" ht="15" customHeight="1"/>
    <row r="3227" customFormat="1" ht="15" customHeight="1"/>
    <row r="3228" customFormat="1" ht="15" customHeight="1"/>
    <row r="3229" customFormat="1" ht="12" customHeight="1"/>
    <row r="3230" customFormat="1" ht="15" customHeight="1"/>
    <row r="3231" customFormat="1" ht="15" customHeight="1"/>
    <row r="3232" customFormat="1" ht="15" customHeight="1"/>
    <row r="3233" customFormat="1" ht="15" customHeight="1"/>
    <row r="3234" customFormat="1" ht="15" customHeight="1"/>
    <row r="3235" customFormat="1" ht="15" customHeight="1"/>
    <row r="3236" customFormat="1" ht="15" customHeight="1"/>
    <row r="3237" customFormat="1" ht="15" customHeight="1"/>
    <row r="3238" customFormat="1" ht="15" customHeight="1"/>
    <row r="3239" customFormat="1" ht="15" customHeight="1"/>
    <row r="3240" customFormat="1" ht="15" customHeight="1"/>
    <row r="3241" customFormat="1" ht="15" customHeight="1"/>
    <row r="3242" customFormat="1" ht="15" customHeight="1"/>
    <row r="3243" customFormat="1" ht="15" customHeight="1"/>
    <row r="3244" customFormat="1" ht="15" customHeight="1"/>
    <row r="3245" customFormat="1" ht="15" customHeight="1"/>
    <row r="3246" customFormat="1" ht="15" customHeight="1"/>
    <row r="3247" customFormat="1" ht="12" customHeight="1"/>
    <row r="3248" customFormat="1" ht="15" customHeight="1"/>
    <row r="3249" customFormat="1" ht="15" customHeight="1"/>
    <row r="3250" customFormat="1" ht="15" customHeight="1"/>
    <row r="3251" customFormat="1" ht="15" customHeight="1"/>
    <row r="3252" customFormat="1" ht="15" customHeight="1"/>
    <row r="3253" customFormat="1" ht="15" customHeight="1"/>
    <row r="3254" customFormat="1" ht="15" customHeight="1"/>
    <row r="3255" customFormat="1" ht="15" customHeight="1"/>
    <row r="3256" customFormat="1" ht="15" customHeight="1"/>
    <row r="3257" customFormat="1" ht="15" customHeight="1"/>
    <row r="3258" customFormat="1" ht="15" customHeight="1"/>
    <row r="3259" customFormat="1" ht="15" customHeight="1"/>
    <row r="3260" customFormat="1" ht="15" customHeight="1"/>
    <row r="3261" customFormat="1" ht="15" customHeight="1"/>
    <row r="3262" customFormat="1" ht="15" customHeight="1"/>
    <row r="3263" customFormat="1" ht="15" customHeight="1"/>
    <row r="3264" customFormat="1" ht="15" customHeight="1"/>
    <row r="3265" customFormat="1" ht="12" customHeight="1"/>
    <row r="3266" customFormat="1" ht="12" customHeight="1"/>
    <row r="3267" customFormat="1" ht="15" customHeight="1"/>
    <row r="3268" customFormat="1" ht="15" customHeight="1"/>
    <row r="3269" customFormat="1" ht="15" customHeight="1"/>
    <row r="3270" customFormat="1" ht="15" customHeight="1"/>
    <row r="3271" customFormat="1" ht="15" customHeight="1"/>
    <row r="3272" customFormat="1" ht="15" customHeight="1"/>
    <row r="3273" customFormat="1" ht="15" customHeight="1"/>
    <row r="3274" customFormat="1" ht="15" customHeight="1"/>
    <row r="3275" customFormat="1" ht="15" customHeight="1"/>
    <row r="3276" customFormat="1" ht="15" customHeight="1"/>
    <row r="3277" customFormat="1" ht="15" customHeight="1"/>
    <row r="3278" customFormat="1" ht="15" customHeight="1"/>
    <row r="3279" customFormat="1" ht="15" customHeight="1"/>
    <row r="3280" customFormat="1" ht="15" customHeight="1"/>
    <row r="3281" customFormat="1" ht="15" customHeight="1"/>
    <row r="3282" customFormat="1" ht="15" customHeight="1"/>
    <row r="3283" customFormat="1" ht="15" customHeight="1"/>
    <row r="3284" customFormat="1" ht="12" customHeight="1"/>
    <row r="3285" customFormat="1" ht="15" customHeight="1"/>
    <row r="3286" customFormat="1" ht="15" customHeight="1"/>
    <row r="3287" customFormat="1" ht="15" customHeight="1"/>
    <row r="3288" customFormat="1" ht="15" customHeight="1"/>
    <row r="3289" customFormat="1" ht="15" customHeight="1"/>
    <row r="3290" customFormat="1" ht="15" customHeight="1"/>
    <row r="3291" customFormat="1" ht="15" customHeight="1"/>
    <row r="3292" customFormat="1" ht="15" customHeight="1"/>
    <row r="3293" customFormat="1" ht="15" customHeight="1"/>
    <row r="3294" customFormat="1" ht="15" customHeight="1"/>
    <row r="3295" customFormat="1" ht="15" customHeight="1"/>
    <row r="3296" customFormat="1" ht="15" customHeight="1"/>
    <row r="3297" customFormat="1" ht="15" customHeight="1"/>
    <row r="3298" customFormat="1" ht="15" customHeight="1"/>
    <row r="3299" customFormat="1" ht="15" customHeight="1"/>
    <row r="3300" customFormat="1" ht="15" customHeight="1"/>
    <row r="3301" customFormat="1" ht="15" customHeight="1"/>
    <row r="3302" customFormat="1" ht="12" customHeight="1"/>
    <row r="3303" customFormat="1" ht="15" customHeight="1"/>
    <row r="3304" customFormat="1" ht="15" customHeight="1"/>
    <row r="3305" customFormat="1" ht="15" customHeight="1"/>
    <row r="3306" customFormat="1" ht="15" customHeight="1"/>
    <row r="3307" customFormat="1" ht="15" customHeight="1"/>
    <row r="3308" customFormat="1" ht="15" customHeight="1"/>
    <row r="3309" customFormat="1" ht="15" customHeight="1"/>
    <row r="3310" customFormat="1" ht="15" customHeight="1"/>
    <row r="3311" customFormat="1" ht="15" customHeight="1"/>
    <row r="3312" customFormat="1" ht="15" customHeight="1"/>
    <row r="3313" customFormat="1" ht="15" customHeight="1"/>
    <row r="3314" customFormat="1" ht="15" customHeight="1"/>
    <row r="3315" customFormat="1" ht="15" customHeight="1"/>
    <row r="3316" customFormat="1" ht="15" customHeight="1"/>
    <row r="3317" customFormat="1" ht="15" customHeight="1"/>
    <row r="3318" customFormat="1" ht="15" customHeight="1"/>
    <row r="3319" customFormat="1" ht="15" customHeight="1"/>
    <row r="3320" customFormat="1" ht="12" customHeight="1"/>
    <row r="3321" customFormat="1" ht="15" customHeight="1"/>
    <row r="3322" customFormat="1" ht="15" customHeight="1"/>
    <row r="3323" customFormat="1" ht="15" customHeight="1"/>
    <row r="3324" customFormat="1" ht="15" customHeight="1"/>
    <row r="3325" customFormat="1" ht="15" customHeight="1"/>
    <row r="3326" customFormat="1" ht="15" customHeight="1"/>
    <row r="3327" customFormat="1" ht="15" customHeight="1"/>
    <row r="3328" customFormat="1" ht="15" customHeight="1"/>
    <row r="3329" customFormat="1" ht="15" customHeight="1"/>
    <row r="3330" customFormat="1" ht="15" customHeight="1"/>
    <row r="3331" customFormat="1" ht="15" customHeight="1"/>
    <row r="3332" customFormat="1" ht="15" customHeight="1"/>
    <row r="3333" customFormat="1" ht="15" customHeight="1"/>
    <row r="3334" customFormat="1" ht="15" customHeight="1"/>
    <row r="3335" customFormat="1" ht="15" customHeight="1"/>
    <row r="3336" customFormat="1" ht="15" customHeight="1"/>
    <row r="3337" customFormat="1" ht="15" customHeight="1"/>
    <row r="3338" customFormat="1" ht="12" customHeight="1"/>
    <row r="3339" customFormat="1" ht="15" customHeight="1"/>
    <row r="3340" customFormat="1" ht="15" customHeight="1"/>
    <row r="3341" customFormat="1" ht="15" customHeight="1"/>
    <row r="3342" customFormat="1" ht="15" customHeight="1"/>
    <row r="3343" customFormat="1" ht="15" customHeight="1"/>
    <row r="3344" customFormat="1" ht="15" customHeight="1"/>
    <row r="3345" customFormat="1" ht="15" customHeight="1"/>
    <row r="3346" customFormat="1" ht="15" customHeight="1"/>
    <row r="3347" customFormat="1" ht="15" customHeight="1"/>
    <row r="3348" customFormat="1" ht="15" customHeight="1"/>
    <row r="3349" customFormat="1" ht="15" customHeight="1"/>
    <row r="3350" customFormat="1" ht="15" customHeight="1"/>
    <row r="3351" customFormat="1" ht="15" customHeight="1"/>
    <row r="3352" customFormat="1" ht="15" customHeight="1"/>
    <row r="3353" customFormat="1" ht="15" customHeight="1"/>
    <row r="3354" customFormat="1" ht="15" customHeight="1"/>
    <row r="3355" customFormat="1" ht="15" customHeight="1"/>
    <row r="3356" customFormat="1" ht="12" customHeight="1"/>
    <row r="3357" customFormat="1" ht="15" customHeight="1"/>
    <row r="3358" customFormat="1" ht="15" customHeight="1"/>
    <row r="3359" customFormat="1" ht="15" customHeight="1"/>
    <row r="3360" customFormat="1" ht="15" customHeight="1"/>
    <row r="3361" customFormat="1" ht="15" customHeight="1"/>
    <row r="3362" customFormat="1" ht="15" customHeight="1"/>
    <row r="3363" customFormat="1" ht="15" customHeight="1"/>
    <row r="3364" customFormat="1" ht="15" customHeight="1"/>
    <row r="3365" customFormat="1" ht="15" customHeight="1"/>
    <row r="3366" customFormat="1" ht="15" customHeight="1"/>
    <row r="3367" customFormat="1" ht="15" customHeight="1"/>
    <row r="3368" customFormat="1" ht="15" customHeight="1"/>
    <row r="3369" customFormat="1" ht="15" customHeight="1"/>
    <row r="3370" customFormat="1" ht="15" customHeight="1"/>
    <row r="3371" customFormat="1" ht="15" customHeight="1"/>
    <row r="3372" customFormat="1" ht="15" customHeight="1"/>
    <row r="3373" customFormat="1" ht="15" customHeight="1"/>
    <row r="3374" customFormat="1" ht="12" customHeight="1"/>
    <row r="3375" customFormat="1" ht="15" customHeight="1"/>
    <row r="3376" customFormat="1" ht="15" customHeight="1"/>
    <row r="3377" customFormat="1" ht="15" customHeight="1"/>
    <row r="3378" customFormat="1" ht="15" customHeight="1"/>
    <row r="3379" customFormat="1" ht="15" customHeight="1"/>
    <row r="3380" customFormat="1" ht="15" customHeight="1"/>
    <row r="3381" customFormat="1" ht="15" customHeight="1"/>
    <row r="3382" customFormat="1" ht="15" customHeight="1"/>
    <row r="3383" customFormat="1" ht="15" customHeight="1"/>
    <row r="3384" customFormat="1" ht="15" customHeight="1"/>
    <row r="3385" customFormat="1" ht="15" customHeight="1"/>
    <row r="3386" customFormat="1" ht="15" customHeight="1"/>
    <row r="3387" customFormat="1" ht="15" customHeight="1"/>
    <row r="3388" customFormat="1" ht="15" customHeight="1"/>
    <row r="3389" customFormat="1" ht="15" customHeight="1"/>
    <row r="3390" customFormat="1" ht="15" customHeight="1"/>
    <row r="3391" customFormat="1" ht="15" customHeight="1"/>
    <row r="3392" customFormat="1" ht="15" customHeight="1"/>
    <row r="3393" spans="2:32" ht="15" customHeight="1">
      <c r="B3393" s="247"/>
      <c r="C3393" s="247"/>
      <c r="D3393" s="247"/>
      <c r="E3393" s="247"/>
      <c r="F3393" s="247"/>
      <c r="G3393" s="247"/>
      <c r="H3393" s="247"/>
      <c r="I3393" s="247"/>
      <c r="J3393" s="247"/>
      <c r="K3393" s="247"/>
      <c r="L3393" s="247"/>
      <c r="M3393" s="247"/>
      <c r="N3393" s="247"/>
      <c r="O3393" s="247"/>
      <c r="P3393" s="247"/>
      <c r="Q3393" s="247"/>
      <c r="R3393" s="247"/>
      <c r="S3393" s="247"/>
      <c r="T3393" s="247"/>
      <c r="U3393" s="247"/>
      <c r="V3393" s="247"/>
      <c r="W3393" s="247"/>
      <c r="X3393" s="247"/>
      <c r="Y3393" s="247"/>
      <c r="Z3393" s="247"/>
      <c r="AA3393" s="247"/>
      <c r="AB3393" s="247"/>
      <c r="AC3393" s="247"/>
      <c r="AD3393" s="247"/>
      <c r="AE3393" s="247"/>
      <c r="AF3393" s="247"/>
    </row>
    <row r="3394" spans="2:32" ht="12" customHeight="1"/>
    <row r="3395" spans="2:32" ht="12" customHeight="1"/>
    <row r="3396" spans="2:32" ht="12" customHeight="1"/>
    <row r="3397" spans="2:32" ht="12" customHeight="1"/>
    <row r="3398" spans="2:32" ht="12" customHeight="1"/>
    <row r="3399" spans="2:32" ht="12" customHeight="1"/>
    <row r="3400" spans="2:32" ht="12" customHeight="1"/>
    <row r="3401" spans="2:32" ht="12" customHeight="1"/>
    <row r="3402" spans="2:32" ht="12" customHeight="1"/>
    <row r="3403" spans="2:32" ht="12" customHeight="1"/>
    <row r="3404" spans="2:32" ht="12" customHeight="1"/>
    <row r="3405" spans="2:32" ht="12" customHeight="1"/>
    <row r="3406" spans="2:32" ht="12" customHeight="1"/>
    <row r="3407" spans="2:32" ht="12" customHeight="1"/>
    <row r="3408" spans="2:32" ht="12" customHeight="1"/>
    <row r="3409" customFormat="1" ht="12" customHeight="1"/>
    <row r="3410" customFormat="1" ht="12" customHeight="1"/>
    <row r="3411" customFormat="1" ht="12" customHeight="1"/>
    <row r="3412" customFormat="1" ht="12" customHeight="1"/>
    <row r="3413" customFormat="1" ht="12" customHeight="1"/>
    <row r="3414" customFormat="1" ht="12" customHeight="1"/>
    <row r="3415" customFormat="1" ht="12" customHeight="1"/>
    <row r="3416" customFormat="1" ht="12" customHeight="1"/>
    <row r="3417" customFormat="1" ht="12" customHeight="1"/>
    <row r="3418" customFormat="1" ht="12" customHeight="1"/>
    <row r="3419" customFormat="1" ht="12" customHeight="1"/>
    <row r="3420" customFormat="1" ht="12" customHeight="1"/>
    <row r="3421" customFormat="1" ht="12" customHeight="1"/>
    <row r="3422" customFormat="1" ht="12" customHeight="1"/>
    <row r="3423" customFormat="1" ht="12" customHeight="1"/>
    <row r="3424" customFormat="1" ht="12" customHeight="1"/>
    <row r="3425" customFormat="1" ht="15" customHeight="1"/>
    <row r="3426" customFormat="1" ht="15" customHeight="1"/>
    <row r="3427" customFormat="1" ht="15" customHeight="1"/>
    <row r="3428" customFormat="1" ht="15" customHeight="1"/>
    <row r="3429" customFormat="1" ht="15" customHeight="1"/>
    <row r="3430" customFormat="1" ht="15" customHeight="1"/>
    <row r="3431" customFormat="1" ht="15" customHeight="1"/>
    <row r="3432" customFormat="1" ht="15" customHeight="1"/>
    <row r="3433" customFormat="1" ht="15" customHeight="1"/>
    <row r="3434" customFormat="1" ht="15" customHeight="1"/>
    <row r="3435" customFormat="1" ht="12" customHeight="1"/>
    <row r="3436" customFormat="1" ht="15" customHeight="1"/>
    <row r="3437" customFormat="1" ht="15" customHeight="1"/>
    <row r="3438" customFormat="1" ht="15" customHeight="1"/>
    <row r="3439" customFormat="1" ht="15" customHeight="1"/>
    <row r="3440" customFormat="1" ht="15" customHeight="1"/>
    <row r="3441" customFormat="1" ht="15" customHeight="1"/>
    <row r="3442" customFormat="1" ht="15" customHeight="1"/>
    <row r="3443" customFormat="1" ht="15" customHeight="1"/>
    <row r="3444" customFormat="1" ht="15" customHeight="1"/>
    <row r="3445" customFormat="1" ht="15" customHeight="1"/>
    <row r="3446" customFormat="1" ht="15" customHeight="1"/>
    <row r="3447" customFormat="1" ht="15" customHeight="1"/>
    <row r="3448" customFormat="1" ht="15" customHeight="1"/>
    <row r="3449" customFormat="1" ht="15" customHeight="1"/>
    <row r="3450" customFormat="1" ht="15" customHeight="1"/>
    <row r="3451" customFormat="1" ht="15" customHeight="1"/>
    <row r="3452" customFormat="1" ht="12" customHeight="1"/>
    <row r="3453" customFormat="1" ht="15" customHeight="1"/>
    <row r="3454" customFormat="1" ht="15" customHeight="1"/>
    <row r="3455" customFormat="1" ht="12" customHeight="1"/>
    <row r="3456" customFormat="1" ht="15" customHeight="1"/>
    <row r="3457" customFormat="1" ht="15" customHeight="1"/>
    <row r="3458" customFormat="1" ht="15" customHeight="1"/>
    <row r="3459" customFormat="1" ht="15" customHeight="1"/>
    <row r="3460" customFormat="1" ht="15" customHeight="1"/>
    <row r="3461" customFormat="1" ht="12" customHeight="1"/>
    <row r="3462" customFormat="1" ht="15" customHeight="1"/>
    <row r="3463" customFormat="1" ht="15" customHeight="1"/>
    <row r="3464" customFormat="1" ht="15" customHeight="1"/>
    <row r="3465" customFormat="1" ht="15" customHeight="1"/>
    <row r="3466" customFormat="1" ht="15" customHeight="1"/>
    <row r="3467" customFormat="1" ht="15" customHeight="1"/>
    <row r="3468" customFormat="1" ht="15" customHeight="1"/>
    <row r="3469" customFormat="1" ht="15" customHeight="1"/>
    <row r="3470" customFormat="1" ht="15" customHeight="1"/>
    <row r="3471" customFormat="1" ht="15" customHeight="1"/>
    <row r="3472" customFormat="1" ht="15" customHeight="1"/>
    <row r="3473" customFormat="1" ht="15" customHeight="1"/>
    <row r="3474" customFormat="1" ht="15" customHeight="1"/>
    <row r="3475" customFormat="1" ht="15" customHeight="1"/>
    <row r="3476" customFormat="1" ht="15" customHeight="1"/>
    <row r="3477" customFormat="1" ht="15" customHeight="1"/>
    <row r="3478" customFormat="1" ht="12" customHeight="1"/>
    <row r="3479" customFormat="1" ht="15" customHeight="1"/>
    <row r="3480" customFormat="1" ht="15" customHeight="1"/>
    <row r="3481" customFormat="1" ht="12" customHeight="1"/>
    <row r="3482" customFormat="1" ht="15" customHeight="1"/>
    <row r="3483" customFormat="1" ht="15" customHeight="1"/>
    <row r="3484" customFormat="1" ht="15" customHeight="1"/>
    <row r="3485" customFormat="1" ht="12" customHeight="1"/>
    <row r="3486" customFormat="1" ht="15" customHeight="1"/>
    <row r="3487" customFormat="1" ht="15" customHeight="1"/>
    <row r="3488" customFormat="1" ht="15" customHeight="1"/>
    <row r="3489" spans="2:32" ht="15" customHeight="1"/>
    <row r="3490" spans="2:32" ht="15" customHeight="1"/>
    <row r="3491" spans="2:32" ht="15" customHeight="1"/>
    <row r="3492" spans="2:32" ht="15" customHeight="1"/>
    <row r="3493" spans="2:32" ht="15" customHeight="1"/>
    <row r="3494" spans="2:32" ht="15" customHeight="1"/>
    <row r="3495" spans="2:32" ht="15" customHeight="1"/>
    <row r="3496" spans="2:32" ht="12" customHeight="1"/>
    <row r="3497" spans="2:32" ht="15" customHeight="1"/>
    <row r="3498" spans="2:32" ht="15" customHeight="1"/>
    <row r="3499" spans="2:32" ht="12" customHeight="1"/>
    <row r="3500" spans="2:32" ht="15" customHeight="1"/>
    <row r="3501" spans="2:32" ht="15" customHeight="1"/>
    <row r="3502" spans="2:32" ht="15" customHeight="1">
      <c r="B3502" s="247"/>
      <c r="C3502" s="247"/>
      <c r="D3502" s="247"/>
      <c r="E3502" s="247"/>
      <c r="F3502" s="247"/>
      <c r="G3502" s="247"/>
      <c r="H3502" s="247"/>
      <c r="I3502" s="247"/>
      <c r="J3502" s="247"/>
      <c r="K3502" s="247"/>
      <c r="L3502" s="247"/>
      <c r="M3502" s="247"/>
      <c r="N3502" s="247"/>
      <c r="O3502" s="247"/>
      <c r="P3502" s="247"/>
      <c r="Q3502" s="247"/>
      <c r="R3502" s="247"/>
      <c r="S3502" s="247"/>
      <c r="T3502" s="247"/>
      <c r="U3502" s="247"/>
      <c r="V3502" s="247"/>
      <c r="W3502" s="247"/>
      <c r="X3502" s="247"/>
      <c r="Y3502" s="247"/>
      <c r="Z3502" s="247"/>
      <c r="AA3502" s="247"/>
      <c r="AB3502" s="247"/>
      <c r="AC3502" s="247"/>
      <c r="AD3502" s="247"/>
      <c r="AE3502" s="247"/>
      <c r="AF3502" s="247"/>
    </row>
    <row r="3503" spans="2:32" ht="15" customHeight="1"/>
    <row r="3504" spans="2:32" ht="15" customHeight="1"/>
    <row r="3505" customFormat="1" ht="15" customHeight="1"/>
    <row r="3506" customFormat="1" ht="15" customHeight="1"/>
    <row r="3507" customFormat="1" ht="15" customHeight="1"/>
    <row r="3508" customFormat="1" ht="15" customHeight="1"/>
    <row r="3509" customFormat="1" ht="15" customHeight="1"/>
    <row r="3510" customFormat="1" ht="15" customHeight="1"/>
    <row r="3511" customFormat="1" ht="12" customHeight="1"/>
    <row r="3512" customFormat="1" ht="12" customHeight="1"/>
    <row r="3513" customFormat="1" ht="12" customHeight="1"/>
    <row r="3514" customFormat="1" ht="12" customHeight="1"/>
    <row r="3515" customFormat="1" ht="12" customHeight="1"/>
    <row r="3516" customFormat="1" ht="12" customHeight="1"/>
    <row r="3517" customFormat="1" ht="12" customHeight="1"/>
    <row r="3518" customFormat="1" ht="12" customHeight="1"/>
    <row r="3519" customFormat="1" ht="12" customHeight="1"/>
    <row r="3520" customFormat="1" ht="12" customHeight="1"/>
    <row r="3521" customFormat="1" ht="12" customHeight="1"/>
    <row r="3522" customFormat="1" ht="12" customHeight="1"/>
    <row r="3523" customFormat="1" ht="12" customHeight="1"/>
    <row r="3524" customFormat="1" ht="12" customHeight="1"/>
    <row r="3525" customFormat="1" ht="12" customHeight="1"/>
    <row r="3526" customFormat="1" ht="12" customHeight="1"/>
    <row r="3527" customFormat="1" ht="12" customHeight="1"/>
    <row r="3528" customFormat="1" ht="12" customHeight="1"/>
    <row r="3529" customFormat="1" ht="12" customHeight="1"/>
    <row r="3530" customFormat="1" ht="12" customHeight="1"/>
    <row r="3531" customFormat="1" ht="12" customHeight="1"/>
    <row r="3532" customFormat="1" ht="12" customHeight="1"/>
    <row r="3533" customFormat="1" ht="12" customHeight="1"/>
    <row r="3534" customFormat="1" ht="12" customHeight="1"/>
    <row r="3535" customFormat="1" ht="12" customHeight="1"/>
    <row r="3536" customFormat="1" ht="12" customHeight="1"/>
    <row r="3537" customFormat="1" ht="12" customHeight="1"/>
    <row r="3538" customFormat="1" ht="12" customHeight="1"/>
    <row r="3539" customFormat="1" ht="12" customHeight="1"/>
    <row r="3540" customFormat="1" ht="12" customHeight="1"/>
    <row r="3541" customFormat="1" ht="12" customHeight="1"/>
    <row r="3542" customFormat="1" ht="12" customHeight="1"/>
    <row r="3543" customFormat="1" ht="12" customHeight="1"/>
    <row r="3544" customFormat="1" ht="12" customHeight="1"/>
    <row r="3545" customFormat="1" ht="12" customHeight="1"/>
    <row r="3546" customFormat="1" ht="12" customHeight="1"/>
    <row r="3547" customFormat="1" ht="12" customHeight="1"/>
    <row r="3548" customFormat="1" ht="12" customHeight="1"/>
    <row r="3549" customFormat="1" ht="12" customHeight="1"/>
    <row r="3550" customFormat="1" ht="15" customHeight="1"/>
    <row r="3551" customFormat="1" ht="15" customHeight="1"/>
    <row r="3552" customFormat="1" ht="15" customHeight="1"/>
    <row r="3553" customFormat="1" ht="15" customHeight="1"/>
    <row r="3554" customFormat="1" ht="15" customHeight="1"/>
    <row r="3555" customFormat="1" ht="15" customHeight="1"/>
    <row r="3556" customFormat="1" ht="15" customHeight="1"/>
    <row r="3557" customFormat="1" ht="15" customHeight="1"/>
    <row r="3558" customFormat="1" ht="15" customHeight="1"/>
    <row r="3559" customFormat="1" ht="15" customHeight="1"/>
    <row r="3560" customFormat="1" ht="12" customHeight="1"/>
    <row r="3561" customFormat="1" ht="15" customHeight="1"/>
    <row r="3562" customFormat="1" ht="15" customHeight="1"/>
    <row r="3563" customFormat="1" ht="15" customHeight="1"/>
    <row r="3564" customFormat="1" ht="15" customHeight="1"/>
    <row r="3565" customFormat="1" ht="15" customHeight="1"/>
    <row r="3566" customFormat="1" ht="15" customHeight="1"/>
    <row r="3567" customFormat="1" ht="15" customHeight="1"/>
    <row r="3568" customFormat="1" ht="15" customHeight="1"/>
    <row r="3569" customFormat="1" ht="15" customHeight="1"/>
    <row r="3570" customFormat="1" ht="15" customHeight="1"/>
    <row r="3571" customFormat="1" ht="15" customHeight="1"/>
    <row r="3572" customFormat="1" ht="15" customHeight="1"/>
    <row r="3573" customFormat="1" ht="15" customHeight="1"/>
    <row r="3574" customFormat="1" ht="15" customHeight="1"/>
    <row r="3575" customFormat="1" ht="15" customHeight="1"/>
    <row r="3576" customFormat="1" ht="15" customHeight="1"/>
    <row r="3577" customFormat="1" ht="12" customHeight="1"/>
    <row r="3578" customFormat="1" ht="15" customHeight="1"/>
    <row r="3579" customFormat="1" ht="15" customHeight="1"/>
    <row r="3580" customFormat="1" ht="12" customHeight="1"/>
    <row r="3581" customFormat="1" ht="15" customHeight="1"/>
    <row r="3582" customFormat="1" ht="15" customHeight="1"/>
    <row r="3583" customFormat="1" ht="15" customHeight="1"/>
    <row r="3584" customFormat="1" ht="15" customHeight="1"/>
    <row r="3585" customFormat="1" ht="15" customHeight="1"/>
    <row r="3586" customFormat="1" ht="12" customHeight="1"/>
    <row r="3587" customFormat="1" ht="15" customHeight="1"/>
    <row r="3588" customFormat="1" ht="15" customHeight="1"/>
    <row r="3589" customFormat="1" ht="15" customHeight="1"/>
    <row r="3590" customFormat="1" ht="15" customHeight="1"/>
    <row r="3591" customFormat="1" ht="15" customHeight="1"/>
    <row r="3592" customFormat="1" ht="15" customHeight="1"/>
    <row r="3593" customFormat="1" ht="15" customHeight="1"/>
    <row r="3594" customFormat="1" ht="15" customHeight="1"/>
    <row r="3595" customFormat="1" ht="15" customHeight="1"/>
    <row r="3596" customFormat="1" ht="15" customHeight="1"/>
    <row r="3597" customFormat="1" ht="15" customHeight="1"/>
    <row r="3598" customFormat="1" ht="15" customHeight="1"/>
    <row r="3599" customFormat="1" ht="15" customHeight="1"/>
    <row r="3600" customFormat="1" ht="15" customHeight="1"/>
    <row r="3601" customFormat="1" ht="15" customHeight="1"/>
    <row r="3602" customFormat="1" ht="15" customHeight="1"/>
    <row r="3603" customFormat="1" ht="12" customHeight="1"/>
    <row r="3604" customFormat="1" ht="15" customHeight="1"/>
    <row r="3605" customFormat="1" ht="15" customHeight="1"/>
    <row r="3606" customFormat="1" ht="12" customHeight="1"/>
    <row r="3607" customFormat="1" ht="15" customHeight="1"/>
    <row r="3608" customFormat="1" ht="15" customHeight="1"/>
    <row r="3609" customFormat="1" ht="15" customHeight="1"/>
    <row r="3610" customFormat="1" ht="12" customHeight="1"/>
    <row r="3611" customFormat="1" ht="15" customHeight="1"/>
    <row r="3612" customFormat="1" ht="15" customHeight="1"/>
    <row r="3613" customFormat="1" ht="15" customHeight="1"/>
    <row r="3614" customFormat="1" ht="15" customHeight="1"/>
    <row r="3615" customFormat="1" ht="15" customHeight="1"/>
    <row r="3616" customFormat="1" ht="15" customHeight="1"/>
    <row r="3617" spans="2:32" ht="15" customHeight="1"/>
    <row r="3618" spans="2:32" ht="15" customHeight="1"/>
    <row r="3619" spans="2:32" ht="15" customHeight="1"/>
    <row r="3620" spans="2:32" ht="15" customHeight="1"/>
    <row r="3621" spans="2:32" ht="12" customHeight="1"/>
    <row r="3622" spans="2:32" ht="15" customHeight="1"/>
    <row r="3623" spans="2:32" ht="15" customHeight="1"/>
    <row r="3624" spans="2:32" ht="12" customHeight="1"/>
    <row r="3625" spans="2:32" ht="15" customHeight="1"/>
    <row r="3626" spans="2:32" ht="15" customHeight="1"/>
    <row r="3627" spans="2:32" ht="15" customHeight="1">
      <c r="B3627" s="247"/>
      <c r="C3627" s="247"/>
      <c r="D3627" s="247"/>
      <c r="E3627" s="247"/>
      <c r="F3627" s="247"/>
      <c r="G3627" s="247"/>
      <c r="H3627" s="247"/>
      <c r="I3627" s="247"/>
      <c r="J3627" s="247"/>
      <c r="K3627" s="247"/>
      <c r="L3627" s="247"/>
      <c r="M3627" s="247"/>
      <c r="N3627" s="247"/>
      <c r="O3627" s="247"/>
      <c r="P3627" s="247"/>
      <c r="Q3627" s="247"/>
      <c r="R3627" s="247"/>
      <c r="S3627" s="247"/>
      <c r="T3627" s="247"/>
      <c r="U3627" s="247"/>
      <c r="V3627" s="247"/>
      <c r="W3627" s="247"/>
      <c r="X3627" s="247"/>
      <c r="Y3627" s="247"/>
      <c r="Z3627" s="247"/>
      <c r="AA3627" s="247"/>
      <c r="AB3627" s="247"/>
      <c r="AC3627" s="247"/>
      <c r="AD3627" s="247"/>
      <c r="AE3627" s="247"/>
      <c r="AF3627" s="247"/>
    </row>
    <row r="3628" spans="2:32" ht="15" customHeight="1"/>
    <row r="3629" spans="2:32" ht="15" customHeight="1"/>
    <row r="3630" spans="2:32" ht="15" customHeight="1"/>
    <row r="3631" spans="2:32" ht="15" customHeight="1"/>
    <row r="3632" spans="2:32" ht="15" customHeight="1"/>
    <row r="3633" customFormat="1" ht="15" customHeight="1"/>
    <row r="3634" customFormat="1" ht="15" customHeight="1"/>
    <row r="3635" customFormat="1" ht="15" customHeight="1"/>
    <row r="3636" customFormat="1" ht="12" customHeight="1"/>
    <row r="3637" customFormat="1" ht="12" customHeight="1"/>
    <row r="3638" customFormat="1" ht="12" customHeight="1"/>
    <row r="3639" customFormat="1" ht="12" customHeight="1"/>
    <row r="3640" customFormat="1" ht="12" customHeight="1"/>
    <row r="3641" customFormat="1" ht="12" customHeight="1"/>
    <row r="3642" customFormat="1" ht="12" customHeight="1"/>
    <row r="3643" customFormat="1" ht="12" customHeight="1"/>
    <row r="3644" customFormat="1" ht="12" customHeight="1"/>
    <row r="3645" customFormat="1" ht="12" customHeight="1"/>
    <row r="3646" customFormat="1" ht="12" customHeight="1"/>
    <row r="3647" customFormat="1" ht="12" customHeight="1"/>
    <row r="3648" customFormat="1" ht="12" customHeight="1"/>
    <row r="3649" customFormat="1" ht="12" customHeight="1"/>
    <row r="3650" customFormat="1" ht="12" customHeight="1"/>
    <row r="3651" customFormat="1" ht="12" customHeight="1"/>
    <row r="3652" customFormat="1" ht="12" customHeight="1"/>
    <row r="3653" customFormat="1" ht="12" customHeight="1"/>
    <row r="3654" customFormat="1" ht="12" customHeight="1"/>
    <row r="3655" customFormat="1" ht="12" customHeight="1"/>
    <row r="3656" customFormat="1" ht="12" customHeight="1"/>
    <row r="3657" customFormat="1" ht="12" customHeight="1"/>
    <row r="3658" customFormat="1" ht="12" customHeight="1"/>
    <row r="3659" customFormat="1" ht="12" customHeight="1"/>
    <row r="3660" customFormat="1" ht="12" customHeight="1"/>
    <row r="3661" customFormat="1" ht="12" customHeight="1"/>
    <row r="3662" customFormat="1" ht="12" customHeight="1"/>
    <row r="3663" customFormat="1" ht="12" customHeight="1"/>
    <row r="3664" customFormat="1" ht="12" customHeight="1"/>
    <row r="3665" customFormat="1" ht="12" customHeight="1"/>
    <row r="3666" customFormat="1" ht="12" customHeight="1"/>
    <row r="3667" customFormat="1" ht="12" customHeight="1"/>
    <row r="3668" customFormat="1" ht="12" customHeight="1"/>
    <row r="3669" customFormat="1" ht="12" customHeight="1"/>
    <row r="3670" customFormat="1" ht="12" customHeight="1"/>
    <row r="3671" customFormat="1" ht="12" customHeight="1"/>
    <row r="3672" customFormat="1" ht="12" customHeight="1"/>
    <row r="3673" customFormat="1" ht="12" customHeight="1"/>
    <row r="3674" customFormat="1" ht="12" customHeight="1"/>
    <row r="3675" customFormat="1" ht="15" customHeight="1"/>
    <row r="3676" customFormat="1" ht="15" customHeight="1"/>
    <row r="3677" customFormat="1" ht="15" customHeight="1"/>
    <row r="3678" customFormat="1" ht="15" customHeight="1"/>
    <row r="3679" customFormat="1" ht="15" customHeight="1"/>
    <row r="3680" customFormat="1" ht="15" customHeight="1"/>
    <row r="3681" customFormat="1" ht="15" customHeight="1"/>
    <row r="3682" customFormat="1" ht="15" customHeight="1"/>
    <row r="3683" customFormat="1" ht="15" customHeight="1"/>
    <row r="3684" customFormat="1" ht="15" customHeight="1"/>
    <row r="3685" customFormat="1" ht="12" customHeight="1"/>
    <row r="3686" customFormat="1" ht="15" customHeight="1"/>
    <row r="3687" customFormat="1" ht="15" customHeight="1"/>
    <row r="3688" customFormat="1" ht="15" customHeight="1"/>
    <row r="3689" customFormat="1" ht="15" customHeight="1"/>
    <row r="3690" customFormat="1" ht="15" customHeight="1"/>
    <row r="3691" customFormat="1" ht="15" customHeight="1"/>
    <row r="3692" customFormat="1" ht="15" customHeight="1"/>
    <row r="3693" customFormat="1" ht="15" customHeight="1"/>
    <row r="3694" customFormat="1" ht="15" customHeight="1"/>
    <row r="3695" customFormat="1" ht="15" customHeight="1"/>
    <row r="3696" customFormat="1" ht="15" customHeight="1"/>
    <row r="3697" customFormat="1" ht="15" customHeight="1"/>
    <row r="3698" customFormat="1" ht="15" customHeight="1"/>
    <row r="3699" customFormat="1" ht="15" customHeight="1"/>
    <row r="3700" customFormat="1" ht="15" customHeight="1"/>
    <row r="3701" customFormat="1" ht="15" customHeight="1"/>
    <row r="3702" customFormat="1" ht="12" customHeight="1"/>
    <row r="3703" customFormat="1" ht="15" customHeight="1"/>
    <row r="3704" customFormat="1" ht="15" customHeight="1"/>
    <row r="3705" customFormat="1" ht="12" customHeight="1"/>
    <row r="3706" customFormat="1" ht="15" customHeight="1"/>
    <row r="3707" customFormat="1" ht="15" customHeight="1"/>
    <row r="3708" customFormat="1" ht="15" customHeight="1"/>
    <row r="3709" customFormat="1" ht="15" customHeight="1"/>
    <row r="3710" customFormat="1" ht="15" customHeight="1"/>
    <row r="3711" customFormat="1" ht="12" customHeight="1"/>
    <row r="3712" customFormat="1" ht="15" customHeight="1"/>
    <row r="3713" customFormat="1" ht="15" customHeight="1"/>
    <row r="3714" customFormat="1" ht="15" customHeight="1"/>
    <row r="3715" customFormat="1" ht="15" customHeight="1"/>
    <row r="3716" customFormat="1" ht="15" customHeight="1"/>
    <row r="3717" customFormat="1" ht="15" customHeight="1"/>
    <row r="3718" customFormat="1" ht="15" customHeight="1"/>
    <row r="3719" customFormat="1" ht="15" customHeight="1"/>
    <row r="3720" customFormat="1" ht="15" customHeight="1"/>
    <row r="3721" customFormat="1" ht="15" customHeight="1"/>
    <row r="3722" customFormat="1" ht="15" customHeight="1"/>
    <row r="3723" customFormat="1" ht="15" customHeight="1"/>
    <row r="3724" customFormat="1" ht="15" customHeight="1"/>
    <row r="3725" customFormat="1" ht="15" customHeight="1"/>
    <row r="3726" customFormat="1" ht="15" customHeight="1"/>
    <row r="3727" customFormat="1" ht="15" customHeight="1"/>
    <row r="3728" customFormat="1" ht="12" customHeight="1"/>
    <row r="3729" customFormat="1" ht="15" customHeight="1"/>
    <row r="3730" customFormat="1" ht="15" customHeight="1"/>
    <row r="3731" customFormat="1" ht="12" customHeight="1"/>
    <row r="3732" customFormat="1" ht="15" customHeight="1"/>
    <row r="3733" customFormat="1" ht="15" customHeight="1"/>
    <row r="3734" customFormat="1" ht="15" customHeight="1"/>
    <row r="3735" customFormat="1" ht="12" customHeight="1"/>
    <row r="3736" customFormat="1" ht="15" customHeight="1"/>
    <row r="3737" customFormat="1" ht="15" customHeight="1"/>
    <row r="3738" customFormat="1" ht="15" customHeight="1"/>
    <row r="3739" customFormat="1" ht="15" customHeight="1"/>
    <row r="3740" customFormat="1" ht="15" customHeight="1"/>
    <row r="3741" customFormat="1" ht="15" customHeight="1"/>
    <row r="3742" customFormat="1" ht="15" customHeight="1"/>
    <row r="3743" customFormat="1" ht="15" customHeight="1"/>
    <row r="3744" customFormat="1" ht="15" customHeight="1"/>
    <row r="3745" spans="2:32" ht="15" customHeight="1"/>
    <row r="3746" spans="2:32" ht="12" customHeight="1"/>
    <row r="3747" spans="2:32" ht="15" customHeight="1"/>
    <row r="3748" spans="2:32" ht="15" customHeight="1"/>
    <row r="3749" spans="2:32" ht="12" customHeight="1"/>
    <row r="3750" spans="2:32" ht="15" customHeight="1"/>
    <row r="3751" spans="2:32" ht="15" customHeight="1"/>
    <row r="3752" spans="2:32" ht="15" customHeight="1">
      <c r="B3752" s="247"/>
      <c r="C3752" s="247"/>
      <c r="D3752" s="247"/>
      <c r="E3752" s="247"/>
      <c r="F3752" s="247"/>
      <c r="G3752" s="247"/>
      <c r="H3752" s="247"/>
      <c r="I3752" s="247"/>
      <c r="J3752" s="247"/>
      <c r="K3752" s="247"/>
      <c r="L3752" s="247"/>
      <c r="M3752" s="247"/>
      <c r="N3752" s="247"/>
      <c r="O3752" s="247"/>
      <c r="P3752" s="247"/>
      <c r="Q3752" s="247"/>
      <c r="R3752" s="247"/>
      <c r="S3752" s="247"/>
      <c r="T3752" s="247"/>
      <c r="U3752" s="247"/>
      <c r="V3752" s="247"/>
      <c r="W3752" s="247"/>
      <c r="X3752" s="247"/>
      <c r="Y3752" s="247"/>
      <c r="Z3752" s="247"/>
      <c r="AA3752" s="247"/>
      <c r="AB3752" s="247"/>
      <c r="AC3752" s="247"/>
      <c r="AD3752" s="247"/>
      <c r="AE3752" s="247"/>
      <c r="AF3752" s="247"/>
    </row>
    <row r="3753" spans="2:32" ht="15" customHeight="1"/>
    <row r="3754" spans="2:32" ht="15" customHeight="1"/>
    <row r="3755" spans="2:32" ht="15" customHeight="1"/>
    <row r="3756" spans="2:32" ht="15" customHeight="1"/>
    <row r="3757" spans="2:32" ht="15" customHeight="1"/>
    <row r="3758" spans="2:32" ht="15" customHeight="1"/>
    <row r="3759" spans="2:32" ht="15" customHeight="1"/>
    <row r="3760" spans="2:32" ht="15" customHeight="1"/>
    <row r="3761" customFormat="1" ht="12" customHeight="1"/>
    <row r="3762" customFormat="1" ht="12" customHeight="1"/>
    <row r="3763" customFormat="1" ht="12" customHeight="1"/>
    <row r="3764" customFormat="1" ht="12" customHeight="1"/>
    <row r="3765" customFormat="1" ht="12" customHeight="1"/>
    <row r="3766" customFormat="1" ht="12" customHeight="1"/>
    <row r="3767" customFormat="1" ht="12" customHeight="1"/>
    <row r="3768" customFormat="1" ht="12" customHeight="1"/>
    <row r="3769" customFormat="1" ht="12" customHeight="1"/>
    <row r="3770" customFormat="1" ht="12" customHeight="1"/>
    <row r="3771" customFormat="1" ht="12" customHeight="1"/>
    <row r="3772" customFormat="1" ht="12" customHeight="1"/>
    <row r="3773" customFormat="1" ht="12" customHeight="1"/>
    <row r="3774" customFormat="1" ht="12" customHeight="1"/>
    <row r="3775" customFormat="1" ht="12" customHeight="1"/>
    <row r="3776" customFormat="1" ht="12" customHeight="1"/>
    <row r="3777" customFormat="1" ht="12" customHeight="1"/>
    <row r="3778" customFormat="1" ht="12" customHeight="1"/>
    <row r="3779" customFormat="1" ht="12" customHeight="1"/>
    <row r="3780" customFormat="1" ht="12" customHeight="1"/>
    <row r="3781" customFormat="1" ht="12" customHeight="1"/>
    <row r="3782" customFormat="1" ht="12" customHeight="1"/>
    <row r="3783" customFormat="1" ht="12" customHeight="1"/>
    <row r="3784" customFormat="1" ht="12" customHeight="1"/>
    <row r="3785" customFormat="1" ht="12" customHeight="1"/>
    <row r="3786" customFormat="1" ht="12" customHeight="1"/>
    <row r="3787" customFormat="1" ht="12" customHeight="1"/>
    <row r="3788" customFormat="1" ht="12" customHeight="1"/>
    <row r="3789" customFormat="1" ht="12" customHeight="1"/>
    <row r="3790" customFormat="1" ht="12" customHeight="1"/>
    <row r="3791" customFormat="1" ht="12" customHeight="1"/>
    <row r="3792" customFormat="1" ht="12" customHeight="1"/>
    <row r="3793" customFormat="1" ht="12" customHeight="1"/>
    <row r="3794" customFormat="1" ht="12" customHeight="1"/>
    <row r="3795" customFormat="1" ht="12" customHeight="1"/>
    <row r="3796" customFormat="1" ht="12" customHeight="1"/>
    <row r="3797" customFormat="1" ht="12" customHeight="1"/>
    <row r="3798" customFormat="1" ht="12" customHeight="1"/>
    <row r="3799" customFormat="1" ht="12" customHeight="1"/>
    <row r="3800" customFormat="1" ht="15" customHeight="1"/>
    <row r="3801" customFormat="1" ht="15" customHeight="1"/>
    <row r="3802" customFormat="1" ht="15" customHeight="1"/>
    <row r="3803" customFormat="1" ht="15" customHeight="1"/>
    <row r="3804" customFormat="1" ht="15" customHeight="1"/>
    <row r="3805" customFormat="1" ht="15" customHeight="1"/>
    <row r="3806" customFormat="1" ht="15" customHeight="1"/>
    <row r="3807" customFormat="1" ht="15" customHeight="1"/>
    <row r="3808" customFormat="1" ht="15" customHeight="1"/>
    <row r="3809" customFormat="1" ht="15" customHeight="1"/>
    <row r="3810" customFormat="1" ht="12" customHeight="1"/>
    <row r="3811" customFormat="1" ht="15" customHeight="1"/>
    <row r="3812" customFormat="1" ht="15" customHeight="1"/>
    <row r="3813" customFormat="1" ht="15" customHeight="1"/>
    <row r="3814" customFormat="1" ht="15" customHeight="1"/>
    <row r="3815" customFormat="1" ht="15" customHeight="1"/>
    <row r="3816" customFormat="1" ht="15" customHeight="1"/>
    <row r="3817" customFormat="1" ht="15" customHeight="1"/>
    <row r="3818" customFormat="1" ht="15" customHeight="1"/>
    <row r="3819" customFormat="1" ht="15" customHeight="1"/>
    <row r="3820" customFormat="1" ht="15" customHeight="1"/>
    <row r="3821" customFormat="1" ht="15" customHeight="1"/>
    <row r="3822" customFormat="1" ht="15" customHeight="1"/>
    <row r="3823" customFormat="1" ht="15" customHeight="1"/>
    <row r="3824" customFormat="1" ht="15" customHeight="1"/>
    <row r="3825" customFormat="1" ht="15" customHeight="1"/>
    <row r="3826" customFormat="1" ht="15" customHeight="1"/>
    <row r="3827" customFormat="1" ht="12" customHeight="1"/>
    <row r="3828" customFormat="1" ht="15" customHeight="1"/>
    <row r="3829" customFormat="1" ht="15" customHeight="1"/>
    <row r="3830" customFormat="1" ht="12" customHeight="1"/>
    <row r="3831" customFormat="1" ht="15" customHeight="1"/>
    <row r="3832" customFormat="1" ht="15" customHeight="1"/>
    <row r="3833" customFormat="1" ht="15" customHeight="1"/>
    <row r="3834" customFormat="1" ht="15" customHeight="1"/>
    <row r="3835" customFormat="1" ht="15" customHeight="1"/>
    <row r="3836" customFormat="1" ht="12" customHeight="1"/>
    <row r="3837" customFormat="1" ht="15" customHeight="1"/>
    <row r="3838" customFormat="1" ht="15" customHeight="1"/>
    <row r="3839" customFormat="1" ht="15" customHeight="1"/>
    <row r="3840" customFormat="1" ht="15" customHeight="1"/>
    <row r="3841" customFormat="1" ht="15" customHeight="1"/>
    <row r="3842" customFormat="1" ht="15" customHeight="1"/>
    <row r="3843" customFormat="1" ht="15" customHeight="1"/>
    <row r="3844" customFormat="1" ht="15" customHeight="1"/>
    <row r="3845" customFormat="1" ht="15" customHeight="1"/>
    <row r="3846" customFormat="1" ht="15" customHeight="1"/>
    <row r="3847" customFormat="1" ht="15" customHeight="1"/>
    <row r="3848" customFormat="1" ht="15" customHeight="1"/>
    <row r="3849" customFormat="1" ht="15" customHeight="1"/>
    <row r="3850" customFormat="1" ht="15" customHeight="1"/>
    <row r="3851" customFormat="1" ht="15" customHeight="1"/>
    <row r="3852" customFormat="1" ht="15" customHeight="1"/>
    <row r="3853" customFormat="1" ht="12" customHeight="1"/>
    <row r="3854" customFormat="1" ht="15" customHeight="1"/>
    <row r="3855" customFormat="1" ht="15" customHeight="1"/>
    <row r="3856" customFormat="1" ht="12" customHeight="1"/>
    <row r="3857" customFormat="1" ht="15" customHeight="1"/>
    <row r="3858" customFormat="1" ht="15" customHeight="1"/>
    <row r="3859" customFormat="1" ht="15" customHeight="1"/>
    <row r="3860" customFormat="1" ht="12" customHeight="1"/>
    <row r="3861" customFormat="1" ht="15" customHeight="1"/>
    <row r="3862" customFormat="1" ht="15" customHeight="1"/>
    <row r="3863" customFormat="1" ht="15" customHeight="1"/>
    <row r="3864" customFormat="1" ht="15" customHeight="1"/>
    <row r="3865" customFormat="1" ht="15" customHeight="1"/>
    <row r="3866" customFormat="1" ht="15" customHeight="1"/>
    <row r="3867" customFormat="1" ht="15" customHeight="1"/>
    <row r="3868" customFormat="1" ht="15" customHeight="1"/>
    <row r="3869" customFormat="1" ht="15" customHeight="1"/>
    <row r="3870" customFormat="1" ht="15" customHeight="1"/>
    <row r="3871" customFormat="1" ht="12" customHeight="1"/>
    <row r="3872" customFormat="1" ht="15" customHeight="1"/>
    <row r="3873" spans="2:32" ht="15" customHeight="1"/>
    <row r="3874" spans="2:32" ht="12" customHeight="1"/>
    <row r="3875" spans="2:32" ht="15" customHeight="1"/>
    <row r="3876" spans="2:32" ht="15" customHeight="1"/>
    <row r="3877" spans="2:32" ht="15" customHeight="1">
      <c r="B3877" s="247"/>
      <c r="C3877" s="247"/>
      <c r="D3877" s="247"/>
      <c r="E3877" s="247"/>
      <c r="F3877" s="247"/>
      <c r="G3877" s="247"/>
      <c r="H3877" s="247"/>
      <c r="I3877" s="247"/>
      <c r="J3877" s="247"/>
      <c r="K3877" s="247"/>
      <c r="L3877" s="247"/>
      <c r="M3877" s="247"/>
      <c r="N3877" s="247"/>
      <c r="O3877" s="247"/>
      <c r="P3877" s="247"/>
      <c r="Q3877" s="247"/>
      <c r="R3877" s="247"/>
      <c r="S3877" s="247"/>
      <c r="T3877" s="247"/>
      <c r="U3877" s="247"/>
      <c r="V3877" s="247"/>
      <c r="W3877" s="247"/>
      <c r="X3877" s="247"/>
      <c r="Y3877" s="247"/>
      <c r="Z3877" s="247"/>
      <c r="AA3877" s="247"/>
      <c r="AB3877" s="247"/>
      <c r="AC3877" s="247"/>
      <c r="AD3877" s="247"/>
      <c r="AE3877" s="247"/>
      <c r="AF3877" s="247"/>
    </row>
    <row r="3878" spans="2:32" ht="15" customHeight="1"/>
    <row r="3879" spans="2:32" ht="15" customHeight="1"/>
    <row r="3880" spans="2:32" ht="15" customHeight="1"/>
    <row r="3881" spans="2:32" ht="15" customHeight="1"/>
    <row r="3882" spans="2:32" ht="15" customHeight="1"/>
    <row r="3883" spans="2:32" ht="15" customHeight="1"/>
    <row r="3884" spans="2:32" ht="15" customHeight="1"/>
    <row r="3885" spans="2:32" ht="15" customHeight="1"/>
    <row r="3886" spans="2:32" ht="12" customHeight="1"/>
    <row r="3887" spans="2:32" ht="12" customHeight="1"/>
    <row r="3888" spans="2:32" ht="12" customHeight="1"/>
    <row r="3889" customFormat="1" ht="12" customHeight="1"/>
    <row r="3890" customFormat="1" ht="12" customHeight="1"/>
    <row r="3891" customFormat="1" ht="12" customHeight="1"/>
    <row r="3892" customFormat="1" ht="12" customHeight="1"/>
    <row r="3893" customFormat="1" ht="12" customHeight="1"/>
    <row r="3894" customFormat="1" ht="12" customHeight="1"/>
    <row r="3895" customFormat="1" ht="12" customHeight="1"/>
    <row r="3896" customFormat="1" ht="12" customHeight="1"/>
    <row r="3897" customFormat="1" ht="12" customHeight="1"/>
    <row r="3898" customFormat="1" ht="12" customHeight="1"/>
    <row r="3899" customFormat="1" ht="12" customHeight="1"/>
    <row r="3900" customFormat="1" ht="12" customHeight="1"/>
    <row r="3901" customFormat="1" ht="12" customHeight="1"/>
    <row r="3902" customFormat="1" ht="12" customHeight="1"/>
    <row r="3903" customFormat="1" ht="12" customHeight="1"/>
    <row r="3904" customFormat="1" ht="12" customHeight="1"/>
    <row r="3905" customFormat="1" ht="12" customHeight="1"/>
    <row r="3906" customFormat="1" ht="12" customHeight="1"/>
    <row r="3907" customFormat="1" ht="12" customHeight="1"/>
    <row r="3908" customFormat="1" ht="12" customHeight="1"/>
    <row r="3909" customFormat="1" ht="12" customHeight="1"/>
    <row r="3910" customFormat="1" ht="12" customHeight="1"/>
    <row r="3911" customFormat="1" ht="12" customHeight="1"/>
    <row r="3912" customFormat="1" ht="12" customHeight="1"/>
    <row r="3913" customFormat="1" ht="12" customHeight="1"/>
    <row r="3914" customFormat="1" ht="12" customHeight="1"/>
    <row r="3915" customFormat="1" ht="12" customHeight="1"/>
    <row r="3916" customFormat="1" ht="12" customHeight="1"/>
    <row r="3917" customFormat="1" ht="12" customHeight="1"/>
    <row r="3918" customFormat="1" ht="12" customHeight="1"/>
    <row r="3919" customFormat="1" ht="12" customHeight="1"/>
    <row r="3920" customFormat="1" ht="12" customHeight="1"/>
    <row r="3921" customFormat="1" ht="12" customHeight="1"/>
    <row r="3922" customFormat="1" ht="12" customHeight="1"/>
    <row r="3923" customFormat="1" ht="12" customHeight="1"/>
    <row r="3924" customFormat="1" ht="12" customHeight="1"/>
    <row r="3925" customFormat="1" ht="15" customHeight="1"/>
    <row r="3926" customFormat="1" ht="15" customHeight="1"/>
    <row r="3927" customFormat="1" ht="15" customHeight="1"/>
    <row r="3928" customFormat="1" ht="15" customHeight="1"/>
    <row r="3929" customFormat="1" ht="15" customHeight="1"/>
    <row r="3930" customFormat="1" ht="15" customHeight="1"/>
    <row r="3931" customFormat="1" ht="15" customHeight="1"/>
    <row r="3932" customFormat="1" ht="15" customHeight="1"/>
    <row r="3933" customFormat="1" ht="15" customHeight="1"/>
    <row r="3934" customFormat="1" ht="15" customHeight="1"/>
    <row r="3935" customFormat="1" ht="12" customHeight="1"/>
    <row r="3936" customFormat="1" ht="15" customHeight="1"/>
    <row r="3937" customFormat="1" ht="15" customHeight="1"/>
    <row r="3938" customFormat="1" ht="15" customHeight="1"/>
    <row r="3939" customFormat="1" ht="15" customHeight="1"/>
    <row r="3940" customFormat="1" ht="15" customHeight="1"/>
    <row r="3941" customFormat="1" ht="15" customHeight="1"/>
    <row r="3942" customFormat="1" ht="15" customHeight="1"/>
    <row r="3943" customFormat="1" ht="15" customHeight="1"/>
    <row r="3944" customFormat="1" ht="15" customHeight="1"/>
    <row r="3945" customFormat="1" ht="15" customHeight="1"/>
    <row r="3946" customFormat="1" ht="15" customHeight="1"/>
    <row r="3947" customFormat="1" ht="15" customHeight="1"/>
    <row r="3948" customFormat="1" ht="15" customHeight="1"/>
    <row r="3949" customFormat="1" ht="15" customHeight="1"/>
    <row r="3950" customFormat="1" ht="15" customHeight="1"/>
    <row r="3951" customFormat="1" ht="15" customHeight="1"/>
    <row r="3952" customFormat="1" ht="12" customHeight="1"/>
    <row r="3953" customFormat="1" ht="15" customHeight="1"/>
    <row r="3954" customFormat="1" ht="15" customHeight="1"/>
    <row r="3955" customFormat="1" ht="12" customHeight="1"/>
    <row r="3956" customFormat="1" ht="15" customHeight="1"/>
    <row r="3957" customFormat="1" ht="15" customHeight="1"/>
    <row r="3958" customFormat="1" ht="15" customHeight="1"/>
    <row r="3959" customFormat="1" ht="15" customHeight="1"/>
    <row r="3960" customFormat="1" ht="15" customHeight="1"/>
    <row r="3961" customFormat="1" ht="12" customHeight="1"/>
    <row r="3962" customFormat="1" ht="15" customHeight="1"/>
    <row r="3963" customFormat="1" ht="15" customHeight="1"/>
    <row r="3964" customFormat="1" ht="15" customHeight="1"/>
    <row r="3965" customFormat="1" ht="15" customHeight="1"/>
    <row r="3966" customFormat="1" ht="15" customHeight="1"/>
    <row r="3967" customFormat="1" ht="15" customHeight="1"/>
    <row r="3968" customFormat="1" ht="15" customHeight="1"/>
    <row r="3969" customFormat="1" ht="15" customHeight="1"/>
    <row r="3970" customFormat="1" ht="15" customHeight="1"/>
    <row r="3971" customFormat="1" ht="15" customHeight="1"/>
    <row r="3972" customFormat="1" ht="15" customHeight="1"/>
    <row r="3973" customFormat="1" ht="15" customHeight="1"/>
    <row r="3974" customFormat="1" ht="15" customHeight="1"/>
    <row r="3975" customFormat="1" ht="15" customHeight="1"/>
    <row r="3976" customFormat="1" ht="15" customHeight="1"/>
    <row r="3977" customFormat="1" ht="15" customHeight="1"/>
    <row r="3978" customFormat="1" ht="12" customHeight="1"/>
    <row r="3979" customFormat="1" ht="15" customHeight="1"/>
    <row r="3980" customFormat="1" ht="15" customHeight="1"/>
    <row r="3981" customFormat="1" ht="12" customHeight="1"/>
    <row r="3982" customFormat="1" ht="15" customHeight="1"/>
    <row r="3983" customFormat="1" ht="15" customHeight="1"/>
    <row r="3984" customFormat="1" ht="15" customHeight="1"/>
    <row r="3985" customFormat="1" ht="12" customHeight="1"/>
    <row r="3986" customFormat="1" ht="15" customHeight="1"/>
    <row r="3987" customFormat="1" ht="15" customHeight="1"/>
    <row r="3988" customFormat="1" ht="15" customHeight="1"/>
    <row r="3989" customFormat="1" ht="15" customHeight="1"/>
    <row r="3990" customFormat="1" ht="15" customHeight="1"/>
    <row r="3991" customFormat="1" ht="15" customHeight="1"/>
    <row r="3992" customFormat="1" ht="15" customHeight="1"/>
    <row r="3993" customFormat="1" ht="15" customHeight="1"/>
    <row r="3994" customFormat="1" ht="15" customHeight="1"/>
    <row r="3995" customFormat="1" ht="15" customHeight="1"/>
    <row r="3996" customFormat="1" ht="12" customHeight="1"/>
    <row r="3997" customFormat="1" ht="15" customHeight="1"/>
    <row r="3998" customFormat="1" ht="15" customHeight="1"/>
    <row r="3999" customFormat="1" ht="12" customHeight="1"/>
    <row r="4000" customFormat="1" ht="15" customHeight="1"/>
    <row r="4001" spans="2:32" ht="15" customHeight="1"/>
    <row r="4002" spans="2:32" ht="15" customHeight="1">
      <c r="B4002" s="247"/>
      <c r="C4002" s="247"/>
      <c r="D4002" s="247"/>
      <c r="E4002" s="247"/>
      <c r="F4002" s="247"/>
      <c r="G4002" s="247"/>
      <c r="H4002" s="247"/>
      <c r="I4002" s="247"/>
      <c r="J4002" s="247"/>
      <c r="K4002" s="247"/>
      <c r="L4002" s="247"/>
      <c r="M4002" s="247"/>
      <c r="N4002" s="247"/>
      <c r="O4002" s="247"/>
      <c r="P4002" s="247"/>
      <c r="Q4002" s="247"/>
      <c r="R4002" s="247"/>
      <c r="S4002" s="247"/>
      <c r="T4002" s="247"/>
      <c r="U4002" s="247"/>
      <c r="V4002" s="247"/>
      <c r="W4002" s="247"/>
      <c r="X4002" s="247"/>
      <c r="Y4002" s="247"/>
      <c r="Z4002" s="247"/>
      <c r="AA4002" s="247"/>
      <c r="AB4002" s="247"/>
      <c r="AC4002" s="247"/>
      <c r="AD4002" s="247"/>
      <c r="AE4002" s="247"/>
      <c r="AF4002" s="247"/>
    </row>
    <row r="4003" spans="2:32" ht="15" customHeight="1"/>
    <row r="4004" spans="2:32" ht="15" customHeight="1"/>
    <row r="4005" spans="2:32" ht="15" customHeight="1"/>
    <row r="4006" spans="2:32" ht="15" customHeight="1"/>
    <row r="4007" spans="2:32" ht="15" customHeight="1"/>
    <row r="4008" spans="2:32" ht="15" customHeight="1"/>
    <row r="4009" spans="2:32" ht="15" customHeight="1"/>
    <row r="4010" spans="2:32" ht="15" customHeight="1"/>
    <row r="4011" spans="2:32" ht="12" customHeight="1"/>
    <row r="4012" spans="2:32" ht="12" customHeight="1"/>
    <row r="4013" spans="2:32" ht="12" customHeight="1"/>
    <row r="4014" spans="2:32" ht="12" customHeight="1"/>
    <row r="4015" spans="2:32" ht="12" customHeight="1"/>
    <row r="4016" spans="2:32" ht="12" customHeight="1"/>
    <row r="4017" customFormat="1" ht="12" customHeight="1"/>
    <row r="4018" customFormat="1" ht="12" customHeight="1"/>
    <row r="4019" customFormat="1" ht="12" customHeight="1"/>
    <row r="4020" customFormat="1" ht="12" customHeight="1"/>
    <row r="4021" customFormat="1" ht="12" customHeight="1"/>
    <row r="4022" customFormat="1" ht="12" customHeight="1"/>
    <row r="4023" customFormat="1" ht="12" customHeight="1"/>
    <row r="4024" customFormat="1" ht="12" customHeight="1"/>
    <row r="4025" customFormat="1" ht="12" customHeight="1"/>
    <row r="4026" customFormat="1" ht="12" customHeight="1"/>
    <row r="4027" customFormat="1" ht="12" customHeight="1"/>
    <row r="4028" customFormat="1" ht="12" customHeight="1"/>
    <row r="4029" customFormat="1" ht="12" customHeight="1"/>
    <row r="4030" customFormat="1" ht="12" customHeight="1"/>
    <row r="4031" customFormat="1" ht="12" customHeight="1"/>
    <row r="4032" customFormat="1" ht="12" customHeight="1"/>
    <row r="4033" customFormat="1" ht="12" customHeight="1"/>
    <row r="4034" customFormat="1" ht="12" customHeight="1"/>
    <row r="4035" customFormat="1" ht="12" customHeight="1"/>
    <row r="4036" customFormat="1" ht="12" customHeight="1"/>
    <row r="4037" customFormat="1" ht="12" customHeight="1"/>
    <row r="4038" customFormat="1" ht="12" customHeight="1"/>
    <row r="4039" customFormat="1" ht="12" customHeight="1"/>
    <row r="4040" customFormat="1" ht="12" customHeight="1"/>
    <row r="4041" customFormat="1" ht="12" customHeight="1"/>
    <row r="4042" customFormat="1" ht="12" customHeight="1"/>
    <row r="4043" customFormat="1" ht="12" customHeight="1"/>
    <row r="4044" customFormat="1" ht="12" customHeight="1"/>
    <row r="4045" customFormat="1" ht="12" customHeight="1"/>
    <row r="4046" customFormat="1" ht="12" customHeight="1"/>
    <row r="4047" customFormat="1" ht="12" customHeight="1"/>
    <row r="4048" customFormat="1" ht="12" customHeight="1"/>
    <row r="4049" customFormat="1" ht="12" customHeight="1"/>
    <row r="4050" customFormat="1" ht="15" customHeight="1"/>
    <row r="4051" customFormat="1" ht="15" customHeight="1"/>
    <row r="4052" customFormat="1" ht="15" customHeight="1"/>
    <row r="4053" customFormat="1" ht="15" customHeight="1"/>
    <row r="4054" customFormat="1" ht="15" customHeight="1"/>
    <row r="4055" customFormat="1" ht="15" customHeight="1"/>
    <row r="4056" customFormat="1" ht="15" customHeight="1"/>
    <row r="4057" customFormat="1" ht="15" customHeight="1"/>
    <row r="4058" customFormat="1" ht="15" customHeight="1"/>
    <row r="4059" customFormat="1" ht="15" customHeight="1"/>
    <row r="4060" customFormat="1" ht="12" customHeight="1"/>
    <row r="4061" customFormat="1" ht="15" customHeight="1"/>
    <row r="4062" customFormat="1" ht="15" customHeight="1"/>
    <row r="4063" customFormat="1" ht="15" customHeight="1"/>
    <row r="4064" customFormat="1" ht="15" customHeight="1"/>
    <row r="4065" customFormat="1" ht="15" customHeight="1"/>
    <row r="4066" customFormat="1" ht="15" customHeight="1"/>
    <row r="4067" customFormat="1" ht="15" customHeight="1"/>
    <row r="4068" customFormat="1" ht="15" customHeight="1"/>
    <row r="4069" customFormat="1" ht="15" customHeight="1"/>
    <row r="4070" customFormat="1" ht="15" customHeight="1"/>
    <row r="4071" customFormat="1" ht="15" customHeight="1"/>
    <row r="4072" customFormat="1" ht="15" customHeight="1"/>
    <row r="4073" customFormat="1" ht="15" customHeight="1"/>
    <row r="4074" customFormat="1" ht="15" customHeight="1"/>
    <row r="4075" customFormat="1" ht="15" customHeight="1"/>
    <row r="4076" customFormat="1" ht="15" customHeight="1"/>
    <row r="4077" customFormat="1" ht="12" customHeight="1"/>
    <row r="4078" customFormat="1" ht="15" customHeight="1"/>
    <row r="4079" customFormat="1" ht="15" customHeight="1"/>
    <row r="4080" customFormat="1" ht="12" customHeight="1"/>
    <row r="4081" customFormat="1" ht="15" customHeight="1"/>
    <row r="4082" customFormat="1" ht="15" customHeight="1"/>
    <row r="4083" customFormat="1" ht="15" customHeight="1"/>
    <row r="4084" customFormat="1" ht="15" customHeight="1"/>
    <row r="4085" customFormat="1" ht="15" customHeight="1"/>
    <row r="4086" customFormat="1" ht="12" customHeight="1"/>
    <row r="4087" customFormat="1" ht="15" customHeight="1"/>
    <row r="4088" customFormat="1" ht="15" customHeight="1"/>
    <row r="4089" customFormat="1" ht="15" customHeight="1"/>
    <row r="4090" customFormat="1" ht="15" customHeight="1"/>
    <row r="4091" customFormat="1" ht="15" customHeight="1"/>
    <row r="4092" customFormat="1" ht="15" customHeight="1"/>
    <row r="4093" customFormat="1" ht="15" customHeight="1"/>
    <row r="4094" customFormat="1" ht="15" customHeight="1"/>
    <row r="4095" customFormat="1" ht="15" customHeight="1"/>
    <row r="4096" customFormat="1" ht="15" customHeight="1"/>
    <row r="4097" customFormat="1" ht="15" customHeight="1"/>
    <row r="4098" customFormat="1" ht="15" customHeight="1"/>
    <row r="4099" customFormat="1" ht="15" customHeight="1"/>
    <row r="4100" customFormat="1" ht="15" customHeight="1"/>
    <row r="4101" customFormat="1" ht="15" customHeight="1"/>
    <row r="4102" customFormat="1" ht="15" customHeight="1"/>
    <row r="4103" customFormat="1" ht="12" customHeight="1"/>
    <row r="4104" customFormat="1" ht="15" customHeight="1"/>
    <row r="4105" customFormat="1" ht="15" customHeight="1"/>
    <row r="4106" customFormat="1" ht="12" customHeight="1"/>
    <row r="4107" customFormat="1" ht="15" customHeight="1"/>
    <row r="4108" customFormat="1" ht="15" customHeight="1"/>
    <row r="4109" customFormat="1" ht="15" customHeight="1"/>
    <row r="4110" customFormat="1" ht="12" customHeight="1"/>
    <row r="4111" customFormat="1" ht="15" customHeight="1"/>
    <row r="4112" customFormat="1" ht="15" customHeight="1"/>
    <row r="4113" spans="2:32" ht="15" customHeight="1"/>
    <row r="4114" spans="2:32" ht="15" customHeight="1"/>
    <row r="4115" spans="2:32" ht="15" customHeight="1"/>
    <row r="4116" spans="2:32" ht="15" customHeight="1"/>
    <row r="4117" spans="2:32" ht="15" customHeight="1"/>
    <row r="4118" spans="2:32" ht="15" customHeight="1"/>
    <row r="4119" spans="2:32" ht="15" customHeight="1"/>
    <row r="4120" spans="2:32" ht="15" customHeight="1"/>
    <row r="4121" spans="2:32" ht="12" customHeight="1"/>
    <row r="4122" spans="2:32" ht="15" customHeight="1"/>
    <row r="4123" spans="2:32" ht="15" customHeight="1"/>
    <row r="4124" spans="2:32" ht="12" customHeight="1"/>
    <row r="4125" spans="2:32" ht="15" customHeight="1"/>
    <row r="4126" spans="2:32" ht="15" customHeight="1"/>
    <row r="4127" spans="2:32" ht="15" customHeight="1">
      <c r="B4127" s="247"/>
      <c r="C4127" s="247"/>
      <c r="D4127" s="247"/>
      <c r="E4127" s="247"/>
      <c r="F4127" s="247"/>
      <c r="G4127" s="247"/>
      <c r="H4127" s="247"/>
      <c r="I4127" s="247"/>
      <c r="J4127" s="247"/>
      <c r="K4127" s="247"/>
      <c r="L4127" s="247"/>
      <c r="M4127" s="247"/>
      <c r="N4127" s="247"/>
      <c r="O4127" s="247"/>
      <c r="P4127" s="247"/>
      <c r="Q4127" s="247"/>
      <c r="R4127" s="247"/>
      <c r="S4127" s="247"/>
      <c r="T4127" s="247"/>
      <c r="U4127" s="247"/>
      <c r="V4127" s="247"/>
      <c r="W4127" s="247"/>
      <c r="X4127" s="247"/>
      <c r="Y4127" s="247"/>
      <c r="Z4127" s="247"/>
      <c r="AA4127" s="247"/>
      <c r="AB4127" s="247"/>
      <c r="AC4127" s="247"/>
      <c r="AD4127" s="247"/>
      <c r="AE4127" s="247"/>
      <c r="AF4127" s="247"/>
    </row>
    <row r="4128" spans="2:32" ht="15" customHeight="1"/>
    <row r="4129" customFormat="1" ht="15" customHeight="1"/>
    <row r="4130" customFormat="1" ht="15" customHeight="1"/>
    <row r="4131" customFormat="1" ht="15" customHeight="1"/>
    <row r="4132" customFormat="1" ht="15" customHeight="1"/>
    <row r="4133" customFormat="1" ht="15" customHeight="1"/>
    <row r="4134" customFormat="1" ht="15" customHeight="1"/>
    <row r="4135" customFormat="1" ht="15" customHeight="1"/>
    <row r="4136" customFormat="1" ht="12" customHeight="1"/>
    <row r="4137" customFormat="1" ht="12" customHeight="1"/>
    <row r="4138" customFormat="1" ht="12" customHeight="1"/>
    <row r="4139" customFormat="1" ht="12" customHeight="1"/>
    <row r="4140" customFormat="1" ht="12" customHeight="1"/>
    <row r="4141" customFormat="1" ht="12" customHeight="1"/>
    <row r="4142" customFormat="1" ht="12" customHeight="1"/>
    <row r="4143" customFormat="1" ht="12" customHeight="1"/>
    <row r="4144" customFormat="1" ht="12" customHeight="1"/>
    <row r="4145" customFormat="1" ht="12" customHeight="1"/>
    <row r="4146" customFormat="1" ht="12" customHeight="1"/>
    <row r="4147" customFormat="1" ht="12" customHeight="1"/>
    <row r="4148" customFormat="1" ht="12" customHeight="1"/>
    <row r="4149" customFormat="1" ht="12" customHeight="1"/>
    <row r="4150" customFormat="1" ht="12" customHeight="1"/>
    <row r="4151" customFormat="1" ht="12" customHeight="1"/>
    <row r="4152" customFormat="1" ht="12" customHeight="1"/>
    <row r="4153" customFormat="1" ht="12" customHeight="1"/>
    <row r="4154" customFormat="1" ht="12" customHeight="1"/>
    <row r="4155" customFormat="1" ht="12" customHeight="1"/>
    <row r="4156" customFormat="1" ht="12" customHeight="1"/>
    <row r="4157" customFormat="1" ht="12" customHeight="1"/>
    <row r="4158" customFormat="1" ht="12" customHeight="1"/>
    <row r="4159" customFormat="1" ht="12" customHeight="1"/>
    <row r="4160" customFormat="1" ht="12" customHeight="1"/>
    <row r="4161" customFormat="1" ht="12" customHeight="1"/>
    <row r="4162" customFormat="1" ht="12" customHeight="1"/>
    <row r="4163" customFormat="1" ht="12" customHeight="1"/>
    <row r="4164" customFormat="1" ht="12" customHeight="1"/>
    <row r="4165" customFormat="1" ht="12" customHeight="1"/>
    <row r="4166" customFormat="1" ht="12" customHeight="1"/>
    <row r="4167" customFormat="1" ht="12" customHeight="1"/>
    <row r="4168" customFormat="1" ht="12" customHeight="1"/>
    <row r="4169" customFormat="1" ht="12" customHeight="1"/>
    <row r="4170" customFormat="1" ht="12" customHeight="1"/>
    <row r="4171" customFormat="1" ht="12" customHeight="1"/>
    <row r="4172" customFormat="1" ht="12" customHeight="1"/>
    <row r="4173" customFormat="1" ht="12" customHeight="1"/>
    <row r="4174" customFormat="1" ht="12" customHeight="1"/>
    <row r="4175" customFormat="1" ht="15" customHeight="1"/>
    <row r="4176" customFormat="1" ht="15" customHeight="1"/>
    <row r="4177" customFormat="1" ht="15" customHeight="1"/>
    <row r="4178" customFormat="1" ht="15" customHeight="1"/>
    <row r="4179" customFormat="1" ht="15" customHeight="1"/>
    <row r="4180" customFormat="1" ht="15" customHeight="1"/>
    <row r="4181" customFormat="1" ht="15" customHeight="1"/>
    <row r="4182" customFormat="1" ht="15" customHeight="1"/>
    <row r="4183" customFormat="1" ht="15" customHeight="1"/>
    <row r="4184" customFormat="1" ht="15" customHeight="1"/>
    <row r="4185" customFormat="1" ht="12" customHeight="1"/>
    <row r="4186" customFormat="1" ht="15" customHeight="1"/>
    <row r="4187" customFormat="1" ht="15" customHeight="1"/>
    <row r="4188" customFormat="1" ht="15" customHeight="1"/>
    <row r="4189" customFormat="1" ht="15" customHeight="1"/>
    <row r="4190" customFormat="1" ht="15" customHeight="1"/>
    <row r="4191" customFormat="1" ht="15" customHeight="1"/>
    <row r="4192" customFormat="1" ht="15" customHeight="1"/>
    <row r="4193" customFormat="1" ht="15" customHeight="1"/>
    <row r="4194" customFormat="1" ht="15" customHeight="1"/>
    <row r="4195" customFormat="1" ht="15" customHeight="1"/>
    <row r="4196" customFormat="1" ht="15" customHeight="1"/>
    <row r="4197" customFormat="1" ht="15" customHeight="1"/>
    <row r="4198" customFormat="1" ht="15" customHeight="1"/>
    <row r="4199" customFormat="1" ht="15" customHeight="1"/>
    <row r="4200" customFormat="1" ht="15" customHeight="1"/>
    <row r="4201" customFormat="1" ht="15" customHeight="1"/>
    <row r="4202" customFormat="1" ht="12" customHeight="1"/>
    <row r="4203" customFormat="1" ht="15" customHeight="1"/>
    <row r="4204" customFormat="1" ht="15" customHeight="1"/>
    <row r="4205" customFormat="1" ht="12" customHeight="1"/>
    <row r="4206" customFormat="1" ht="15" customHeight="1"/>
    <row r="4207" customFormat="1" ht="15" customHeight="1"/>
    <row r="4208" customFormat="1" ht="15" customHeight="1"/>
    <row r="4209" customFormat="1" ht="15" customHeight="1"/>
    <row r="4210" customFormat="1" ht="15" customHeight="1"/>
    <row r="4211" customFormat="1" ht="12" customHeight="1"/>
    <row r="4212" customFormat="1" ht="15" customHeight="1"/>
    <row r="4213" customFormat="1" ht="15" customHeight="1"/>
    <row r="4214" customFormat="1" ht="15" customHeight="1"/>
    <row r="4215" customFormat="1" ht="15" customHeight="1"/>
    <row r="4216" customFormat="1" ht="15" customHeight="1"/>
    <row r="4217" customFormat="1" ht="15" customHeight="1"/>
    <row r="4218" customFormat="1" ht="15" customHeight="1"/>
    <row r="4219" customFormat="1" ht="15" customHeight="1"/>
    <row r="4220" customFormat="1" ht="15" customHeight="1"/>
    <row r="4221" customFormat="1" ht="15" customHeight="1"/>
    <row r="4222" customFormat="1" ht="15" customHeight="1"/>
    <row r="4223" customFormat="1" ht="15" customHeight="1"/>
    <row r="4224" customFormat="1" ht="15" customHeight="1"/>
    <row r="4225" customFormat="1" ht="15" customHeight="1"/>
    <row r="4226" customFormat="1" ht="15" customHeight="1"/>
    <row r="4227" customFormat="1" ht="15" customHeight="1"/>
    <row r="4228" customFormat="1" ht="12" customHeight="1"/>
    <row r="4229" customFormat="1" ht="15" customHeight="1"/>
    <row r="4230" customFormat="1" ht="15" customHeight="1"/>
    <row r="4231" customFormat="1" ht="12" customHeight="1"/>
    <row r="4232" customFormat="1" ht="15" customHeight="1"/>
    <row r="4233" customFormat="1" ht="15" customHeight="1"/>
    <row r="4234" customFormat="1" ht="15" customHeight="1"/>
    <row r="4235" customFormat="1" ht="12" customHeight="1"/>
    <row r="4236" customFormat="1" ht="15" customHeight="1"/>
    <row r="4237" customFormat="1" ht="15" customHeight="1"/>
    <row r="4238" customFormat="1" ht="15" customHeight="1"/>
    <row r="4239" customFormat="1" ht="15" customHeight="1"/>
    <row r="4240" customFormat="1" ht="15" customHeight="1"/>
    <row r="4241" spans="2:32" ht="15" customHeight="1"/>
    <row r="4242" spans="2:32" ht="15" customHeight="1"/>
    <row r="4243" spans="2:32" ht="15" customHeight="1"/>
    <row r="4244" spans="2:32" ht="15" customHeight="1"/>
    <row r="4245" spans="2:32" ht="15" customHeight="1"/>
    <row r="4246" spans="2:32" ht="12" customHeight="1"/>
    <row r="4247" spans="2:32" ht="15" customHeight="1"/>
    <row r="4248" spans="2:32" ht="15" customHeight="1"/>
    <row r="4249" spans="2:32" ht="12" customHeight="1"/>
    <row r="4250" spans="2:32" ht="15" customHeight="1"/>
    <row r="4251" spans="2:32" ht="15" customHeight="1"/>
    <row r="4252" spans="2:32" ht="15" customHeight="1">
      <c r="B4252" s="247"/>
      <c r="C4252" s="247"/>
      <c r="D4252" s="247"/>
      <c r="E4252" s="247"/>
      <c r="F4252" s="247"/>
      <c r="G4252" s="247"/>
      <c r="H4252" s="247"/>
      <c r="I4252" s="247"/>
      <c r="J4252" s="247"/>
      <c r="K4252" s="247"/>
      <c r="L4252" s="247"/>
      <c r="M4252" s="247"/>
      <c r="N4252" s="247"/>
      <c r="O4252" s="247"/>
      <c r="P4252" s="247"/>
      <c r="Q4252" s="247"/>
      <c r="R4252" s="247"/>
      <c r="S4252" s="247"/>
      <c r="T4252" s="247"/>
      <c r="U4252" s="247"/>
      <c r="V4252" s="247"/>
      <c r="W4252" s="247"/>
      <c r="X4252" s="247"/>
      <c r="Y4252" s="247"/>
      <c r="Z4252" s="247"/>
      <c r="AA4252" s="247"/>
      <c r="AB4252" s="247"/>
      <c r="AC4252" s="247"/>
      <c r="AD4252" s="247"/>
      <c r="AE4252" s="247"/>
      <c r="AF4252" s="247"/>
    </row>
    <row r="4253" spans="2:32" ht="15" customHeight="1"/>
    <row r="4254" spans="2:32" ht="15" customHeight="1"/>
    <row r="4255" spans="2:32" ht="15" customHeight="1"/>
    <row r="4256" spans="2:32" ht="15" customHeight="1"/>
    <row r="4257" customFormat="1" ht="15" customHeight="1"/>
    <row r="4258" customFormat="1" ht="15" customHeight="1"/>
    <row r="4259" customFormat="1" ht="15" customHeight="1"/>
    <row r="4260" customFormat="1" ht="15" customHeight="1"/>
    <row r="4261" customFormat="1" ht="12" customHeight="1"/>
    <row r="4262" customFormat="1" ht="12" customHeight="1"/>
    <row r="4263" customFormat="1" ht="12" customHeight="1"/>
    <row r="4264" customFormat="1" ht="12" customHeight="1"/>
    <row r="4265" customFormat="1" ht="12" customHeight="1"/>
    <row r="4266" customFormat="1" ht="12" customHeight="1"/>
    <row r="4267" customFormat="1" ht="12" customHeight="1"/>
    <row r="4268" customFormat="1" ht="12" customHeight="1"/>
    <row r="4269" customFormat="1" ht="12" customHeight="1"/>
    <row r="4270" customFormat="1" ht="12" customHeight="1"/>
    <row r="4271" customFormat="1" ht="12" customHeight="1"/>
    <row r="4272" customFormat="1" ht="12" customHeight="1"/>
    <row r="4273" customFormat="1" ht="12" customHeight="1"/>
    <row r="4274" customFormat="1" ht="12" customHeight="1"/>
    <row r="4275" customFormat="1" ht="12" customHeight="1"/>
    <row r="4276" customFormat="1" ht="12" customHeight="1"/>
    <row r="4277" customFormat="1" ht="12" customHeight="1"/>
    <row r="4278" customFormat="1" ht="12" customHeight="1"/>
    <row r="4279" customFormat="1" ht="12" customHeight="1"/>
    <row r="4280" customFormat="1" ht="12" customHeight="1"/>
    <row r="4281" customFormat="1" ht="12" customHeight="1"/>
    <row r="4282" customFormat="1" ht="12" customHeight="1"/>
    <row r="4283" customFormat="1" ht="12" customHeight="1"/>
    <row r="4284" customFormat="1" ht="12" customHeight="1"/>
    <row r="4285" customFormat="1" ht="12" customHeight="1"/>
    <row r="4286" customFormat="1" ht="12" customHeight="1"/>
    <row r="4287" customFormat="1" ht="12" customHeight="1"/>
    <row r="4288" customFormat="1" ht="12" customHeight="1"/>
    <row r="4289" customFormat="1" ht="12" customHeight="1"/>
    <row r="4290" customFormat="1" ht="12" customHeight="1"/>
    <row r="4291" customFormat="1" ht="12" customHeight="1"/>
    <row r="4292" customFormat="1" ht="12" customHeight="1"/>
    <row r="4293" customFormat="1" ht="12" customHeight="1"/>
    <row r="4294" customFormat="1" ht="12" customHeight="1"/>
    <row r="4295" customFormat="1" ht="12" customHeight="1"/>
    <row r="4296" customFormat="1" ht="12" customHeight="1"/>
    <row r="4297" customFormat="1" ht="12" customHeight="1"/>
    <row r="4298" customFormat="1" ht="12" customHeight="1"/>
    <row r="4299" customFormat="1" ht="12" customHeight="1"/>
    <row r="4300" customFormat="1" ht="15" customHeight="1"/>
    <row r="4301" customFormat="1" ht="15" customHeight="1"/>
    <row r="4302" customFormat="1" ht="15" customHeight="1"/>
    <row r="4303" customFormat="1" ht="15" customHeight="1"/>
    <row r="4304" customFormat="1" ht="15" customHeight="1"/>
    <row r="4305" customFormat="1" ht="15" customHeight="1"/>
    <row r="4306" customFormat="1" ht="15" customHeight="1"/>
    <row r="4307" customFormat="1" ht="15" customHeight="1"/>
    <row r="4308" customFormat="1" ht="15" customHeight="1"/>
    <row r="4309" customFormat="1" ht="15" customHeight="1"/>
    <row r="4310" customFormat="1" ht="12" customHeight="1"/>
    <row r="4311" customFormat="1" ht="15" customHeight="1"/>
    <row r="4312" customFormat="1" ht="15" customHeight="1"/>
    <row r="4313" customFormat="1" ht="15" customHeight="1"/>
    <row r="4314" customFormat="1" ht="15" customHeight="1"/>
    <row r="4315" customFormat="1" ht="15" customHeight="1"/>
    <row r="4316" customFormat="1" ht="15" customHeight="1"/>
    <row r="4317" customFormat="1" ht="15" customHeight="1"/>
    <row r="4318" customFormat="1" ht="15" customHeight="1"/>
    <row r="4319" customFormat="1" ht="15" customHeight="1"/>
    <row r="4320" customFormat="1" ht="15" customHeight="1"/>
    <row r="4321" customFormat="1" ht="15" customHeight="1"/>
    <row r="4322" customFormat="1" ht="15" customHeight="1"/>
    <row r="4323" customFormat="1" ht="15" customHeight="1"/>
    <row r="4324" customFormat="1" ht="15" customHeight="1"/>
    <row r="4325" customFormat="1" ht="15" customHeight="1"/>
    <row r="4326" customFormat="1" ht="15" customHeight="1"/>
    <row r="4327" customFormat="1" ht="12" customHeight="1"/>
    <row r="4328" customFormat="1" ht="15" customHeight="1"/>
    <row r="4329" customFormat="1" ht="15" customHeight="1"/>
    <row r="4330" customFormat="1" ht="12" customHeight="1"/>
    <row r="4331" customFormat="1" ht="15" customHeight="1"/>
    <row r="4332" customFormat="1" ht="15" customHeight="1"/>
    <row r="4333" customFormat="1" ht="15" customHeight="1"/>
    <row r="4334" customFormat="1" ht="15" customHeight="1"/>
    <row r="4335" customFormat="1" ht="15" customHeight="1"/>
    <row r="4336" customFormat="1" ht="12" customHeight="1"/>
    <row r="4337" customFormat="1" ht="15" customHeight="1"/>
    <row r="4338" customFormat="1" ht="15" customHeight="1"/>
    <row r="4339" customFormat="1" ht="15" customHeight="1"/>
    <row r="4340" customFormat="1" ht="15" customHeight="1"/>
    <row r="4341" customFormat="1" ht="15" customHeight="1"/>
    <row r="4342" customFormat="1" ht="15" customHeight="1"/>
    <row r="4343" customFormat="1" ht="15" customHeight="1"/>
    <row r="4344" customFormat="1" ht="15" customHeight="1"/>
    <row r="4345" customFormat="1" ht="15" customHeight="1"/>
    <row r="4346" customFormat="1" ht="15" customHeight="1"/>
    <row r="4347" customFormat="1" ht="15" customHeight="1"/>
    <row r="4348" customFormat="1" ht="15" customHeight="1"/>
    <row r="4349" customFormat="1" ht="15" customHeight="1"/>
    <row r="4350" customFormat="1" ht="15" customHeight="1"/>
    <row r="4351" customFormat="1" ht="15" customHeight="1"/>
    <row r="4352" customFormat="1" ht="15" customHeight="1"/>
    <row r="4353" customFormat="1" ht="12" customHeight="1"/>
    <row r="4354" customFormat="1" ht="15" customHeight="1"/>
    <row r="4355" customFormat="1" ht="15" customHeight="1"/>
    <row r="4356" customFormat="1" ht="12" customHeight="1"/>
    <row r="4357" customFormat="1" ht="15" customHeight="1"/>
    <row r="4358" customFormat="1" ht="15" customHeight="1"/>
    <row r="4359" customFormat="1" ht="15" customHeight="1"/>
    <row r="4360" customFormat="1" ht="12" customHeight="1"/>
    <row r="4361" customFormat="1" ht="15" customHeight="1"/>
    <row r="4362" customFormat="1" ht="15" customHeight="1"/>
    <row r="4363" customFormat="1" ht="15" customHeight="1"/>
    <row r="4364" customFormat="1" ht="15" customHeight="1"/>
    <row r="4365" customFormat="1" ht="15" customHeight="1"/>
    <row r="4366" customFormat="1" ht="15" customHeight="1"/>
    <row r="4367" customFormat="1" ht="15" customHeight="1"/>
    <row r="4368" customFormat="1" ht="15" customHeight="1"/>
    <row r="4369" spans="2:32" ht="15" customHeight="1"/>
    <row r="4370" spans="2:32" ht="15" customHeight="1"/>
    <row r="4371" spans="2:32" ht="12" customHeight="1"/>
    <row r="4372" spans="2:32" ht="15" customHeight="1"/>
    <row r="4373" spans="2:32" ht="15" customHeight="1"/>
    <row r="4374" spans="2:32" ht="12" customHeight="1"/>
    <row r="4375" spans="2:32" ht="15" customHeight="1"/>
    <row r="4376" spans="2:32" ht="15" customHeight="1"/>
    <row r="4377" spans="2:32" ht="15" customHeight="1">
      <c r="B4377" s="247"/>
      <c r="C4377" s="247"/>
      <c r="D4377" s="247"/>
      <c r="E4377" s="247"/>
      <c r="F4377" s="247"/>
      <c r="G4377" s="247"/>
      <c r="H4377" s="247"/>
      <c r="I4377" s="247"/>
      <c r="J4377" s="247"/>
      <c r="K4377" s="247"/>
      <c r="L4377" s="247"/>
      <c r="M4377" s="247"/>
      <c r="N4377" s="247"/>
      <c r="O4377" s="247"/>
      <c r="P4377" s="247"/>
      <c r="Q4377" s="247"/>
      <c r="R4377" s="247"/>
      <c r="S4377" s="247"/>
      <c r="T4377" s="247"/>
      <c r="U4377" s="247"/>
      <c r="V4377" s="247"/>
      <c r="W4377" s="247"/>
      <c r="X4377" s="247"/>
      <c r="Y4377" s="247"/>
      <c r="Z4377" s="247"/>
      <c r="AA4377" s="247"/>
      <c r="AB4377" s="247"/>
      <c r="AC4377" s="247"/>
      <c r="AD4377" s="247"/>
      <c r="AE4377" s="247"/>
      <c r="AF4377" s="247"/>
    </row>
    <row r="4378" spans="2:32" ht="15" customHeight="1"/>
    <row r="4379" spans="2:32" ht="15" customHeight="1"/>
    <row r="4380" spans="2:32" ht="15" customHeight="1"/>
    <row r="4381" spans="2:32" ht="15" customHeight="1"/>
    <row r="4382" spans="2:32" ht="15" customHeight="1"/>
    <row r="4383" spans="2:32" ht="15" customHeight="1"/>
    <row r="4384" spans="2:32" ht="15" customHeight="1"/>
    <row r="4385" customFormat="1" ht="15" customHeight="1"/>
    <row r="4386" customFormat="1" ht="12" customHeight="1"/>
    <row r="4387" customFormat="1" ht="12" customHeight="1"/>
    <row r="4388" customFormat="1" ht="12" customHeight="1"/>
    <row r="4389" customFormat="1" ht="12" customHeight="1"/>
    <row r="4390" customFormat="1" ht="12" customHeight="1"/>
    <row r="4391" customFormat="1" ht="12" customHeight="1"/>
    <row r="4392" customFormat="1" ht="12" customHeight="1"/>
    <row r="4393" customFormat="1" ht="12" customHeight="1"/>
    <row r="4394" customFormat="1" ht="12" customHeight="1"/>
    <row r="4395" customFormat="1" ht="12" customHeight="1"/>
    <row r="4396" customFormat="1" ht="12" customHeight="1"/>
    <row r="4397" customFormat="1" ht="12" customHeight="1"/>
    <row r="4398" customFormat="1" ht="12" customHeight="1"/>
    <row r="4399" customFormat="1" ht="12" customHeight="1"/>
    <row r="4400" customFormat="1" ht="12" customHeight="1"/>
    <row r="4401" customFormat="1" ht="12" customHeight="1"/>
    <row r="4402" customFormat="1" ht="12" customHeight="1"/>
    <row r="4403" customFormat="1" ht="12" customHeight="1"/>
    <row r="4404" customFormat="1" ht="12" customHeight="1"/>
    <row r="4405" customFormat="1" ht="12" customHeight="1"/>
    <row r="4406" customFormat="1" ht="12" customHeight="1"/>
    <row r="4407" customFormat="1" ht="12" customHeight="1"/>
    <row r="4408" customFormat="1" ht="12" customHeight="1"/>
    <row r="4409" customFormat="1" ht="12" customHeight="1"/>
    <row r="4410" customFormat="1" ht="12" customHeight="1"/>
    <row r="4411" customFormat="1" ht="12" customHeight="1"/>
    <row r="4412" customFormat="1" ht="12" customHeight="1"/>
    <row r="4413" customFormat="1" ht="12" customHeight="1"/>
    <row r="4414" customFormat="1" ht="12" customHeight="1"/>
    <row r="4415" customFormat="1" ht="12" customHeight="1"/>
    <row r="4416" customFormat="1" ht="12" customHeight="1"/>
    <row r="4417" customFormat="1" ht="12" customHeight="1"/>
    <row r="4418" customFormat="1" ht="12" customHeight="1"/>
    <row r="4419" customFormat="1" ht="12" customHeight="1"/>
    <row r="4420" customFormat="1" ht="12" customHeight="1"/>
    <row r="4421" customFormat="1" ht="12" customHeight="1"/>
    <row r="4422" customFormat="1" ht="12" customHeight="1"/>
    <row r="4423" customFormat="1" ht="12" customHeight="1"/>
    <row r="4424" customFormat="1" ht="12" customHeight="1"/>
    <row r="4425" customFormat="1" ht="15" customHeight="1"/>
    <row r="4426" customFormat="1" ht="15" customHeight="1"/>
    <row r="4427" customFormat="1" ht="15" customHeight="1"/>
    <row r="4428" customFormat="1" ht="15" customHeight="1"/>
    <row r="4429" customFormat="1" ht="15" customHeight="1"/>
    <row r="4430" customFormat="1" ht="15" customHeight="1"/>
    <row r="4431" customFormat="1" ht="15" customHeight="1"/>
    <row r="4432" customFormat="1" ht="15" customHeight="1"/>
    <row r="4433" customFormat="1" ht="15" customHeight="1"/>
    <row r="4434" customFormat="1" ht="15" customHeight="1"/>
    <row r="4435" customFormat="1" ht="12" customHeight="1"/>
    <row r="4436" customFormat="1" ht="15" customHeight="1"/>
    <row r="4437" customFormat="1" ht="15" customHeight="1"/>
    <row r="4438" customFormat="1" ht="15" customHeight="1"/>
    <row r="4439" customFormat="1" ht="15" customHeight="1"/>
    <row r="4440" customFormat="1" ht="15" customHeight="1"/>
    <row r="4441" customFormat="1" ht="15" customHeight="1"/>
    <row r="4442" customFormat="1" ht="15" customHeight="1"/>
    <row r="4443" customFormat="1" ht="15" customHeight="1"/>
    <row r="4444" customFormat="1" ht="15" customHeight="1"/>
    <row r="4445" customFormat="1" ht="15" customHeight="1"/>
    <row r="4446" customFormat="1" ht="15" customHeight="1"/>
    <row r="4447" customFormat="1" ht="15" customHeight="1"/>
    <row r="4448" customFormat="1" ht="15" customHeight="1"/>
    <row r="4449" customFormat="1" ht="15" customHeight="1"/>
    <row r="4450" customFormat="1" ht="15" customHeight="1"/>
    <row r="4451" customFormat="1" ht="15" customHeight="1"/>
    <row r="4452" customFormat="1" ht="12" customHeight="1"/>
    <row r="4453" customFormat="1" ht="15" customHeight="1"/>
    <row r="4454" customFormat="1" ht="15" customHeight="1"/>
    <row r="4455" customFormat="1" ht="12" customHeight="1"/>
    <row r="4456" customFormat="1" ht="15" customHeight="1"/>
    <row r="4457" customFormat="1" ht="15" customHeight="1"/>
    <row r="4458" customFormat="1" ht="15" customHeight="1"/>
    <row r="4459" customFormat="1" ht="15" customHeight="1"/>
    <row r="4460" customFormat="1" ht="15" customHeight="1"/>
    <row r="4461" customFormat="1" ht="12" customHeight="1"/>
    <row r="4462" customFormat="1" ht="15" customHeight="1"/>
    <row r="4463" customFormat="1" ht="15" customHeight="1"/>
    <row r="4464" customFormat="1" ht="15" customHeight="1"/>
    <row r="4465" customFormat="1" ht="15" customHeight="1"/>
    <row r="4466" customFormat="1" ht="15" customHeight="1"/>
    <row r="4467" customFormat="1" ht="15" customHeight="1"/>
    <row r="4468" customFormat="1" ht="15" customHeight="1"/>
    <row r="4469" customFormat="1" ht="15" customHeight="1"/>
    <row r="4470" customFormat="1" ht="15" customHeight="1"/>
    <row r="4471" customFormat="1" ht="15" customHeight="1"/>
    <row r="4472" customFormat="1" ht="15" customHeight="1"/>
    <row r="4473" customFormat="1" ht="15" customHeight="1"/>
    <row r="4474" customFormat="1" ht="15" customHeight="1"/>
    <row r="4475" customFormat="1" ht="15" customHeight="1"/>
    <row r="4476" customFormat="1" ht="15" customHeight="1"/>
    <row r="4477" customFormat="1" ht="15" customHeight="1"/>
    <row r="4478" customFormat="1" ht="12" customHeight="1"/>
    <row r="4479" customFormat="1" ht="15" customHeight="1"/>
    <row r="4480" customFormat="1" ht="15" customHeight="1"/>
    <row r="4481" customFormat="1" ht="12" customHeight="1"/>
    <row r="4482" customFormat="1" ht="15" customHeight="1"/>
    <row r="4483" customFormat="1" ht="15" customHeight="1"/>
    <row r="4484" customFormat="1" ht="15" customHeight="1"/>
    <row r="4485" customFormat="1" ht="12" customHeight="1"/>
    <row r="4486" customFormat="1" ht="15" customHeight="1"/>
    <row r="4487" customFormat="1" ht="15" customHeight="1"/>
    <row r="4488" customFormat="1" ht="15" customHeight="1"/>
    <row r="4489" customFormat="1" ht="15" customHeight="1"/>
    <row r="4490" customFormat="1" ht="15" customHeight="1"/>
    <row r="4491" customFormat="1" ht="15" customHeight="1"/>
    <row r="4492" customFormat="1" ht="15" customHeight="1"/>
    <row r="4493" customFormat="1" ht="15" customHeight="1"/>
    <row r="4494" customFormat="1" ht="15" customHeight="1"/>
    <row r="4495" customFormat="1" ht="15" customHeight="1"/>
    <row r="4496" customFormat="1" ht="12" customHeight="1"/>
    <row r="4497" spans="2:32" ht="15" customHeight="1"/>
    <row r="4498" spans="2:32" ht="15" customHeight="1"/>
    <row r="4499" spans="2:32" ht="12" customHeight="1"/>
    <row r="4500" spans="2:32" ht="15" customHeight="1"/>
    <row r="4501" spans="2:32" ht="15" customHeight="1"/>
    <row r="4502" spans="2:32" ht="15" customHeight="1">
      <c r="B4502" s="247"/>
      <c r="C4502" s="247"/>
      <c r="D4502" s="247"/>
      <c r="E4502" s="247"/>
      <c r="F4502" s="247"/>
      <c r="G4502" s="247"/>
      <c r="H4502" s="247"/>
      <c r="I4502" s="247"/>
      <c r="J4502" s="247"/>
      <c r="K4502" s="247"/>
      <c r="L4502" s="247"/>
      <c r="M4502" s="247"/>
      <c r="N4502" s="247"/>
      <c r="O4502" s="247"/>
      <c r="P4502" s="247"/>
      <c r="Q4502" s="247"/>
      <c r="R4502" s="247"/>
      <c r="S4502" s="247"/>
      <c r="T4502" s="247"/>
      <c r="U4502" s="247"/>
      <c r="V4502" s="247"/>
      <c r="W4502" s="247"/>
      <c r="X4502" s="247"/>
      <c r="Y4502" s="247"/>
      <c r="Z4502" s="247"/>
      <c r="AA4502" s="247"/>
      <c r="AB4502" s="247"/>
      <c r="AC4502" s="247"/>
      <c r="AD4502" s="247"/>
      <c r="AE4502" s="247"/>
      <c r="AF4502" s="247"/>
    </row>
    <row r="4503" spans="2:32" ht="15" customHeight="1"/>
    <row r="4504" spans="2:32" ht="15" customHeight="1"/>
    <row r="4505" spans="2:32" ht="15" customHeight="1"/>
    <row r="4506" spans="2:32" ht="15" customHeight="1"/>
    <row r="4507" spans="2:32" ht="15" customHeight="1"/>
    <row r="4508" spans="2:32" ht="15" customHeight="1"/>
    <row r="4509" spans="2:32" ht="15" customHeight="1"/>
    <row r="4510" spans="2:32" ht="15" customHeight="1"/>
  </sheetData>
  <mergeCells count="29">
    <mergeCell ref="B1194:AF1194"/>
    <mergeCell ref="B79:AG79"/>
    <mergeCell ref="B117:AF117"/>
    <mergeCell ref="B259:AF259"/>
    <mergeCell ref="B339:AF339"/>
    <mergeCell ref="B452:AF452"/>
    <mergeCell ref="B565:AF565"/>
    <mergeCell ref="B663:AF663"/>
    <mergeCell ref="B735:AF735"/>
    <mergeCell ref="B911:AF911"/>
    <mergeCell ref="B994:AF994"/>
    <mergeCell ref="B1096:AF1096"/>
    <mergeCell ref="B3877:AF3877"/>
    <mergeCell ref="B1294:AF1294"/>
    <mergeCell ref="B1590:AF1590"/>
    <mergeCell ref="B1813:AF1813"/>
    <mergeCell ref="B2090:AF2090"/>
    <mergeCell ref="B2425:AF2425"/>
    <mergeCell ref="B2745:AF2745"/>
    <mergeCell ref="B3076:AF3076"/>
    <mergeCell ref="B3393:AF3393"/>
    <mergeCell ref="B3502:AF3502"/>
    <mergeCell ref="B3627:AF3627"/>
    <mergeCell ref="B3752:AF3752"/>
    <mergeCell ref="B4002:AF4002"/>
    <mergeCell ref="B4127:AF4127"/>
    <mergeCell ref="B4252:AF4252"/>
    <mergeCell ref="B4377:AF4377"/>
    <mergeCell ref="B4502:AF450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25B5B-9FC8-48BF-8FF1-A5097F0B1FFD}">
  <dimension ref="A1:AH4502"/>
  <sheetViews>
    <sheetView workbookViewId="0">
      <selection sqref="A1:AH4502"/>
    </sheetView>
  </sheetViews>
  <sheetFormatPr defaultRowHeight="15"/>
  <sheetData>
    <row r="1" spans="1:33" ht="15.75" thickBot="1">
      <c r="A1" s="55"/>
      <c r="B1" s="82" t="s">
        <v>918</v>
      </c>
      <c r="C1" s="86">
        <v>2022</v>
      </c>
      <c r="D1" s="86">
        <v>2023</v>
      </c>
      <c r="E1" s="86">
        <v>2024</v>
      </c>
      <c r="F1" s="86">
        <v>2025</v>
      </c>
      <c r="G1" s="86">
        <v>2026</v>
      </c>
      <c r="H1" s="86">
        <v>2027</v>
      </c>
      <c r="I1" s="86">
        <v>2028</v>
      </c>
      <c r="J1" s="86">
        <v>2029</v>
      </c>
      <c r="K1" s="86">
        <v>2030</v>
      </c>
      <c r="L1" s="86">
        <v>2031</v>
      </c>
      <c r="M1" s="86">
        <v>2032</v>
      </c>
      <c r="N1" s="86">
        <v>2033</v>
      </c>
      <c r="O1" s="86">
        <v>2034</v>
      </c>
      <c r="P1" s="86">
        <v>2035</v>
      </c>
      <c r="Q1" s="86">
        <v>2036</v>
      </c>
      <c r="R1" s="86">
        <v>2037</v>
      </c>
      <c r="S1" s="86">
        <v>2038</v>
      </c>
      <c r="T1" s="86">
        <v>2039</v>
      </c>
      <c r="U1" s="86">
        <v>2040</v>
      </c>
      <c r="V1" s="86">
        <v>2041</v>
      </c>
      <c r="W1" s="86">
        <v>2042</v>
      </c>
      <c r="X1" s="86">
        <v>2043</v>
      </c>
      <c r="Y1" s="86">
        <v>2044</v>
      </c>
      <c r="Z1" s="86">
        <v>2045</v>
      </c>
      <c r="AA1" s="86">
        <v>2046</v>
      </c>
      <c r="AB1" s="86">
        <v>2047</v>
      </c>
      <c r="AC1" s="86">
        <v>2048</v>
      </c>
      <c r="AD1" s="86">
        <v>2049</v>
      </c>
      <c r="AE1" s="86">
        <v>2050</v>
      </c>
      <c r="AF1" s="55"/>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102" t="s">
        <v>292</v>
      </c>
      <c r="D3" s="102" t="s">
        <v>919</v>
      </c>
      <c r="E3" s="87"/>
      <c r="F3" s="87"/>
      <c r="G3" s="87"/>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102" t="s">
        <v>293</v>
      </c>
      <c r="D4" s="102" t="s">
        <v>920</v>
      </c>
      <c r="E4" s="87"/>
      <c r="F4" s="87"/>
      <c r="G4" s="102"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102" t="s">
        <v>295</v>
      </c>
      <c r="D5" s="102" t="s">
        <v>922</v>
      </c>
      <c r="E5" s="87"/>
      <c r="F5" s="87"/>
      <c r="G5" s="87"/>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102" t="s">
        <v>296</v>
      </c>
      <c r="D6" s="87"/>
      <c r="E6" s="102" t="s">
        <v>923</v>
      </c>
      <c r="F6" s="87"/>
      <c r="G6" s="87"/>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1:33" ht="15.75">
      <c r="A10" s="58" t="s">
        <v>550</v>
      </c>
      <c r="B10" s="111" t="s">
        <v>551</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89" t="s">
        <v>925</v>
      </c>
      <c r="AG10" s="65"/>
    </row>
    <row r="11" spans="1:33">
      <c r="A11" s="55"/>
      <c r="B11" s="112" t="s">
        <v>552</v>
      </c>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89" t="s">
        <v>926</v>
      </c>
      <c r="AG11" s="65"/>
    </row>
    <row r="12" spans="1:33">
      <c r="A12" s="55"/>
      <c r="B12" s="112"/>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89" t="s">
        <v>927</v>
      </c>
      <c r="AG12" s="65"/>
    </row>
    <row r="13" spans="1:33" ht="37.5" thickBot="1">
      <c r="A13" s="55"/>
      <c r="B13" s="113" t="s">
        <v>553</v>
      </c>
      <c r="C13" s="113">
        <v>2022</v>
      </c>
      <c r="D13" s="113">
        <v>2023</v>
      </c>
      <c r="E13" s="113">
        <v>2024</v>
      </c>
      <c r="F13" s="113">
        <v>2025</v>
      </c>
      <c r="G13" s="113">
        <v>2026</v>
      </c>
      <c r="H13" s="113">
        <v>2027</v>
      </c>
      <c r="I13" s="113">
        <v>2028</v>
      </c>
      <c r="J13" s="113">
        <v>2029</v>
      </c>
      <c r="K13" s="113">
        <v>2030</v>
      </c>
      <c r="L13" s="113">
        <v>2031</v>
      </c>
      <c r="M13" s="113">
        <v>2032</v>
      </c>
      <c r="N13" s="113">
        <v>2033</v>
      </c>
      <c r="O13" s="113">
        <v>2034</v>
      </c>
      <c r="P13" s="113">
        <v>2035</v>
      </c>
      <c r="Q13" s="113">
        <v>2036</v>
      </c>
      <c r="R13" s="113">
        <v>2037</v>
      </c>
      <c r="S13" s="113">
        <v>2038</v>
      </c>
      <c r="T13" s="113">
        <v>2039</v>
      </c>
      <c r="U13" s="113">
        <v>2040</v>
      </c>
      <c r="V13" s="113">
        <v>2041</v>
      </c>
      <c r="W13" s="113">
        <v>2042</v>
      </c>
      <c r="X13" s="113">
        <v>2043</v>
      </c>
      <c r="Y13" s="113">
        <v>2044</v>
      </c>
      <c r="Z13" s="113">
        <v>2045</v>
      </c>
      <c r="AA13" s="113">
        <v>2046</v>
      </c>
      <c r="AB13" s="113">
        <v>2047</v>
      </c>
      <c r="AC13" s="113">
        <v>2048</v>
      </c>
      <c r="AD13" s="113">
        <v>2049</v>
      </c>
      <c r="AE13" s="113">
        <v>2050</v>
      </c>
      <c r="AF13" s="114">
        <v>2050</v>
      </c>
      <c r="AG13" s="65"/>
    </row>
    <row r="14" spans="1:33" ht="15.75" thickTop="1">
      <c r="A14" s="55"/>
      <c r="B14" s="65"/>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row>
    <row r="15" spans="1:33">
      <c r="A15" s="55"/>
      <c r="B15" s="115" t="s">
        <v>554</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row>
    <row r="16" spans="1:33" ht="36.75">
      <c r="A16" s="55"/>
      <c r="B16" s="115" t="s">
        <v>555</v>
      </c>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row>
    <row r="17" spans="1:33" ht="48.75">
      <c r="A17" s="58" t="s">
        <v>556</v>
      </c>
      <c r="B17" s="108" t="s">
        <v>941</v>
      </c>
      <c r="C17" s="117">
        <v>49.601604000000002</v>
      </c>
      <c r="D17" s="117">
        <v>47.635734999999997</v>
      </c>
      <c r="E17" s="117">
        <v>45.880428000000002</v>
      </c>
      <c r="F17" s="117">
        <v>44.023563000000003</v>
      </c>
      <c r="G17" s="117">
        <v>42.271244000000003</v>
      </c>
      <c r="H17" s="117">
        <v>40.471420000000002</v>
      </c>
      <c r="I17" s="117">
        <v>38.879578000000002</v>
      </c>
      <c r="J17" s="117">
        <v>37.498187999999999</v>
      </c>
      <c r="K17" s="117">
        <v>36.282725999999997</v>
      </c>
      <c r="L17" s="117">
        <v>35.198715</v>
      </c>
      <c r="M17" s="117">
        <v>34.248840000000001</v>
      </c>
      <c r="N17" s="117">
        <v>33.389473000000002</v>
      </c>
      <c r="O17" s="117">
        <v>32.649352999999998</v>
      </c>
      <c r="P17" s="117">
        <v>32.037964000000002</v>
      </c>
      <c r="Q17" s="117">
        <v>31.56945</v>
      </c>
      <c r="R17" s="117">
        <v>31.164738</v>
      </c>
      <c r="S17" s="117">
        <v>30.803477999999998</v>
      </c>
      <c r="T17" s="117">
        <v>30.475691000000001</v>
      </c>
      <c r="U17" s="117">
        <v>30.174113999999999</v>
      </c>
      <c r="V17" s="117">
        <v>29.852412999999999</v>
      </c>
      <c r="W17" s="117">
        <v>29.519141999999999</v>
      </c>
      <c r="X17" s="117">
        <v>29.156063</v>
      </c>
      <c r="Y17" s="117">
        <v>28.806910999999999</v>
      </c>
      <c r="Z17" s="117">
        <v>28.505372999999999</v>
      </c>
      <c r="AA17" s="117">
        <v>28.289746999999998</v>
      </c>
      <c r="AB17" s="117">
        <v>28.052268999999999</v>
      </c>
      <c r="AC17" s="117">
        <v>27.803013</v>
      </c>
      <c r="AD17" s="117">
        <v>27.557155999999999</v>
      </c>
      <c r="AE17" s="117">
        <v>27.341674999999999</v>
      </c>
      <c r="AF17" s="104">
        <v>-2.1047E-2</v>
      </c>
      <c r="AG17" s="65"/>
    </row>
    <row r="18" spans="1:33" ht="24.75">
      <c r="A18" s="58" t="s">
        <v>558</v>
      </c>
      <c r="B18" s="108" t="s">
        <v>943</v>
      </c>
      <c r="C18" s="117">
        <v>0.111688</v>
      </c>
      <c r="D18" s="117">
        <v>9.6532999999999994E-2</v>
      </c>
      <c r="E18" s="117">
        <v>8.3162E-2</v>
      </c>
      <c r="F18" s="117">
        <v>7.1313000000000001E-2</v>
      </c>
      <c r="G18" s="117">
        <v>6.0877000000000001E-2</v>
      </c>
      <c r="H18" s="117">
        <v>5.1618999999999998E-2</v>
      </c>
      <c r="I18" s="117">
        <v>4.3394000000000002E-2</v>
      </c>
      <c r="J18" s="117">
        <v>3.6202999999999999E-2</v>
      </c>
      <c r="K18" s="117">
        <v>3.0032E-2</v>
      </c>
      <c r="L18" s="117">
        <v>2.4808E-2</v>
      </c>
      <c r="M18" s="117">
        <v>2.0456999999999999E-2</v>
      </c>
      <c r="N18" s="117">
        <v>1.6912E-2</v>
      </c>
      <c r="O18" s="117">
        <v>1.4080000000000001E-2</v>
      </c>
      <c r="P18" s="117">
        <v>1.1854999999999999E-2</v>
      </c>
      <c r="Q18" s="117">
        <v>1.0115000000000001E-2</v>
      </c>
      <c r="R18" s="117">
        <v>8.7530000000000004E-3</v>
      </c>
      <c r="S18" s="117">
        <v>7.6899999999999998E-3</v>
      </c>
      <c r="T18" s="117">
        <v>6.8459999999999997E-3</v>
      </c>
      <c r="U18" s="117">
        <v>6.1370000000000001E-3</v>
      </c>
      <c r="V18" s="117">
        <v>5.5189999999999996E-3</v>
      </c>
      <c r="W18" s="117">
        <v>4.9779999999999998E-3</v>
      </c>
      <c r="X18" s="117">
        <v>4.4980000000000003E-3</v>
      </c>
      <c r="Y18" s="117">
        <v>4.0699999999999998E-3</v>
      </c>
      <c r="Z18" s="117">
        <v>3.6849999999999999E-3</v>
      </c>
      <c r="AA18" s="117">
        <v>3.339E-3</v>
      </c>
      <c r="AB18" s="117">
        <v>3.0279999999999999E-3</v>
      </c>
      <c r="AC18" s="117">
        <v>2.748E-3</v>
      </c>
      <c r="AD18" s="117">
        <v>2.4970000000000001E-3</v>
      </c>
      <c r="AE18" s="117">
        <v>2.2699999999999999E-3</v>
      </c>
      <c r="AF18" s="104">
        <v>-0.12989600000000001</v>
      </c>
      <c r="AG18" s="65"/>
    </row>
    <row r="19" spans="1:33" ht="36.75">
      <c r="A19" s="58" t="s">
        <v>561</v>
      </c>
      <c r="B19" s="108" t="s">
        <v>945</v>
      </c>
      <c r="C19" s="117">
        <v>49.713290999999998</v>
      </c>
      <c r="D19" s="117">
        <v>47.732264999999998</v>
      </c>
      <c r="E19" s="117">
        <v>45.963588999999999</v>
      </c>
      <c r="F19" s="117">
        <v>44.094875000000002</v>
      </c>
      <c r="G19" s="117">
        <v>42.332123000000003</v>
      </c>
      <c r="H19" s="117">
        <v>40.523040999999999</v>
      </c>
      <c r="I19" s="117">
        <v>38.922974000000004</v>
      </c>
      <c r="J19" s="117">
        <v>37.534393000000001</v>
      </c>
      <c r="K19" s="117">
        <v>36.312759</v>
      </c>
      <c r="L19" s="117">
        <v>35.223522000000003</v>
      </c>
      <c r="M19" s="117">
        <v>34.269298999999997</v>
      </c>
      <c r="N19" s="117">
        <v>33.406384000000003</v>
      </c>
      <c r="O19" s="117">
        <v>32.663432999999998</v>
      </c>
      <c r="P19" s="117">
        <v>32.049819999999997</v>
      </c>
      <c r="Q19" s="117">
        <v>31.579564999999999</v>
      </c>
      <c r="R19" s="117">
        <v>31.173490999999999</v>
      </c>
      <c r="S19" s="117">
        <v>30.811169</v>
      </c>
      <c r="T19" s="117">
        <v>30.482536</v>
      </c>
      <c r="U19" s="117">
        <v>30.180251999999999</v>
      </c>
      <c r="V19" s="117">
        <v>29.857932999999999</v>
      </c>
      <c r="W19" s="117">
        <v>29.52412</v>
      </c>
      <c r="X19" s="117">
        <v>29.160561000000001</v>
      </c>
      <c r="Y19" s="117">
        <v>28.810981999999999</v>
      </c>
      <c r="Z19" s="117">
        <v>28.509058</v>
      </c>
      <c r="AA19" s="117">
        <v>28.293087</v>
      </c>
      <c r="AB19" s="117">
        <v>28.055298000000001</v>
      </c>
      <c r="AC19" s="117">
        <v>27.805761</v>
      </c>
      <c r="AD19" s="117">
        <v>27.559652</v>
      </c>
      <c r="AE19" s="117">
        <v>27.343945000000001</v>
      </c>
      <c r="AF19" s="104">
        <v>-2.1122999999999999E-2</v>
      </c>
      <c r="AG19" s="65"/>
    </row>
    <row r="20" spans="1:33">
      <c r="A20" s="55"/>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row>
    <row r="21" spans="1:33" ht="36.75">
      <c r="A21" s="55"/>
      <c r="B21" s="115" t="s">
        <v>563</v>
      </c>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row>
    <row r="22" spans="1:33" ht="36.75">
      <c r="A22" s="58" t="s">
        <v>564</v>
      </c>
      <c r="B22" s="108" t="s">
        <v>947</v>
      </c>
      <c r="C22" s="117">
        <v>2.4664320000000002</v>
      </c>
      <c r="D22" s="117">
        <v>2.2508699999999999</v>
      </c>
      <c r="E22" s="117">
        <v>2.0475669999999999</v>
      </c>
      <c r="F22" s="117">
        <v>1.85446</v>
      </c>
      <c r="G22" s="117">
        <v>1.6861809999999999</v>
      </c>
      <c r="H22" s="117">
        <v>1.5380670000000001</v>
      </c>
      <c r="I22" s="117">
        <v>1.4116040000000001</v>
      </c>
      <c r="J22" s="117">
        <v>1.3067029999999999</v>
      </c>
      <c r="K22" s="117">
        <v>1.2204410000000001</v>
      </c>
      <c r="L22" s="117">
        <v>1.150496</v>
      </c>
      <c r="M22" s="117">
        <v>1.095933</v>
      </c>
      <c r="N22" s="117">
        <v>1.0543910000000001</v>
      </c>
      <c r="O22" s="117">
        <v>1.024313</v>
      </c>
      <c r="P22" s="117">
        <v>1.004354</v>
      </c>
      <c r="Q22" s="117">
        <v>0.99402500000000005</v>
      </c>
      <c r="R22" s="117">
        <v>0.98743099999999995</v>
      </c>
      <c r="S22" s="117">
        <v>0.98292000000000002</v>
      </c>
      <c r="T22" s="117">
        <v>0.97998300000000005</v>
      </c>
      <c r="U22" s="117">
        <v>0.97800500000000001</v>
      </c>
      <c r="V22" s="117">
        <v>0.97473699999999996</v>
      </c>
      <c r="W22" s="117">
        <v>0.97069300000000003</v>
      </c>
      <c r="X22" s="117">
        <v>0.96513800000000005</v>
      </c>
      <c r="Y22" s="117">
        <v>0.96036699999999997</v>
      </c>
      <c r="Z22" s="117">
        <v>0.958094</v>
      </c>
      <c r="AA22" s="117">
        <v>0.96010300000000004</v>
      </c>
      <c r="AB22" s="117">
        <v>0.96084499999999995</v>
      </c>
      <c r="AC22" s="117">
        <v>0.96075900000000003</v>
      </c>
      <c r="AD22" s="117">
        <v>0.96068200000000004</v>
      </c>
      <c r="AE22" s="117">
        <v>0.96034200000000003</v>
      </c>
      <c r="AF22" s="104">
        <v>-3.3126000000000003E-2</v>
      </c>
      <c r="AG22" s="65"/>
    </row>
    <row r="23" spans="1:33" ht="36.75">
      <c r="A23" s="58" t="s">
        <v>566</v>
      </c>
      <c r="B23" s="108" t="s">
        <v>949</v>
      </c>
      <c r="C23" s="117">
        <v>8.2503000000000007E-2</v>
      </c>
      <c r="D23" s="117">
        <v>8.7595999999999993E-2</v>
      </c>
      <c r="E23" s="117">
        <v>9.3552999999999997E-2</v>
      </c>
      <c r="F23" s="117">
        <v>9.8648E-2</v>
      </c>
      <c r="G23" s="117">
        <v>0.102955</v>
      </c>
      <c r="H23" s="117">
        <v>0.107306</v>
      </c>
      <c r="I23" s="117">
        <v>0.111647</v>
      </c>
      <c r="J23" s="117">
        <v>0.11613999999999999</v>
      </c>
      <c r="K23" s="117">
        <v>0.12081</v>
      </c>
      <c r="L23" s="117">
        <v>0.12562799999999999</v>
      </c>
      <c r="M23" s="117">
        <v>0.130689</v>
      </c>
      <c r="N23" s="117">
        <v>0.135904</v>
      </c>
      <c r="O23" s="117">
        <v>0.141483</v>
      </c>
      <c r="P23" s="117">
        <v>0.14758099999999999</v>
      </c>
      <c r="Q23" s="117">
        <v>0.15437000000000001</v>
      </c>
      <c r="R23" s="117">
        <v>0.16140099999999999</v>
      </c>
      <c r="S23" s="117">
        <v>0.16855999999999999</v>
      </c>
      <c r="T23" s="117">
        <v>0.175786</v>
      </c>
      <c r="U23" s="117">
        <v>0.18305199999999999</v>
      </c>
      <c r="V23" s="117">
        <v>0.189967</v>
      </c>
      <c r="W23" s="117">
        <v>0.19661899999999999</v>
      </c>
      <c r="X23" s="117">
        <v>0.202824</v>
      </c>
      <c r="Y23" s="117">
        <v>0.20902000000000001</v>
      </c>
      <c r="Z23" s="117">
        <v>0.215618</v>
      </c>
      <c r="AA23" s="117">
        <v>0.22311300000000001</v>
      </c>
      <c r="AB23" s="117">
        <v>0.230325</v>
      </c>
      <c r="AC23" s="117">
        <v>0.237373</v>
      </c>
      <c r="AD23" s="117">
        <v>0.24443699999999999</v>
      </c>
      <c r="AE23" s="117">
        <v>0.25184899999999999</v>
      </c>
      <c r="AF23" s="104">
        <v>4.0661999999999997E-2</v>
      </c>
      <c r="AG23" s="65"/>
    </row>
    <row r="24" spans="1:33" ht="36.75">
      <c r="A24" s="58" t="s">
        <v>568</v>
      </c>
      <c r="B24" s="108" t="s">
        <v>951</v>
      </c>
      <c r="C24" s="117">
        <v>0.13777600000000001</v>
      </c>
      <c r="D24" s="117">
        <v>0.160215</v>
      </c>
      <c r="E24" s="117">
        <v>0.19730800000000001</v>
      </c>
      <c r="F24" s="117">
        <v>0.243147</v>
      </c>
      <c r="G24" s="117">
        <v>0.29054000000000002</v>
      </c>
      <c r="H24" s="117">
        <v>0.33934599999999998</v>
      </c>
      <c r="I24" s="117">
        <v>0.389376</v>
      </c>
      <c r="J24" s="117">
        <v>0.44126199999999999</v>
      </c>
      <c r="K24" s="117">
        <v>0.49485200000000001</v>
      </c>
      <c r="L24" s="117">
        <v>0.54973700000000003</v>
      </c>
      <c r="M24" s="117">
        <v>0.606464</v>
      </c>
      <c r="N24" s="117">
        <v>0.66399200000000003</v>
      </c>
      <c r="O24" s="117">
        <v>0.72362499999999996</v>
      </c>
      <c r="P24" s="117">
        <v>0.78628799999999999</v>
      </c>
      <c r="Q24" s="117">
        <v>0.85331800000000002</v>
      </c>
      <c r="R24" s="117">
        <v>0.92199900000000001</v>
      </c>
      <c r="S24" s="117">
        <v>0.99179099999999998</v>
      </c>
      <c r="T24" s="117">
        <v>1.062568</v>
      </c>
      <c r="U24" s="117">
        <v>1.1341049999999999</v>
      </c>
      <c r="V24" s="117">
        <v>1.2038260000000001</v>
      </c>
      <c r="W24" s="117">
        <v>1.2721960000000001</v>
      </c>
      <c r="X24" s="117">
        <v>1.337852</v>
      </c>
      <c r="Y24" s="117">
        <v>1.4037120000000001</v>
      </c>
      <c r="Z24" s="117">
        <v>1.4724809999999999</v>
      </c>
      <c r="AA24" s="117">
        <v>1.547669</v>
      </c>
      <c r="AB24" s="117">
        <v>1.6209</v>
      </c>
      <c r="AC24" s="117">
        <v>1.693028</v>
      </c>
      <c r="AD24" s="117">
        <v>1.765358</v>
      </c>
      <c r="AE24" s="117">
        <v>1.8402419999999999</v>
      </c>
      <c r="AF24" s="104">
        <v>9.6991999999999995E-2</v>
      </c>
      <c r="AG24" s="65"/>
    </row>
    <row r="25" spans="1:33" ht="36.75">
      <c r="A25" s="58" t="s">
        <v>570</v>
      </c>
      <c r="B25" s="108" t="s">
        <v>953</v>
      </c>
      <c r="C25" s="117">
        <v>0.403615</v>
      </c>
      <c r="D25" s="117">
        <v>0.478464</v>
      </c>
      <c r="E25" s="117">
        <v>0.56220199999999998</v>
      </c>
      <c r="F25" s="117">
        <v>0.65229800000000004</v>
      </c>
      <c r="G25" s="117">
        <v>0.73739600000000005</v>
      </c>
      <c r="H25" s="117">
        <v>0.81904299999999997</v>
      </c>
      <c r="I25" s="117">
        <v>0.89733200000000002</v>
      </c>
      <c r="J25" s="117">
        <v>0.97410200000000002</v>
      </c>
      <c r="K25" s="117">
        <v>1.0492900000000001</v>
      </c>
      <c r="L25" s="117">
        <v>1.1226210000000001</v>
      </c>
      <c r="M25" s="117">
        <v>1.1954629999999999</v>
      </c>
      <c r="N25" s="117">
        <v>1.2666539999999999</v>
      </c>
      <c r="O25" s="117">
        <v>1.3385130000000001</v>
      </c>
      <c r="P25" s="117">
        <v>1.4127110000000001</v>
      </c>
      <c r="Q25" s="117">
        <v>1.4915769999999999</v>
      </c>
      <c r="R25" s="117">
        <v>1.5710500000000001</v>
      </c>
      <c r="S25" s="117">
        <v>1.6507320000000001</v>
      </c>
      <c r="T25" s="117">
        <v>1.730602</v>
      </c>
      <c r="U25" s="117">
        <v>1.810643</v>
      </c>
      <c r="V25" s="117">
        <v>1.8872549999999999</v>
      </c>
      <c r="W25" s="117">
        <v>1.961422</v>
      </c>
      <c r="X25" s="117">
        <v>2.0313659999999998</v>
      </c>
      <c r="Y25" s="117">
        <v>2.1015130000000002</v>
      </c>
      <c r="Z25" s="117">
        <v>2.1759629999999999</v>
      </c>
      <c r="AA25" s="117">
        <v>2.2596409999999998</v>
      </c>
      <c r="AB25" s="117">
        <v>2.3404410000000002</v>
      </c>
      <c r="AC25" s="117">
        <v>2.419578</v>
      </c>
      <c r="AD25" s="117">
        <v>2.4988920000000001</v>
      </c>
      <c r="AE25" s="117">
        <v>2.5817450000000002</v>
      </c>
      <c r="AF25" s="104">
        <v>6.8523000000000001E-2</v>
      </c>
      <c r="AG25" s="65"/>
    </row>
    <row r="26" spans="1:33" ht="48.75">
      <c r="A26" s="58" t="s">
        <v>572</v>
      </c>
      <c r="B26" s="108" t="s">
        <v>955</v>
      </c>
      <c r="C26" s="117">
        <v>0.13369800000000001</v>
      </c>
      <c r="D26" s="117">
        <v>0.137409</v>
      </c>
      <c r="E26" s="117">
        <v>0.14397599999999999</v>
      </c>
      <c r="F26" s="117">
        <v>0.15067900000000001</v>
      </c>
      <c r="G26" s="117">
        <v>0.15673599999999999</v>
      </c>
      <c r="H26" s="117">
        <v>0.16226599999999999</v>
      </c>
      <c r="I26" s="117">
        <v>0.167409</v>
      </c>
      <c r="J26" s="117">
        <v>0.172434</v>
      </c>
      <c r="K26" s="117">
        <v>0.177449</v>
      </c>
      <c r="L26" s="117">
        <v>0.182475</v>
      </c>
      <c r="M26" s="117">
        <v>0.187723</v>
      </c>
      <c r="N26" s="117">
        <v>0.19309799999999999</v>
      </c>
      <c r="O26" s="117">
        <v>0.19889799999999999</v>
      </c>
      <c r="P26" s="117">
        <v>0.20539399999999999</v>
      </c>
      <c r="Q26" s="117">
        <v>0.212843</v>
      </c>
      <c r="R26" s="117">
        <v>0.22076799999999999</v>
      </c>
      <c r="S26" s="117">
        <v>0.229071</v>
      </c>
      <c r="T26" s="117">
        <v>0.23766899999999999</v>
      </c>
      <c r="U26" s="117">
        <v>0.24648500000000001</v>
      </c>
      <c r="V26" s="117">
        <v>0.25504900000000003</v>
      </c>
      <c r="W26" s="117">
        <v>0.26343</v>
      </c>
      <c r="X26" s="117">
        <v>0.27135700000000001</v>
      </c>
      <c r="Y26" s="117">
        <v>0.27931400000000001</v>
      </c>
      <c r="Z26" s="117">
        <v>0.28775400000000001</v>
      </c>
      <c r="AA26" s="117">
        <v>0.297263</v>
      </c>
      <c r="AB26" s="117">
        <v>0.30643799999999999</v>
      </c>
      <c r="AC26" s="117">
        <v>0.31543599999999999</v>
      </c>
      <c r="AD26" s="117">
        <v>0.324457</v>
      </c>
      <c r="AE26" s="117">
        <v>0.33386100000000002</v>
      </c>
      <c r="AF26" s="104">
        <v>3.3223000000000003E-2</v>
      </c>
      <c r="AG26" s="65"/>
    </row>
    <row r="27" spans="1:33" ht="48.75">
      <c r="A27" s="58" t="s">
        <v>574</v>
      </c>
      <c r="B27" s="108" t="s">
        <v>957</v>
      </c>
      <c r="C27" s="117">
        <v>6.8637000000000004E-2</v>
      </c>
      <c r="D27" s="117">
        <v>7.0838999999999999E-2</v>
      </c>
      <c r="E27" s="117">
        <v>7.5001999999999999E-2</v>
      </c>
      <c r="F27" s="117">
        <v>7.9927999999999999E-2</v>
      </c>
      <c r="G27" s="117">
        <v>8.4897E-2</v>
      </c>
      <c r="H27" s="117">
        <v>9.0053999999999995E-2</v>
      </c>
      <c r="I27" s="117">
        <v>9.5437999999999995E-2</v>
      </c>
      <c r="J27" s="117">
        <v>0.101327</v>
      </c>
      <c r="K27" s="117">
        <v>0.10775800000000001</v>
      </c>
      <c r="L27" s="117">
        <v>0.11468399999999999</v>
      </c>
      <c r="M27" s="117">
        <v>0.122221</v>
      </c>
      <c r="N27" s="117">
        <v>0.13019600000000001</v>
      </c>
      <c r="O27" s="117">
        <v>0.13880200000000001</v>
      </c>
      <c r="P27" s="117">
        <v>0.148151</v>
      </c>
      <c r="Q27" s="117">
        <v>0.15842999999999999</v>
      </c>
      <c r="R27" s="117">
        <v>0.16914799999999999</v>
      </c>
      <c r="S27" s="117">
        <v>0.18019099999999999</v>
      </c>
      <c r="T27" s="117">
        <v>0.19148599999999999</v>
      </c>
      <c r="U27" s="117">
        <v>0.202959</v>
      </c>
      <c r="V27" s="117">
        <v>0.214173</v>
      </c>
      <c r="W27" s="117">
        <v>0.22521099999999999</v>
      </c>
      <c r="X27" s="117">
        <v>0.23583100000000001</v>
      </c>
      <c r="Y27" s="117">
        <v>0.24649199999999999</v>
      </c>
      <c r="Z27" s="117">
        <v>0.25763999999999998</v>
      </c>
      <c r="AA27" s="117">
        <v>0.26986599999999999</v>
      </c>
      <c r="AB27" s="117">
        <v>0.28177200000000002</v>
      </c>
      <c r="AC27" s="117">
        <v>0.29350999999999999</v>
      </c>
      <c r="AD27" s="117">
        <v>0.30528</v>
      </c>
      <c r="AE27" s="117">
        <v>0.31744299999999998</v>
      </c>
      <c r="AF27" s="104">
        <v>5.6218999999999998E-2</v>
      </c>
      <c r="AG27" s="65"/>
    </row>
    <row r="28" spans="1:33" ht="36.75">
      <c r="A28" s="58" t="s">
        <v>576</v>
      </c>
      <c r="B28" s="108" t="s">
        <v>959</v>
      </c>
      <c r="C28" s="117">
        <v>0</v>
      </c>
      <c r="D28" s="117">
        <v>0</v>
      </c>
      <c r="E28" s="117">
        <v>0</v>
      </c>
      <c r="F28" s="117">
        <v>0</v>
      </c>
      <c r="G28" s="117">
        <v>0</v>
      </c>
      <c r="H28" s="117">
        <v>0</v>
      </c>
      <c r="I28" s="117">
        <v>0</v>
      </c>
      <c r="J28" s="117">
        <v>0</v>
      </c>
      <c r="K28" s="117">
        <v>0</v>
      </c>
      <c r="L28" s="117">
        <v>0</v>
      </c>
      <c r="M28" s="117">
        <v>0</v>
      </c>
      <c r="N28" s="117">
        <v>0</v>
      </c>
      <c r="O28" s="117">
        <v>0</v>
      </c>
      <c r="P28" s="117">
        <v>0</v>
      </c>
      <c r="Q28" s="117">
        <v>0</v>
      </c>
      <c r="R28" s="117">
        <v>0</v>
      </c>
      <c r="S28" s="117">
        <v>0</v>
      </c>
      <c r="T28" s="117">
        <v>0</v>
      </c>
      <c r="U28" s="117">
        <v>0</v>
      </c>
      <c r="V28" s="117">
        <v>0</v>
      </c>
      <c r="W28" s="117">
        <v>0</v>
      </c>
      <c r="X28" s="117">
        <v>0</v>
      </c>
      <c r="Y28" s="117">
        <v>0</v>
      </c>
      <c r="Z28" s="117">
        <v>0</v>
      </c>
      <c r="AA28" s="117">
        <v>0</v>
      </c>
      <c r="AB28" s="117">
        <v>0</v>
      </c>
      <c r="AC28" s="117">
        <v>0</v>
      </c>
      <c r="AD28" s="117">
        <v>0</v>
      </c>
      <c r="AE28" s="117">
        <v>0</v>
      </c>
      <c r="AF28" s="104" t="s">
        <v>560</v>
      </c>
      <c r="AG28" s="65"/>
    </row>
    <row r="29" spans="1:33" ht="36.75">
      <c r="A29" s="58" t="s">
        <v>578</v>
      </c>
      <c r="B29" s="108" t="s">
        <v>961</v>
      </c>
      <c r="C29" s="117">
        <v>2.0940020000000001</v>
      </c>
      <c r="D29" s="117">
        <v>2.0990630000000001</v>
      </c>
      <c r="E29" s="117">
        <v>2.0990449999999998</v>
      </c>
      <c r="F29" s="117">
        <v>2.0833439999999999</v>
      </c>
      <c r="G29" s="117">
        <v>2.0720670000000001</v>
      </c>
      <c r="H29" s="117">
        <v>2.0556559999999999</v>
      </c>
      <c r="I29" s="117">
        <v>2.0461689999999999</v>
      </c>
      <c r="J29" s="117">
        <v>2.0451220000000001</v>
      </c>
      <c r="K29" s="117">
        <v>2.0518169999999998</v>
      </c>
      <c r="L29" s="117">
        <v>2.06474</v>
      </c>
      <c r="M29" s="117">
        <v>2.0847169999999999</v>
      </c>
      <c r="N29" s="117">
        <v>2.1091660000000001</v>
      </c>
      <c r="O29" s="117">
        <v>2.140301</v>
      </c>
      <c r="P29" s="117">
        <v>2.1793450000000001</v>
      </c>
      <c r="Q29" s="117">
        <v>2.227929</v>
      </c>
      <c r="R29" s="117">
        <v>2.2807300000000001</v>
      </c>
      <c r="S29" s="117">
        <v>2.3365300000000002</v>
      </c>
      <c r="T29" s="117">
        <v>2.3946619999999998</v>
      </c>
      <c r="U29" s="117">
        <v>2.4544769999999998</v>
      </c>
      <c r="V29" s="117">
        <v>2.5116779999999999</v>
      </c>
      <c r="W29" s="117">
        <v>2.5668579999999999</v>
      </c>
      <c r="X29" s="117">
        <v>2.6178539999999999</v>
      </c>
      <c r="Y29" s="117">
        <v>2.668828</v>
      </c>
      <c r="Z29" s="117">
        <v>2.7236720000000001</v>
      </c>
      <c r="AA29" s="117">
        <v>2.7874159999999999</v>
      </c>
      <c r="AB29" s="117">
        <v>2.8484069999999999</v>
      </c>
      <c r="AC29" s="117">
        <v>2.907915</v>
      </c>
      <c r="AD29" s="117">
        <v>2.9677500000000001</v>
      </c>
      <c r="AE29" s="117">
        <v>3.0309460000000001</v>
      </c>
      <c r="AF29" s="104">
        <v>1.3295E-2</v>
      </c>
      <c r="AG29" s="65"/>
    </row>
    <row r="30" spans="1:33" ht="24.75">
      <c r="A30" s="58" t="s">
        <v>580</v>
      </c>
      <c r="B30" s="108" t="s">
        <v>963</v>
      </c>
      <c r="C30" s="117">
        <v>8.4440000000000001E-2</v>
      </c>
      <c r="D30" s="117">
        <v>7.8244999999999995E-2</v>
      </c>
      <c r="E30" s="117">
        <v>7.1707999999999994E-2</v>
      </c>
      <c r="F30" s="117">
        <v>6.5062999999999996E-2</v>
      </c>
      <c r="G30" s="117">
        <v>5.8495999999999999E-2</v>
      </c>
      <c r="H30" s="117">
        <v>5.1991000000000002E-2</v>
      </c>
      <c r="I30" s="117">
        <v>4.5643999999999997E-2</v>
      </c>
      <c r="J30" s="117">
        <v>3.9710000000000002E-2</v>
      </c>
      <c r="K30" s="117">
        <v>3.4805999999999997E-2</v>
      </c>
      <c r="L30" s="117">
        <v>3.0196000000000001E-2</v>
      </c>
      <c r="M30" s="117">
        <v>2.6155999999999999E-2</v>
      </c>
      <c r="N30" s="117">
        <v>2.2713000000000001E-2</v>
      </c>
      <c r="O30" s="117">
        <v>1.9885E-2</v>
      </c>
      <c r="P30" s="117">
        <v>1.7531000000000001E-2</v>
      </c>
      <c r="Q30" s="117">
        <v>1.5620999999999999E-2</v>
      </c>
      <c r="R30" s="117">
        <v>1.4361000000000001E-2</v>
      </c>
      <c r="S30" s="117">
        <v>1.3289E-2</v>
      </c>
      <c r="T30" s="117">
        <v>1.2399E-2</v>
      </c>
      <c r="U30" s="117">
        <v>1.1609E-2</v>
      </c>
      <c r="V30" s="117">
        <v>1.0869999999999999E-2</v>
      </c>
      <c r="W30" s="117">
        <v>1.0177E-2</v>
      </c>
      <c r="X30" s="117">
        <v>9.5289999999999993E-3</v>
      </c>
      <c r="Y30" s="117">
        <v>8.9219999999999994E-3</v>
      </c>
      <c r="Z30" s="117">
        <v>8.3540000000000003E-3</v>
      </c>
      <c r="AA30" s="117">
        <v>7.8209999999999998E-3</v>
      </c>
      <c r="AB30" s="117">
        <v>7.3229999999999996E-3</v>
      </c>
      <c r="AC30" s="117">
        <v>6.8570000000000002E-3</v>
      </c>
      <c r="AD30" s="117">
        <v>6.4200000000000004E-3</v>
      </c>
      <c r="AE30" s="117">
        <v>6.0109999999999999E-3</v>
      </c>
      <c r="AF30" s="104">
        <v>-9.0056999999999998E-2</v>
      </c>
      <c r="AG30" s="65"/>
    </row>
    <row r="31" spans="1:33" ht="36.75">
      <c r="A31" s="58" t="s">
        <v>582</v>
      </c>
      <c r="B31" s="108" t="s">
        <v>965</v>
      </c>
      <c r="C31" s="117">
        <v>2.2590000000000002E-3</v>
      </c>
      <c r="D31" s="117">
        <v>1.944E-3</v>
      </c>
      <c r="E31" s="117">
        <v>1.7600000000000001E-3</v>
      </c>
      <c r="F31" s="117">
        <v>1.6479999999999999E-3</v>
      </c>
      <c r="G31" s="117">
        <v>1.5430000000000001E-3</v>
      </c>
      <c r="H31" s="117">
        <v>1.4450000000000001E-3</v>
      </c>
      <c r="I31" s="117">
        <v>1.353E-3</v>
      </c>
      <c r="J31" s="117">
        <v>1.266E-3</v>
      </c>
      <c r="K31" s="117">
        <v>1.186E-3</v>
      </c>
      <c r="L31" s="117">
        <v>1.1100000000000001E-3</v>
      </c>
      <c r="M31" s="117">
        <v>1.0399999999999999E-3</v>
      </c>
      <c r="N31" s="117">
        <v>9.7300000000000002E-4</v>
      </c>
      <c r="O31" s="117">
        <v>9.1100000000000003E-4</v>
      </c>
      <c r="P31" s="117">
        <v>8.5300000000000003E-4</v>
      </c>
      <c r="Q31" s="117">
        <v>7.9900000000000001E-4</v>
      </c>
      <c r="R31" s="117">
        <v>7.4799999999999997E-4</v>
      </c>
      <c r="S31" s="117">
        <v>6.9999999999999999E-4</v>
      </c>
      <c r="T31" s="117">
        <v>6.5600000000000001E-4</v>
      </c>
      <c r="U31" s="117">
        <v>6.1399999999999996E-4</v>
      </c>
      <c r="V31" s="117">
        <v>5.7499999999999999E-4</v>
      </c>
      <c r="W31" s="117">
        <v>5.3799999999999996E-4</v>
      </c>
      <c r="X31" s="117">
        <v>5.04E-4</v>
      </c>
      <c r="Y31" s="117">
        <v>4.7199999999999998E-4</v>
      </c>
      <c r="Z31" s="117">
        <v>4.4200000000000001E-4</v>
      </c>
      <c r="AA31" s="117">
        <v>4.1399999999999998E-4</v>
      </c>
      <c r="AB31" s="117">
        <v>3.8699999999999997E-4</v>
      </c>
      <c r="AC31" s="117">
        <v>3.6299999999999999E-4</v>
      </c>
      <c r="AD31" s="117">
        <v>3.4000000000000002E-4</v>
      </c>
      <c r="AE31" s="117">
        <v>3.1799999999999998E-4</v>
      </c>
      <c r="AF31" s="104">
        <v>-6.7639000000000005E-2</v>
      </c>
      <c r="AG31" s="65"/>
    </row>
    <row r="32" spans="1:33" ht="24.75">
      <c r="A32" s="58" t="s">
        <v>584</v>
      </c>
      <c r="B32" s="108" t="s">
        <v>967</v>
      </c>
      <c r="C32" s="117">
        <v>1.5181E-2</v>
      </c>
      <c r="D32" s="117">
        <v>1.2968E-2</v>
      </c>
      <c r="E32" s="117">
        <v>1.1150999999999999E-2</v>
      </c>
      <c r="F32" s="117">
        <v>9.6790000000000001E-3</v>
      </c>
      <c r="G32" s="117">
        <v>8.7530000000000004E-3</v>
      </c>
      <c r="H32" s="117">
        <v>8.1770000000000002E-3</v>
      </c>
      <c r="I32" s="117">
        <v>7.6559999999999996E-3</v>
      </c>
      <c r="J32" s="117">
        <v>7.1679999999999999E-3</v>
      </c>
      <c r="K32" s="117">
        <v>6.7120000000000001E-3</v>
      </c>
      <c r="L32" s="117">
        <v>6.2839999999999997E-3</v>
      </c>
      <c r="M32" s="117">
        <v>5.8840000000000003E-3</v>
      </c>
      <c r="N32" s="117">
        <v>5.509E-3</v>
      </c>
      <c r="O32" s="117">
        <v>5.1580000000000003E-3</v>
      </c>
      <c r="P32" s="117">
        <v>4.829E-3</v>
      </c>
      <c r="Q32" s="117">
        <v>4.522E-3</v>
      </c>
      <c r="R32" s="117">
        <v>4.2339999999999999E-3</v>
      </c>
      <c r="S32" s="117">
        <v>3.9639999999999996E-3</v>
      </c>
      <c r="T32" s="117">
        <v>3.7109999999999999E-3</v>
      </c>
      <c r="U32" s="117">
        <v>3.4749999999999998E-3</v>
      </c>
      <c r="V32" s="117">
        <v>3.2539999999999999E-3</v>
      </c>
      <c r="W32" s="117">
        <v>3.0460000000000001E-3</v>
      </c>
      <c r="X32" s="117">
        <v>2.8519999999999999E-3</v>
      </c>
      <c r="Y32" s="117">
        <v>2.6710000000000002E-3</v>
      </c>
      <c r="Z32" s="117">
        <v>2.5010000000000002E-3</v>
      </c>
      <c r="AA32" s="117">
        <v>2.3410000000000002E-3</v>
      </c>
      <c r="AB32" s="117">
        <v>2.1919999999999999E-3</v>
      </c>
      <c r="AC32" s="117">
        <v>2.052E-3</v>
      </c>
      <c r="AD32" s="117">
        <v>1.9220000000000001E-3</v>
      </c>
      <c r="AE32" s="117">
        <v>1.799E-3</v>
      </c>
      <c r="AF32" s="104">
        <v>-7.3338E-2</v>
      </c>
      <c r="AG32" s="65"/>
    </row>
    <row r="33" spans="1:33" ht="24.75">
      <c r="A33" s="58" t="s">
        <v>586</v>
      </c>
      <c r="B33" s="108" t="s">
        <v>969</v>
      </c>
      <c r="C33" s="117">
        <v>2.9725000000000001E-2</v>
      </c>
      <c r="D33" s="117">
        <v>2.5337999999999999E-2</v>
      </c>
      <c r="E33" s="117">
        <v>2.1677999999999999E-2</v>
      </c>
      <c r="F33" s="117">
        <v>1.8672999999999999E-2</v>
      </c>
      <c r="G33" s="117">
        <v>1.6624E-2</v>
      </c>
      <c r="H33" s="117">
        <v>1.5348000000000001E-2</v>
      </c>
      <c r="I33" s="117">
        <v>1.4264000000000001E-2</v>
      </c>
      <c r="J33" s="117">
        <v>1.3356E-2</v>
      </c>
      <c r="K33" s="117">
        <v>1.2505E-2</v>
      </c>
      <c r="L33" s="117">
        <v>1.1708E-2</v>
      </c>
      <c r="M33" s="117">
        <v>1.0962E-2</v>
      </c>
      <c r="N33" s="117">
        <v>1.0264000000000001E-2</v>
      </c>
      <c r="O33" s="117">
        <v>9.6100000000000005E-3</v>
      </c>
      <c r="P33" s="117">
        <v>8.9980000000000008E-3</v>
      </c>
      <c r="Q33" s="117">
        <v>8.4250000000000002E-3</v>
      </c>
      <c r="R33" s="117">
        <v>7.8879999999999992E-3</v>
      </c>
      <c r="S33" s="117">
        <v>7.3860000000000002E-3</v>
      </c>
      <c r="T33" s="117">
        <v>6.9150000000000001E-3</v>
      </c>
      <c r="U33" s="117">
        <v>6.4749999999999999E-3</v>
      </c>
      <c r="V33" s="117">
        <v>6.0619999999999997E-3</v>
      </c>
      <c r="W33" s="117">
        <v>5.6759999999999996E-3</v>
      </c>
      <c r="X33" s="117">
        <v>5.3140000000000001E-3</v>
      </c>
      <c r="Y33" s="117">
        <v>4.9760000000000004E-3</v>
      </c>
      <c r="Z33" s="117">
        <v>4.6589999999999999E-3</v>
      </c>
      <c r="AA33" s="117">
        <v>4.3620000000000004E-3</v>
      </c>
      <c r="AB33" s="117">
        <v>4.084E-3</v>
      </c>
      <c r="AC33" s="117">
        <v>3.8240000000000001E-3</v>
      </c>
      <c r="AD33" s="117">
        <v>3.5799999999999998E-3</v>
      </c>
      <c r="AE33" s="117">
        <v>3.3519999999999999E-3</v>
      </c>
      <c r="AF33" s="104">
        <v>-7.4981000000000006E-2</v>
      </c>
      <c r="AG33" s="65"/>
    </row>
    <row r="34" spans="1:33" ht="24.75">
      <c r="A34" s="58" t="s">
        <v>588</v>
      </c>
      <c r="B34" s="108" t="s">
        <v>971</v>
      </c>
      <c r="C34" s="117">
        <v>0</v>
      </c>
      <c r="D34" s="117">
        <v>0</v>
      </c>
      <c r="E34" s="117">
        <v>0</v>
      </c>
      <c r="F34" s="117">
        <v>0</v>
      </c>
      <c r="G34" s="117">
        <v>0</v>
      </c>
      <c r="H34" s="117">
        <v>0</v>
      </c>
      <c r="I34" s="117">
        <v>0</v>
      </c>
      <c r="J34" s="117">
        <v>0</v>
      </c>
      <c r="K34" s="117">
        <v>0</v>
      </c>
      <c r="L34" s="117">
        <v>0</v>
      </c>
      <c r="M34" s="117">
        <v>0</v>
      </c>
      <c r="N34" s="117">
        <v>0</v>
      </c>
      <c r="O34" s="117">
        <v>0</v>
      </c>
      <c r="P34" s="117">
        <v>0</v>
      </c>
      <c r="Q34" s="117">
        <v>0</v>
      </c>
      <c r="R34" s="117">
        <v>0</v>
      </c>
      <c r="S34" s="117">
        <v>0</v>
      </c>
      <c r="T34" s="117">
        <v>0</v>
      </c>
      <c r="U34" s="117">
        <v>0</v>
      </c>
      <c r="V34" s="117">
        <v>0</v>
      </c>
      <c r="W34" s="117">
        <v>0</v>
      </c>
      <c r="X34" s="117">
        <v>0</v>
      </c>
      <c r="Y34" s="117">
        <v>0</v>
      </c>
      <c r="Z34" s="117">
        <v>0</v>
      </c>
      <c r="AA34" s="117">
        <v>0</v>
      </c>
      <c r="AB34" s="117">
        <v>0</v>
      </c>
      <c r="AC34" s="117">
        <v>0</v>
      </c>
      <c r="AD34" s="117">
        <v>0</v>
      </c>
      <c r="AE34" s="117">
        <v>0</v>
      </c>
      <c r="AF34" s="104" t="s">
        <v>560</v>
      </c>
      <c r="AG34" s="65"/>
    </row>
    <row r="35" spans="1:33" ht="24.75">
      <c r="A35" s="58" t="s">
        <v>590</v>
      </c>
      <c r="B35" s="108" t="s">
        <v>973</v>
      </c>
      <c r="C35" s="117">
        <v>4.8450000000000003E-3</v>
      </c>
      <c r="D35" s="117">
        <v>4.8209999999999998E-3</v>
      </c>
      <c r="E35" s="117">
        <v>5.0639999999999999E-3</v>
      </c>
      <c r="F35" s="117">
        <v>5.5009999999999998E-3</v>
      </c>
      <c r="G35" s="117">
        <v>6.0899999999999999E-3</v>
      </c>
      <c r="H35" s="117">
        <v>6.7840000000000001E-3</v>
      </c>
      <c r="I35" s="117">
        <v>7.5620000000000001E-3</v>
      </c>
      <c r="J35" s="117">
        <v>8.43E-3</v>
      </c>
      <c r="K35" s="117">
        <v>9.3760000000000007E-3</v>
      </c>
      <c r="L35" s="117">
        <v>1.039E-2</v>
      </c>
      <c r="M35" s="117">
        <v>1.1476E-2</v>
      </c>
      <c r="N35" s="117">
        <v>1.2619E-2</v>
      </c>
      <c r="O35" s="117">
        <v>1.3831E-2</v>
      </c>
      <c r="P35" s="117">
        <v>1.512E-2</v>
      </c>
      <c r="Q35" s="117">
        <v>1.6497000000000001E-2</v>
      </c>
      <c r="R35" s="117">
        <v>1.7932E-2</v>
      </c>
      <c r="S35" s="117">
        <v>1.9418999999999999E-2</v>
      </c>
      <c r="T35" s="117">
        <v>2.0948000000000001E-2</v>
      </c>
      <c r="U35" s="117">
        <v>2.2506999999999999E-2</v>
      </c>
      <c r="V35" s="117">
        <v>2.4063999999999999E-2</v>
      </c>
      <c r="W35" s="117">
        <v>2.5616E-2</v>
      </c>
      <c r="X35" s="117">
        <v>2.7136E-2</v>
      </c>
      <c r="Y35" s="117">
        <v>2.8650999999999999E-2</v>
      </c>
      <c r="Z35" s="117">
        <v>3.0193999999999999E-2</v>
      </c>
      <c r="AA35" s="117">
        <v>3.1822000000000003E-2</v>
      </c>
      <c r="AB35" s="117">
        <v>3.3427999999999999E-2</v>
      </c>
      <c r="AC35" s="117">
        <v>3.5032000000000001E-2</v>
      </c>
      <c r="AD35" s="117">
        <v>3.6641E-2</v>
      </c>
      <c r="AE35" s="117">
        <v>3.8272E-2</v>
      </c>
      <c r="AF35" s="104">
        <v>7.6603000000000004E-2</v>
      </c>
      <c r="AG35" s="65"/>
    </row>
    <row r="36" spans="1:33" ht="36.75">
      <c r="A36" s="58" t="s">
        <v>592</v>
      </c>
      <c r="B36" s="108" t="s">
        <v>975</v>
      </c>
      <c r="C36" s="117">
        <v>5.5231130000000004</v>
      </c>
      <c r="D36" s="117">
        <v>5.4077729999999997</v>
      </c>
      <c r="E36" s="117">
        <v>5.330012</v>
      </c>
      <c r="F36" s="117">
        <v>5.2630679999999996</v>
      </c>
      <c r="G36" s="117">
        <v>5.2222799999999996</v>
      </c>
      <c r="H36" s="117">
        <v>5.1954840000000004</v>
      </c>
      <c r="I36" s="117">
        <v>5.1954520000000004</v>
      </c>
      <c r="J36" s="117">
        <v>5.2270209999999997</v>
      </c>
      <c r="K36" s="117">
        <v>5.2870020000000002</v>
      </c>
      <c r="L36" s="117">
        <v>5.370069</v>
      </c>
      <c r="M36" s="117">
        <v>5.4787270000000001</v>
      </c>
      <c r="N36" s="117">
        <v>5.6054789999999999</v>
      </c>
      <c r="O36" s="117">
        <v>5.755331</v>
      </c>
      <c r="P36" s="117">
        <v>5.9311550000000004</v>
      </c>
      <c r="Q36" s="117">
        <v>6.1383539999999996</v>
      </c>
      <c r="R36" s="117">
        <v>6.3576899999999998</v>
      </c>
      <c r="S36" s="117">
        <v>6.5845520000000004</v>
      </c>
      <c r="T36" s="117">
        <v>6.8173859999999999</v>
      </c>
      <c r="U36" s="117">
        <v>7.0544060000000002</v>
      </c>
      <c r="V36" s="117">
        <v>7.2815099999999999</v>
      </c>
      <c r="W36" s="117">
        <v>7.5014839999999996</v>
      </c>
      <c r="X36" s="117">
        <v>7.7075589999999998</v>
      </c>
      <c r="Y36" s="117">
        <v>7.9149380000000003</v>
      </c>
      <c r="Z36" s="117">
        <v>8.1373709999999999</v>
      </c>
      <c r="AA36" s="117">
        <v>8.3918309999999998</v>
      </c>
      <c r="AB36" s="117">
        <v>8.6365409999999994</v>
      </c>
      <c r="AC36" s="117">
        <v>8.8757269999999995</v>
      </c>
      <c r="AD36" s="117">
        <v>9.1157579999999996</v>
      </c>
      <c r="AE36" s="117">
        <v>9.3661790000000007</v>
      </c>
      <c r="AF36" s="104">
        <v>1.9042E-2</v>
      </c>
      <c r="AG36" s="65"/>
    </row>
    <row r="37" spans="1:33">
      <c r="A37" s="55"/>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row>
    <row r="38" spans="1:33">
      <c r="A38" s="58" t="s">
        <v>594</v>
      </c>
      <c r="B38" s="108" t="s">
        <v>595</v>
      </c>
      <c r="C38" s="117">
        <v>55.236404</v>
      </c>
      <c r="D38" s="117">
        <v>53.140037999999997</v>
      </c>
      <c r="E38" s="117">
        <v>51.293602</v>
      </c>
      <c r="F38" s="117">
        <v>49.357944000000003</v>
      </c>
      <c r="G38" s="117">
        <v>47.554400999999999</v>
      </c>
      <c r="H38" s="117">
        <v>45.718525</v>
      </c>
      <c r="I38" s="117">
        <v>44.118423</v>
      </c>
      <c r="J38" s="117">
        <v>42.761414000000002</v>
      </c>
      <c r="K38" s="117">
        <v>41.599761999999998</v>
      </c>
      <c r="L38" s="117">
        <v>40.593589999999999</v>
      </c>
      <c r="M38" s="117">
        <v>39.748024000000001</v>
      </c>
      <c r="N38" s="117">
        <v>39.011864000000003</v>
      </c>
      <c r="O38" s="117">
        <v>38.418762000000001</v>
      </c>
      <c r="P38" s="117">
        <v>37.980975999999998</v>
      </c>
      <c r="Q38" s="117">
        <v>37.717917999999997</v>
      </c>
      <c r="R38" s="117">
        <v>37.531180999999997</v>
      </c>
      <c r="S38" s="117">
        <v>37.395721000000002</v>
      </c>
      <c r="T38" s="117">
        <v>37.299923</v>
      </c>
      <c r="U38" s="117">
        <v>37.234656999999999</v>
      </c>
      <c r="V38" s="117">
        <v>37.139442000000003</v>
      </c>
      <c r="W38" s="117">
        <v>37.025604000000001</v>
      </c>
      <c r="X38" s="117">
        <v>36.868118000000003</v>
      </c>
      <c r="Y38" s="117">
        <v>36.725921999999997</v>
      </c>
      <c r="Z38" s="117">
        <v>36.646431</v>
      </c>
      <c r="AA38" s="117">
        <v>36.684916999999999</v>
      </c>
      <c r="AB38" s="117">
        <v>36.691840999999997</v>
      </c>
      <c r="AC38" s="117">
        <v>36.681488000000002</v>
      </c>
      <c r="AD38" s="117">
        <v>36.675410999999997</v>
      </c>
      <c r="AE38" s="117">
        <v>36.710124999999998</v>
      </c>
      <c r="AF38" s="104">
        <v>-1.4486000000000001E-2</v>
      </c>
      <c r="AG38" s="65"/>
    </row>
    <row r="39" spans="1:33">
      <c r="A39" s="55"/>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row>
    <row r="40" spans="1:33" ht="24.75">
      <c r="A40" s="55"/>
      <c r="B40" s="115" t="s">
        <v>596</v>
      </c>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row>
    <row r="41" spans="1:33" ht="48.75">
      <c r="A41" s="55"/>
      <c r="B41" s="115" t="s">
        <v>597</v>
      </c>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row>
    <row r="42" spans="1:33" ht="48.75">
      <c r="A42" s="58" t="s">
        <v>598</v>
      </c>
      <c r="B42" s="108" t="s">
        <v>941</v>
      </c>
      <c r="C42" s="117">
        <v>83.97287</v>
      </c>
      <c r="D42" s="117">
        <v>86.591308999999995</v>
      </c>
      <c r="E42" s="117">
        <v>89.322051999999999</v>
      </c>
      <c r="F42" s="117">
        <v>91.845519999999993</v>
      </c>
      <c r="G42" s="117">
        <v>94.241669000000002</v>
      </c>
      <c r="H42" s="117">
        <v>95.709709000000004</v>
      </c>
      <c r="I42" s="117">
        <v>96.870627999999996</v>
      </c>
      <c r="J42" s="117">
        <v>97.866966000000005</v>
      </c>
      <c r="K42" s="117">
        <v>98.577652</v>
      </c>
      <c r="L42" s="117">
        <v>99.051108999999997</v>
      </c>
      <c r="M42" s="117">
        <v>99.305396999999999</v>
      </c>
      <c r="N42" s="117">
        <v>99.384590000000003</v>
      </c>
      <c r="O42" s="117">
        <v>99.399269000000004</v>
      </c>
      <c r="P42" s="117">
        <v>99.449905000000001</v>
      </c>
      <c r="Q42" s="117">
        <v>99.533790999999994</v>
      </c>
      <c r="R42" s="117">
        <v>99.649413999999993</v>
      </c>
      <c r="S42" s="117">
        <v>99.815132000000006</v>
      </c>
      <c r="T42" s="117">
        <v>100.010498</v>
      </c>
      <c r="U42" s="117">
        <v>100.26570100000001</v>
      </c>
      <c r="V42" s="117">
        <v>100.496956</v>
      </c>
      <c r="W42" s="117">
        <v>100.719612</v>
      </c>
      <c r="X42" s="117">
        <v>100.939255</v>
      </c>
      <c r="Y42" s="117">
        <v>101.13732899999999</v>
      </c>
      <c r="Z42" s="117">
        <v>101.40701300000001</v>
      </c>
      <c r="AA42" s="117">
        <v>101.647255</v>
      </c>
      <c r="AB42" s="117">
        <v>101.892754</v>
      </c>
      <c r="AC42" s="117">
        <v>102.077606</v>
      </c>
      <c r="AD42" s="117">
        <v>102.301033</v>
      </c>
      <c r="AE42" s="117">
        <v>102.57225800000001</v>
      </c>
      <c r="AF42" s="104">
        <v>7.1710000000000003E-3</v>
      </c>
      <c r="AG42" s="65"/>
    </row>
    <row r="43" spans="1:33" ht="24.75">
      <c r="A43" s="58" t="s">
        <v>599</v>
      </c>
      <c r="B43" s="108" t="s">
        <v>943</v>
      </c>
      <c r="C43" s="117">
        <v>0.52666299999999999</v>
      </c>
      <c r="D43" s="117">
        <v>0.47602299999999997</v>
      </c>
      <c r="E43" s="117">
        <v>0.42490800000000001</v>
      </c>
      <c r="F43" s="117">
        <v>0.38086199999999998</v>
      </c>
      <c r="G43" s="117">
        <v>0.34490700000000002</v>
      </c>
      <c r="H43" s="117">
        <v>0.311031</v>
      </c>
      <c r="I43" s="117">
        <v>0.278507</v>
      </c>
      <c r="J43" s="117">
        <v>0.24740000000000001</v>
      </c>
      <c r="K43" s="117">
        <v>0.21782899999999999</v>
      </c>
      <c r="L43" s="117">
        <v>0.189997</v>
      </c>
      <c r="M43" s="117">
        <v>0.163995</v>
      </c>
      <c r="N43" s="117">
        <v>0.14014199999999999</v>
      </c>
      <c r="O43" s="117">
        <v>0.118488</v>
      </c>
      <c r="P43" s="117">
        <v>9.9340999999999999E-2</v>
      </c>
      <c r="Q43" s="117">
        <v>8.2621E-2</v>
      </c>
      <c r="R43" s="117">
        <v>6.8324999999999997E-2</v>
      </c>
      <c r="S43" s="117">
        <v>5.6474999999999997E-2</v>
      </c>
      <c r="T43" s="117">
        <v>4.6781999999999997E-2</v>
      </c>
      <c r="U43" s="117">
        <v>3.9136999999999998E-2</v>
      </c>
      <c r="V43" s="117">
        <v>3.3218999999999999E-2</v>
      </c>
      <c r="W43" s="117">
        <v>2.8556999999999999E-2</v>
      </c>
      <c r="X43" s="117">
        <v>2.4872999999999999E-2</v>
      </c>
      <c r="Y43" s="117">
        <v>2.1923999999999999E-2</v>
      </c>
      <c r="Z43" s="117">
        <v>1.967E-2</v>
      </c>
      <c r="AA43" s="117">
        <v>1.7888000000000001E-2</v>
      </c>
      <c r="AB43" s="117">
        <v>1.6293999999999999E-2</v>
      </c>
      <c r="AC43" s="117">
        <v>1.4864E-2</v>
      </c>
      <c r="AD43" s="117">
        <v>1.3586000000000001E-2</v>
      </c>
      <c r="AE43" s="117">
        <v>1.2444E-2</v>
      </c>
      <c r="AF43" s="104">
        <v>-0.12520200000000001</v>
      </c>
      <c r="AG43" s="65"/>
    </row>
    <row r="44" spans="1:33" ht="48.75">
      <c r="A44" s="58" t="s">
        <v>600</v>
      </c>
      <c r="B44" s="108" t="s">
        <v>982</v>
      </c>
      <c r="C44" s="117">
        <v>84.499534999999995</v>
      </c>
      <c r="D44" s="117">
        <v>87.067329000000001</v>
      </c>
      <c r="E44" s="117">
        <v>89.746964000000006</v>
      </c>
      <c r="F44" s="117">
        <v>92.226378999999994</v>
      </c>
      <c r="G44" s="117">
        <v>94.586578000000003</v>
      </c>
      <c r="H44" s="117">
        <v>96.020736999999997</v>
      </c>
      <c r="I44" s="117">
        <v>97.149131999999994</v>
      </c>
      <c r="J44" s="117">
        <v>98.114365000000006</v>
      </c>
      <c r="K44" s="117">
        <v>98.795479</v>
      </c>
      <c r="L44" s="117">
        <v>99.241104000000007</v>
      </c>
      <c r="M44" s="117">
        <v>99.469391000000002</v>
      </c>
      <c r="N44" s="117">
        <v>99.524733999999995</v>
      </c>
      <c r="O44" s="117">
        <v>99.517753999999996</v>
      </c>
      <c r="P44" s="117">
        <v>99.549248000000006</v>
      </c>
      <c r="Q44" s="117">
        <v>99.616409000000004</v>
      </c>
      <c r="R44" s="117">
        <v>99.717742999999999</v>
      </c>
      <c r="S44" s="117">
        <v>99.871605000000002</v>
      </c>
      <c r="T44" s="117">
        <v>100.057281</v>
      </c>
      <c r="U44" s="117">
        <v>100.30484</v>
      </c>
      <c r="V44" s="117">
        <v>100.530174</v>
      </c>
      <c r="W44" s="117">
        <v>100.748169</v>
      </c>
      <c r="X44" s="117">
        <v>100.964127</v>
      </c>
      <c r="Y44" s="117">
        <v>101.159256</v>
      </c>
      <c r="Z44" s="117">
        <v>101.426682</v>
      </c>
      <c r="AA44" s="117">
        <v>101.66514599999999</v>
      </c>
      <c r="AB44" s="117">
        <v>101.90904999999999</v>
      </c>
      <c r="AC44" s="117">
        <v>102.092468</v>
      </c>
      <c r="AD44" s="117">
        <v>102.314621</v>
      </c>
      <c r="AE44" s="117">
        <v>102.58470199999999</v>
      </c>
      <c r="AF44" s="104">
        <v>6.9509999999999997E-3</v>
      </c>
      <c r="AG44" s="65"/>
    </row>
    <row r="45" spans="1:33">
      <c r="A45" s="55"/>
      <c r="B45" s="65"/>
      <c r="C45" s="65"/>
      <c r="D45" s="65"/>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row>
    <row r="46" spans="1:33" ht="48.75">
      <c r="A46" s="55"/>
      <c r="B46" s="115" t="s">
        <v>602</v>
      </c>
      <c r="C46" s="65"/>
      <c r="D46" s="65"/>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row>
    <row r="47" spans="1:33" ht="36.75">
      <c r="A47" s="58" t="s">
        <v>603</v>
      </c>
      <c r="B47" s="108" t="s">
        <v>947</v>
      </c>
      <c r="C47" s="117">
        <v>13.162470000000001</v>
      </c>
      <c r="D47" s="117">
        <v>12.179224</v>
      </c>
      <c r="E47" s="117">
        <v>11.320261</v>
      </c>
      <c r="F47" s="117">
        <v>10.432677</v>
      </c>
      <c r="G47" s="117">
        <v>9.6362159999999992</v>
      </c>
      <c r="H47" s="117">
        <v>8.8684220000000007</v>
      </c>
      <c r="I47" s="117">
        <v>8.172307</v>
      </c>
      <c r="J47" s="117">
        <v>7.5669320000000004</v>
      </c>
      <c r="K47" s="117">
        <v>7.0374990000000004</v>
      </c>
      <c r="L47" s="117">
        <v>6.5835350000000004</v>
      </c>
      <c r="M47" s="117">
        <v>6.1968730000000001</v>
      </c>
      <c r="N47" s="117">
        <v>5.8738489999999999</v>
      </c>
      <c r="O47" s="117">
        <v>5.6154599999999997</v>
      </c>
      <c r="P47" s="117">
        <v>5.4209829999999997</v>
      </c>
      <c r="Q47" s="117">
        <v>5.2785830000000002</v>
      </c>
      <c r="R47" s="117">
        <v>5.1777110000000004</v>
      </c>
      <c r="S47" s="117">
        <v>5.112978</v>
      </c>
      <c r="T47" s="117">
        <v>5.0727289999999998</v>
      </c>
      <c r="U47" s="117">
        <v>5.0517630000000002</v>
      </c>
      <c r="V47" s="117">
        <v>5.0381419999999997</v>
      </c>
      <c r="W47" s="117">
        <v>5.0318680000000002</v>
      </c>
      <c r="X47" s="117">
        <v>5.0324410000000004</v>
      </c>
      <c r="Y47" s="117">
        <v>5.0378150000000002</v>
      </c>
      <c r="Z47" s="117">
        <v>5.0565119999999997</v>
      </c>
      <c r="AA47" s="117">
        <v>5.0759270000000001</v>
      </c>
      <c r="AB47" s="117">
        <v>5.0979070000000002</v>
      </c>
      <c r="AC47" s="117">
        <v>5.114109</v>
      </c>
      <c r="AD47" s="117">
        <v>5.1376010000000001</v>
      </c>
      <c r="AE47" s="117">
        <v>5.1685270000000001</v>
      </c>
      <c r="AF47" s="104">
        <v>-3.2834000000000002E-2</v>
      </c>
      <c r="AG47" s="65"/>
    </row>
    <row r="48" spans="1:33" ht="36.75">
      <c r="A48" s="58" t="s">
        <v>604</v>
      </c>
      <c r="B48" s="108" t="s">
        <v>949</v>
      </c>
      <c r="C48" s="117">
        <v>3.7030000000000001E-3</v>
      </c>
      <c r="D48" s="117">
        <v>3.8600000000000001E-3</v>
      </c>
      <c r="E48" s="117">
        <v>4.0629999999999998E-3</v>
      </c>
      <c r="F48" s="117">
        <v>4.254E-3</v>
      </c>
      <c r="G48" s="117">
        <v>4.411E-3</v>
      </c>
      <c r="H48" s="117">
        <v>4.5370000000000002E-3</v>
      </c>
      <c r="I48" s="117">
        <v>4.6309999999999997E-3</v>
      </c>
      <c r="J48" s="117">
        <v>4.6990000000000001E-3</v>
      </c>
      <c r="K48" s="117">
        <v>4.7390000000000002E-3</v>
      </c>
      <c r="L48" s="117">
        <v>4.7549999999999997E-3</v>
      </c>
      <c r="M48" s="117">
        <v>4.7470000000000004E-3</v>
      </c>
      <c r="N48" s="117">
        <v>4.7159999999999997E-3</v>
      </c>
      <c r="O48" s="117">
        <v>4.6620000000000003E-3</v>
      </c>
      <c r="P48" s="117">
        <v>4.5880000000000001E-3</v>
      </c>
      <c r="Q48" s="117">
        <v>4.4970000000000001E-3</v>
      </c>
      <c r="R48" s="117">
        <v>4.385E-3</v>
      </c>
      <c r="S48" s="117">
        <v>4.2500000000000003E-3</v>
      </c>
      <c r="T48" s="117">
        <v>4.0959999999999998E-3</v>
      </c>
      <c r="U48" s="117">
        <v>3.9240000000000004E-3</v>
      </c>
      <c r="V48" s="117">
        <v>3.7369999999999999E-3</v>
      </c>
      <c r="W48" s="117">
        <v>3.5370000000000002E-3</v>
      </c>
      <c r="X48" s="117">
        <v>3.3279999999999998E-3</v>
      </c>
      <c r="Y48" s="117">
        <v>3.1099999999999999E-3</v>
      </c>
      <c r="Z48" s="117">
        <v>2.8869999999999998E-3</v>
      </c>
      <c r="AA48" s="117">
        <v>2.6580000000000002E-3</v>
      </c>
      <c r="AB48" s="117">
        <v>2.4269999999999999E-3</v>
      </c>
      <c r="AC48" s="117">
        <v>2.1930000000000001E-3</v>
      </c>
      <c r="AD48" s="117">
        <v>1.957E-3</v>
      </c>
      <c r="AE48" s="117">
        <v>1.717E-3</v>
      </c>
      <c r="AF48" s="104">
        <v>-2.7074999999999998E-2</v>
      </c>
      <c r="AG48" s="65"/>
    </row>
    <row r="49" spans="1:33" ht="36.75">
      <c r="A49" s="58" t="s">
        <v>605</v>
      </c>
      <c r="B49" s="108" t="s">
        <v>951</v>
      </c>
      <c r="C49" s="117">
        <v>7.2588E-2</v>
      </c>
      <c r="D49" s="117">
        <v>0.143895</v>
      </c>
      <c r="E49" s="117">
        <v>0.247086</v>
      </c>
      <c r="F49" s="117">
        <v>0.37705499999999997</v>
      </c>
      <c r="G49" s="117">
        <v>0.53026099999999998</v>
      </c>
      <c r="H49" s="117">
        <v>0.69836500000000001</v>
      </c>
      <c r="I49" s="117">
        <v>0.88094700000000004</v>
      </c>
      <c r="J49" s="117">
        <v>1.078524</v>
      </c>
      <c r="K49" s="117">
        <v>1.286143</v>
      </c>
      <c r="L49" s="117">
        <v>1.5028330000000001</v>
      </c>
      <c r="M49" s="117">
        <v>1.7267479999999999</v>
      </c>
      <c r="N49" s="117">
        <v>1.957039</v>
      </c>
      <c r="O49" s="117">
        <v>2.1958120000000001</v>
      </c>
      <c r="P49" s="117">
        <v>2.4456470000000001</v>
      </c>
      <c r="Q49" s="117">
        <v>2.7055850000000001</v>
      </c>
      <c r="R49" s="117">
        <v>2.9749140000000001</v>
      </c>
      <c r="S49" s="117">
        <v>3.25406</v>
      </c>
      <c r="T49" s="117">
        <v>3.5413579999999998</v>
      </c>
      <c r="U49" s="117">
        <v>3.8381159999999999</v>
      </c>
      <c r="V49" s="117">
        <v>4.139297</v>
      </c>
      <c r="W49" s="117">
        <v>4.4454180000000001</v>
      </c>
      <c r="X49" s="117">
        <v>4.7565809999999997</v>
      </c>
      <c r="Y49" s="117">
        <v>5.0713590000000002</v>
      </c>
      <c r="Z49" s="117">
        <v>5.3965630000000004</v>
      </c>
      <c r="AA49" s="117">
        <v>5.7247779999999997</v>
      </c>
      <c r="AB49" s="117">
        <v>6.05837</v>
      </c>
      <c r="AC49" s="117">
        <v>6.3917599999999997</v>
      </c>
      <c r="AD49" s="117">
        <v>6.7332539999999996</v>
      </c>
      <c r="AE49" s="117">
        <v>7.0839730000000003</v>
      </c>
      <c r="AF49" s="104">
        <v>0.17774300000000001</v>
      </c>
      <c r="AG49" s="65"/>
    </row>
    <row r="50" spans="1:33" ht="36.75">
      <c r="A50" s="58" t="s">
        <v>606</v>
      </c>
      <c r="B50" s="108" t="s">
        <v>953</v>
      </c>
      <c r="C50" s="117">
        <v>4.1449E-2</v>
      </c>
      <c r="D50" s="117">
        <v>5.7634999999999999E-2</v>
      </c>
      <c r="E50" s="117">
        <v>7.8458E-2</v>
      </c>
      <c r="F50" s="117">
        <v>0.10303900000000001</v>
      </c>
      <c r="G50" s="117">
        <v>0.13026699999999999</v>
      </c>
      <c r="H50" s="117">
        <v>0.159192</v>
      </c>
      <c r="I50" s="117">
        <v>0.18985199999999999</v>
      </c>
      <c r="J50" s="117">
        <v>0.22237799999999999</v>
      </c>
      <c r="K50" s="117">
        <v>0.25599</v>
      </c>
      <c r="L50" s="117">
        <v>0.29058200000000001</v>
      </c>
      <c r="M50" s="117">
        <v>0.32589699999999999</v>
      </c>
      <c r="N50" s="117">
        <v>0.36181999999999997</v>
      </c>
      <c r="O50" s="117">
        <v>0.398752</v>
      </c>
      <c r="P50" s="117">
        <v>0.437135</v>
      </c>
      <c r="Q50" s="117">
        <v>0.47684599999999999</v>
      </c>
      <c r="R50" s="117">
        <v>0.517822</v>
      </c>
      <c r="S50" s="117">
        <v>0.56014399999999998</v>
      </c>
      <c r="T50" s="117">
        <v>0.60358400000000001</v>
      </c>
      <c r="U50" s="117">
        <v>0.64836199999999999</v>
      </c>
      <c r="V50" s="117">
        <v>0.69373300000000004</v>
      </c>
      <c r="W50" s="117">
        <v>0.73980999999999997</v>
      </c>
      <c r="X50" s="117">
        <v>0.78660699999999995</v>
      </c>
      <c r="Y50" s="117">
        <v>0.83390399999999998</v>
      </c>
      <c r="Z50" s="117">
        <v>0.88275199999999998</v>
      </c>
      <c r="AA50" s="117">
        <v>0.93203199999999997</v>
      </c>
      <c r="AB50" s="117">
        <v>0.98212600000000005</v>
      </c>
      <c r="AC50" s="117">
        <v>1.0321910000000001</v>
      </c>
      <c r="AD50" s="117">
        <v>1.08348</v>
      </c>
      <c r="AE50" s="117">
        <v>1.136166</v>
      </c>
      <c r="AF50" s="104">
        <v>0.125524</v>
      </c>
      <c r="AG50" s="65"/>
    </row>
    <row r="51" spans="1:33" ht="48.75">
      <c r="A51" s="58" t="s">
        <v>607</v>
      </c>
      <c r="B51" s="108" t="s">
        <v>955</v>
      </c>
      <c r="C51" s="117">
        <v>0.19003100000000001</v>
      </c>
      <c r="D51" s="117">
        <v>0.19597899999999999</v>
      </c>
      <c r="E51" s="117">
        <v>0.20338800000000001</v>
      </c>
      <c r="F51" s="117">
        <v>0.232598</v>
      </c>
      <c r="G51" s="117">
        <v>0.26170900000000002</v>
      </c>
      <c r="H51" s="117">
        <v>0.28961100000000001</v>
      </c>
      <c r="I51" s="117">
        <v>0.31624000000000002</v>
      </c>
      <c r="J51" s="117">
        <v>0.34196700000000002</v>
      </c>
      <c r="K51" s="117">
        <v>0.36633300000000002</v>
      </c>
      <c r="L51" s="117">
        <v>0.38955299999999998</v>
      </c>
      <c r="M51" s="117">
        <v>0.41159000000000001</v>
      </c>
      <c r="N51" s="117">
        <v>0.43248599999999998</v>
      </c>
      <c r="O51" s="117">
        <v>0.45264100000000002</v>
      </c>
      <c r="P51" s="117">
        <v>0.47244900000000001</v>
      </c>
      <c r="Q51" s="117">
        <v>0.49194399999999999</v>
      </c>
      <c r="R51" s="117">
        <v>0.51121399999999995</v>
      </c>
      <c r="S51" s="117">
        <v>0.53047100000000003</v>
      </c>
      <c r="T51" s="117">
        <v>0.54966800000000005</v>
      </c>
      <c r="U51" s="117">
        <v>0.56905600000000001</v>
      </c>
      <c r="V51" s="117">
        <v>0.588341</v>
      </c>
      <c r="W51" s="117">
        <v>0.60767000000000004</v>
      </c>
      <c r="X51" s="117">
        <v>0.62711099999999997</v>
      </c>
      <c r="Y51" s="117">
        <v>0.64659900000000003</v>
      </c>
      <c r="Z51" s="117">
        <v>0.66672399999999998</v>
      </c>
      <c r="AA51" s="117">
        <v>0.68695499999999998</v>
      </c>
      <c r="AB51" s="117">
        <v>0.707507</v>
      </c>
      <c r="AC51" s="117">
        <v>0.72800500000000001</v>
      </c>
      <c r="AD51" s="117">
        <v>0.748969</v>
      </c>
      <c r="AE51" s="117">
        <v>0.770486</v>
      </c>
      <c r="AF51" s="104">
        <v>5.1264999999999998E-2</v>
      </c>
      <c r="AG51" s="65"/>
    </row>
    <row r="52" spans="1:33" ht="48.75">
      <c r="A52" s="58" t="s">
        <v>608</v>
      </c>
      <c r="B52" s="108" t="s">
        <v>957</v>
      </c>
      <c r="C52" s="117">
        <v>1.1013E-2</v>
      </c>
      <c r="D52" s="117">
        <v>1.6417000000000001E-2</v>
      </c>
      <c r="E52" s="117">
        <v>2.4326E-2</v>
      </c>
      <c r="F52" s="117">
        <v>3.4889999999999997E-2</v>
      </c>
      <c r="G52" s="117">
        <v>4.8247999999999999E-2</v>
      </c>
      <c r="H52" s="117">
        <v>6.3668000000000002E-2</v>
      </c>
      <c r="I52" s="117">
        <v>8.0962999999999993E-2</v>
      </c>
      <c r="J52" s="117">
        <v>0.100134</v>
      </c>
      <c r="K52" s="117">
        <v>0.12080100000000001</v>
      </c>
      <c r="L52" s="117">
        <v>0.14289099999999999</v>
      </c>
      <c r="M52" s="117">
        <v>0.166211</v>
      </c>
      <c r="N52" s="117">
        <v>0.19062899999999999</v>
      </c>
      <c r="O52" s="117">
        <v>0.21623500000000001</v>
      </c>
      <c r="P52" s="117">
        <v>0.243168</v>
      </c>
      <c r="Q52" s="117">
        <v>0.27132899999999999</v>
      </c>
      <c r="R52" s="117">
        <v>0.30064800000000003</v>
      </c>
      <c r="S52" s="117">
        <v>0.331146</v>
      </c>
      <c r="T52" s="117">
        <v>0.36265799999999998</v>
      </c>
      <c r="U52" s="117">
        <v>0.39525199999999999</v>
      </c>
      <c r="V52" s="117">
        <v>0.42854300000000001</v>
      </c>
      <c r="W52" s="117">
        <v>0.46252799999999999</v>
      </c>
      <c r="X52" s="117">
        <v>0.49717699999999998</v>
      </c>
      <c r="Y52" s="117">
        <v>0.53234599999999999</v>
      </c>
      <c r="Z52" s="117">
        <v>0.56852899999999995</v>
      </c>
      <c r="AA52" s="117">
        <v>0.60517799999999999</v>
      </c>
      <c r="AB52" s="117">
        <v>0.64248300000000003</v>
      </c>
      <c r="AC52" s="117">
        <v>0.68004399999999998</v>
      </c>
      <c r="AD52" s="117">
        <v>0.71839399999999998</v>
      </c>
      <c r="AE52" s="117">
        <v>0.757633</v>
      </c>
      <c r="AF52" s="104">
        <v>0.16312599999999999</v>
      </c>
      <c r="AG52" s="65"/>
    </row>
    <row r="53" spans="1:33" ht="36.75">
      <c r="A53" s="58" t="s">
        <v>609</v>
      </c>
      <c r="B53" s="108" t="s">
        <v>959</v>
      </c>
      <c r="C53" s="117">
        <v>0</v>
      </c>
      <c r="D53" s="117">
        <v>0</v>
      </c>
      <c r="E53" s="117">
        <v>0</v>
      </c>
      <c r="F53" s="117">
        <v>0</v>
      </c>
      <c r="G53" s="117">
        <v>0</v>
      </c>
      <c r="H53" s="117">
        <v>0</v>
      </c>
      <c r="I53" s="117">
        <v>0</v>
      </c>
      <c r="J53" s="117">
        <v>0</v>
      </c>
      <c r="K53" s="117">
        <v>0</v>
      </c>
      <c r="L53" s="117">
        <v>0</v>
      </c>
      <c r="M53" s="117">
        <v>0</v>
      </c>
      <c r="N53" s="117">
        <v>0</v>
      </c>
      <c r="O53" s="117">
        <v>0</v>
      </c>
      <c r="P53" s="117">
        <v>0</v>
      </c>
      <c r="Q53" s="117">
        <v>0</v>
      </c>
      <c r="R53" s="117">
        <v>0</v>
      </c>
      <c r="S53" s="117">
        <v>0</v>
      </c>
      <c r="T53" s="117">
        <v>0</v>
      </c>
      <c r="U53" s="117">
        <v>0</v>
      </c>
      <c r="V53" s="117">
        <v>0</v>
      </c>
      <c r="W53" s="117">
        <v>0</v>
      </c>
      <c r="X53" s="117">
        <v>0</v>
      </c>
      <c r="Y53" s="117">
        <v>0</v>
      </c>
      <c r="Z53" s="117">
        <v>0</v>
      </c>
      <c r="AA53" s="117">
        <v>0</v>
      </c>
      <c r="AB53" s="117">
        <v>0</v>
      </c>
      <c r="AC53" s="117">
        <v>0</v>
      </c>
      <c r="AD53" s="117">
        <v>0</v>
      </c>
      <c r="AE53" s="117">
        <v>0</v>
      </c>
      <c r="AF53" s="104" t="s">
        <v>560</v>
      </c>
      <c r="AG53" s="65"/>
    </row>
    <row r="54" spans="1:33" ht="36.75">
      <c r="A54" s="58" t="s">
        <v>610</v>
      </c>
      <c r="B54" s="108" t="s">
        <v>961</v>
      </c>
      <c r="C54" s="117">
        <v>1.4879119999999999</v>
      </c>
      <c r="D54" s="117">
        <v>1.8146629999999999</v>
      </c>
      <c r="E54" s="117">
        <v>2.1407620000000001</v>
      </c>
      <c r="F54" s="117">
        <v>2.4838610000000001</v>
      </c>
      <c r="G54" s="117">
        <v>2.822991</v>
      </c>
      <c r="H54" s="117">
        <v>3.1212719999999998</v>
      </c>
      <c r="I54" s="117">
        <v>3.3920370000000002</v>
      </c>
      <c r="J54" s="117">
        <v>3.6403780000000001</v>
      </c>
      <c r="K54" s="117">
        <v>3.8646980000000002</v>
      </c>
      <c r="L54" s="117">
        <v>4.069013</v>
      </c>
      <c r="M54" s="117">
        <v>4.2541650000000004</v>
      </c>
      <c r="N54" s="117">
        <v>4.4216379999999997</v>
      </c>
      <c r="O54" s="117">
        <v>4.576524</v>
      </c>
      <c r="P54" s="117">
        <v>4.7235469999999999</v>
      </c>
      <c r="Q54" s="117">
        <v>4.8642300000000001</v>
      </c>
      <c r="R54" s="117">
        <v>4.9996369999999999</v>
      </c>
      <c r="S54" s="117">
        <v>5.1323740000000004</v>
      </c>
      <c r="T54" s="117">
        <v>5.2624029999999999</v>
      </c>
      <c r="U54" s="117">
        <v>5.3924770000000004</v>
      </c>
      <c r="V54" s="117">
        <v>5.5196199999999997</v>
      </c>
      <c r="W54" s="117">
        <v>5.6451539999999998</v>
      </c>
      <c r="X54" s="117">
        <v>5.7697919999999998</v>
      </c>
      <c r="Y54" s="117">
        <v>5.8929679999999998</v>
      </c>
      <c r="Z54" s="117">
        <v>6.0206480000000004</v>
      </c>
      <c r="AA54" s="117">
        <v>6.1476749999999996</v>
      </c>
      <c r="AB54" s="117">
        <v>6.2759289999999996</v>
      </c>
      <c r="AC54" s="117">
        <v>6.4017200000000001</v>
      </c>
      <c r="AD54" s="117">
        <v>6.5306540000000002</v>
      </c>
      <c r="AE54" s="117">
        <v>6.6636280000000001</v>
      </c>
      <c r="AF54" s="104">
        <v>5.5005999999999999E-2</v>
      </c>
      <c r="AG54" s="65"/>
    </row>
    <row r="55" spans="1:33" ht="24.75">
      <c r="A55" s="58" t="s">
        <v>611</v>
      </c>
      <c r="B55" s="108" t="s">
        <v>963</v>
      </c>
      <c r="C55" s="117">
        <v>2.7307000000000001E-2</v>
      </c>
      <c r="D55" s="117">
        <v>2.538E-2</v>
      </c>
      <c r="E55" s="117">
        <v>2.3747000000000001E-2</v>
      </c>
      <c r="F55" s="117">
        <v>2.2165000000000001E-2</v>
      </c>
      <c r="G55" s="117">
        <v>2.0631E-2</v>
      </c>
      <c r="H55" s="117">
        <v>1.9140999999999998E-2</v>
      </c>
      <c r="I55" s="117">
        <v>1.7766000000000001E-2</v>
      </c>
      <c r="J55" s="117">
        <v>1.6636999999999999E-2</v>
      </c>
      <c r="K55" s="117">
        <v>1.5591000000000001E-2</v>
      </c>
      <c r="L55" s="117">
        <v>1.4572999999999999E-2</v>
      </c>
      <c r="M55" s="117">
        <v>1.3602E-2</v>
      </c>
      <c r="N55" s="117">
        <v>1.268E-2</v>
      </c>
      <c r="O55" s="117">
        <v>1.1816E-2</v>
      </c>
      <c r="P55" s="117">
        <v>1.1003000000000001E-2</v>
      </c>
      <c r="Q55" s="117">
        <v>1.0246999999999999E-2</v>
      </c>
      <c r="R55" s="117">
        <v>9.6509999999999999E-3</v>
      </c>
      <c r="S55" s="117">
        <v>9.0790000000000003E-3</v>
      </c>
      <c r="T55" s="117">
        <v>8.5800000000000008E-3</v>
      </c>
      <c r="U55" s="117">
        <v>8.1089999999999999E-3</v>
      </c>
      <c r="V55" s="117">
        <v>7.6639999999999998E-3</v>
      </c>
      <c r="W55" s="117">
        <v>7.2430000000000003E-3</v>
      </c>
      <c r="X55" s="117">
        <v>6.8459999999999997E-3</v>
      </c>
      <c r="Y55" s="117">
        <v>6.4700000000000001E-3</v>
      </c>
      <c r="Z55" s="117">
        <v>6.1149999999999998E-3</v>
      </c>
      <c r="AA55" s="117">
        <v>5.7800000000000004E-3</v>
      </c>
      <c r="AB55" s="117">
        <v>5.463E-3</v>
      </c>
      <c r="AC55" s="117">
        <v>5.1640000000000002E-3</v>
      </c>
      <c r="AD55" s="117">
        <v>4.8809999999999999E-3</v>
      </c>
      <c r="AE55" s="117">
        <v>4.6129999999999999E-3</v>
      </c>
      <c r="AF55" s="104">
        <v>-6.1532999999999997E-2</v>
      </c>
      <c r="AG55" s="65"/>
    </row>
    <row r="56" spans="1:33" ht="36.75">
      <c r="A56" s="58" t="s">
        <v>612</v>
      </c>
      <c r="B56" s="108" t="s">
        <v>965</v>
      </c>
      <c r="C56" s="117">
        <v>2.1069000000000001E-2</v>
      </c>
      <c r="D56" s="117">
        <v>1.942E-2</v>
      </c>
      <c r="E56" s="117">
        <v>1.8349000000000001E-2</v>
      </c>
      <c r="F56" s="117">
        <v>1.7337999999999999E-2</v>
      </c>
      <c r="G56" s="117">
        <v>1.6382000000000001E-2</v>
      </c>
      <c r="H56" s="117">
        <v>1.5479E-2</v>
      </c>
      <c r="I56" s="117">
        <v>1.4626E-2</v>
      </c>
      <c r="J56" s="117">
        <v>1.3821E-2</v>
      </c>
      <c r="K56" s="117">
        <v>1.3058999999999999E-2</v>
      </c>
      <c r="L56" s="117">
        <v>1.234E-2</v>
      </c>
      <c r="M56" s="117">
        <v>1.1660999999999999E-2</v>
      </c>
      <c r="N56" s="117">
        <v>1.1018999999999999E-2</v>
      </c>
      <c r="O56" s="117">
        <v>1.0413E-2</v>
      </c>
      <c r="P56" s="117">
        <v>9.8399999999999998E-3</v>
      </c>
      <c r="Q56" s="117">
        <v>9.299E-3</v>
      </c>
      <c r="R56" s="117">
        <v>8.7869999999999997E-3</v>
      </c>
      <c r="S56" s="117">
        <v>8.3040000000000006E-3</v>
      </c>
      <c r="T56" s="117">
        <v>7.8480000000000008E-3</v>
      </c>
      <c r="U56" s="117">
        <v>7.417E-3</v>
      </c>
      <c r="V56" s="117">
        <v>7.0089999999999996E-3</v>
      </c>
      <c r="W56" s="117">
        <v>6.6239999999999997E-3</v>
      </c>
      <c r="X56" s="117">
        <v>6.2599999999999999E-3</v>
      </c>
      <c r="Y56" s="117">
        <v>5.9160000000000003E-3</v>
      </c>
      <c r="Z56" s="117">
        <v>5.5919999999999997E-3</v>
      </c>
      <c r="AA56" s="117">
        <v>5.2849999999999998E-3</v>
      </c>
      <c r="AB56" s="117">
        <v>4.9950000000000003E-3</v>
      </c>
      <c r="AC56" s="117">
        <v>4.7210000000000004E-3</v>
      </c>
      <c r="AD56" s="117">
        <v>4.4619999999999998E-3</v>
      </c>
      <c r="AE56" s="117">
        <v>4.2170000000000003E-3</v>
      </c>
      <c r="AF56" s="104">
        <v>-5.5834000000000002E-2</v>
      </c>
      <c r="AG56" s="65"/>
    </row>
    <row r="57" spans="1:33" ht="24.75">
      <c r="A57" s="58" t="s">
        <v>613</v>
      </c>
      <c r="B57" s="108" t="s">
        <v>967</v>
      </c>
      <c r="C57" s="117">
        <v>5.5518999999999999E-2</v>
      </c>
      <c r="D57" s="117">
        <v>4.9865E-2</v>
      </c>
      <c r="E57" s="117">
        <v>4.4665000000000003E-2</v>
      </c>
      <c r="F57" s="117">
        <v>4.0508000000000002E-2</v>
      </c>
      <c r="G57" s="117">
        <v>3.746E-2</v>
      </c>
      <c r="H57" s="117">
        <v>3.5242999999999997E-2</v>
      </c>
      <c r="I57" s="117">
        <v>3.3300999999999997E-2</v>
      </c>
      <c r="J57" s="117">
        <v>3.1466000000000001E-2</v>
      </c>
      <c r="K57" s="117">
        <v>2.9732999999999999E-2</v>
      </c>
      <c r="L57" s="117">
        <v>2.8094999999999998E-2</v>
      </c>
      <c r="M57" s="117">
        <v>2.6547999999999999E-2</v>
      </c>
      <c r="N57" s="117">
        <v>2.5087000000000002E-2</v>
      </c>
      <c r="O57" s="117">
        <v>2.3706000000000001E-2</v>
      </c>
      <c r="P57" s="117">
        <v>2.2401999999999998E-2</v>
      </c>
      <c r="Q57" s="117">
        <v>2.1169E-2</v>
      </c>
      <c r="R57" s="117">
        <v>2.0004999999999998E-2</v>
      </c>
      <c r="S57" s="117">
        <v>1.8905000000000002E-2</v>
      </c>
      <c r="T57" s="117">
        <v>1.7864999999999999E-2</v>
      </c>
      <c r="U57" s="117">
        <v>1.6882999999999999E-2</v>
      </c>
      <c r="V57" s="117">
        <v>1.5955E-2</v>
      </c>
      <c r="W57" s="117">
        <v>1.5077999999999999E-2</v>
      </c>
      <c r="X57" s="117">
        <v>1.4250000000000001E-2</v>
      </c>
      <c r="Y57" s="117">
        <v>1.3467E-2</v>
      </c>
      <c r="Z57" s="117">
        <v>1.2728E-2</v>
      </c>
      <c r="AA57" s="117">
        <v>1.2029E-2</v>
      </c>
      <c r="AB57" s="117">
        <v>1.1369000000000001E-2</v>
      </c>
      <c r="AC57" s="117">
        <v>1.0744999999999999E-2</v>
      </c>
      <c r="AD57" s="117">
        <v>1.0155000000000001E-2</v>
      </c>
      <c r="AE57" s="117">
        <v>9.5980000000000006E-3</v>
      </c>
      <c r="AF57" s="104">
        <v>-6.0759000000000001E-2</v>
      </c>
      <c r="AG57" s="65"/>
    </row>
    <row r="58" spans="1:33" ht="24.75">
      <c r="A58" s="58" t="s">
        <v>614</v>
      </c>
      <c r="B58" s="108" t="s">
        <v>969</v>
      </c>
      <c r="C58" s="117">
        <v>4.9424999999999997E-2</v>
      </c>
      <c r="D58" s="117">
        <v>4.5553999999999997E-2</v>
      </c>
      <c r="E58" s="117">
        <v>4.3041999999999997E-2</v>
      </c>
      <c r="F58" s="117">
        <v>4.0668999999999997E-2</v>
      </c>
      <c r="G58" s="117">
        <v>3.8427000000000003E-2</v>
      </c>
      <c r="H58" s="117">
        <v>3.6310000000000002E-2</v>
      </c>
      <c r="I58" s="117">
        <v>3.4308999999999999E-2</v>
      </c>
      <c r="J58" s="117">
        <v>3.2419000000000003E-2</v>
      </c>
      <c r="K58" s="117">
        <v>3.0634000000000002E-2</v>
      </c>
      <c r="L58" s="117">
        <v>2.8947000000000001E-2</v>
      </c>
      <c r="M58" s="117">
        <v>2.7354E-2</v>
      </c>
      <c r="N58" s="117">
        <v>2.5847999999999999E-2</v>
      </c>
      <c r="O58" s="117">
        <v>2.4426E-2</v>
      </c>
      <c r="P58" s="117">
        <v>2.3081999999999998E-2</v>
      </c>
      <c r="Q58" s="117">
        <v>2.1812000000000002E-2</v>
      </c>
      <c r="R58" s="117">
        <v>2.0612999999999999E-2</v>
      </c>
      <c r="S58" s="117">
        <v>1.9479E-2</v>
      </c>
      <c r="T58" s="117">
        <v>1.8408999999999998E-2</v>
      </c>
      <c r="U58" s="117">
        <v>1.7396999999999999E-2</v>
      </c>
      <c r="V58" s="117">
        <v>1.6441000000000001E-2</v>
      </c>
      <c r="W58" s="117">
        <v>1.5538E-2</v>
      </c>
      <c r="X58" s="117">
        <v>1.4683999999999999E-2</v>
      </c>
      <c r="Y58" s="117">
        <v>1.3878E-2</v>
      </c>
      <c r="Z58" s="117">
        <v>1.3115999999999999E-2</v>
      </c>
      <c r="AA58" s="117">
        <v>1.2396000000000001E-2</v>
      </c>
      <c r="AB58" s="117">
        <v>1.1716000000000001E-2</v>
      </c>
      <c r="AC58" s="117">
        <v>1.1073E-2</v>
      </c>
      <c r="AD58" s="117">
        <v>1.0466E-2</v>
      </c>
      <c r="AE58" s="117">
        <v>9.8919999999999998E-3</v>
      </c>
      <c r="AF58" s="104">
        <v>-5.5835999999999997E-2</v>
      </c>
      <c r="AG58" s="65"/>
    </row>
    <row r="59" spans="1:33" ht="24.75">
      <c r="A59" s="58" t="s">
        <v>615</v>
      </c>
      <c r="B59" s="108" t="s">
        <v>971</v>
      </c>
      <c r="C59" s="117">
        <v>0</v>
      </c>
      <c r="D59" s="117">
        <v>0</v>
      </c>
      <c r="E59" s="117">
        <v>0</v>
      </c>
      <c r="F59" s="117">
        <v>0</v>
      </c>
      <c r="G59" s="117">
        <v>0</v>
      </c>
      <c r="H59" s="117">
        <v>0</v>
      </c>
      <c r="I59" s="117">
        <v>0</v>
      </c>
      <c r="J59" s="117">
        <v>0</v>
      </c>
      <c r="K59" s="117">
        <v>0</v>
      </c>
      <c r="L59" s="117">
        <v>0</v>
      </c>
      <c r="M59" s="117">
        <v>0</v>
      </c>
      <c r="N59" s="117">
        <v>0</v>
      </c>
      <c r="O59" s="117">
        <v>0</v>
      </c>
      <c r="P59" s="117">
        <v>0</v>
      </c>
      <c r="Q59" s="117">
        <v>0</v>
      </c>
      <c r="R59" s="117">
        <v>0</v>
      </c>
      <c r="S59" s="117">
        <v>0</v>
      </c>
      <c r="T59" s="117">
        <v>0</v>
      </c>
      <c r="U59" s="117">
        <v>0</v>
      </c>
      <c r="V59" s="117">
        <v>0</v>
      </c>
      <c r="W59" s="117">
        <v>0</v>
      </c>
      <c r="X59" s="117">
        <v>0</v>
      </c>
      <c r="Y59" s="117">
        <v>0</v>
      </c>
      <c r="Z59" s="117">
        <v>0</v>
      </c>
      <c r="AA59" s="117">
        <v>0</v>
      </c>
      <c r="AB59" s="117">
        <v>0</v>
      </c>
      <c r="AC59" s="117">
        <v>0</v>
      </c>
      <c r="AD59" s="117">
        <v>0</v>
      </c>
      <c r="AE59" s="117">
        <v>0</v>
      </c>
      <c r="AF59" s="104" t="s">
        <v>560</v>
      </c>
      <c r="AG59" s="65"/>
    </row>
    <row r="60" spans="1:33" ht="24.75">
      <c r="A60" s="58" t="s">
        <v>616</v>
      </c>
      <c r="B60" s="108" t="s">
        <v>973</v>
      </c>
      <c r="C60" s="117">
        <v>2.3E-5</v>
      </c>
      <c r="D60" s="117">
        <v>6.8999999999999997E-5</v>
      </c>
      <c r="E60" s="117">
        <v>1.4200000000000001E-4</v>
      </c>
      <c r="F60" s="117">
        <v>2.42E-4</v>
      </c>
      <c r="G60" s="117">
        <v>3.6900000000000002E-4</v>
      </c>
      <c r="H60" s="117">
        <v>5.1900000000000004E-4</v>
      </c>
      <c r="I60" s="117">
        <v>6.9099999999999999E-4</v>
      </c>
      <c r="J60" s="117">
        <v>8.8500000000000004E-4</v>
      </c>
      <c r="K60" s="117">
        <v>1.098E-3</v>
      </c>
      <c r="L60" s="117">
        <v>1.3290000000000001E-3</v>
      </c>
      <c r="M60" s="117">
        <v>1.575E-3</v>
      </c>
      <c r="N60" s="117">
        <v>1.8339999999999999E-3</v>
      </c>
      <c r="O60" s="117">
        <v>2.1069999999999999E-3</v>
      </c>
      <c r="P60" s="117">
        <v>2.3939999999999999E-3</v>
      </c>
      <c r="Q60" s="117">
        <v>2.6940000000000002E-3</v>
      </c>
      <c r="R60" s="117">
        <v>3.006E-3</v>
      </c>
      <c r="S60" s="117">
        <v>3.3310000000000002E-3</v>
      </c>
      <c r="T60" s="117">
        <v>3.6670000000000001E-3</v>
      </c>
      <c r="U60" s="117">
        <v>4.0159999999999996E-3</v>
      </c>
      <c r="V60" s="117">
        <v>4.3730000000000002E-3</v>
      </c>
      <c r="W60" s="117">
        <v>4.738E-3</v>
      </c>
      <c r="X60" s="117">
        <v>5.1120000000000002E-3</v>
      </c>
      <c r="Y60" s="117">
        <v>5.4939999999999998E-3</v>
      </c>
      <c r="Z60" s="117">
        <v>5.8859999999999997E-3</v>
      </c>
      <c r="AA60" s="117">
        <v>6.2839999999999997E-3</v>
      </c>
      <c r="AB60" s="117">
        <v>6.6899999999999998E-3</v>
      </c>
      <c r="AC60" s="117">
        <v>7.1009999999999997E-3</v>
      </c>
      <c r="AD60" s="117">
        <v>7.5209999999999999E-3</v>
      </c>
      <c r="AE60" s="117">
        <v>7.9509999999999997E-3</v>
      </c>
      <c r="AF60" s="104">
        <v>0.23269400000000001</v>
      </c>
      <c r="AG60" s="65"/>
    </row>
    <row r="61" spans="1:33" ht="48.75">
      <c r="A61" s="58" t="s">
        <v>617</v>
      </c>
      <c r="B61" s="108" t="s">
        <v>998</v>
      </c>
      <c r="C61" s="117">
        <v>15.122508</v>
      </c>
      <c r="D61" s="117">
        <v>14.551963000000001</v>
      </c>
      <c r="E61" s="117">
        <v>14.148291</v>
      </c>
      <c r="F61" s="117">
        <v>13.789296999999999</v>
      </c>
      <c r="G61" s="117">
        <v>13.547373</v>
      </c>
      <c r="H61" s="117">
        <v>13.311757999999999</v>
      </c>
      <c r="I61" s="117">
        <v>13.137670999999999</v>
      </c>
      <c r="J61" s="117">
        <v>13.050241</v>
      </c>
      <c r="K61" s="117">
        <v>13.026318</v>
      </c>
      <c r="L61" s="117">
        <v>13.068447000000001</v>
      </c>
      <c r="M61" s="117">
        <v>13.166968000000001</v>
      </c>
      <c r="N61" s="117">
        <v>13.318645999999999</v>
      </c>
      <c r="O61" s="117">
        <v>13.532553999999999</v>
      </c>
      <c r="P61" s="117">
        <v>13.816238</v>
      </c>
      <c r="Q61" s="117">
        <v>14.158236</v>
      </c>
      <c r="R61" s="117">
        <v>14.548389999999999</v>
      </c>
      <c r="S61" s="117">
        <v>14.984522</v>
      </c>
      <c r="T61" s="117">
        <v>15.452866</v>
      </c>
      <c r="U61" s="117">
        <v>15.952771</v>
      </c>
      <c r="V61" s="117">
        <v>16.462855999999999</v>
      </c>
      <c r="W61" s="117">
        <v>16.985206999999999</v>
      </c>
      <c r="X61" s="117">
        <v>17.520188999999998</v>
      </c>
      <c r="Y61" s="117">
        <v>18.063326</v>
      </c>
      <c r="Z61" s="117">
        <v>18.638051999999998</v>
      </c>
      <c r="AA61" s="117">
        <v>19.216975999999999</v>
      </c>
      <c r="AB61" s="117">
        <v>19.806982000000001</v>
      </c>
      <c r="AC61" s="117">
        <v>20.388824</v>
      </c>
      <c r="AD61" s="117">
        <v>20.991790999999999</v>
      </c>
      <c r="AE61" s="117">
        <v>21.618402</v>
      </c>
      <c r="AF61" s="104">
        <v>1.2845000000000001E-2</v>
      </c>
      <c r="AG61" s="65"/>
    </row>
    <row r="62" spans="1:33">
      <c r="A62" s="55"/>
      <c r="B62" s="65"/>
      <c r="C62" s="65"/>
      <c r="D62" s="65"/>
      <c r="E62" s="65"/>
      <c r="F62" s="65"/>
      <c r="G62" s="65"/>
      <c r="H62" s="65"/>
      <c r="I62" s="65"/>
      <c r="J62" s="65"/>
      <c r="K62" s="65"/>
      <c r="L62" s="65"/>
      <c r="M62" s="65"/>
      <c r="N62" s="65"/>
      <c r="O62" s="65"/>
      <c r="P62" s="65"/>
      <c r="Q62" s="65"/>
      <c r="R62" s="65"/>
      <c r="S62" s="65"/>
      <c r="T62" s="65"/>
      <c r="U62" s="65"/>
      <c r="V62" s="65"/>
      <c r="W62" s="65"/>
      <c r="X62" s="65"/>
      <c r="Y62" s="65"/>
      <c r="Z62" s="65"/>
      <c r="AA62" s="65"/>
      <c r="AB62" s="65"/>
      <c r="AC62" s="65"/>
      <c r="AD62" s="65"/>
      <c r="AE62" s="65"/>
      <c r="AF62" s="65"/>
      <c r="AG62" s="65"/>
    </row>
    <row r="63" spans="1:33" ht="36.75">
      <c r="A63" s="58" t="s">
        <v>619</v>
      </c>
      <c r="B63" s="108" t="s">
        <v>620</v>
      </c>
      <c r="C63" s="117">
        <v>99.622039999999998</v>
      </c>
      <c r="D63" s="117">
        <v>101.619293</v>
      </c>
      <c r="E63" s="117">
        <v>103.895256</v>
      </c>
      <c r="F63" s="117">
        <v>106.01567799999999</v>
      </c>
      <c r="G63" s="117">
        <v>108.133949</v>
      </c>
      <c r="H63" s="117">
        <v>109.332497</v>
      </c>
      <c r="I63" s="117">
        <v>110.286804</v>
      </c>
      <c r="J63" s="117">
        <v>111.164604</v>
      </c>
      <c r="K63" s="117">
        <v>111.821793</v>
      </c>
      <c r="L63" s="117">
        <v>112.309555</v>
      </c>
      <c r="M63" s="117">
        <v>112.63636</v>
      </c>
      <c r="N63" s="117">
        <v>112.843384</v>
      </c>
      <c r="O63" s="117">
        <v>113.050308</v>
      </c>
      <c r="P63" s="117">
        <v>113.365486</v>
      </c>
      <c r="Q63" s="117">
        <v>113.774643</v>
      </c>
      <c r="R63" s="117">
        <v>114.266136</v>
      </c>
      <c r="S63" s="117">
        <v>114.85612500000001</v>
      </c>
      <c r="T63" s="117">
        <v>115.510147</v>
      </c>
      <c r="U63" s="117">
        <v>116.257614</v>
      </c>
      <c r="V63" s="117">
        <v>116.993027</v>
      </c>
      <c r="W63" s="117">
        <v>117.73337600000001</v>
      </c>
      <c r="X63" s="117">
        <v>118.484314</v>
      </c>
      <c r="Y63" s="117">
        <v>119.22257999999999</v>
      </c>
      <c r="Z63" s="117">
        <v>120.064735</v>
      </c>
      <c r="AA63" s="117">
        <v>120.882126</v>
      </c>
      <c r="AB63" s="117">
        <v>121.71603399999999</v>
      </c>
      <c r="AC63" s="117">
        <v>122.48129299999999</v>
      </c>
      <c r="AD63" s="117">
        <v>123.30641199999999</v>
      </c>
      <c r="AE63" s="117">
        <v>124.203102</v>
      </c>
      <c r="AF63" s="104">
        <v>7.9070000000000008E-3</v>
      </c>
      <c r="AG63" s="65"/>
    </row>
    <row r="64" spans="1:33">
      <c r="A64" s="55"/>
      <c r="B64" s="65"/>
      <c r="C64" s="65"/>
      <c r="D64" s="65"/>
      <c r="E64" s="65"/>
      <c r="F64" s="65"/>
      <c r="G64" s="65"/>
      <c r="H64" s="65"/>
      <c r="I64" s="65"/>
      <c r="J64" s="65"/>
      <c r="K64" s="65"/>
      <c r="L64" s="65"/>
      <c r="M64" s="65"/>
      <c r="N64" s="65"/>
      <c r="O64" s="65"/>
      <c r="P64" s="65"/>
      <c r="Q64" s="65"/>
      <c r="R64" s="65"/>
      <c r="S64" s="65"/>
      <c r="T64" s="65"/>
      <c r="U64" s="65"/>
      <c r="V64" s="65"/>
      <c r="W64" s="65"/>
      <c r="X64" s="65"/>
      <c r="Y64" s="65"/>
      <c r="Z64" s="65"/>
      <c r="AA64" s="65"/>
      <c r="AB64" s="65"/>
      <c r="AC64" s="65"/>
      <c r="AD64" s="65"/>
      <c r="AE64" s="65"/>
      <c r="AF64" s="65"/>
      <c r="AG64" s="65"/>
    </row>
    <row r="65" spans="1:34" ht="24.75">
      <c r="A65" s="58" t="s">
        <v>621</v>
      </c>
      <c r="B65" s="115" t="s">
        <v>622</v>
      </c>
      <c r="C65" s="118">
        <v>154.85844399999999</v>
      </c>
      <c r="D65" s="118">
        <v>154.75933800000001</v>
      </c>
      <c r="E65" s="118">
        <v>155.18885800000001</v>
      </c>
      <c r="F65" s="118">
        <v>155.373627</v>
      </c>
      <c r="G65" s="118">
        <v>155.688354</v>
      </c>
      <c r="H65" s="118">
        <v>155.05102500000001</v>
      </c>
      <c r="I65" s="118">
        <v>154.40522799999999</v>
      </c>
      <c r="J65" s="118">
        <v>153.92602500000001</v>
      </c>
      <c r="K65" s="118">
        <v>153.42155500000001</v>
      </c>
      <c r="L65" s="118">
        <v>152.90313699999999</v>
      </c>
      <c r="M65" s="118">
        <v>152.38438400000001</v>
      </c>
      <c r="N65" s="118">
        <v>151.855255</v>
      </c>
      <c r="O65" s="118">
        <v>151.46906999999999</v>
      </c>
      <c r="P65" s="118">
        <v>151.34646599999999</v>
      </c>
      <c r="Q65" s="118">
        <v>151.49255400000001</v>
      </c>
      <c r="R65" s="118">
        <v>151.79731799999999</v>
      </c>
      <c r="S65" s="118">
        <v>152.251846</v>
      </c>
      <c r="T65" s="118">
        <v>152.81007399999999</v>
      </c>
      <c r="U65" s="118">
        <v>153.492279</v>
      </c>
      <c r="V65" s="118">
        <v>154.13247699999999</v>
      </c>
      <c r="W65" s="118">
        <v>154.758972</v>
      </c>
      <c r="X65" s="118">
        <v>155.35243199999999</v>
      </c>
      <c r="Y65" s="118">
        <v>155.94850199999999</v>
      </c>
      <c r="Z65" s="118">
        <v>156.71116599999999</v>
      </c>
      <c r="AA65" s="118">
        <v>157.567047</v>
      </c>
      <c r="AB65" s="118">
        <v>158.40786700000001</v>
      </c>
      <c r="AC65" s="118">
        <v>159.162781</v>
      </c>
      <c r="AD65" s="118">
        <v>159.98182700000001</v>
      </c>
      <c r="AE65" s="118">
        <v>160.91322299999999</v>
      </c>
      <c r="AF65" s="116">
        <v>1.371E-3</v>
      </c>
      <c r="AG65" s="65"/>
      <c r="AH65" s="55"/>
    </row>
    <row r="66" spans="1:34">
      <c r="A66" s="55"/>
      <c r="B66" s="65"/>
      <c r="C66" s="65"/>
      <c r="D66" s="65"/>
      <c r="E66" s="65"/>
      <c r="F66" s="65"/>
      <c r="G66" s="65"/>
      <c r="H66" s="65"/>
      <c r="I66" s="65"/>
      <c r="J66" s="65"/>
      <c r="K66" s="65"/>
      <c r="L66" s="65"/>
      <c r="M66" s="65"/>
      <c r="N66" s="65"/>
      <c r="O66" s="65"/>
      <c r="P66" s="65"/>
      <c r="Q66" s="65"/>
      <c r="R66" s="65"/>
      <c r="S66" s="65"/>
      <c r="T66" s="65"/>
      <c r="U66" s="65"/>
      <c r="V66" s="65"/>
      <c r="W66" s="65"/>
      <c r="X66" s="65"/>
      <c r="Y66" s="65"/>
      <c r="Z66" s="65"/>
      <c r="AA66" s="65"/>
      <c r="AB66" s="65"/>
      <c r="AC66" s="65"/>
      <c r="AD66" s="65"/>
      <c r="AE66" s="65"/>
      <c r="AF66" s="65"/>
      <c r="AG66" s="65"/>
      <c r="AH66" s="55"/>
    </row>
    <row r="67" spans="1:34" ht="36.75">
      <c r="A67" s="55"/>
      <c r="B67" s="115" t="s">
        <v>623</v>
      </c>
      <c r="C67" s="65"/>
      <c r="D67" s="65"/>
      <c r="E67" s="65"/>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55"/>
    </row>
    <row r="68" spans="1:34" ht="24.75">
      <c r="A68" s="58" t="s">
        <v>624</v>
      </c>
      <c r="B68" s="108" t="s">
        <v>1022</v>
      </c>
      <c r="C68" s="117">
        <v>51.837432999999997</v>
      </c>
      <c r="D68" s="117">
        <v>53.552582000000001</v>
      </c>
      <c r="E68" s="117">
        <v>54.945126000000002</v>
      </c>
      <c r="F68" s="117">
        <v>56.519489</v>
      </c>
      <c r="G68" s="117">
        <v>58.240616000000003</v>
      </c>
      <c r="H68" s="117">
        <v>59.414616000000002</v>
      </c>
      <c r="I68" s="117">
        <v>60.508510999999999</v>
      </c>
      <c r="J68" s="117">
        <v>61.372760999999997</v>
      </c>
      <c r="K68" s="117">
        <v>62.082912</v>
      </c>
      <c r="L68" s="117">
        <v>62.734546999999999</v>
      </c>
      <c r="M68" s="117">
        <v>63.473190000000002</v>
      </c>
      <c r="N68" s="117">
        <v>64.143776000000003</v>
      </c>
      <c r="O68" s="117">
        <v>64.758094999999997</v>
      </c>
      <c r="P68" s="117">
        <v>65.349152000000004</v>
      </c>
      <c r="Q68" s="117">
        <v>65.876694000000001</v>
      </c>
      <c r="R68" s="117">
        <v>66.393310999999997</v>
      </c>
      <c r="S68" s="117">
        <v>66.921218999999994</v>
      </c>
      <c r="T68" s="117">
        <v>67.367889000000005</v>
      </c>
      <c r="U68" s="117">
        <v>67.924987999999999</v>
      </c>
      <c r="V68" s="117">
        <v>68.537970999999999</v>
      </c>
      <c r="W68" s="117">
        <v>69.110213999999999</v>
      </c>
      <c r="X68" s="117">
        <v>69.618706000000003</v>
      </c>
      <c r="Y68" s="117">
        <v>70.083259999999996</v>
      </c>
      <c r="Z68" s="117">
        <v>70.546218999999994</v>
      </c>
      <c r="AA68" s="117">
        <v>71.129585000000006</v>
      </c>
      <c r="AB68" s="117">
        <v>71.808875999999998</v>
      </c>
      <c r="AC68" s="117">
        <v>72.428055000000001</v>
      </c>
      <c r="AD68" s="117">
        <v>73.064812000000003</v>
      </c>
      <c r="AE68" s="117">
        <v>73.959739999999996</v>
      </c>
      <c r="AF68" s="104">
        <v>1.2774000000000001E-2</v>
      </c>
      <c r="AG68" s="65"/>
      <c r="AH68" s="55"/>
    </row>
    <row r="69" spans="1:34">
      <c r="A69" s="58" t="s">
        <v>625</v>
      </c>
      <c r="B69" s="108" t="s">
        <v>1023</v>
      </c>
      <c r="C69" s="117">
        <v>34.891967999999999</v>
      </c>
      <c r="D69" s="117">
        <v>35.168990999999998</v>
      </c>
      <c r="E69" s="117">
        <v>35.052208</v>
      </c>
      <c r="F69" s="117">
        <v>35.02919</v>
      </c>
      <c r="G69" s="117">
        <v>35.253203999999997</v>
      </c>
      <c r="H69" s="117">
        <v>35.736431000000003</v>
      </c>
      <c r="I69" s="117">
        <v>36.061832000000003</v>
      </c>
      <c r="J69" s="117">
        <v>36.300452999999997</v>
      </c>
      <c r="K69" s="117">
        <v>36.439003</v>
      </c>
      <c r="L69" s="117">
        <v>36.547404999999998</v>
      </c>
      <c r="M69" s="117">
        <v>36.754508999999999</v>
      </c>
      <c r="N69" s="117">
        <v>36.943119000000003</v>
      </c>
      <c r="O69" s="117">
        <v>37.138553999999999</v>
      </c>
      <c r="P69" s="117">
        <v>37.359737000000003</v>
      </c>
      <c r="Q69" s="117">
        <v>37.576214</v>
      </c>
      <c r="R69" s="117">
        <v>37.831867000000003</v>
      </c>
      <c r="S69" s="117">
        <v>38.125079999999997</v>
      </c>
      <c r="T69" s="117">
        <v>38.407192000000002</v>
      </c>
      <c r="U69" s="117">
        <v>38.739745999999997</v>
      </c>
      <c r="V69" s="117">
        <v>39.126434000000003</v>
      </c>
      <c r="W69" s="117">
        <v>39.505885999999997</v>
      </c>
      <c r="X69" s="117">
        <v>39.890366</v>
      </c>
      <c r="Y69" s="117">
        <v>40.266209000000003</v>
      </c>
      <c r="Z69" s="117">
        <v>40.637608</v>
      </c>
      <c r="AA69" s="117">
        <v>41.071300999999998</v>
      </c>
      <c r="AB69" s="117">
        <v>41.550395999999999</v>
      </c>
      <c r="AC69" s="117">
        <v>41.990127999999999</v>
      </c>
      <c r="AD69" s="117">
        <v>42.417248000000001</v>
      </c>
      <c r="AE69" s="117">
        <v>42.984264000000003</v>
      </c>
      <c r="AF69" s="104">
        <v>7.4770000000000001E-3</v>
      </c>
      <c r="AG69" s="65"/>
      <c r="AH69" s="55"/>
    </row>
    <row r="70" spans="1:34">
      <c r="A70" s="58" t="s">
        <v>626</v>
      </c>
      <c r="B70" s="108" t="s">
        <v>1024</v>
      </c>
      <c r="C70" s="117">
        <v>8.3999999999999995E-5</v>
      </c>
      <c r="D70" s="117">
        <v>6.7080000000000004E-3</v>
      </c>
      <c r="E70" s="117">
        <v>1.3285E-2</v>
      </c>
      <c r="F70" s="117">
        <v>1.9629000000000001E-2</v>
      </c>
      <c r="G70" s="117">
        <v>2.6211000000000002E-2</v>
      </c>
      <c r="H70" s="117">
        <v>3.2514000000000001E-2</v>
      </c>
      <c r="I70" s="117">
        <v>3.8731000000000002E-2</v>
      </c>
      <c r="J70" s="117">
        <v>4.5527999999999999E-2</v>
      </c>
      <c r="K70" s="117">
        <v>5.0928000000000001E-2</v>
      </c>
      <c r="L70" s="117">
        <v>5.7020000000000001E-2</v>
      </c>
      <c r="M70" s="117">
        <v>6.4143000000000006E-2</v>
      </c>
      <c r="N70" s="117">
        <v>7.2323999999999999E-2</v>
      </c>
      <c r="O70" s="117">
        <v>8.1765000000000004E-2</v>
      </c>
      <c r="P70" s="117">
        <v>9.2765E-2</v>
      </c>
      <c r="Q70" s="117">
        <v>0.10559499999999999</v>
      </c>
      <c r="R70" s="117">
        <v>0.120675</v>
      </c>
      <c r="S70" s="117">
        <v>0.13833400000000001</v>
      </c>
      <c r="T70" s="117">
        <v>0.15865799999999999</v>
      </c>
      <c r="U70" s="117">
        <v>0.18237</v>
      </c>
      <c r="V70" s="117">
        <v>0.20966899999999999</v>
      </c>
      <c r="W70" s="117">
        <v>0.240319</v>
      </c>
      <c r="X70" s="117">
        <v>0.274447</v>
      </c>
      <c r="Y70" s="117">
        <v>0.311973</v>
      </c>
      <c r="Z70" s="117">
        <v>0.35320699999999999</v>
      </c>
      <c r="AA70" s="117">
        <v>0.398536</v>
      </c>
      <c r="AB70" s="117">
        <v>0.44746200000000003</v>
      </c>
      <c r="AC70" s="117">
        <v>0.49844500000000003</v>
      </c>
      <c r="AD70" s="117">
        <v>0.55161499999999997</v>
      </c>
      <c r="AE70" s="117">
        <v>0.608325</v>
      </c>
      <c r="AF70" s="104">
        <v>0.37379600000000002</v>
      </c>
      <c r="AG70" s="65"/>
      <c r="AH70" s="55"/>
    </row>
    <row r="71" spans="1:34" ht="72.75">
      <c r="A71" s="58" t="s">
        <v>627</v>
      </c>
      <c r="B71" s="108" t="s">
        <v>1025</v>
      </c>
      <c r="C71" s="117">
        <v>8.2449999999999996E-2</v>
      </c>
      <c r="D71" s="117">
        <v>7.7089000000000005E-2</v>
      </c>
      <c r="E71" s="117">
        <v>7.1639999999999995E-2</v>
      </c>
      <c r="F71" s="117">
        <v>6.3702999999999996E-2</v>
      </c>
      <c r="G71" s="117">
        <v>5.5662000000000003E-2</v>
      </c>
      <c r="H71" s="117">
        <v>4.8924000000000002E-2</v>
      </c>
      <c r="I71" s="117">
        <v>4.4137999999999997E-2</v>
      </c>
      <c r="J71" s="117">
        <v>3.9933000000000003E-2</v>
      </c>
      <c r="K71" s="117">
        <v>3.5755000000000002E-2</v>
      </c>
      <c r="L71" s="117">
        <v>3.1772000000000002E-2</v>
      </c>
      <c r="M71" s="117">
        <v>2.8242E-2</v>
      </c>
      <c r="N71" s="117">
        <v>2.5179E-2</v>
      </c>
      <c r="O71" s="117">
        <v>2.2497E-2</v>
      </c>
      <c r="P71" s="117">
        <v>2.0257000000000001E-2</v>
      </c>
      <c r="Q71" s="117">
        <v>1.8169999999999999E-2</v>
      </c>
      <c r="R71" s="117">
        <v>1.6233999999999998E-2</v>
      </c>
      <c r="S71" s="117">
        <v>1.4560999999999999E-2</v>
      </c>
      <c r="T71" s="117">
        <v>1.3184E-2</v>
      </c>
      <c r="U71" s="117">
        <v>1.2031999999999999E-2</v>
      </c>
      <c r="V71" s="117">
        <v>1.0985E-2</v>
      </c>
      <c r="W71" s="117">
        <v>1.0017E-2</v>
      </c>
      <c r="X71" s="117">
        <v>9.1240000000000002E-3</v>
      </c>
      <c r="Y71" s="117">
        <v>8.3020000000000004E-3</v>
      </c>
      <c r="Z71" s="117">
        <v>7.5230000000000002E-3</v>
      </c>
      <c r="AA71" s="117">
        <v>6.6150000000000002E-3</v>
      </c>
      <c r="AB71" s="117">
        <v>5.5129999999999997E-3</v>
      </c>
      <c r="AC71" s="117">
        <v>4.535E-3</v>
      </c>
      <c r="AD71" s="117">
        <v>3.5980000000000001E-3</v>
      </c>
      <c r="AE71" s="117">
        <v>2.885E-3</v>
      </c>
      <c r="AF71" s="104">
        <v>-0.112849</v>
      </c>
      <c r="AG71" s="65"/>
      <c r="AH71" s="55"/>
    </row>
    <row r="72" spans="1:34" ht="24.75">
      <c r="A72" s="58" t="s">
        <v>628</v>
      </c>
      <c r="B72" s="108" t="s">
        <v>1026</v>
      </c>
      <c r="C72" s="117">
        <v>15.403013</v>
      </c>
      <c r="D72" s="117">
        <v>14.512478</v>
      </c>
      <c r="E72" s="117">
        <v>13.420999</v>
      </c>
      <c r="F72" s="117">
        <v>12.663916</v>
      </c>
      <c r="G72" s="117">
        <v>11.983299000000001</v>
      </c>
      <c r="H72" s="117">
        <v>11.651821</v>
      </c>
      <c r="I72" s="117">
        <v>11.413193</v>
      </c>
      <c r="J72" s="117">
        <v>11.413360000000001</v>
      </c>
      <c r="K72" s="117">
        <v>11.435084</v>
      </c>
      <c r="L72" s="117">
        <v>11.508266000000001</v>
      </c>
      <c r="M72" s="117">
        <v>11.655806999999999</v>
      </c>
      <c r="N72" s="117">
        <v>11.866078</v>
      </c>
      <c r="O72" s="117">
        <v>12.125061000000001</v>
      </c>
      <c r="P72" s="117">
        <v>12.461931</v>
      </c>
      <c r="Q72" s="117">
        <v>12.83783</v>
      </c>
      <c r="R72" s="117">
        <v>13.268098</v>
      </c>
      <c r="S72" s="117">
        <v>13.730530999999999</v>
      </c>
      <c r="T72" s="117">
        <v>14.204848999999999</v>
      </c>
      <c r="U72" s="117">
        <v>14.705157</v>
      </c>
      <c r="V72" s="117">
        <v>15.216683</v>
      </c>
      <c r="W72" s="117">
        <v>15.704331</v>
      </c>
      <c r="X72" s="117">
        <v>16.166798</v>
      </c>
      <c r="Y72" s="117">
        <v>16.583172000000001</v>
      </c>
      <c r="Z72" s="117">
        <v>16.974043000000002</v>
      </c>
      <c r="AA72" s="117">
        <v>17.359660999999999</v>
      </c>
      <c r="AB72" s="117">
        <v>17.706692</v>
      </c>
      <c r="AC72" s="117">
        <v>18.008407999999999</v>
      </c>
      <c r="AD72" s="117">
        <v>18.289162000000001</v>
      </c>
      <c r="AE72" s="117">
        <v>18.612151999999998</v>
      </c>
      <c r="AF72" s="104">
        <v>6.7819999999999998E-3</v>
      </c>
      <c r="AG72" s="65"/>
      <c r="AH72" s="55"/>
    </row>
    <row r="73" spans="1:34">
      <c r="A73" s="58" t="s">
        <v>629</v>
      </c>
      <c r="B73" s="108" t="s">
        <v>1010</v>
      </c>
      <c r="C73" s="117">
        <v>0</v>
      </c>
      <c r="D73" s="117">
        <v>0</v>
      </c>
      <c r="E73" s="117">
        <v>0</v>
      </c>
      <c r="F73" s="117">
        <v>0</v>
      </c>
      <c r="G73" s="117">
        <v>0</v>
      </c>
      <c r="H73" s="117">
        <v>0</v>
      </c>
      <c r="I73" s="117">
        <v>0</v>
      </c>
      <c r="J73" s="117">
        <v>0</v>
      </c>
      <c r="K73" s="117">
        <v>0</v>
      </c>
      <c r="L73" s="117">
        <v>0</v>
      </c>
      <c r="M73" s="117">
        <v>0</v>
      </c>
      <c r="N73" s="117">
        <v>0</v>
      </c>
      <c r="O73" s="117">
        <v>0</v>
      </c>
      <c r="P73" s="117">
        <v>0</v>
      </c>
      <c r="Q73" s="117">
        <v>0</v>
      </c>
      <c r="R73" s="117">
        <v>0</v>
      </c>
      <c r="S73" s="117">
        <v>0</v>
      </c>
      <c r="T73" s="117">
        <v>0</v>
      </c>
      <c r="U73" s="117">
        <v>0</v>
      </c>
      <c r="V73" s="117">
        <v>0</v>
      </c>
      <c r="W73" s="117">
        <v>0</v>
      </c>
      <c r="X73" s="117">
        <v>0</v>
      </c>
      <c r="Y73" s="117">
        <v>0</v>
      </c>
      <c r="Z73" s="117">
        <v>0</v>
      </c>
      <c r="AA73" s="117">
        <v>0</v>
      </c>
      <c r="AB73" s="117">
        <v>0</v>
      </c>
      <c r="AC73" s="117">
        <v>0</v>
      </c>
      <c r="AD73" s="117">
        <v>0</v>
      </c>
      <c r="AE73" s="117">
        <v>0</v>
      </c>
      <c r="AF73" s="104" t="s">
        <v>560</v>
      </c>
      <c r="AG73" s="65"/>
      <c r="AH73" s="55"/>
    </row>
    <row r="74" spans="1:34" ht="36.75">
      <c r="A74" s="58" t="s">
        <v>630</v>
      </c>
      <c r="B74" s="108" t="s">
        <v>1027</v>
      </c>
      <c r="C74" s="117">
        <v>0</v>
      </c>
      <c r="D74" s="117">
        <v>1.3337999999999999E-2</v>
      </c>
      <c r="E74" s="117">
        <v>2.6377000000000001E-2</v>
      </c>
      <c r="F74" s="117">
        <v>3.8581999999999998E-2</v>
      </c>
      <c r="G74" s="117">
        <v>5.0548000000000003E-2</v>
      </c>
      <c r="H74" s="117">
        <v>6.1259000000000001E-2</v>
      </c>
      <c r="I74" s="117">
        <v>7.1051000000000003E-2</v>
      </c>
      <c r="J74" s="117">
        <v>8.1114000000000006E-2</v>
      </c>
      <c r="K74" s="117">
        <v>8.7440000000000004E-2</v>
      </c>
      <c r="L74" s="117">
        <v>9.4113000000000002E-2</v>
      </c>
      <c r="M74" s="117">
        <v>0.101629</v>
      </c>
      <c r="N74" s="117">
        <v>0.109989</v>
      </c>
      <c r="O74" s="117">
        <v>0.11933299999999999</v>
      </c>
      <c r="P74" s="117">
        <v>0.12994800000000001</v>
      </c>
      <c r="Q74" s="117">
        <v>0.141874</v>
      </c>
      <c r="R74" s="117">
        <v>0.15543799999999999</v>
      </c>
      <c r="S74" s="117">
        <v>0.17083799999999999</v>
      </c>
      <c r="T74" s="117">
        <v>0.18793699999999999</v>
      </c>
      <c r="U74" s="117">
        <v>0.207395</v>
      </c>
      <c r="V74" s="117">
        <v>0.22913</v>
      </c>
      <c r="W74" s="117">
        <v>0.25268299999999999</v>
      </c>
      <c r="X74" s="117">
        <v>0.27793699999999999</v>
      </c>
      <c r="Y74" s="117">
        <v>0.30441600000000002</v>
      </c>
      <c r="Z74" s="117">
        <v>0.33215099999999997</v>
      </c>
      <c r="AA74" s="117">
        <v>0.36110799999999998</v>
      </c>
      <c r="AB74" s="117">
        <v>0.39080700000000002</v>
      </c>
      <c r="AC74" s="117">
        <v>0.41994799999999999</v>
      </c>
      <c r="AD74" s="117">
        <v>0.44891300000000001</v>
      </c>
      <c r="AE74" s="117">
        <v>0.478823</v>
      </c>
      <c r="AF74" s="104" t="s">
        <v>560</v>
      </c>
      <c r="AG74" s="65"/>
      <c r="AH74" s="55"/>
    </row>
    <row r="75" spans="1:34" ht="36.75">
      <c r="A75" s="58" t="s">
        <v>631</v>
      </c>
      <c r="B75" s="108" t="s">
        <v>1028</v>
      </c>
      <c r="C75" s="117">
        <v>0</v>
      </c>
      <c r="D75" s="117">
        <v>1.2283000000000001E-2</v>
      </c>
      <c r="E75" s="117">
        <v>2.4154999999999999E-2</v>
      </c>
      <c r="F75" s="117">
        <v>3.5478999999999997E-2</v>
      </c>
      <c r="G75" s="117">
        <v>4.6723000000000001E-2</v>
      </c>
      <c r="H75" s="117">
        <v>5.6980999999999997E-2</v>
      </c>
      <c r="I75" s="117">
        <v>6.6602999999999996E-2</v>
      </c>
      <c r="J75" s="117">
        <v>7.6688000000000006E-2</v>
      </c>
      <c r="K75" s="117">
        <v>8.3451999999999998E-2</v>
      </c>
      <c r="L75" s="117">
        <v>9.0574000000000002E-2</v>
      </c>
      <c r="M75" s="117">
        <v>9.8388000000000003E-2</v>
      </c>
      <c r="N75" s="117">
        <v>0.10684399999999999</v>
      </c>
      <c r="O75" s="117">
        <v>0.116024</v>
      </c>
      <c r="P75" s="117">
        <v>0.12606100000000001</v>
      </c>
      <c r="Q75" s="117">
        <v>0.137016</v>
      </c>
      <c r="R75" s="117">
        <v>0.14915400000000001</v>
      </c>
      <c r="S75" s="117">
        <v>0.162688</v>
      </c>
      <c r="T75" s="117">
        <v>0.177428</v>
      </c>
      <c r="U75" s="117">
        <v>0.19400999999999999</v>
      </c>
      <c r="V75" s="117">
        <v>0.21232699999999999</v>
      </c>
      <c r="W75" s="117">
        <v>0.23197799999999999</v>
      </c>
      <c r="X75" s="117">
        <v>0.25281700000000001</v>
      </c>
      <c r="Y75" s="117">
        <v>0.27457399999999998</v>
      </c>
      <c r="Z75" s="117">
        <v>0.29727799999999999</v>
      </c>
      <c r="AA75" s="117">
        <v>0.32111299999999998</v>
      </c>
      <c r="AB75" s="117">
        <v>0.34559699999999999</v>
      </c>
      <c r="AC75" s="117">
        <v>0.36972500000000003</v>
      </c>
      <c r="AD75" s="117">
        <v>0.39377099999999998</v>
      </c>
      <c r="AE75" s="117">
        <v>0.41885099999999997</v>
      </c>
      <c r="AF75" s="104" t="s">
        <v>560</v>
      </c>
      <c r="AG75" s="65"/>
      <c r="AH75" s="55"/>
    </row>
    <row r="76" spans="1:34">
      <c r="A76" s="58" t="s">
        <v>632</v>
      </c>
      <c r="B76" s="108" t="s">
        <v>1018</v>
      </c>
      <c r="C76" s="117">
        <v>0</v>
      </c>
      <c r="D76" s="117">
        <v>0</v>
      </c>
      <c r="E76" s="117">
        <v>0</v>
      </c>
      <c r="F76" s="117">
        <v>0</v>
      </c>
      <c r="G76" s="117">
        <v>0</v>
      </c>
      <c r="H76" s="117">
        <v>0</v>
      </c>
      <c r="I76" s="117">
        <v>0</v>
      </c>
      <c r="J76" s="117">
        <v>0</v>
      </c>
      <c r="K76" s="117">
        <v>0</v>
      </c>
      <c r="L76" s="117">
        <v>0</v>
      </c>
      <c r="M76" s="117">
        <v>0</v>
      </c>
      <c r="N76" s="117">
        <v>0</v>
      </c>
      <c r="O76" s="117">
        <v>0</v>
      </c>
      <c r="P76" s="117">
        <v>0</v>
      </c>
      <c r="Q76" s="117">
        <v>0</v>
      </c>
      <c r="R76" s="117">
        <v>0</v>
      </c>
      <c r="S76" s="117">
        <v>0</v>
      </c>
      <c r="T76" s="117">
        <v>0</v>
      </c>
      <c r="U76" s="117">
        <v>0</v>
      </c>
      <c r="V76" s="117">
        <v>0</v>
      </c>
      <c r="W76" s="117">
        <v>0</v>
      </c>
      <c r="X76" s="117">
        <v>0</v>
      </c>
      <c r="Y76" s="117">
        <v>0</v>
      </c>
      <c r="Z76" s="117">
        <v>0</v>
      </c>
      <c r="AA76" s="117">
        <v>0</v>
      </c>
      <c r="AB76" s="117">
        <v>0</v>
      </c>
      <c r="AC76" s="117">
        <v>0</v>
      </c>
      <c r="AD76" s="117">
        <v>0</v>
      </c>
      <c r="AE76" s="117">
        <v>0</v>
      </c>
      <c r="AF76" s="104" t="s">
        <v>560</v>
      </c>
      <c r="AG76" s="65"/>
      <c r="AH76" s="55"/>
    </row>
    <row r="77" spans="1:34" ht="48.75">
      <c r="A77" s="58" t="s">
        <v>633</v>
      </c>
      <c r="B77" s="115" t="s">
        <v>1029</v>
      </c>
      <c r="C77" s="118">
        <v>102.214951</v>
      </c>
      <c r="D77" s="118">
        <v>103.34345999999999</v>
      </c>
      <c r="E77" s="118">
        <v>103.55378</v>
      </c>
      <c r="F77" s="118">
        <v>104.36998699999999</v>
      </c>
      <c r="G77" s="118">
        <v>105.656265</v>
      </c>
      <c r="H77" s="118">
        <v>107.002548</v>
      </c>
      <c r="I77" s="118">
        <v>108.204063</v>
      </c>
      <c r="J77" s="118">
        <v>109.329842</v>
      </c>
      <c r="K77" s="118">
        <v>110.214569</v>
      </c>
      <c r="L77" s="118">
        <v>111.063705</v>
      </c>
      <c r="M77" s="118">
        <v>112.175911</v>
      </c>
      <c r="N77" s="118">
        <v>113.26731100000001</v>
      </c>
      <c r="O77" s="118">
        <v>114.361328</v>
      </c>
      <c r="P77" s="118">
        <v>115.539856</v>
      </c>
      <c r="Q77" s="118">
        <v>116.693398</v>
      </c>
      <c r="R77" s="118">
        <v>117.934776</v>
      </c>
      <c r="S77" s="118">
        <v>119.26325199999999</v>
      </c>
      <c r="T77" s="118">
        <v>120.517143</v>
      </c>
      <c r="U77" s="118">
        <v>121.965698</v>
      </c>
      <c r="V77" s="118">
        <v>123.543205</v>
      </c>
      <c r="W77" s="118">
        <v>125.055435</v>
      </c>
      <c r="X77" s="118">
        <v>126.490196</v>
      </c>
      <c r="Y77" s="118">
        <v>127.831902</v>
      </c>
      <c r="Z77" s="118">
        <v>129.14802599999999</v>
      </c>
      <c r="AA77" s="118">
        <v>130.647919</v>
      </c>
      <c r="AB77" s="118">
        <v>132.25534099999999</v>
      </c>
      <c r="AC77" s="118">
        <v>133.71923799999999</v>
      </c>
      <c r="AD77" s="118">
        <v>135.16911300000001</v>
      </c>
      <c r="AE77" s="118">
        <v>137.065033</v>
      </c>
      <c r="AF77" s="116">
        <v>1.0533000000000001E-2</v>
      </c>
      <c r="AG77" s="65"/>
      <c r="AH77" s="55"/>
    </row>
    <row r="78" spans="1:34" ht="15.75" thickBot="1">
      <c r="A78" s="55"/>
      <c r="B78" s="65"/>
      <c r="C78" s="65"/>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65"/>
      <c r="AG78" s="65"/>
      <c r="AH78" s="55"/>
    </row>
    <row r="79" spans="1:34">
      <c r="A79" s="55"/>
      <c r="B79" s="246" t="s">
        <v>635</v>
      </c>
      <c r="C79" s="244"/>
      <c r="D79" s="244"/>
      <c r="E79" s="244"/>
      <c r="F79" s="244"/>
      <c r="G79" s="244"/>
      <c r="H79" s="244"/>
      <c r="I79" s="244"/>
      <c r="J79" s="244"/>
      <c r="K79" s="244"/>
      <c r="L79" s="244"/>
      <c r="M79" s="244"/>
      <c r="N79" s="244"/>
      <c r="O79" s="244"/>
      <c r="P79" s="244"/>
      <c r="Q79" s="244"/>
      <c r="R79" s="244"/>
      <c r="S79" s="244"/>
      <c r="T79" s="244"/>
      <c r="U79" s="244"/>
      <c r="V79" s="244"/>
      <c r="W79" s="244"/>
      <c r="X79" s="244"/>
      <c r="Y79" s="244"/>
      <c r="Z79" s="244"/>
      <c r="AA79" s="244"/>
      <c r="AB79" s="244"/>
      <c r="AC79" s="244"/>
      <c r="AD79" s="244"/>
      <c r="AE79" s="244"/>
      <c r="AF79" s="244"/>
      <c r="AG79" s="244"/>
      <c r="AH79" s="71"/>
    </row>
    <row r="80" spans="1:34">
      <c r="A80" s="55"/>
      <c r="B80" s="65" t="s">
        <v>636</v>
      </c>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65"/>
      <c r="AG80" s="65"/>
      <c r="AH80" s="55"/>
    </row>
    <row r="81" spans="2:33">
      <c r="B81" s="65" t="s">
        <v>637</v>
      </c>
      <c r="C81" s="65"/>
      <c r="D81" s="65"/>
      <c r="E81" s="65"/>
      <c r="F81" s="65"/>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65"/>
      <c r="AG81" s="65"/>
    </row>
    <row r="82" spans="2:33">
      <c r="B82" s="65" t="s">
        <v>1020</v>
      </c>
      <c r="C82" s="65"/>
      <c r="D82" s="65"/>
      <c r="E82" s="65"/>
      <c r="F82" s="65"/>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65"/>
      <c r="AG82" s="65"/>
    </row>
    <row r="83" spans="2:33">
      <c r="B83" s="65" t="s">
        <v>638</v>
      </c>
      <c r="C83" s="65"/>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row>
    <row r="84" spans="2:33">
      <c r="B84" s="65" t="s">
        <v>547</v>
      </c>
      <c r="C84" s="65"/>
      <c r="D84" s="65"/>
      <c r="E84" s="65"/>
      <c r="F84" s="65"/>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65"/>
      <c r="AG84" s="65"/>
    </row>
    <row r="85" spans="2:33">
      <c r="B85" s="65" t="s">
        <v>1021</v>
      </c>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row>
    <row r="86" spans="2:33">
      <c r="B86" s="65"/>
      <c r="C86" s="65"/>
      <c r="D86" s="65"/>
      <c r="E86" s="65"/>
      <c r="F86" s="65"/>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65"/>
      <c r="AG86" s="65"/>
    </row>
    <row r="87" spans="2:33">
      <c r="B87" s="65"/>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row>
    <row r="88" spans="2:33">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row>
    <row r="89" spans="2:33">
      <c r="B89" s="65"/>
      <c r="C89" s="65"/>
      <c r="D89" s="65"/>
      <c r="E89" s="65"/>
      <c r="F89" s="65"/>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65"/>
      <c r="AG89" s="65"/>
    </row>
    <row r="90" spans="2:33">
      <c r="B90" s="65"/>
      <c r="C90" s="65"/>
      <c r="D90" s="65"/>
      <c r="E90" s="65"/>
      <c r="F90" s="65"/>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65"/>
      <c r="AG90" s="65"/>
    </row>
    <row r="91" spans="2:33">
      <c r="B91" s="65"/>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65"/>
      <c r="AG91" s="65"/>
    </row>
    <row r="92" spans="2:33">
      <c r="B92" s="65"/>
      <c r="C92" s="65"/>
      <c r="D92" s="65"/>
      <c r="E92" s="65"/>
      <c r="F92" s="65"/>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65"/>
      <c r="AG92" s="65"/>
    </row>
    <row r="93" spans="2:33">
      <c r="B93" s="65"/>
      <c r="C93" s="65"/>
      <c r="D93" s="65"/>
      <c r="E93" s="65"/>
      <c r="F93" s="65"/>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65"/>
      <c r="AG93" s="65"/>
    </row>
    <row r="94" spans="2:33">
      <c r="B94" s="65"/>
      <c r="C94" s="65"/>
      <c r="D94" s="65"/>
      <c r="E94" s="65"/>
      <c r="F94" s="65"/>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row>
    <row r="95" spans="2:33">
      <c r="B95" s="65"/>
      <c r="C95" s="65"/>
      <c r="D95" s="65"/>
      <c r="E95" s="65"/>
      <c r="F95" s="65"/>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65"/>
      <c r="AG95" s="65"/>
    </row>
    <row r="96" spans="2:33">
      <c r="B96" s="65"/>
      <c r="C96" s="65"/>
      <c r="D96" s="65"/>
      <c r="E96" s="65"/>
      <c r="F96" s="65"/>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65"/>
      <c r="AG96" s="65"/>
    </row>
    <row r="97" spans="2:33">
      <c r="B97" s="65"/>
      <c r="C97" s="65"/>
      <c r="D97" s="65"/>
      <c r="E97" s="65"/>
      <c r="F97" s="65"/>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65"/>
      <c r="AG97" s="65"/>
    </row>
    <row r="98" spans="2:33">
      <c r="B98" s="65"/>
      <c r="C98" s="65"/>
      <c r="D98" s="65"/>
      <c r="E98" s="65"/>
      <c r="F98" s="65"/>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65"/>
      <c r="AG98" s="65"/>
    </row>
    <row r="99" spans="2:33">
      <c r="B99" s="65"/>
      <c r="C99" s="65"/>
      <c r="D99" s="65"/>
      <c r="E99" s="65"/>
      <c r="F99" s="65"/>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65"/>
      <c r="AG99" s="65"/>
    </row>
    <row r="100" spans="2:33">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row>
    <row r="101" spans="2:33">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row>
    <row r="102" spans="2:33">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row>
    <row r="103" spans="2:33">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row>
    <row r="104" spans="2:33">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row>
    <row r="105" spans="2:33">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row>
    <row r="106" spans="2:33">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row>
    <row r="107" spans="2:33">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row>
    <row r="108" spans="2:33">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row>
    <row r="109" spans="2:33">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t="s">
        <v>924</v>
      </c>
      <c r="AG109" s="65"/>
    </row>
    <row r="114" spans="2:32">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row>
    <row r="116" spans="2:32">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row>
    <row r="117" spans="2:32">
      <c r="B117" s="242"/>
      <c r="C117" s="242"/>
      <c r="D117" s="242"/>
      <c r="E117" s="242"/>
      <c r="F117" s="242"/>
      <c r="G117" s="242"/>
      <c r="H117" s="242"/>
      <c r="I117" s="242"/>
      <c r="J117" s="242"/>
      <c r="K117" s="242"/>
      <c r="L117" s="242"/>
      <c r="M117" s="242"/>
      <c r="N117" s="242"/>
      <c r="O117" s="242"/>
      <c r="P117" s="242"/>
      <c r="Q117" s="242"/>
      <c r="R117" s="242"/>
      <c r="S117" s="242"/>
      <c r="T117" s="242"/>
      <c r="U117" s="242"/>
      <c r="V117" s="242"/>
      <c r="W117" s="242"/>
      <c r="X117" s="242"/>
      <c r="Y117" s="242"/>
      <c r="Z117" s="242"/>
      <c r="AA117" s="242"/>
      <c r="AB117" s="242"/>
      <c r="AC117" s="242"/>
      <c r="AD117" s="242"/>
      <c r="AE117" s="242"/>
      <c r="AF117" s="242"/>
    </row>
    <row r="258" spans="2:32">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row>
    <row r="259" spans="2:32">
      <c r="B259" s="242"/>
      <c r="C259" s="242"/>
      <c r="D259" s="242"/>
      <c r="E259" s="242"/>
      <c r="F259" s="242"/>
      <c r="G259" s="242"/>
      <c r="H259" s="242"/>
      <c r="I259" s="242"/>
      <c r="J259" s="242"/>
      <c r="K259" s="242"/>
      <c r="L259" s="242"/>
      <c r="M259" s="242"/>
      <c r="N259" s="242"/>
      <c r="O259" s="242"/>
      <c r="P259" s="242"/>
      <c r="Q259" s="242"/>
      <c r="R259" s="242"/>
      <c r="S259" s="242"/>
      <c r="T259" s="242"/>
      <c r="U259" s="242"/>
      <c r="V259" s="242"/>
      <c r="W259" s="242"/>
      <c r="X259" s="242"/>
      <c r="Y259" s="242"/>
      <c r="Z259" s="242"/>
      <c r="AA259" s="242"/>
      <c r="AB259" s="242"/>
      <c r="AC259" s="242"/>
      <c r="AD259" s="242"/>
      <c r="AE259" s="242"/>
      <c r="AF259" s="242"/>
    </row>
    <row r="268" spans="2:32">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row>
    <row r="269" spans="2:32">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row>
    <row r="270" spans="2:32">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row>
    <row r="271" spans="2:32">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row>
    <row r="272" spans="2:32">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row>
    <row r="338" spans="2:32">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row>
    <row r="339" spans="2:32">
      <c r="B339" s="242"/>
      <c r="C339" s="242"/>
      <c r="D339" s="242"/>
      <c r="E339" s="242"/>
      <c r="F339" s="242"/>
      <c r="G339" s="242"/>
      <c r="H339" s="242"/>
      <c r="I339" s="242"/>
      <c r="J339" s="242"/>
      <c r="K339" s="242"/>
      <c r="L339" s="242"/>
      <c r="M339" s="242"/>
      <c r="N339" s="242"/>
      <c r="O339" s="242"/>
      <c r="P339" s="242"/>
      <c r="Q339" s="242"/>
      <c r="R339" s="242"/>
      <c r="S339" s="242"/>
      <c r="T339" s="242"/>
      <c r="U339" s="242"/>
      <c r="V339" s="242"/>
      <c r="W339" s="242"/>
      <c r="X339" s="242"/>
      <c r="Y339" s="242"/>
      <c r="Z339" s="242"/>
      <c r="AA339" s="242"/>
      <c r="AB339" s="242"/>
      <c r="AC339" s="242"/>
      <c r="AD339" s="242"/>
      <c r="AE339" s="242"/>
      <c r="AF339" s="242"/>
    </row>
    <row r="348" spans="2:32">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row>
    <row r="349" spans="2:32">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row>
    <row r="350" spans="2:32">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row>
    <row r="351" spans="2:32">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row>
    <row r="352" spans="2:32">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row>
    <row r="449" spans="2:32">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row>
    <row r="451" spans="2:32">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row>
    <row r="452" spans="2:32">
      <c r="B452" s="242"/>
      <c r="C452" s="242"/>
      <c r="D452" s="242"/>
      <c r="E452" s="242"/>
      <c r="F452" s="242"/>
      <c r="G452" s="242"/>
      <c r="H452" s="242"/>
      <c r="I452" s="242"/>
      <c r="J452" s="242"/>
      <c r="K452" s="242"/>
      <c r="L452" s="242"/>
      <c r="M452" s="242"/>
      <c r="N452" s="242"/>
      <c r="O452" s="242"/>
      <c r="P452" s="242"/>
      <c r="Q452" s="242"/>
      <c r="R452" s="242"/>
      <c r="S452" s="242"/>
      <c r="T452" s="242"/>
      <c r="U452" s="242"/>
      <c r="V452" s="242"/>
      <c r="W452" s="242"/>
      <c r="X452" s="242"/>
      <c r="Y452" s="242"/>
      <c r="Z452" s="242"/>
      <c r="AA452" s="242"/>
      <c r="AB452" s="242"/>
      <c r="AC452" s="242"/>
      <c r="AD452" s="242"/>
      <c r="AE452" s="242"/>
      <c r="AF452" s="242"/>
    </row>
    <row r="461" spans="2:32">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row>
    <row r="462" spans="2:32">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row>
    <row r="463" spans="2:32">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row>
    <row r="464" spans="2:32">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row>
    <row r="564" spans="2:32">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row>
    <row r="565" spans="2:32">
      <c r="B565" s="242"/>
      <c r="C565" s="242"/>
      <c r="D565" s="242"/>
      <c r="E565" s="242"/>
      <c r="F565" s="242"/>
      <c r="G565" s="242"/>
      <c r="H565" s="242"/>
      <c r="I565" s="242"/>
      <c r="J565" s="242"/>
      <c r="K565" s="242"/>
      <c r="L565" s="242"/>
      <c r="M565" s="242"/>
      <c r="N565" s="242"/>
      <c r="O565" s="242"/>
      <c r="P565" s="242"/>
      <c r="Q565" s="242"/>
      <c r="R565" s="242"/>
      <c r="S565" s="242"/>
      <c r="T565" s="242"/>
      <c r="U565" s="242"/>
      <c r="V565" s="242"/>
      <c r="W565" s="242"/>
      <c r="X565" s="242"/>
      <c r="Y565" s="242"/>
      <c r="Z565" s="242"/>
      <c r="AA565" s="242"/>
      <c r="AB565" s="242"/>
      <c r="AC565" s="242"/>
      <c r="AD565" s="242"/>
      <c r="AE565" s="242"/>
      <c r="AF565" s="242"/>
    </row>
    <row r="571" spans="2:32">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row>
    <row r="572" spans="2:32">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row>
    <row r="573" spans="2:32">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row>
    <row r="574" spans="2:32">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c r="AE574" s="55"/>
      <c r="AF574" s="55"/>
    </row>
    <row r="575" spans="2:32">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c r="AE575" s="55"/>
      <c r="AF575" s="55"/>
    </row>
    <row r="576" spans="2:32">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c r="AE576" s="55"/>
      <c r="AF576" s="55"/>
    </row>
    <row r="657" spans="2:32">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c r="AE657" s="55"/>
      <c r="AF657" s="55"/>
    </row>
    <row r="658" spans="2:32">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row>
    <row r="660" spans="2:32">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55"/>
    </row>
    <row r="662" spans="2:32">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c r="AE662" s="55"/>
      <c r="AF662" s="55"/>
    </row>
    <row r="663" spans="2:32">
      <c r="B663" s="242"/>
      <c r="C663" s="242"/>
      <c r="D663" s="242"/>
      <c r="E663" s="242"/>
      <c r="F663" s="242"/>
      <c r="G663" s="242"/>
      <c r="H663" s="242"/>
      <c r="I663" s="242"/>
      <c r="J663" s="242"/>
      <c r="K663" s="242"/>
      <c r="L663" s="242"/>
      <c r="M663" s="242"/>
      <c r="N663" s="242"/>
      <c r="O663" s="242"/>
      <c r="P663" s="242"/>
      <c r="Q663" s="242"/>
      <c r="R663" s="242"/>
      <c r="S663" s="242"/>
      <c r="T663" s="242"/>
      <c r="U663" s="242"/>
      <c r="V663" s="242"/>
      <c r="W663" s="242"/>
      <c r="X663" s="242"/>
      <c r="Y663" s="242"/>
      <c r="Z663" s="242"/>
      <c r="AA663" s="242"/>
      <c r="AB663" s="242"/>
      <c r="AC663" s="242"/>
      <c r="AD663" s="242"/>
      <c r="AE663" s="242"/>
      <c r="AF663" s="242"/>
    </row>
    <row r="669" spans="2:32">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c r="AE669" s="55"/>
      <c r="AF669" s="55"/>
    </row>
    <row r="670" spans="2:32">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c r="AE670" s="55"/>
      <c r="AF670" s="55"/>
    </row>
    <row r="671" spans="2:32">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c r="AE671" s="55"/>
      <c r="AF671" s="55"/>
    </row>
    <row r="672" spans="2:32">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c r="AE672" s="55"/>
      <c r="AF672" s="55"/>
    </row>
    <row r="723" spans="2:32">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c r="AE723" s="55"/>
      <c r="AF723" s="55"/>
    </row>
    <row r="728" spans="2:32">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c r="AE728" s="55"/>
      <c r="AF728" s="55"/>
    </row>
    <row r="734" spans="2:32">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c r="AE734" s="55"/>
      <c r="AF734" s="55"/>
    </row>
    <row r="735" spans="2:32">
      <c r="B735" s="242"/>
      <c r="C735" s="242"/>
      <c r="D735" s="242"/>
      <c r="E735" s="242"/>
      <c r="F735" s="242"/>
      <c r="G735" s="242"/>
      <c r="H735" s="242"/>
      <c r="I735" s="242"/>
      <c r="J735" s="242"/>
      <c r="K735" s="242"/>
      <c r="L735" s="242"/>
      <c r="M735" s="242"/>
      <c r="N735" s="242"/>
      <c r="O735" s="242"/>
      <c r="P735" s="242"/>
      <c r="Q735" s="242"/>
      <c r="R735" s="242"/>
      <c r="S735" s="242"/>
      <c r="T735" s="242"/>
      <c r="U735" s="242"/>
      <c r="V735" s="242"/>
      <c r="W735" s="242"/>
      <c r="X735" s="242"/>
      <c r="Y735" s="242"/>
      <c r="Z735" s="242"/>
      <c r="AA735" s="242"/>
      <c r="AB735" s="242"/>
      <c r="AC735" s="242"/>
      <c r="AD735" s="242"/>
      <c r="AE735" s="242"/>
      <c r="AF735" s="242"/>
    </row>
    <row r="906" spans="2:32">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c r="AE906" s="55"/>
      <c r="AF906" s="55"/>
    </row>
    <row r="910" spans="2:32">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c r="AE910" s="55"/>
      <c r="AF910" s="55"/>
    </row>
    <row r="911" spans="2:32">
      <c r="B911" s="242"/>
      <c r="C911" s="242"/>
      <c r="D911" s="242"/>
      <c r="E911" s="242"/>
      <c r="F911" s="242"/>
      <c r="G911" s="242"/>
      <c r="H911" s="242"/>
      <c r="I911" s="242"/>
      <c r="J911" s="242"/>
      <c r="K911" s="242"/>
      <c r="L911" s="242"/>
      <c r="M911" s="242"/>
      <c r="N911" s="242"/>
      <c r="O911" s="242"/>
      <c r="P911" s="242"/>
      <c r="Q911" s="242"/>
      <c r="R911" s="242"/>
      <c r="S911" s="242"/>
      <c r="T911" s="242"/>
      <c r="U911" s="242"/>
      <c r="V911" s="242"/>
      <c r="W911" s="242"/>
      <c r="X911" s="242"/>
      <c r="Y911" s="242"/>
      <c r="Z911" s="242"/>
      <c r="AA911" s="242"/>
      <c r="AB911" s="242"/>
      <c r="AC911" s="242"/>
      <c r="AD911" s="242"/>
      <c r="AE911" s="242"/>
      <c r="AF911" s="242"/>
    </row>
    <row r="993" spans="2:32">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c r="AE993" s="55"/>
      <c r="AF993" s="55"/>
    </row>
    <row r="994" spans="2:32">
      <c r="B994" s="242"/>
      <c r="C994" s="242"/>
      <c r="D994" s="242"/>
      <c r="E994" s="242"/>
      <c r="F994" s="242"/>
      <c r="G994" s="242"/>
      <c r="H994" s="242"/>
      <c r="I994" s="242"/>
      <c r="J994" s="242"/>
      <c r="K994" s="242"/>
      <c r="L994" s="242"/>
      <c r="M994" s="242"/>
      <c r="N994" s="242"/>
      <c r="O994" s="242"/>
      <c r="P994" s="242"/>
      <c r="Q994" s="242"/>
      <c r="R994" s="242"/>
      <c r="S994" s="242"/>
      <c r="T994" s="242"/>
      <c r="U994" s="242"/>
      <c r="V994" s="242"/>
      <c r="W994" s="242"/>
      <c r="X994" s="242"/>
      <c r="Y994" s="242"/>
      <c r="Z994" s="242"/>
      <c r="AA994" s="242"/>
      <c r="AB994" s="242"/>
      <c r="AC994" s="242"/>
      <c r="AD994" s="242"/>
      <c r="AE994" s="242"/>
      <c r="AF994" s="242"/>
    </row>
    <row r="1001" spans="2:32">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c r="AA1001" s="55"/>
      <c r="AB1001" s="55"/>
      <c r="AC1001" s="55"/>
      <c r="AD1001" s="55"/>
      <c r="AE1001" s="55"/>
      <c r="AF1001" s="55"/>
    </row>
    <row r="1002" spans="2:32">
      <c r="B1002" s="55"/>
      <c r="C1002" s="55"/>
      <c r="D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c r="AA1002" s="55"/>
      <c r="AB1002" s="55"/>
      <c r="AC1002" s="55"/>
      <c r="AD1002" s="55"/>
      <c r="AE1002" s="55"/>
      <c r="AF1002" s="55"/>
    </row>
    <row r="1003" spans="2:32">
      <c r="B1003" s="55"/>
      <c r="C1003" s="55"/>
      <c r="D1003" s="55"/>
      <c r="E1003" s="55"/>
      <c r="F1003" s="55"/>
      <c r="G1003" s="55"/>
      <c r="H1003" s="55"/>
      <c r="I1003" s="55"/>
      <c r="J1003" s="55"/>
      <c r="K1003" s="55"/>
      <c r="L1003" s="55"/>
      <c r="M1003" s="55"/>
      <c r="N1003" s="55"/>
      <c r="O1003" s="55"/>
      <c r="P1003" s="55"/>
      <c r="Q1003" s="55"/>
      <c r="R1003" s="55"/>
      <c r="S1003" s="55"/>
      <c r="T1003" s="55"/>
      <c r="U1003" s="55"/>
      <c r="V1003" s="55"/>
      <c r="W1003" s="55"/>
      <c r="X1003" s="55"/>
      <c r="Y1003" s="55"/>
      <c r="Z1003" s="55"/>
      <c r="AA1003" s="55"/>
      <c r="AB1003" s="55"/>
      <c r="AC1003" s="55"/>
      <c r="AD1003" s="55"/>
      <c r="AE1003" s="55"/>
      <c r="AF1003" s="55"/>
    </row>
    <row r="1004" spans="2:32">
      <c r="B1004" s="55"/>
      <c r="C1004" s="55"/>
      <c r="D1004" s="55"/>
      <c r="E1004" s="55"/>
      <c r="F1004" s="55"/>
      <c r="G1004" s="55"/>
      <c r="H1004" s="55"/>
      <c r="I1004" s="55"/>
      <c r="J1004" s="55"/>
      <c r="K1004" s="55"/>
      <c r="L1004" s="55"/>
      <c r="M1004" s="55"/>
      <c r="N1004" s="55"/>
      <c r="O1004" s="55"/>
      <c r="P1004" s="55"/>
      <c r="Q1004" s="55"/>
      <c r="R1004" s="55"/>
      <c r="S1004" s="55"/>
      <c r="T1004" s="55"/>
      <c r="U1004" s="55"/>
      <c r="V1004" s="55"/>
      <c r="W1004" s="55"/>
      <c r="X1004" s="55"/>
      <c r="Y1004" s="55"/>
      <c r="Z1004" s="55"/>
      <c r="AA1004" s="55"/>
      <c r="AB1004" s="55"/>
      <c r="AC1004" s="55"/>
      <c r="AD1004" s="55"/>
      <c r="AE1004" s="55"/>
      <c r="AF1004" s="55"/>
    </row>
    <row r="1005" spans="2:32">
      <c r="B1005" s="55"/>
      <c r="C1005" s="55"/>
      <c r="D1005" s="55"/>
      <c r="E1005" s="55"/>
      <c r="F1005" s="55"/>
      <c r="G1005" s="55"/>
      <c r="H1005" s="55"/>
      <c r="I1005" s="55"/>
      <c r="J1005" s="55"/>
      <c r="K1005" s="55"/>
      <c r="L1005" s="55"/>
      <c r="M1005" s="55"/>
      <c r="N1005" s="55"/>
      <c r="O1005" s="55"/>
      <c r="P1005" s="55"/>
      <c r="Q1005" s="55"/>
      <c r="R1005" s="55"/>
      <c r="S1005" s="55"/>
      <c r="T1005" s="55"/>
      <c r="U1005" s="55"/>
      <c r="V1005" s="55"/>
      <c r="W1005" s="55"/>
      <c r="X1005" s="55"/>
      <c r="Y1005" s="55"/>
      <c r="Z1005" s="55"/>
      <c r="AA1005" s="55"/>
      <c r="AB1005" s="55"/>
      <c r="AC1005" s="55"/>
      <c r="AD1005" s="55"/>
      <c r="AE1005" s="55"/>
      <c r="AF1005" s="55"/>
    </row>
    <row r="1006" spans="2:32">
      <c r="B1006" s="55"/>
      <c r="C1006" s="55"/>
      <c r="D1006" s="55"/>
      <c r="E1006" s="55"/>
      <c r="F1006" s="55"/>
      <c r="G1006" s="55"/>
      <c r="H1006" s="55"/>
      <c r="I1006" s="55"/>
      <c r="J1006" s="55"/>
      <c r="K1006" s="55"/>
      <c r="L1006" s="55"/>
      <c r="M1006" s="55"/>
      <c r="N1006" s="55"/>
      <c r="O1006" s="55"/>
      <c r="P1006" s="55"/>
      <c r="Q1006" s="55"/>
      <c r="R1006" s="55"/>
      <c r="S1006" s="55"/>
      <c r="T1006" s="55"/>
      <c r="U1006" s="55"/>
      <c r="V1006" s="55"/>
      <c r="W1006" s="55"/>
      <c r="X1006" s="55"/>
      <c r="Y1006" s="55"/>
      <c r="Z1006" s="55"/>
      <c r="AA1006" s="55"/>
      <c r="AB1006" s="55"/>
      <c r="AC1006" s="55"/>
      <c r="AD1006" s="55"/>
      <c r="AE1006" s="55"/>
      <c r="AF1006" s="55"/>
    </row>
    <row r="1007" spans="2:32">
      <c r="B1007" s="55"/>
      <c r="C1007" s="55"/>
      <c r="D1007" s="55"/>
      <c r="E1007" s="55"/>
      <c r="F1007" s="55"/>
      <c r="G1007" s="55"/>
      <c r="H1007" s="55"/>
      <c r="I1007" s="55"/>
      <c r="J1007" s="55"/>
      <c r="K1007" s="55"/>
      <c r="L1007" s="55"/>
      <c r="M1007" s="55"/>
      <c r="N1007" s="55"/>
      <c r="O1007" s="55"/>
      <c r="P1007" s="55"/>
      <c r="Q1007" s="55"/>
      <c r="R1007" s="55"/>
      <c r="S1007" s="55"/>
      <c r="T1007" s="55"/>
      <c r="U1007" s="55"/>
      <c r="V1007" s="55"/>
      <c r="W1007" s="55"/>
      <c r="X1007" s="55"/>
      <c r="Y1007" s="55"/>
      <c r="Z1007" s="55"/>
      <c r="AA1007" s="55"/>
      <c r="AB1007" s="55"/>
      <c r="AC1007" s="55"/>
      <c r="AD1007" s="55"/>
      <c r="AE1007" s="55"/>
      <c r="AF1007" s="55"/>
    </row>
    <row r="1008" spans="2:32">
      <c r="B1008" s="55"/>
      <c r="C1008" s="55"/>
      <c r="D1008" s="55"/>
      <c r="E1008" s="55"/>
      <c r="F1008" s="55"/>
      <c r="G1008" s="55"/>
      <c r="H1008" s="55"/>
      <c r="I1008" s="55"/>
      <c r="J1008" s="55"/>
      <c r="K1008" s="55"/>
      <c r="L1008" s="55"/>
      <c r="M1008" s="55"/>
      <c r="N1008" s="55"/>
      <c r="O1008" s="55"/>
      <c r="P1008" s="55"/>
      <c r="Q1008" s="55"/>
      <c r="R1008" s="55"/>
      <c r="S1008" s="55"/>
      <c r="T1008" s="55"/>
      <c r="U1008" s="55"/>
      <c r="V1008" s="55"/>
      <c r="W1008" s="55"/>
      <c r="X1008" s="55"/>
      <c r="Y1008" s="55"/>
      <c r="Z1008" s="55"/>
      <c r="AA1008" s="55"/>
      <c r="AB1008" s="55"/>
      <c r="AC1008" s="55"/>
      <c r="AD1008" s="55"/>
      <c r="AE1008" s="55"/>
      <c r="AF1008" s="55"/>
    </row>
    <row r="1095" spans="2:32">
      <c r="B1095" s="55"/>
      <c r="C1095" s="55"/>
      <c r="D1095" s="55"/>
      <c r="E1095" s="55"/>
      <c r="F1095" s="55"/>
      <c r="G1095" s="55"/>
      <c r="H1095" s="55"/>
      <c r="I1095" s="55"/>
      <c r="J1095" s="55"/>
      <c r="K1095" s="55"/>
      <c r="L1095" s="55"/>
      <c r="M1095" s="55"/>
      <c r="N1095" s="55"/>
      <c r="O1095" s="55"/>
      <c r="P1095" s="55"/>
      <c r="Q1095" s="55"/>
      <c r="R1095" s="55"/>
      <c r="S1095" s="55"/>
      <c r="T1095" s="55"/>
      <c r="U1095" s="55"/>
      <c r="V1095" s="55"/>
      <c r="W1095" s="55"/>
      <c r="X1095" s="55"/>
      <c r="Y1095" s="55"/>
      <c r="Z1095" s="55"/>
      <c r="AA1095" s="55"/>
      <c r="AB1095" s="55"/>
      <c r="AC1095" s="55"/>
      <c r="AD1095" s="55"/>
      <c r="AE1095" s="55"/>
      <c r="AF1095" s="55"/>
    </row>
    <row r="1096" spans="2:32">
      <c r="B1096" s="242"/>
      <c r="C1096" s="242"/>
      <c r="D1096" s="242"/>
      <c r="E1096" s="242"/>
      <c r="F1096" s="242"/>
      <c r="G1096" s="242"/>
      <c r="H1096" s="242"/>
      <c r="I1096" s="242"/>
      <c r="J1096" s="242"/>
      <c r="K1096" s="242"/>
      <c r="L1096" s="242"/>
      <c r="M1096" s="242"/>
      <c r="N1096" s="242"/>
      <c r="O1096" s="242"/>
      <c r="P1096" s="242"/>
      <c r="Q1096" s="242"/>
      <c r="R1096" s="242"/>
      <c r="S1096" s="242"/>
      <c r="T1096" s="242"/>
      <c r="U1096" s="242"/>
      <c r="V1096" s="242"/>
      <c r="W1096" s="242"/>
      <c r="X1096" s="242"/>
      <c r="Y1096" s="242"/>
      <c r="Z1096" s="242"/>
      <c r="AA1096" s="242"/>
      <c r="AB1096" s="242"/>
      <c r="AC1096" s="242"/>
      <c r="AD1096" s="242"/>
      <c r="AE1096" s="242"/>
      <c r="AF1096" s="242"/>
    </row>
    <row r="1103" spans="2:32">
      <c r="B1103" s="55"/>
      <c r="C1103" s="55"/>
      <c r="D1103" s="55"/>
      <c r="E1103" s="55"/>
      <c r="F1103" s="55"/>
      <c r="G1103" s="55"/>
      <c r="H1103" s="55"/>
      <c r="I1103" s="55"/>
      <c r="J1103" s="55"/>
      <c r="K1103" s="55"/>
      <c r="L1103" s="55"/>
      <c r="M1103" s="55"/>
      <c r="N1103" s="55"/>
      <c r="O1103" s="55"/>
      <c r="P1103" s="55"/>
      <c r="Q1103" s="55"/>
      <c r="R1103" s="55"/>
      <c r="S1103" s="55"/>
      <c r="T1103" s="55"/>
      <c r="U1103" s="55"/>
      <c r="V1103" s="55"/>
      <c r="W1103" s="55"/>
      <c r="X1103" s="55"/>
      <c r="Y1103" s="55"/>
      <c r="Z1103" s="55"/>
      <c r="AA1103" s="55"/>
      <c r="AB1103" s="55"/>
      <c r="AC1103" s="55"/>
      <c r="AD1103" s="55"/>
      <c r="AE1103" s="55"/>
      <c r="AF1103" s="55"/>
    </row>
    <row r="1104" spans="2:32">
      <c r="B1104" s="55"/>
      <c r="C1104" s="55"/>
      <c r="D1104" s="55"/>
      <c r="E1104" s="55"/>
      <c r="F1104" s="55"/>
      <c r="G1104" s="55"/>
      <c r="H1104" s="55"/>
      <c r="I1104" s="55"/>
      <c r="J1104" s="55"/>
      <c r="K1104" s="55"/>
      <c r="L1104" s="55"/>
      <c r="M1104" s="55"/>
      <c r="N1104" s="55"/>
      <c r="O1104" s="55"/>
      <c r="P1104" s="55"/>
      <c r="Q1104" s="55"/>
      <c r="R1104" s="55"/>
      <c r="S1104" s="55"/>
      <c r="T1104" s="55"/>
      <c r="U1104" s="55"/>
      <c r="V1104" s="55"/>
      <c r="W1104" s="55"/>
      <c r="X1104" s="55"/>
      <c r="Y1104" s="55"/>
      <c r="Z1104" s="55"/>
      <c r="AA1104" s="55"/>
      <c r="AB1104" s="55"/>
      <c r="AC1104" s="55"/>
      <c r="AD1104" s="55"/>
      <c r="AE1104" s="55"/>
      <c r="AF1104" s="55"/>
    </row>
    <row r="1193" spans="2:32">
      <c r="B1193" s="55"/>
      <c r="C1193" s="55"/>
      <c r="D1193" s="55"/>
      <c r="E1193" s="55"/>
      <c r="F1193" s="55"/>
      <c r="G1193" s="55"/>
      <c r="H1193" s="55"/>
      <c r="I1193" s="55"/>
      <c r="J1193" s="55"/>
      <c r="K1193" s="55"/>
      <c r="L1193" s="55"/>
      <c r="M1193" s="55"/>
      <c r="N1193" s="55"/>
      <c r="O1193" s="55"/>
      <c r="P1193" s="55"/>
      <c r="Q1193" s="55"/>
      <c r="R1193" s="55"/>
      <c r="S1193" s="55"/>
      <c r="T1193" s="55"/>
      <c r="U1193" s="55"/>
      <c r="V1193" s="55"/>
      <c r="W1193" s="55"/>
      <c r="X1193" s="55"/>
      <c r="Y1193" s="55"/>
      <c r="Z1193" s="55"/>
      <c r="AA1193" s="55"/>
      <c r="AB1193" s="55"/>
      <c r="AC1193" s="55"/>
      <c r="AD1193" s="55"/>
      <c r="AE1193" s="55"/>
      <c r="AF1193" s="55"/>
    </row>
    <row r="1194" spans="2:32">
      <c r="B1194" s="242"/>
      <c r="C1194" s="242"/>
      <c r="D1194" s="242"/>
      <c r="E1194" s="242"/>
      <c r="F1194" s="242"/>
      <c r="G1194" s="242"/>
      <c r="H1194" s="242"/>
      <c r="I1194" s="242"/>
      <c r="J1194" s="242"/>
      <c r="K1194" s="242"/>
      <c r="L1194" s="242"/>
      <c r="M1194" s="242"/>
      <c r="N1194" s="242"/>
      <c r="O1194" s="242"/>
      <c r="P1194" s="242"/>
      <c r="Q1194" s="242"/>
      <c r="R1194" s="242"/>
      <c r="S1194" s="242"/>
      <c r="T1194" s="242"/>
      <c r="U1194" s="242"/>
      <c r="V1194" s="242"/>
      <c r="W1194" s="242"/>
      <c r="X1194" s="242"/>
      <c r="Y1194" s="242"/>
      <c r="Z1194" s="242"/>
      <c r="AA1194" s="242"/>
      <c r="AB1194" s="242"/>
      <c r="AC1194" s="242"/>
      <c r="AD1194" s="242"/>
      <c r="AE1194" s="242"/>
      <c r="AF1194" s="242"/>
    </row>
    <row r="1281" spans="2:32">
      <c r="B1281" s="55"/>
      <c r="C1281" s="55"/>
      <c r="D1281" s="55"/>
      <c r="E1281" s="55"/>
      <c r="F1281" s="55"/>
      <c r="G1281" s="55"/>
      <c r="H1281" s="55"/>
      <c r="I1281" s="55"/>
      <c r="J1281" s="55"/>
      <c r="K1281" s="55"/>
      <c r="L1281" s="55"/>
      <c r="M1281" s="55"/>
      <c r="N1281" s="55"/>
      <c r="O1281" s="55"/>
      <c r="P1281" s="55"/>
      <c r="Q1281" s="55"/>
      <c r="R1281" s="55"/>
      <c r="S1281" s="55"/>
      <c r="T1281" s="55"/>
      <c r="U1281" s="55"/>
      <c r="V1281" s="55"/>
      <c r="W1281" s="55"/>
      <c r="X1281" s="55"/>
      <c r="Y1281" s="55"/>
      <c r="Z1281" s="55"/>
      <c r="AA1281" s="55"/>
      <c r="AB1281" s="55"/>
      <c r="AC1281" s="55"/>
      <c r="AD1281" s="55"/>
      <c r="AE1281" s="55"/>
      <c r="AF1281" s="55"/>
    </row>
    <row r="1293" spans="2:32">
      <c r="B1293" s="55"/>
      <c r="C1293" s="55"/>
      <c r="D1293" s="55"/>
      <c r="E1293" s="55"/>
      <c r="F1293" s="55"/>
      <c r="G1293" s="55"/>
      <c r="H1293" s="55"/>
      <c r="I1293" s="55"/>
      <c r="J1293" s="55"/>
      <c r="K1293" s="55"/>
      <c r="L1293" s="55"/>
      <c r="M1293" s="55"/>
      <c r="N1293" s="55"/>
      <c r="O1293" s="55"/>
      <c r="P1293" s="55"/>
      <c r="Q1293" s="55"/>
      <c r="R1293" s="55"/>
      <c r="S1293" s="55"/>
      <c r="T1293" s="55"/>
      <c r="U1293" s="55"/>
      <c r="V1293" s="55"/>
      <c r="W1293" s="55"/>
      <c r="X1293" s="55"/>
      <c r="Y1293" s="55"/>
      <c r="Z1293" s="55"/>
      <c r="AA1293" s="55"/>
      <c r="AB1293" s="55"/>
      <c r="AC1293" s="55"/>
      <c r="AD1293" s="55"/>
      <c r="AE1293" s="55"/>
      <c r="AF1293" s="55"/>
    </row>
    <row r="1294" spans="2:32">
      <c r="B1294" s="242"/>
      <c r="C1294" s="242"/>
      <c r="D1294" s="242"/>
      <c r="E1294" s="242"/>
      <c r="F1294" s="242"/>
      <c r="G1294" s="242"/>
      <c r="H1294" s="242"/>
      <c r="I1294" s="242"/>
      <c r="J1294" s="242"/>
      <c r="K1294" s="242"/>
      <c r="L1294" s="242"/>
      <c r="M1294" s="242"/>
      <c r="N1294" s="242"/>
      <c r="O1294" s="242"/>
      <c r="P1294" s="242"/>
      <c r="Q1294" s="242"/>
      <c r="R1294" s="242"/>
      <c r="S1294" s="242"/>
      <c r="T1294" s="242"/>
      <c r="U1294" s="242"/>
      <c r="V1294" s="242"/>
      <c r="W1294" s="242"/>
      <c r="X1294" s="242"/>
      <c r="Y1294" s="242"/>
      <c r="Z1294" s="242"/>
      <c r="AA1294" s="242"/>
      <c r="AB1294" s="242"/>
      <c r="AC1294" s="242"/>
      <c r="AD1294" s="242"/>
      <c r="AE1294" s="242"/>
      <c r="AF1294" s="242"/>
    </row>
    <row r="1589" spans="2:32">
      <c r="B1589" s="55"/>
      <c r="C1589" s="55"/>
      <c r="D1589" s="55"/>
      <c r="E1589" s="55"/>
      <c r="F1589" s="55"/>
      <c r="G1589" s="55"/>
      <c r="H1589" s="55"/>
      <c r="I1589" s="55"/>
      <c r="J1589" s="55"/>
      <c r="K1589" s="55"/>
      <c r="L1589" s="55"/>
      <c r="M1589" s="55"/>
      <c r="N1589" s="55"/>
      <c r="O1589" s="55"/>
      <c r="P1589" s="55"/>
      <c r="Q1589" s="55"/>
      <c r="R1589" s="55"/>
      <c r="S1589" s="55"/>
      <c r="T1589" s="55"/>
      <c r="U1589" s="55"/>
      <c r="V1589" s="55"/>
      <c r="W1589" s="55"/>
      <c r="X1589" s="55"/>
      <c r="Y1589" s="55"/>
      <c r="Z1589" s="55"/>
      <c r="AA1589" s="55"/>
      <c r="AB1589" s="55"/>
      <c r="AC1589" s="55"/>
      <c r="AD1589" s="55"/>
      <c r="AE1589" s="55"/>
      <c r="AF1589" s="55"/>
    </row>
    <row r="1590" spans="2:32">
      <c r="B1590" s="242"/>
      <c r="C1590" s="242"/>
      <c r="D1590" s="242"/>
      <c r="E1590" s="242"/>
      <c r="F1590" s="242"/>
      <c r="G1590" s="242"/>
      <c r="H1590" s="242"/>
      <c r="I1590" s="242"/>
      <c r="J1590" s="242"/>
      <c r="K1590" s="242"/>
      <c r="L1590" s="242"/>
      <c r="M1590" s="242"/>
      <c r="N1590" s="242"/>
      <c r="O1590" s="242"/>
      <c r="P1590" s="242"/>
      <c r="Q1590" s="242"/>
      <c r="R1590" s="242"/>
      <c r="S1590" s="242"/>
      <c r="T1590" s="242"/>
      <c r="U1590" s="242"/>
      <c r="V1590" s="242"/>
      <c r="W1590" s="242"/>
      <c r="X1590" s="242"/>
      <c r="Y1590" s="242"/>
      <c r="Z1590" s="242"/>
      <c r="AA1590" s="242"/>
      <c r="AB1590" s="242"/>
      <c r="AC1590" s="242"/>
      <c r="AD1590" s="242"/>
      <c r="AE1590" s="242"/>
      <c r="AF1590" s="242"/>
    </row>
    <row r="1599" spans="2:32">
      <c r="B1599" s="55"/>
      <c r="C1599" s="55"/>
      <c r="D1599" s="55"/>
      <c r="E1599" s="55"/>
      <c r="F1599" s="55"/>
      <c r="G1599" s="55"/>
      <c r="H1599" s="55"/>
      <c r="I1599" s="55"/>
      <c r="J1599" s="55"/>
      <c r="K1599" s="55"/>
      <c r="L1599" s="55"/>
      <c r="M1599" s="55"/>
      <c r="N1599" s="55"/>
      <c r="O1599" s="55"/>
      <c r="P1599" s="55"/>
      <c r="Q1599" s="55"/>
      <c r="R1599" s="55"/>
      <c r="S1599" s="55"/>
      <c r="T1599" s="55"/>
      <c r="U1599" s="55"/>
      <c r="V1599" s="55"/>
      <c r="W1599" s="55"/>
      <c r="X1599" s="55"/>
      <c r="Y1599" s="55"/>
      <c r="Z1599" s="55"/>
      <c r="AA1599" s="55"/>
      <c r="AB1599" s="55"/>
      <c r="AC1599" s="55"/>
      <c r="AD1599" s="55"/>
      <c r="AE1599" s="55"/>
      <c r="AF1599" s="55"/>
    </row>
    <row r="1600" spans="2:32">
      <c r="B1600" s="55"/>
      <c r="C1600" s="55"/>
      <c r="D1600" s="55"/>
      <c r="E1600" s="55"/>
      <c r="F1600" s="55"/>
      <c r="G1600" s="55"/>
      <c r="H1600" s="55"/>
      <c r="I1600" s="55"/>
      <c r="J1600" s="55"/>
      <c r="K1600" s="55"/>
      <c r="L1600" s="55"/>
      <c r="M1600" s="55"/>
      <c r="N1600" s="55"/>
      <c r="O1600" s="55"/>
      <c r="P1600" s="55"/>
      <c r="Q1600" s="55"/>
      <c r="R1600" s="55"/>
      <c r="S1600" s="55"/>
      <c r="T1600" s="55"/>
      <c r="U1600" s="55"/>
      <c r="V1600" s="55"/>
      <c r="W1600" s="55"/>
      <c r="X1600" s="55"/>
      <c r="Y1600" s="55"/>
      <c r="Z1600" s="55"/>
      <c r="AA1600" s="55"/>
      <c r="AB1600" s="55"/>
      <c r="AC1600" s="55"/>
      <c r="AD1600" s="55"/>
      <c r="AE1600" s="55"/>
      <c r="AF1600" s="55"/>
    </row>
    <row r="1812" spans="2:32">
      <c r="B1812" s="55"/>
      <c r="C1812" s="55"/>
      <c r="D1812" s="55"/>
      <c r="E1812" s="55"/>
      <c r="F1812" s="55"/>
      <c r="G1812" s="55"/>
      <c r="H1812" s="55"/>
      <c r="I1812" s="55"/>
      <c r="J1812" s="55"/>
      <c r="K1812" s="55"/>
      <c r="L1812" s="55"/>
      <c r="M1812" s="55"/>
      <c r="N1812" s="55"/>
      <c r="O1812" s="55"/>
      <c r="P1812" s="55"/>
      <c r="Q1812" s="55"/>
      <c r="R1812" s="55"/>
      <c r="S1812" s="55"/>
      <c r="T1812" s="55"/>
      <c r="U1812" s="55"/>
      <c r="V1812" s="55"/>
      <c r="W1812" s="55"/>
      <c r="X1812" s="55"/>
      <c r="Y1812" s="55"/>
      <c r="Z1812" s="55"/>
      <c r="AA1812" s="55"/>
      <c r="AB1812" s="55"/>
      <c r="AC1812" s="55"/>
      <c r="AD1812" s="55"/>
      <c r="AE1812" s="55"/>
      <c r="AF1812" s="55"/>
    </row>
    <row r="1813" spans="2:32">
      <c r="B1813" s="242"/>
      <c r="C1813" s="242"/>
      <c r="D1813" s="242"/>
      <c r="E1813" s="242"/>
      <c r="F1813" s="242"/>
      <c r="G1813" s="242"/>
      <c r="H1813" s="242"/>
      <c r="I1813" s="242"/>
      <c r="J1813" s="242"/>
      <c r="K1813" s="242"/>
      <c r="L1813" s="242"/>
      <c r="M1813" s="242"/>
      <c r="N1813" s="242"/>
      <c r="O1813" s="242"/>
      <c r="P1813" s="242"/>
      <c r="Q1813" s="242"/>
      <c r="R1813" s="242"/>
      <c r="S1813" s="242"/>
      <c r="T1813" s="242"/>
      <c r="U1813" s="242"/>
      <c r="V1813" s="242"/>
      <c r="W1813" s="242"/>
      <c r="X1813" s="242"/>
      <c r="Y1813" s="242"/>
      <c r="Z1813" s="242"/>
      <c r="AA1813" s="242"/>
      <c r="AB1813" s="242"/>
      <c r="AC1813" s="242"/>
      <c r="AD1813" s="242"/>
      <c r="AE1813" s="242"/>
      <c r="AF1813" s="242"/>
    </row>
    <row r="1814" spans="2:32">
      <c r="B1814" s="55"/>
      <c r="C1814" s="55"/>
      <c r="D1814" s="55"/>
      <c r="E1814" s="55"/>
      <c r="F1814" s="55"/>
      <c r="G1814" s="55"/>
      <c r="H1814" s="55"/>
      <c r="I1814" s="55"/>
      <c r="J1814" s="55"/>
      <c r="K1814" s="55"/>
      <c r="L1814" s="55"/>
      <c r="M1814" s="55"/>
      <c r="N1814" s="55"/>
      <c r="O1814" s="55"/>
      <c r="P1814" s="55"/>
      <c r="Q1814" s="55"/>
      <c r="R1814" s="55"/>
      <c r="S1814" s="55"/>
      <c r="T1814" s="55"/>
      <c r="U1814" s="55"/>
      <c r="V1814" s="55"/>
      <c r="W1814" s="55"/>
      <c r="X1814" s="55"/>
      <c r="Y1814" s="55"/>
      <c r="Z1814" s="55"/>
      <c r="AA1814" s="55"/>
      <c r="AB1814" s="55"/>
      <c r="AC1814" s="55"/>
      <c r="AD1814" s="55"/>
      <c r="AE1814" s="55"/>
      <c r="AF1814" s="55"/>
    </row>
    <row r="1815" spans="2:32">
      <c r="B1815" s="55"/>
      <c r="C1815" s="55"/>
      <c r="D1815" s="55"/>
      <c r="E1815" s="55"/>
      <c r="F1815" s="55"/>
      <c r="G1815" s="55"/>
      <c r="H1815" s="55"/>
      <c r="I1815" s="55"/>
      <c r="J1815" s="55"/>
      <c r="K1815" s="55"/>
      <c r="L1815" s="55"/>
      <c r="M1815" s="55"/>
      <c r="N1815" s="55"/>
      <c r="O1815" s="55"/>
      <c r="P1815" s="55"/>
      <c r="Q1815" s="55"/>
      <c r="R1815" s="55"/>
      <c r="S1815" s="55"/>
      <c r="T1815" s="55"/>
      <c r="U1815" s="55"/>
      <c r="V1815" s="55"/>
      <c r="W1815" s="55"/>
      <c r="X1815" s="55"/>
      <c r="Y1815" s="55"/>
      <c r="Z1815" s="55"/>
      <c r="AA1815" s="55"/>
      <c r="AB1815" s="55"/>
      <c r="AC1815" s="55"/>
      <c r="AD1815" s="55"/>
      <c r="AE1815" s="55"/>
      <c r="AF1815" s="55"/>
    </row>
    <row r="1816" spans="2:32">
      <c r="B1816" s="55"/>
      <c r="C1816" s="55"/>
      <c r="D1816" s="55"/>
      <c r="E1816" s="55"/>
      <c r="F1816" s="55"/>
      <c r="G1816" s="55"/>
      <c r="H1816" s="55"/>
      <c r="I1816" s="55"/>
      <c r="J1816" s="55"/>
      <c r="K1816" s="55"/>
      <c r="L1816" s="55"/>
      <c r="M1816" s="55"/>
      <c r="N1816" s="55"/>
      <c r="O1816" s="55"/>
      <c r="P1816" s="55"/>
      <c r="Q1816" s="55"/>
      <c r="R1816" s="55"/>
      <c r="S1816" s="55"/>
      <c r="T1816" s="55"/>
      <c r="U1816" s="55"/>
      <c r="V1816" s="55"/>
      <c r="W1816" s="55"/>
      <c r="X1816" s="55"/>
      <c r="Y1816" s="55"/>
      <c r="Z1816" s="55"/>
      <c r="AA1816" s="55"/>
      <c r="AB1816" s="55"/>
      <c r="AC1816" s="55"/>
      <c r="AD1816" s="55"/>
      <c r="AE1816" s="55"/>
      <c r="AF1816" s="55"/>
    </row>
    <row r="1817" spans="2:32">
      <c r="B1817" s="55"/>
      <c r="C1817" s="55"/>
      <c r="D1817" s="55"/>
      <c r="E1817" s="55"/>
      <c r="F1817" s="55"/>
      <c r="G1817" s="55"/>
      <c r="H1817" s="55"/>
      <c r="I1817" s="55"/>
      <c r="J1817" s="55"/>
      <c r="K1817" s="55"/>
      <c r="L1817" s="55"/>
      <c r="M1817" s="55"/>
      <c r="N1817" s="55"/>
      <c r="O1817" s="55"/>
      <c r="P1817" s="55"/>
      <c r="Q1817" s="55"/>
      <c r="R1817" s="55"/>
      <c r="S1817" s="55"/>
      <c r="T1817" s="55"/>
      <c r="U1817" s="55"/>
      <c r="V1817" s="55"/>
      <c r="W1817" s="55"/>
      <c r="X1817" s="55"/>
      <c r="Y1817" s="55"/>
      <c r="Z1817" s="55"/>
      <c r="AA1817" s="55"/>
      <c r="AB1817" s="55"/>
      <c r="AC1817" s="55"/>
      <c r="AD1817" s="55"/>
      <c r="AE1817" s="55"/>
      <c r="AF1817" s="55"/>
    </row>
    <row r="1818" spans="2:32">
      <c r="B1818" s="55"/>
      <c r="C1818" s="55"/>
      <c r="D1818" s="55"/>
      <c r="E1818" s="55"/>
      <c r="F1818" s="55"/>
      <c r="G1818" s="55"/>
      <c r="H1818" s="55"/>
      <c r="I1818" s="55"/>
      <c r="J1818" s="55"/>
      <c r="K1818" s="55"/>
      <c r="L1818" s="55"/>
      <c r="M1818" s="55"/>
      <c r="N1818" s="55"/>
      <c r="O1818" s="55"/>
      <c r="P1818" s="55"/>
      <c r="Q1818" s="55"/>
      <c r="R1818" s="55"/>
      <c r="S1818" s="55"/>
      <c r="T1818" s="55"/>
      <c r="U1818" s="55"/>
      <c r="V1818" s="55"/>
      <c r="W1818" s="55"/>
      <c r="X1818" s="55"/>
      <c r="Y1818" s="55"/>
      <c r="Z1818" s="55"/>
      <c r="AA1818" s="55"/>
      <c r="AB1818" s="55"/>
      <c r="AC1818" s="55"/>
      <c r="AD1818" s="55"/>
      <c r="AE1818" s="55"/>
      <c r="AF1818" s="55"/>
    </row>
    <row r="1819" spans="2:32">
      <c r="B1819" s="55"/>
      <c r="C1819" s="55"/>
      <c r="D1819" s="55"/>
      <c r="E1819" s="55"/>
      <c r="F1819" s="55"/>
      <c r="G1819" s="55"/>
      <c r="H1819" s="55"/>
      <c r="I1819" s="55"/>
      <c r="J1819" s="55"/>
      <c r="K1819" s="55"/>
      <c r="L1819" s="55"/>
      <c r="M1819" s="55"/>
      <c r="N1819" s="55"/>
      <c r="O1819" s="55"/>
      <c r="P1819" s="55"/>
      <c r="Q1819" s="55"/>
      <c r="R1819" s="55"/>
      <c r="S1819" s="55"/>
      <c r="T1819" s="55"/>
      <c r="U1819" s="55"/>
      <c r="V1819" s="55"/>
      <c r="W1819" s="55"/>
      <c r="X1819" s="55"/>
      <c r="Y1819" s="55"/>
      <c r="Z1819" s="55"/>
      <c r="AA1819" s="55"/>
      <c r="AB1819" s="55"/>
      <c r="AC1819" s="55"/>
      <c r="AD1819" s="55"/>
      <c r="AE1819" s="55"/>
      <c r="AF1819" s="55"/>
    </row>
    <row r="1820" spans="2:32">
      <c r="B1820" s="55"/>
      <c r="C1820" s="55"/>
      <c r="D1820" s="55"/>
      <c r="E1820" s="55"/>
      <c r="F1820" s="55"/>
      <c r="G1820" s="55"/>
      <c r="H1820" s="55"/>
      <c r="I1820" s="55"/>
      <c r="J1820" s="55"/>
      <c r="K1820" s="55"/>
      <c r="L1820" s="55"/>
      <c r="M1820" s="55"/>
      <c r="N1820" s="55"/>
      <c r="O1820" s="55"/>
      <c r="P1820" s="55"/>
      <c r="Q1820" s="55"/>
      <c r="R1820" s="55"/>
      <c r="S1820" s="55"/>
      <c r="T1820" s="55"/>
      <c r="U1820" s="55"/>
      <c r="V1820" s="55"/>
      <c r="W1820" s="55"/>
      <c r="X1820" s="55"/>
      <c r="Y1820" s="55"/>
      <c r="Z1820" s="55"/>
      <c r="AA1820" s="55"/>
      <c r="AB1820" s="55"/>
      <c r="AC1820" s="55"/>
      <c r="AD1820" s="55"/>
      <c r="AE1820" s="55"/>
      <c r="AF1820" s="55"/>
    </row>
    <row r="1821" spans="2:32">
      <c r="B1821" s="55"/>
      <c r="C1821" s="55"/>
      <c r="D1821" s="55"/>
      <c r="E1821" s="55"/>
      <c r="F1821" s="55"/>
      <c r="G1821" s="55"/>
      <c r="H1821" s="55"/>
      <c r="I1821" s="55"/>
      <c r="J1821" s="55"/>
      <c r="K1821" s="55"/>
      <c r="L1821" s="55"/>
      <c r="M1821" s="55"/>
      <c r="N1821" s="55"/>
      <c r="O1821" s="55"/>
      <c r="P1821" s="55"/>
      <c r="Q1821" s="55"/>
      <c r="R1821" s="55"/>
      <c r="S1821" s="55"/>
      <c r="T1821" s="55"/>
      <c r="U1821" s="55"/>
      <c r="V1821" s="55"/>
      <c r="W1821" s="55"/>
      <c r="X1821" s="55"/>
      <c r="Y1821" s="55"/>
      <c r="Z1821" s="55"/>
      <c r="AA1821" s="55"/>
      <c r="AB1821" s="55"/>
      <c r="AC1821" s="55"/>
      <c r="AD1821" s="55"/>
      <c r="AE1821" s="55"/>
      <c r="AF1821" s="55"/>
    </row>
    <row r="1822" spans="2:32">
      <c r="B1822" s="55"/>
      <c r="C1822" s="55"/>
      <c r="D1822" s="55"/>
      <c r="E1822" s="55"/>
      <c r="F1822" s="55"/>
      <c r="G1822" s="55"/>
      <c r="H1822" s="55"/>
      <c r="I1822" s="55"/>
      <c r="J1822" s="55"/>
      <c r="K1822" s="55"/>
      <c r="L1822" s="55"/>
      <c r="M1822" s="55"/>
      <c r="N1822" s="55"/>
      <c r="O1822" s="55"/>
      <c r="P1822" s="55"/>
      <c r="Q1822" s="55"/>
      <c r="R1822" s="55"/>
      <c r="S1822" s="55"/>
      <c r="T1822" s="55"/>
      <c r="U1822" s="55"/>
      <c r="V1822" s="55"/>
      <c r="W1822" s="55"/>
      <c r="X1822" s="55"/>
      <c r="Y1822" s="55"/>
      <c r="Z1822" s="55"/>
      <c r="AA1822" s="55"/>
      <c r="AB1822" s="55"/>
      <c r="AC1822" s="55"/>
      <c r="AD1822" s="55"/>
      <c r="AE1822" s="55"/>
      <c r="AF1822" s="55"/>
    </row>
    <row r="1823" spans="2:32">
      <c r="B1823" s="55"/>
      <c r="C1823" s="55"/>
      <c r="D1823" s="55"/>
      <c r="E1823" s="55"/>
      <c r="F1823" s="55"/>
      <c r="G1823" s="55"/>
      <c r="H1823" s="55"/>
      <c r="I1823" s="55"/>
      <c r="J1823" s="55"/>
      <c r="K1823" s="55"/>
      <c r="L1823" s="55"/>
      <c r="M1823" s="55"/>
      <c r="N1823" s="55"/>
      <c r="O1823" s="55"/>
      <c r="P1823" s="55"/>
      <c r="Q1823" s="55"/>
      <c r="R1823" s="55"/>
      <c r="S1823" s="55"/>
      <c r="T1823" s="55"/>
      <c r="U1823" s="55"/>
      <c r="V1823" s="55"/>
      <c r="W1823" s="55"/>
      <c r="X1823" s="55"/>
      <c r="Y1823" s="55"/>
      <c r="Z1823" s="55"/>
      <c r="AA1823" s="55"/>
      <c r="AB1823" s="55"/>
      <c r="AC1823" s="55"/>
      <c r="AD1823" s="55"/>
      <c r="AE1823" s="55"/>
      <c r="AF1823" s="55"/>
    </row>
    <row r="1824" spans="2:32">
      <c r="B1824" s="55"/>
      <c r="C1824" s="55"/>
      <c r="D1824" s="55"/>
      <c r="E1824" s="55"/>
      <c r="F1824" s="55"/>
      <c r="G1824" s="55"/>
      <c r="H1824" s="55"/>
      <c r="I1824" s="55"/>
      <c r="J1824" s="55"/>
      <c r="K1824" s="55"/>
      <c r="L1824" s="55"/>
      <c r="M1824" s="55"/>
      <c r="N1824" s="55"/>
      <c r="O1824" s="55"/>
      <c r="P1824" s="55"/>
      <c r="Q1824" s="55"/>
      <c r="R1824" s="55"/>
      <c r="S1824" s="55"/>
      <c r="T1824" s="55"/>
      <c r="U1824" s="55"/>
      <c r="V1824" s="55"/>
      <c r="W1824" s="55"/>
      <c r="X1824" s="55"/>
      <c r="Y1824" s="55"/>
      <c r="Z1824" s="55"/>
      <c r="AA1824" s="55"/>
      <c r="AB1824" s="55"/>
      <c r="AC1824" s="55"/>
      <c r="AD1824" s="55"/>
      <c r="AE1824" s="55"/>
      <c r="AF1824" s="55"/>
    </row>
    <row r="2089" spans="2:32">
      <c r="B2089" s="55"/>
      <c r="C2089" s="55"/>
      <c r="D2089" s="55"/>
      <c r="E2089" s="55"/>
      <c r="F2089" s="55"/>
      <c r="G2089" s="55"/>
      <c r="H2089" s="55"/>
      <c r="I2089" s="55"/>
      <c r="J2089" s="55"/>
      <c r="K2089" s="55"/>
      <c r="L2089" s="55"/>
      <c r="M2089" s="55"/>
      <c r="N2089" s="55"/>
      <c r="O2089" s="55"/>
      <c r="P2089" s="55"/>
      <c r="Q2089" s="55"/>
      <c r="R2089" s="55"/>
      <c r="S2089" s="55"/>
      <c r="T2089" s="55"/>
      <c r="U2089" s="55"/>
      <c r="V2089" s="55"/>
      <c r="W2089" s="55"/>
      <c r="X2089" s="55"/>
      <c r="Y2089" s="55"/>
      <c r="Z2089" s="55"/>
      <c r="AA2089" s="55"/>
      <c r="AB2089" s="55"/>
      <c r="AC2089" s="55"/>
      <c r="AD2089" s="55"/>
      <c r="AE2089" s="55"/>
      <c r="AF2089" s="55"/>
    </row>
    <row r="2090" spans="2:32">
      <c r="B2090" s="242"/>
      <c r="C2090" s="242"/>
      <c r="D2090" s="242"/>
      <c r="E2090" s="242"/>
      <c r="F2090" s="242"/>
      <c r="G2090" s="242"/>
      <c r="H2090" s="242"/>
      <c r="I2090" s="242"/>
      <c r="J2090" s="242"/>
      <c r="K2090" s="242"/>
      <c r="L2090" s="242"/>
      <c r="M2090" s="242"/>
      <c r="N2090" s="242"/>
      <c r="O2090" s="242"/>
      <c r="P2090" s="242"/>
      <c r="Q2090" s="242"/>
      <c r="R2090" s="242"/>
      <c r="S2090" s="242"/>
      <c r="T2090" s="242"/>
      <c r="U2090" s="242"/>
      <c r="V2090" s="242"/>
      <c r="W2090" s="242"/>
      <c r="X2090" s="242"/>
      <c r="Y2090" s="242"/>
      <c r="Z2090" s="242"/>
      <c r="AA2090" s="242"/>
      <c r="AB2090" s="242"/>
      <c r="AC2090" s="242"/>
      <c r="AD2090" s="242"/>
      <c r="AE2090" s="242"/>
      <c r="AF2090" s="242"/>
    </row>
    <row r="2424" spans="2:32">
      <c r="B2424" s="55"/>
      <c r="C2424" s="55"/>
      <c r="D2424" s="55"/>
      <c r="E2424" s="55"/>
      <c r="F2424" s="55"/>
      <c r="G2424" s="55"/>
      <c r="H2424" s="55"/>
      <c r="I2424" s="55"/>
      <c r="J2424" s="55"/>
      <c r="K2424" s="55"/>
      <c r="L2424" s="55"/>
      <c r="M2424" s="55"/>
      <c r="N2424" s="55"/>
      <c r="O2424" s="55"/>
      <c r="P2424" s="55"/>
      <c r="Q2424" s="55"/>
      <c r="R2424" s="55"/>
      <c r="S2424" s="55"/>
      <c r="T2424" s="55"/>
      <c r="U2424" s="55"/>
      <c r="V2424" s="55"/>
      <c r="W2424" s="55"/>
      <c r="X2424" s="55"/>
      <c r="Y2424" s="55"/>
      <c r="Z2424" s="55"/>
      <c r="AA2424" s="55"/>
      <c r="AB2424" s="55"/>
      <c r="AC2424" s="55"/>
      <c r="AD2424" s="55"/>
      <c r="AE2424" s="55"/>
      <c r="AF2424" s="55"/>
    </row>
    <row r="2425" spans="2:32">
      <c r="B2425" s="242"/>
      <c r="C2425" s="242"/>
      <c r="D2425" s="242"/>
      <c r="E2425" s="242"/>
      <c r="F2425" s="242"/>
      <c r="G2425" s="242"/>
      <c r="H2425" s="242"/>
      <c r="I2425" s="242"/>
      <c r="J2425" s="242"/>
      <c r="K2425" s="242"/>
      <c r="L2425" s="242"/>
      <c r="M2425" s="242"/>
      <c r="N2425" s="242"/>
      <c r="O2425" s="242"/>
      <c r="P2425" s="242"/>
      <c r="Q2425" s="242"/>
      <c r="R2425" s="242"/>
      <c r="S2425" s="242"/>
      <c r="T2425" s="242"/>
      <c r="U2425" s="242"/>
      <c r="V2425" s="242"/>
      <c r="W2425" s="242"/>
      <c r="X2425" s="242"/>
      <c r="Y2425" s="242"/>
      <c r="Z2425" s="242"/>
      <c r="AA2425" s="242"/>
      <c r="AB2425" s="242"/>
      <c r="AC2425" s="242"/>
      <c r="AD2425" s="242"/>
      <c r="AE2425" s="242"/>
      <c r="AF2425" s="242"/>
    </row>
    <row r="2744" spans="2:32">
      <c r="B2744" s="55"/>
      <c r="C2744" s="55"/>
      <c r="D2744" s="55"/>
      <c r="E2744" s="55"/>
      <c r="F2744" s="55"/>
      <c r="G2744" s="55"/>
      <c r="H2744" s="55"/>
      <c r="I2744" s="55"/>
      <c r="J2744" s="55"/>
      <c r="K2744" s="55"/>
      <c r="L2744" s="55"/>
      <c r="M2744" s="55"/>
      <c r="N2744" s="55"/>
      <c r="O2744" s="55"/>
      <c r="P2744" s="55"/>
      <c r="Q2744" s="55"/>
      <c r="R2744" s="55"/>
      <c r="S2744" s="55"/>
      <c r="T2744" s="55"/>
      <c r="U2744" s="55"/>
      <c r="V2744" s="55"/>
      <c r="W2744" s="55"/>
      <c r="X2744" s="55"/>
      <c r="Y2744" s="55"/>
      <c r="Z2744" s="55"/>
      <c r="AA2744" s="55"/>
      <c r="AB2744" s="55"/>
      <c r="AC2744" s="55"/>
      <c r="AD2744" s="55"/>
      <c r="AE2744" s="55"/>
      <c r="AF2744" s="55"/>
    </row>
    <row r="2745" spans="2:32">
      <c r="B2745" s="242"/>
      <c r="C2745" s="242"/>
      <c r="D2745" s="242"/>
      <c r="E2745" s="242"/>
      <c r="F2745" s="242"/>
      <c r="G2745" s="242"/>
      <c r="H2745" s="242"/>
      <c r="I2745" s="242"/>
      <c r="J2745" s="242"/>
      <c r="K2745" s="242"/>
      <c r="L2745" s="242"/>
      <c r="M2745" s="242"/>
      <c r="N2745" s="242"/>
      <c r="O2745" s="242"/>
      <c r="P2745" s="242"/>
      <c r="Q2745" s="242"/>
      <c r="R2745" s="242"/>
      <c r="S2745" s="242"/>
      <c r="T2745" s="242"/>
      <c r="U2745" s="242"/>
      <c r="V2745" s="242"/>
      <c r="W2745" s="242"/>
      <c r="X2745" s="242"/>
      <c r="Y2745" s="242"/>
      <c r="Z2745" s="242"/>
      <c r="AA2745" s="242"/>
      <c r="AB2745" s="242"/>
      <c r="AC2745" s="242"/>
      <c r="AD2745" s="242"/>
      <c r="AE2745" s="242"/>
      <c r="AF2745" s="242"/>
    </row>
    <row r="2747" spans="2:32">
      <c r="B2747" s="55"/>
      <c r="C2747" s="55"/>
      <c r="D2747" s="55"/>
      <c r="E2747" s="55"/>
      <c r="F2747" s="55"/>
      <c r="G2747" s="55"/>
      <c r="H2747" s="55"/>
      <c r="I2747" s="55"/>
      <c r="J2747" s="55"/>
      <c r="K2747" s="55"/>
      <c r="L2747" s="55"/>
      <c r="M2747" s="55"/>
      <c r="N2747" s="55"/>
      <c r="O2747" s="55"/>
      <c r="P2747" s="55"/>
      <c r="Q2747" s="55"/>
      <c r="R2747" s="55"/>
      <c r="S2747" s="55"/>
      <c r="T2747" s="55"/>
      <c r="U2747" s="55"/>
      <c r="V2747" s="55"/>
      <c r="W2747" s="55"/>
      <c r="X2747" s="55"/>
      <c r="Y2747" s="55"/>
      <c r="Z2747" s="55"/>
      <c r="AA2747" s="55"/>
      <c r="AB2747" s="55"/>
      <c r="AC2747" s="55"/>
      <c r="AD2747" s="55"/>
      <c r="AE2747" s="55"/>
      <c r="AF2747" s="55"/>
    </row>
    <row r="2748" spans="2:32">
      <c r="B2748" s="55"/>
      <c r="C2748" s="55"/>
      <c r="D2748" s="55"/>
      <c r="E2748" s="55"/>
      <c r="F2748" s="55"/>
      <c r="G2748" s="55"/>
      <c r="H2748" s="55"/>
      <c r="I2748" s="55"/>
      <c r="J2748" s="55"/>
      <c r="K2748" s="55"/>
      <c r="L2748" s="55"/>
      <c r="M2748" s="55"/>
      <c r="N2748" s="55"/>
      <c r="O2748" s="55"/>
      <c r="P2748" s="55"/>
      <c r="Q2748" s="55"/>
      <c r="R2748" s="55"/>
      <c r="S2748" s="55"/>
      <c r="T2748" s="55"/>
      <c r="U2748" s="55"/>
      <c r="V2748" s="55"/>
      <c r="W2748" s="55"/>
      <c r="X2748" s="55"/>
      <c r="Y2748" s="55"/>
      <c r="Z2748" s="55"/>
      <c r="AA2748" s="55"/>
      <c r="AB2748" s="55"/>
      <c r="AC2748" s="55"/>
      <c r="AD2748" s="55"/>
      <c r="AE2748" s="55"/>
      <c r="AF2748" s="55"/>
    </row>
    <row r="2749" spans="2:32">
      <c r="B2749" s="55"/>
      <c r="C2749" s="55"/>
      <c r="D2749" s="55"/>
      <c r="E2749" s="55"/>
      <c r="F2749" s="55"/>
      <c r="G2749" s="55"/>
      <c r="H2749" s="55"/>
      <c r="I2749" s="55"/>
      <c r="J2749" s="55"/>
      <c r="K2749" s="55"/>
      <c r="L2749" s="55"/>
      <c r="M2749" s="55"/>
      <c r="N2749" s="55"/>
      <c r="O2749" s="55"/>
      <c r="P2749" s="55"/>
      <c r="Q2749" s="55"/>
      <c r="R2749" s="55"/>
      <c r="S2749" s="55"/>
      <c r="T2749" s="55"/>
      <c r="U2749" s="55"/>
      <c r="V2749" s="55"/>
      <c r="W2749" s="55"/>
      <c r="X2749" s="55"/>
      <c r="Y2749" s="55"/>
      <c r="Z2749" s="55"/>
      <c r="AA2749" s="55"/>
      <c r="AB2749" s="55"/>
      <c r="AC2749" s="55"/>
      <c r="AD2749" s="55"/>
      <c r="AE2749" s="55"/>
      <c r="AF2749" s="55"/>
    </row>
    <row r="2750" spans="2:32">
      <c r="B2750" s="55"/>
      <c r="C2750" s="55"/>
      <c r="D2750" s="55"/>
      <c r="E2750" s="55"/>
      <c r="F2750" s="55"/>
      <c r="G2750" s="55"/>
      <c r="H2750" s="55"/>
      <c r="I2750" s="55"/>
      <c r="J2750" s="55"/>
      <c r="K2750" s="55"/>
      <c r="L2750" s="55"/>
      <c r="M2750" s="55"/>
      <c r="N2750" s="55"/>
      <c r="O2750" s="55"/>
      <c r="P2750" s="55"/>
      <c r="Q2750" s="55"/>
      <c r="R2750" s="55"/>
      <c r="S2750" s="55"/>
      <c r="T2750" s="55"/>
      <c r="U2750" s="55"/>
      <c r="V2750" s="55"/>
      <c r="W2750" s="55"/>
      <c r="X2750" s="55"/>
      <c r="Y2750" s="55"/>
      <c r="Z2750" s="55"/>
      <c r="AA2750" s="55"/>
      <c r="AB2750" s="55"/>
      <c r="AC2750" s="55"/>
      <c r="AD2750" s="55"/>
      <c r="AE2750" s="55"/>
      <c r="AF2750" s="55"/>
    </row>
    <row r="2751" spans="2:32">
      <c r="B2751" s="55"/>
      <c r="C2751" s="55"/>
      <c r="D2751" s="55"/>
      <c r="E2751" s="55"/>
      <c r="F2751" s="55"/>
      <c r="G2751" s="55"/>
      <c r="H2751" s="55"/>
      <c r="I2751" s="55"/>
      <c r="J2751" s="55"/>
      <c r="K2751" s="55"/>
      <c r="L2751" s="55"/>
      <c r="M2751" s="55"/>
      <c r="N2751" s="55"/>
      <c r="O2751" s="55"/>
      <c r="P2751" s="55"/>
      <c r="Q2751" s="55"/>
      <c r="R2751" s="55"/>
      <c r="S2751" s="55"/>
      <c r="T2751" s="55"/>
      <c r="U2751" s="55"/>
      <c r="V2751" s="55"/>
      <c r="W2751" s="55"/>
      <c r="X2751" s="55"/>
      <c r="Y2751" s="55"/>
      <c r="Z2751" s="55"/>
      <c r="AA2751" s="55"/>
      <c r="AB2751" s="55"/>
      <c r="AC2751" s="55"/>
      <c r="AD2751" s="55"/>
      <c r="AE2751" s="55"/>
      <c r="AF2751" s="55"/>
    </row>
    <row r="2752" spans="2:32">
      <c r="B2752" s="55"/>
      <c r="C2752" s="55"/>
      <c r="D2752" s="55"/>
      <c r="E2752" s="55"/>
      <c r="F2752" s="55"/>
      <c r="G2752" s="55"/>
      <c r="H2752" s="55"/>
      <c r="I2752" s="55"/>
      <c r="J2752" s="55"/>
      <c r="K2752" s="55"/>
      <c r="L2752" s="55"/>
      <c r="M2752" s="55"/>
      <c r="N2752" s="55"/>
      <c r="O2752" s="55"/>
      <c r="P2752" s="55"/>
      <c r="Q2752" s="55"/>
      <c r="R2752" s="55"/>
      <c r="S2752" s="55"/>
      <c r="T2752" s="55"/>
      <c r="U2752" s="55"/>
      <c r="V2752" s="55"/>
      <c r="W2752" s="55"/>
      <c r="X2752" s="55"/>
      <c r="Y2752" s="55"/>
      <c r="Z2752" s="55"/>
      <c r="AA2752" s="55"/>
      <c r="AB2752" s="55"/>
      <c r="AC2752" s="55"/>
      <c r="AD2752" s="55"/>
      <c r="AE2752" s="55"/>
      <c r="AF2752" s="55"/>
    </row>
    <row r="3075" spans="2:32">
      <c r="B3075" s="55"/>
      <c r="C3075" s="55"/>
      <c r="D3075" s="55"/>
      <c r="E3075" s="55"/>
      <c r="F3075" s="55"/>
      <c r="G3075" s="55"/>
      <c r="H3075" s="55"/>
      <c r="I3075" s="55"/>
      <c r="J3075" s="55"/>
      <c r="K3075" s="55"/>
      <c r="L3075" s="55"/>
      <c r="M3075" s="55"/>
      <c r="N3075" s="55"/>
      <c r="O3075" s="55"/>
      <c r="P3075" s="55"/>
      <c r="Q3075" s="55"/>
      <c r="R3075" s="55"/>
      <c r="S3075" s="55"/>
      <c r="T3075" s="55"/>
      <c r="U3075" s="55"/>
      <c r="V3075" s="55"/>
      <c r="W3075" s="55"/>
      <c r="X3075" s="55"/>
      <c r="Y3075" s="55"/>
      <c r="Z3075" s="55"/>
      <c r="AA3075" s="55"/>
      <c r="AB3075" s="55"/>
      <c r="AC3075" s="55"/>
      <c r="AD3075" s="55"/>
      <c r="AE3075" s="55"/>
      <c r="AF3075" s="55"/>
    </row>
    <row r="3076" spans="2:32">
      <c r="B3076" s="242"/>
      <c r="C3076" s="242"/>
      <c r="D3076" s="242"/>
      <c r="E3076" s="242"/>
      <c r="F3076" s="242"/>
      <c r="G3076" s="242"/>
      <c r="H3076" s="242"/>
      <c r="I3076" s="242"/>
      <c r="J3076" s="242"/>
      <c r="K3076" s="242"/>
      <c r="L3076" s="242"/>
      <c r="M3076" s="242"/>
      <c r="N3076" s="242"/>
      <c r="O3076" s="242"/>
      <c r="P3076" s="242"/>
      <c r="Q3076" s="242"/>
      <c r="R3076" s="242"/>
      <c r="S3076" s="242"/>
      <c r="T3076" s="242"/>
      <c r="U3076" s="242"/>
      <c r="V3076" s="242"/>
      <c r="W3076" s="242"/>
      <c r="X3076" s="242"/>
      <c r="Y3076" s="242"/>
      <c r="Z3076" s="242"/>
      <c r="AA3076" s="242"/>
      <c r="AB3076" s="242"/>
      <c r="AC3076" s="242"/>
      <c r="AD3076" s="242"/>
      <c r="AE3076" s="242"/>
      <c r="AF3076" s="242"/>
    </row>
    <row r="3079" spans="2:32">
      <c r="B3079" s="55"/>
      <c r="C3079" s="55"/>
      <c r="D3079" s="55"/>
      <c r="E3079" s="55"/>
      <c r="F3079" s="55"/>
      <c r="G3079" s="55"/>
      <c r="H3079" s="55"/>
      <c r="I3079" s="55"/>
      <c r="J3079" s="55"/>
      <c r="K3079" s="55"/>
      <c r="L3079" s="55"/>
      <c r="M3079" s="55"/>
      <c r="N3079" s="55"/>
      <c r="O3079" s="55"/>
      <c r="P3079" s="55"/>
      <c r="Q3079" s="55"/>
      <c r="R3079" s="55"/>
      <c r="S3079" s="55"/>
      <c r="T3079" s="55"/>
      <c r="U3079" s="55"/>
      <c r="V3079" s="55"/>
      <c r="W3079" s="55"/>
      <c r="X3079" s="55"/>
      <c r="Y3079" s="55"/>
      <c r="Z3079" s="55"/>
      <c r="AA3079" s="55"/>
      <c r="AB3079" s="55"/>
      <c r="AC3079" s="55"/>
      <c r="AD3079" s="55"/>
      <c r="AE3079" s="55"/>
      <c r="AF3079" s="55"/>
    </row>
    <row r="3080" spans="2:32">
      <c r="B3080" s="55"/>
      <c r="C3080" s="55"/>
      <c r="D3080" s="55"/>
      <c r="E3080" s="55"/>
      <c r="F3080" s="55"/>
      <c r="G3080" s="55"/>
      <c r="H3080" s="55"/>
      <c r="I3080" s="55"/>
      <c r="J3080" s="55"/>
      <c r="K3080" s="55"/>
      <c r="L3080" s="55"/>
      <c r="M3080" s="55"/>
      <c r="N3080" s="55"/>
      <c r="O3080" s="55"/>
      <c r="P3080" s="55"/>
      <c r="Q3080" s="55"/>
      <c r="R3080" s="55"/>
      <c r="S3080" s="55"/>
      <c r="T3080" s="55"/>
      <c r="U3080" s="55"/>
      <c r="V3080" s="55"/>
      <c r="W3080" s="55"/>
      <c r="X3080" s="55"/>
      <c r="Y3080" s="55"/>
      <c r="Z3080" s="55"/>
      <c r="AA3080" s="55"/>
      <c r="AB3080" s="55"/>
      <c r="AC3080" s="55"/>
      <c r="AD3080" s="55"/>
      <c r="AE3080" s="55"/>
      <c r="AF3080" s="55"/>
    </row>
    <row r="3081" spans="2:32">
      <c r="B3081" s="55"/>
      <c r="C3081" s="55"/>
      <c r="D3081" s="55"/>
      <c r="E3081" s="55"/>
      <c r="F3081" s="55"/>
      <c r="G3081" s="55"/>
      <c r="H3081" s="55"/>
      <c r="I3081" s="55"/>
      <c r="J3081" s="55"/>
      <c r="K3081" s="55"/>
      <c r="L3081" s="55"/>
      <c r="M3081" s="55"/>
      <c r="N3081" s="55"/>
      <c r="O3081" s="55"/>
      <c r="P3081" s="55"/>
      <c r="Q3081" s="55"/>
      <c r="R3081" s="55"/>
      <c r="S3081" s="55"/>
      <c r="T3081" s="55"/>
      <c r="U3081" s="55"/>
      <c r="V3081" s="55"/>
      <c r="W3081" s="55"/>
      <c r="X3081" s="55"/>
      <c r="Y3081" s="55"/>
      <c r="Z3081" s="55"/>
      <c r="AA3081" s="55"/>
      <c r="AB3081" s="55"/>
      <c r="AC3081" s="55"/>
      <c r="AD3081" s="55"/>
      <c r="AE3081" s="55"/>
      <c r="AF3081" s="55"/>
    </row>
    <row r="3082" spans="2:32">
      <c r="B3082" s="55"/>
      <c r="C3082" s="55"/>
      <c r="D3082" s="55"/>
      <c r="E3082" s="55"/>
      <c r="F3082" s="55"/>
      <c r="G3082" s="55"/>
      <c r="H3082" s="55"/>
      <c r="I3082" s="55"/>
      <c r="J3082" s="55"/>
      <c r="K3082" s="55"/>
      <c r="L3082" s="55"/>
      <c r="M3082" s="55"/>
      <c r="N3082" s="55"/>
      <c r="O3082" s="55"/>
      <c r="P3082" s="55"/>
      <c r="Q3082" s="55"/>
      <c r="R3082" s="55"/>
      <c r="S3082" s="55"/>
      <c r="T3082" s="55"/>
      <c r="U3082" s="55"/>
      <c r="V3082" s="55"/>
      <c r="W3082" s="55"/>
      <c r="X3082" s="55"/>
      <c r="Y3082" s="55"/>
      <c r="Z3082" s="55"/>
      <c r="AA3082" s="55"/>
      <c r="AB3082" s="55"/>
      <c r="AC3082" s="55"/>
      <c r="AD3082" s="55"/>
      <c r="AE3082" s="55"/>
      <c r="AF3082" s="55"/>
    </row>
    <row r="3083" spans="2:32">
      <c r="B3083" s="55"/>
      <c r="C3083" s="55"/>
      <c r="D3083" s="55"/>
      <c r="E3083" s="55"/>
      <c r="F3083" s="55"/>
      <c r="G3083" s="55"/>
      <c r="H3083" s="55"/>
      <c r="I3083" s="55"/>
      <c r="J3083" s="55"/>
      <c r="K3083" s="55"/>
      <c r="L3083" s="55"/>
      <c r="M3083" s="55"/>
      <c r="N3083" s="55"/>
      <c r="O3083" s="55"/>
      <c r="P3083" s="55"/>
      <c r="Q3083" s="55"/>
      <c r="R3083" s="55"/>
      <c r="S3083" s="55"/>
      <c r="T3083" s="55"/>
      <c r="U3083" s="55"/>
      <c r="V3083" s="55"/>
      <c r="W3083" s="55"/>
      <c r="X3083" s="55"/>
      <c r="Y3083" s="55"/>
      <c r="Z3083" s="55"/>
      <c r="AA3083" s="55"/>
      <c r="AB3083" s="55"/>
      <c r="AC3083" s="55"/>
      <c r="AD3083" s="55"/>
      <c r="AE3083" s="55"/>
      <c r="AF3083" s="55"/>
    </row>
    <row r="3084" spans="2:32">
      <c r="B3084" s="55"/>
      <c r="C3084" s="55"/>
      <c r="D3084" s="55"/>
      <c r="E3084" s="55"/>
      <c r="F3084" s="55"/>
      <c r="G3084" s="55"/>
      <c r="H3084" s="55"/>
      <c r="I3084" s="55"/>
      <c r="J3084" s="55"/>
      <c r="K3084" s="55"/>
      <c r="L3084" s="55"/>
      <c r="M3084" s="55"/>
      <c r="N3084" s="55"/>
      <c r="O3084" s="55"/>
      <c r="P3084" s="55"/>
      <c r="Q3084" s="55"/>
      <c r="R3084" s="55"/>
      <c r="S3084" s="55"/>
      <c r="T3084" s="55"/>
      <c r="U3084" s="55"/>
      <c r="V3084" s="55"/>
      <c r="W3084" s="55"/>
      <c r="X3084" s="55"/>
      <c r="Y3084" s="55"/>
      <c r="Z3084" s="55"/>
      <c r="AA3084" s="55"/>
      <c r="AB3084" s="55"/>
      <c r="AC3084" s="55"/>
      <c r="AD3084" s="55"/>
      <c r="AE3084" s="55"/>
      <c r="AF3084" s="55"/>
    </row>
    <row r="3085" spans="2:32">
      <c r="B3085" s="55"/>
      <c r="C3085" s="55"/>
      <c r="D3085" s="55"/>
      <c r="E3085" s="55"/>
      <c r="F3085" s="55"/>
      <c r="G3085" s="55"/>
      <c r="H3085" s="55"/>
      <c r="I3085" s="55"/>
      <c r="J3085" s="55"/>
      <c r="K3085" s="55"/>
      <c r="L3085" s="55"/>
      <c r="M3085" s="55"/>
      <c r="N3085" s="55"/>
      <c r="O3085" s="55"/>
      <c r="P3085" s="55"/>
      <c r="Q3085" s="55"/>
      <c r="R3085" s="55"/>
      <c r="S3085" s="55"/>
      <c r="T3085" s="55"/>
      <c r="U3085" s="55"/>
      <c r="V3085" s="55"/>
      <c r="W3085" s="55"/>
      <c r="X3085" s="55"/>
      <c r="Y3085" s="55"/>
      <c r="Z3085" s="55"/>
      <c r="AA3085" s="55"/>
      <c r="AB3085" s="55"/>
      <c r="AC3085" s="55"/>
      <c r="AD3085" s="55"/>
      <c r="AE3085" s="55"/>
      <c r="AF3085" s="55"/>
    </row>
    <row r="3086" spans="2:32">
      <c r="B3086" s="55"/>
      <c r="C3086" s="55"/>
      <c r="D3086" s="55"/>
      <c r="E3086" s="55"/>
      <c r="F3086" s="55"/>
      <c r="G3086" s="55"/>
      <c r="H3086" s="55"/>
      <c r="I3086" s="55"/>
      <c r="J3086" s="55"/>
      <c r="K3086" s="55"/>
      <c r="L3086" s="55"/>
      <c r="M3086" s="55"/>
      <c r="N3086" s="55"/>
      <c r="O3086" s="55"/>
      <c r="P3086" s="55"/>
      <c r="Q3086" s="55"/>
      <c r="R3086" s="55"/>
      <c r="S3086" s="55"/>
      <c r="T3086" s="55"/>
      <c r="U3086" s="55"/>
      <c r="V3086" s="55"/>
      <c r="W3086" s="55"/>
      <c r="X3086" s="55"/>
      <c r="Y3086" s="55"/>
      <c r="Z3086" s="55"/>
      <c r="AA3086" s="55"/>
      <c r="AB3086" s="55"/>
      <c r="AC3086" s="55"/>
      <c r="AD3086" s="55"/>
      <c r="AE3086" s="55"/>
      <c r="AF3086" s="55"/>
    </row>
    <row r="3087" spans="2:32">
      <c r="B3087" s="55"/>
      <c r="C3087" s="55"/>
      <c r="D3087" s="55"/>
      <c r="E3087" s="55"/>
      <c r="F3087" s="55"/>
      <c r="G3087" s="55"/>
      <c r="H3087" s="55"/>
      <c r="I3087" s="55"/>
      <c r="J3087" s="55"/>
      <c r="K3087" s="55"/>
      <c r="L3087" s="55"/>
      <c r="M3087" s="55"/>
      <c r="N3087" s="55"/>
      <c r="O3087" s="55"/>
      <c r="P3087" s="55"/>
      <c r="Q3087" s="55"/>
      <c r="R3087" s="55"/>
      <c r="S3087" s="55"/>
      <c r="T3087" s="55"/>
      <c r="U3087" s="55"/>
      <c r="V3087" s="55"/>
      <c r="W3087" s="55"/>
      <c r="X3087" s="55"/>
      <c r="Y3087" s="55"/>
      <c r="Z3087" s="55"/>
      <c r="AA3087" s="55"/>
      <c r="AB3087" s="55"/>
      <c r="AC3087" s="55"/>
      <c r="AD3087" s="55"/>
      <c r="AE3087" s="55"/>
      <c r="AF3087" s="55"/>
    </row>
    <row r="3088" spans="2:32">
      <c r="B3088" s="55"/>
      <c r="C3088" s="55"/>
      <c r="D3088" s="55"/>
      <c r="E3088" s="55"/>
      <c r="F3088" s="55"/>
      <c r="G3088" s="55"/>
      <c r="H3088" s="55"/>
      <c r="I3088" s="55"/>
      <c r="J3088" s="55"/>
      <c r="K3088" s="55"/>
      <c r="L3088" s="55"/>
      <c r="M3088" s="55"/>
      <c r="N3088" s="55"/>
      <c r="O3088" s="55"/>
      <c r="P3088" s="55"/>
      <c r="Q3088" s="55"/>
      <c r="R3088" s="55"/>
      <c r="S3088" s="55"/>
      <c r="T3088" s="55"/>
      <c r="U3088" s="55"/>
      <c r="V3088" s="55"/>
      <c r="W3088" s="55"/>
      <c r="X3088" s="55"/>
      <c r="Y3088" s="55"/>
      <c r="Z3088" s="55"/>
      <c r="AA3088" s="55"/>
      <c r="AB3088" s="55"/>
      <c r="AC3088" s="55"/>
      <c r="AD3088" s="55"/>
      <c r="AE3088" s="55"/>
      <c r="AF3088" s="55"/>
    </row>
    <row r="3393" spans="2:32">
      <c r="B3393" s="242"/>
      <c r="C3393" s="242"/>
      <c r="D3393" s="242"/>
      <c r="E3393" s="242"/>
      <c r="F3393" s="242"/>
      <c r="G3393" s="242"/>
      <c r="H3393" s="242"/>
      <c r="I3393" s="242"/>
      <c r="J3393" s="242"/>
      <c r="K3393" s="242"/>
      <c r="L3393" s="242"/>
      <c r="M3393" s="242"/>
      <c r="N3393" s="242"/>
      <c r="O3393" s="242"/>
      <c r="P3393" s="242"/>
      <c r="Q3393" s="242"/>
      <c r="R3393" s="242"/>
      <c r="S3393" s="242"/>
      <c r="T3393" s="242"/>
      <c r="U3393" s="242"/>
      <c r="V3393" s="242"/>
      <c r="W3393" s="242"/>
      <c r="X3393" s="242"/>
      <c r="Y3393" s="242"/>
      <c r="Z3393" s="242"/>
      <c r="AA3393" s="242"/>
      <c r="AB3393" s="242"/>
      <c r="AC3393" s="242"/>
      <c r="AD3393" s="242"/>
      <c r="AE3393" s="242"/>
      <c r="AF3393" s="242"/>
    </row>
    <row r="3394" spans="2:32">
      <c r="B3394" s="55"/>
      <c r="C3394" s="55"/>
      <c r="D3394" s="55"/>
      <c r="E3394" s="55"/>
      <c r="F3394" s="55"/>
      <c r="G3394" s="55"/>
      <c r="H3394" s="55"/>
      <c r="I3394" s="55"/>
      <c r="J3394" s="55"/>
      <c r="K3394" s="55"/>
      <c r="L3394" s="55"/>
      <c r="M3394" s="55"/>
      <c r="N3394" s="55"/>
      <c r="O3394" s="55"/>
      <c r="P3394" s="55"/>
      <c r="Q3394" s="55"/>
      <c r="R3394" s="55"/>
      <c r="S3394" s="55"/>
      <c r="T3394" s="55"/>
      <c r="U3394" s="55"/>
      <c r="V3394" s="55"/>
      <c r="W3394" s="55"/>
      <c r="X3394" s="55"/>
      <c r="Y3394" s="55"/>
      <c r="Z3394" s="55"/>
      <c r="AA3394" s="55"/>
      <c r="AB3394" s="55"/>
      <c r="AC3394" s="55"/>
      <c r="AD3394" s="55"/>
      <c r="AE3394" s="55"/>
      <c r="AF3394" s="55"/>
    </row>
    <row r="3395" spans="2:32">
      <c r="B3395" s="55"/>
      <c r="C3395" s="55"/>
      <c r="D3395" s="55"/>
      <c r="E3395" s="55"/>
      <c r="F3395" s="55"/>
      <c r="G3395" s="55"/>
      <c r="H3395" s="55"/>
      <c r="I3395" s="55"/>
      <c r="J3395" s="55"/>
      <c r="K3395" s="55"/>
      <c r="L3395" s="55"/>
      <c r="M3395" s="55"/>
      <c r="N3395" s="55"/>
      <c r="O3395" s="55"/>
      <c r="P3395" s="55"/>
      <c r="Q3395" s="55"/>
      <c r="R3395" s="55"/>
      <c r="S3395" s="55"/>
      <c r="T3395" s="55"/>
      <c r="U3395" s="55"/>
      <c r="V3395" s="55"/>
      <c r="W3395" s="55"/>
      <c r="X3395" s="55"/>
      <c r="Y3395" s="55"/>
      <c r="Z3395" s="55"/>
      <c r="AA3395" s="55"/>
      <c r="AB3395" s="55"/>
      <c r="AC3395" s="55"/>
      <c r="AD3395" s="55"/>
      <c r="AE3395" s="55"/>
      <c r="AF3395" s="55"/>
    </row>
    <row r="3396" spans="2:32">
      <c r="B3396" s="55"/>
      <c r="C3396" s="55"/>
      <c r="D3396" s="55"/>
      <c r="E3396" s="55"/>
      <c r="F3396" s="55"/>
      <c r="G3396" s="55"/>
      <c r="H3396" s="55"/>
      <c r="I3396" s="55"/>
      <c r="J3396" s="55"/>
      <c r="K3396" s="55"/>
      <c r="L3396" s="55"/>
      <c r="M3396" s="55"/>
      <c r="N3396" s="55"/>
      <c r="O3396" s="55"/>
      <c r="P3396" s="55"/>
      <c r="Q3396" s="55"/>
      <c r="R3396" s="55"/>
      <c r="S3396" s="55"/>
      <c r="T3396" s="55"/>
      <c r="U3396" s="55"/>
      <c r="V3396" s="55"/>
      <c r="W3396" s="55"/>
      <c r="X3396" s="55"/>
      <c r="Y3396" s="55"/>
      <c r="Z3396" s="55"/>
      <c r="AA3396" s="55"/>
      <c r="AB3396" s="55"/>
      <c r="AC3396" s="55"/>
      <c r="AD3396" s="55"/>
      <c r="AE3396" s="55"/>
      <c r="AF3396" s="55"/>
    </row>
    <row r="3397" spans="2:32">
      <c r="B3397" s="55"/>
      <c r="C3397" s="55"/>
      <c r="D3397" s="55"/>
      <c r="E3397" s="55"/>
      <c r="F3397" s="55"/>
      <c r="G3397" s="55"/>
      <c r="H3397" s="55"/>
      <c r="I3397" s="55"/>
      <c r="J3397" s="55"/>
      <c r="K3397" s="55"/>
      <c r="L3397" s="55"/>
      <c r="M3397" s="55"/>
      <c r="N3397" s="55"/>
      <c r="O3397" s="55"/>
      <c r="P3397" s="55"/>
      <c r="Q3397" s="55"/>
      <c r="R3397" s="55"/>
      <c r="S3397" s="55"/>
      <c r="T3397" s="55"/>
      <c r="U3397" s="55"/>
      <c r="V3397" s="55"/>
      <c r="W3397" s="55"/>
      <c r="X3397" s="55"/>
      <c r="Y3397" s="55"/>
      <c r="Z3397" s="55"/>
      <c r="AA3397" s="55"/>
      <c r="AB3397" s="55"/>
      <c r="AC3397" s="55"/>
      <c r="AD3397" s="55"/>
      <c r="AE3397" s="55"/>
      <c r="AF3397" s="55"/>
    </row>
    <row r="3398" spans="2:32">
      <c r="B3398" s="55"/>
      <c r="C3398" s="55"/>
      <c r="D3398" s="55"/>
      <c r="E3398" s="55"/>
      <c r="F3398" s="55"/>
      <c r="G3398" s="55"/>
      <c r="H3398" s="55"/>
      <c r="I3398" s="55"/>
      <c r="J3398" s="55"/>
      <c r="K3398" s="55"/>
      <c r="L3398" s="55"/>
      <c r="M3398" s="55"/>
      <c r="N3398" s="55"/>
      <c r="O3398" s="55"/>
      <c r="P3398" s="55"/>
      <c r="Q3398" s="55"/>
      <c r="R3398" s="55"/>
      <c r="S3398" s="55"/>
      <c r="T3398" s="55"/>
      <c r="U3398" s="55"/>
      <c r="V3398" s="55"/>
      <c r="W3398" s="55"/>
      <c r="X3398" s="55"/>
      <c r="Y3398" s="55"/>
      <c r="Z3398" s="55"/>
      <c r="AA3398" s="55"/>
      <c r="AB3398" s="55"/>
      <c r="AC3398" s="55"/>
      <c r="AD3398" s="55"/>
      <c r="AE3398" s="55"/>
      <c r="AF3398" s="55"/>
    </row>
    <row r="3399" spans="2:32">
      <c r="B3399" s="55"/>
      <c r="C3399" s="55"/>
      <c r="D3399" s="55"/>
      <c r="E3399" s="55"/>
      <c r="F3399" s="55"/>
      <c r="G3399" s="55"/>
      <c r="H3399" s="55"/>
      <c r="I3399" s="55"/>
      <c r="J3399" s="55"/>
      <c r="K3399" s="55"/>
      <c r="L3399" s="55"/>
      <c r="M3399" s="55"/>
      <c r="N3399" s="55"/>
      <c r="O3399" s="55"/>
      <c r="P3399" s="55"/>
      <c r="Q3399" s="55"/>
      <c r="R3399" s="55"/>
      <c r="S3399" s="55"/>
      <c r="T3399" s="55"/>
      <c r="U3399" s="55"/>
      <c r="V3399" s="55"/>
      <c r="W3399" s="55"/>
      <c r="X3399" s="55"/>
      <c r="Y3399" s="55"/>
      <c r="Z3399" s="55"/>
      <c r="AA3399" s="55"/>
      <c r="AB3399" s="55"/>
      <c r="AC3399" s="55"/>
      <c r="AD3399" s="55"/>
      <c r="AE3399" s="55"/>
      <c r="AF3399" s="55"/>
    </row>
    <row r="3400" spans="2:32">
      <c r="B3400" s="55"/>
      <c r="C3400" s="55"/>
      <c r="D3400" s="55"/>
      <c r="E3400" s="55"/>
      <c r="F3400" s="55"/>
      <c r="G3400" s="55"/>
      <c r="H3400" s="55"/>
      <c r="I3400" s="55"/>
      <c r="J3400" s="55"/>
      <c r="K3400" s="55"/>
      <c r="L3400" s="55"/>
      <c r="M3400" s="55"/>
      <c r="N3400" s="55"/>
      <c r="O3400" s="55"/>
      <c r="P3400" s="55"/>
      <c r="Q3400" s="55"/>
      <c r="R3400" s="55"/>
      <c r="S3400" s="55"/>
      <c r="T3400" s="55"/>
      <c r="U3400" s="55"/>
      <c r="V3400" s="55"/>
      <c r="W3400" s="55"/>
      <c r="X3400" s="55"/>
      <c r="Y3400" s="55"/>
      <c r="Z3400" s="55"/>
      <c r="AA3400" s="55"/>
      <c r="AB3400" s="55"/>
      <c r="AC3400" s="55"/>
      <c r="AD3400" s="55"/>
      <c r="AE3400" s="55"/>
      <c r="AF3400" s="55"/>
    </row>
    <row r="3401" spans="2:32">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row>
    <row r="3402" spans="2:32">
      <c r="B3402" s="55"/>
      <c r="C3402" s="55"/>
      <c r="D3402" s="55"/>
      <c r="E3402" s="55"/>
      <c r="F3402" s="55"/>
      <c r="G3402" s="55"/>
      <c r="H3402" s="55"/>
      <c r="I3402" s="55"/>
      <c r="J3402" s="55"/>
      <c r="K3402" s="55"/>
      <c r="L3402" s="55"/>
      <c r="M3402" s="55"/>
      <c r="N3402" s="55"/>
      <c r="O3402" s="55"/>
      <c r="P3402" s="55"/>
      <c r="Q3402" s="55"/>
      <c r="R3402" s="55"/>
      <c r="S3402" s="55"/>
      <c r="T3402" s="55"/>
      <c r="U3402" s="55"/>
      <c r="V3402" s="55"/>
      <c r="W3402" s="55"/>
      <c r="X3402" s="55"/>
      <c r="Y3402" s="55"/>
      <c r="Z3402" s="55"/>
      <c r="AA3402" s="55"/>
      <c r="AB3402" s="55"/>
      <c r="AC3402" s="55"/>
      <c r="AD3402" s="55"/>
      <c r="AE3402" s="55"/>
      <c r="AF3402" s="55"/>
    </row>
    <row r="3403" spans="2:32">
      <c r="B3403" s="55"/>
      <c r="C3403" s="55"/>
      <c r="D3403" s="55"/>
      <c r="E3403" s="55"/>
      <c r="F3403" s="55"/>
      <c r="G3403" s="55"/>
      <c r="H3403" s="55"/>
      <c r="I3403" s="55"/>
      <c r="J3403" s="55"/>
      <c r="K3403" s="55"/>
      <c r="L3403" s="55"/>
      <c r="M3403" s="55"/>
      <c r="N3403" s="55"/>
      <c r="O3403" s="55"/>
      <c r="P3403" s="55"/>
      <c r="Q3403" s="55"/>
      <c r="R3403" s="55"/>
      <c r="S3403" s="55"/>
      <c r="T3403" s="55"/>
      <c r="U3403" s="55"/>
      <c r="V3403" s="55"/>
      <c r="W3403" s="55"/>
      <c r="X3403" s="55"/>
      <c r="Y3403" s="55"/>
      <c r="Z3403" s="55"/>
      <c r="AA3403" s="55"/>
      <c r="AB3403" s="55"/>
      <c r="AC3403" s="55"/>
      <c r="AD3403" s="55"/>
      <c r="AE3403" s="55"/>
      <c r="AF3403" s="55"/>
    </row>
    <row r="3404" spans="2:32">
      <c r="B3404" s="55"/>
      <c r="C3404" s="55"/>
      <c r="D3404" s="55"/>
      <c r="E3404" s="55"/>
      <c r="F3404" s="55"/>
      <c r="G3404" s="55"/>
      <c r="H3404" s="55"/>
      <c r="I3404" s="55"/>
      <c r="J3404" s="55"/>
      <c r="K3404" s="55"/>
      <c r="L3404" s="55"/>
      <c r="M3404" s="55"/>
      <c r="N3404" s="55"/>
      <c r="O3404" s="55"/>
      <c r="P3404" s="55"/>
      <c r="Q3404" s="55"/>
      <c r="R3404" s="55"/>
      <c r="S3404" s="55"/>
      <c r="T3404" s="55"/>
      <c r="U3404" s="55"/>
      <c r="V3404" s="55"/>
      <c r="W3404" s="55"/>
      <c r="X3404" s="55"/>
      <c r="Y3404" s="55"/>
      <c r="Z3404" s="55"/>
      <c r="AA3404" s="55"/>
      <c r="AB3404" s="55"/>
      <c r="AC3404" s="55"/>
      <c r="AD3404" s="55"/>
      <c r="AE3404" s="55"/>
      <c r="AF3404" s="55"/>
    </row>
    <row r="3405" spans="2:32">
      <c r="B3405" s="55"/>
      <c r="C3405" s="55"/>
      <c r="D3405" s="55"/>
      <c r="E3405" s="55"/>
      <c r="F3405" s="55"/>
      <c r="G3405" s="55"/>
      <c r="H3405" s="55"/>
      <c r="I3405" s="55"/>
      <c r="J3405" s="55"/>
      <c r="K3405" s="55"/>
      <c r="L3405" s="55"/>
      <c r="M3405" s="55"/>
      <c r="N3405" s="55"/>
      <c r="O3405" s="55"/>
      <c r="P3405" s="55"/>
      <c r="Q3405" s="55"/>
      <c r="R3405" s="55"/>
      <c r="S3405" s="55"/>
      <c r="T3405" s="55"/>
      <c r="U3405" s="55"/>
      <c r="V3405" s="55"/>
      <c r="W3405" s="55"/>
      <c r="X3405" s="55"/>
      <c r="Y3405" s="55"/>
      <c r="Z3405" s="55"/>
      <c r="AA3405" s="55"/>
      <c r="AB3405" s="55"/>
      <c r="AC3405" s="55"/>
      <c r="AD3405" s="55"/>
      <c r="AE3405" s="55"/>
      <c r="AF3405" s="55"/>
    </row>
    <row r="3406" spans="2:32">
      <c r="B3406" s="55"/>
      <c r="C3406" s="55"/>
      <c r="D3406" s="55"/>
      <c r="E3406" s="55"/>
      <c r="F3406" s="55"/>
      <c r="G3406" s="55"/>
      <c r="H3406" s="55"/>
      <c r="I3406" s="55"/>
      <c r="J3406" s="55"/>
      <c r="K3406" s="55"/>
      <c r="L3406" s="55"/>
      <c r="M3406" s="55"/>
      <c r="N3406" s="55"/>
      <c r="O3406" s="55"/>
      <c r="P3406" s="55"/>
      <c r="Q3406" s="55"/>
      <c r="R3406" s="55"/>
      <c r="S3406" s="55"/>
      <c r="T3406" s="55"/>
      <c r="U3406" s="55"/>
      <c r="V3406" s="55"/>
      <c r="W3406" s="55"/>
      <c r="X3406" s="55"/>
      <c r="Y3406" s="55"/>
      <c r="Z3406" s="55"/>
      <c r="AA3406" s="55"/>
      <c r="AB3406" s="55"/>
      <c r="AC3406" s="55"/>
      <c r="AD3406" s="55"/>
      <c r="AE3406" s="55"/>
      <c r="AF3406" s="55"/>
    </row>
    <row r="3407" spans="2:32">
      <c r="B3407" s="55"/>
      <c r="C3407" s="55"/>
      <c r="D3407" s="55"/>
      <c r="E3407" s="55"/>
      <c r="F3407" s="55"/>
      <c r="G3407" s="55"/>
      <c r="H3407" s="55"/>
      <c r="I3407" s="55"/>
      <c r="J3407" s="55"/>
      <c r="K3407" s="55"/>
      <c r="L3407" s="55"/>
      <c r="M3407" s="55"/>
      <c r="N3407" s="55"/>
      <c r="O3407" s="55"/>
      <c r="P3407" s="55"/>
      <c r="Q3407" s="55"/>
      <c r="R3407" s="55"/>
      <c r="S3407" s="55"/>
      <c r="T3407" s="55"/>
      <c r="U3407" s="55"/>
      <c r="V3407" s="55"/>
      <c r="W3407" s="55"/>
      <c r="X3407" s="55"/>
      <c r="Y3407" s="55"/>
      <c r="Z3407" s="55"/>
      <c r="AA3407" s="55"/>
      <c r="AB3407" s="55"/>
      <c r="AC3407" s="55"/>
      <c r="AD3407" s="55"/>
      <c r="AE3407" s="55"/>
      <c r="AF3407" s="55"/>
    </row>
    <row r="3408" spans="2:32">
      <c r="B3408" s="55"/>
      <c r="C3408" s="55"/>
      <c r="D3408" s="55"/>
      <c r="E3408" s="55"/>
      <c r="F3408" s="55"/>
      <c r="G3408" s="55"/>
      <c r="H3408" s="55"/>
      <c r="I3408" s="55"/>
      <c r="J3408" s="55"/>
      <c r="K3408" s="55"/>
      <c r="L3408" s="55"/>
      <c r="M3408" s="55"/>
      <c r="N3408" s="55"/>
      <c r="O3408" s="55"/>
      <c r="P3408" s="55"/>
      <c r="Q3408" s="55"/>
      <c r="R3408" s="55"/>
      <c r="S3408" s="55"/>
      <c r="T3408" s="55"/>
      <c r="U3408" s="55"/>
      <c r="V3408" s="55"/>
      <c r="W3408" s="55"/>
      <c r="X3408" s="55"/>
      <c r="Y3408" s="55"/>
      <c r="Z3408" s="55"/>
      <c r="AA3408" s="55"/>
      <c r="AB3408" s="55"/>
      <c r="AC3408" s="55"/>
      <c r="AD3408" s="55"/>
      <c r="AE3408" s="55"/>
      <c r="AF3408" s="55"/>
    </row>
    <row r="3496" spans="2:32">
      <c r="B3496" s="55"/>
      <c r="C3496" s="55"/>
      <c r="D3496" s="55"/>
      <c r="E3496" s="55"/>
      <c r="F3496" s="55"/>
      <c r="G3496" s="55"/>
      <c r="H3496" s="55"/>
      <c r="I3496" s="55"/>
      <c r="J3496" s="55"/>
      <c r="K3496" s="55"/>
      <c r="L3496" s="55"/>
      <c r="M3496" s="55"/>
      <c r="N3496" s="55"/>
      <c r="O3496" s="55"/>
      <c r="P3496" s="55"/>
      <c r="Q3496" s="55"/>
      <c r="R3496" s="55"/>
      <c r="S3496" s="55"/>
      <c r="T3496" s="55"/>
      <c r="U3496" s="55"/>
      <c r="V3496" s="55"/>
      <c r="W3496" s="55"/>
      <c r="X3496" s="55"/>
      <c r="Y3496" s="55"/>
      <c r="Z3496" s="55"/>
      <c r="AA3496" s="55"/>
      <c r="AB3496" s="55"/>
      <c r="AC3496" s="55"/>
      <c r="AD3496" s="55"/>
      <c r="AE3496" s="55"/>
      <c r="AF3496" s="55"/>
    </row>
    <row r="3499" spans="2:32">
      <c r="B3499" s="55"/>
      <c r="C3499" s="55"/>
      <c r="D3499" s="55"/>
      <c r="E3499" s="55"/>
      <c r="F3499" s="55"/>
      <c r="G3499" s="55"/>
      <c r="H3499" s="55"/>
      <c r="I3499" s="55"/>
      <c r="J3499" s="55"/>
      <c r="K3499" s="55"/>
      <c r="L3499" s="55"/>
      <c r="M3499" s="55"/>
      <c r="N3499" s="55"/>
      <c r="O3499" s="55"/>
      <c r="P3499" s="55"/>
      <c r="Q3499" s="55"/>
      <c r="R3499" s="55"/>
      <c r="S3499" s="55"/>
      <c r="T3499" s="55"/>
      <c r="U3499" s="55"/>
      <c r="V3499" s="55"/>
      <c r="W3499" s="55"/>
      <c r="X3499" s="55"/>
      <c r="Y3499" s="55"/>
      <c r="Z3499" s="55"/>
      <c r="AA3499" s="55"/>
      <c r="AB3499" s="55"/>
      <c r="AC3499" s="55"/>
      <c r="AD3499" s="55"/>
      <c r="AE3499" s="55"/>
      <c r="AF3499" s="55"/>
    </row>
    <row r="3501" spans="2:32">
      <c r="B3501" s="55"/>
      <c r="C3501" s="55"/>
      <c r="D3501" s="55"/>
      <c r="E3501" s="55"/>
      <c r="F3501" s="55"/>
      <c r="G3501" s="55"/>
      <c r="H3501" s="55"/>
      <c r="I3501" s="55"/>
      <c r="J3501" s="55"/>
      <c r="K3501" s="55"/>
      <c r="L3501" s="55"/>
      <c r="M3501" s="55"/>
      <c r="N3501" s="55"/>
      <c r="O3501" s="55"/>
      <c r="P3501" s="55"/>
      <c r="Q3501" s="55"/>
      <c r="R3501" s="55"/>
      <c r="S3501" s="55"/>
      <c r="T3501" s="55"/>
      <c r="U3501" s="55"/>
      <c r="V3501" s="55"/>
      <c r="W3501" s="55"/>
      <c r="X3501" s="55"/>
      <c r="Y3501" s="55"/>
      <c r="Z3501" s="55"/>
      <c r="AA3501" s="55"/>
      <c r="AB3501" s="55"/>
      <c r="AC3501" s="55"/>
      <c r="AD3501" s="55"/>
      <c r="AE3501" s="55"/>
      <c r="AF3501" s="55"/>
    </row>
    <row r="3502" spans="2:32">
      <c r="B3502" s="242"/>
      <c r="C3502" s="242"/>
      <c r="D3502" s="242"/>
      <c r="E3502" s="242"/>
      <c r="F3502" s="242"/>
      <c r="G3502" s="242"/>
      <c r="H3502" s="242"/>
      <c r="I3502" s="242"/>
      <c r="J3502" s="242"/>
      <c r="K3502" s="242"/>
      <c r="L3502" s="242"/>
      <c r="M3502" s="242"/>
      <c r="N3502" s="242"/>
      <c r="O3502" s="242"/>
      <c r="P3502" s="242"/>
      <c r="Q3502" s="242"/>
      <c r="R3502" s="242"/>
      <c r="S3502" s="242"/>
      <c r="T3502" s="242"/>
      <c r="U3502" s="242"/>
      <c r="V3502" s="242"/>
      <c r="W3502" s="242"/>
      <c r="X3502" s="242"/>
      <c r="Y3502" s="242"/>
      <c r="Z3502" s="242"/>
      <c r="AA3502" s="242"/>
      <c r="AB3502" s="242"/>
      <c r="AC3502" s="242"/>
      <c r="AD3502" s="242"/>
      <c r="AE3502" s="242"/>
      <c r="AF3502" s="242"/>
    </row>
    <row r="3621" spans="2:32">
      <c r="B3621" s="55"/>
      <c r="C3621" s="55"/>
      <c r="D3621" s="55"/>
      <c r="E3621" s="55"/>
      <c r="F3621" s="55"/>
      <c r="G3621" s="55"/>
      <c r="H3621" s="55"/>
      <c r="I3621" s="55"/>
      <c r="J3621" s="55"/>
      <c r="K3621" s="55"/>
      <c r="L3621" s="55"/>
      <c r="M3621" s="55"/>
      <c r="N3621" s="55"/>
      <c r="O3621" s="55"/>
      <c r="P3621" s="55"/>
      <c r="Q3621" s="55"/>
      <c r="R3621" s="55"/>
      <c r="S3621" s="55"/>
      <c r="T3621" s="55"/>
      <c r="U3621" s="55"/>
      <c r="V3621" s="55"/>
      <c r="W3621" s="55"/>
      <c r="X3621" s="55"/>
      <c r="Y3621" s="55"/>
      <c r="Z3621" s="55"/>
      <c r="AA3621" s="55"/>
      <c r="AB3621" s="55"/>
      <c r="AC3621" s="55"/>
      <c r="AD3621" s="55"/>
      <c r="AE3621" s="55"/>
      <c r="AF3621" s="55"/>
    </row>
    <row r="3624" spans="2:32">
      <c r="B3624" s="55"/>
      <c r="C3624" s="55"/>
      <c r="D3624" s="55"/>
      <c r="E3624" s="55"/>
      <c r="F3624" s="55"/>
      <c r="G3624" s="55"/>
      <c r="H3624" s="55"/>
      <c r="I3624" s="55"/>
      <c r="J3624" s="55"/>
      <c r="K3624" s="55"/>
      <c r="L3624" s="55"/>
      <c r="M3624" s="55"/>
      <c r="N3624" s="55"/>
      <c r="O3624" s="55"/>
      <c r="P3624" s="55"/>
      <c r="Q3624" s="55"/>
      <c r="R3624" s="55"/>
      <c r="S3624" s="55"/>
      <c r="T3624" s="55"/>
      <c r="U3624" s="55"/>
      <c r="V3624" s="55"/>
      <c r="W3624" s="55"/>
      <c r="X3624" s="55"/>
      <c r="Y3624" s="55"/>
      <c r="Z3624" s="55"/>
      <c r="AA3624" s="55"/>
      <c r="AB3624" s="55"/>
      <c r="AC3624" s="55"/>
      <c r="AD3624" s="55"/>
      <c r="AE3624" s="55"/>
      <c r="AF3624" s="55"/>
    </row>
    <row r="3626" spans="2:32">
      <c r="B3626" s="55"/>
      <c r="C3626" s="55"/>
      <c r="D3626" s="55"/>
      <c r="E3626" s="55"/>
      <c r="F3626" s="55"/>
      <c r="G3626" s="55"/>
      <c r="H3626" s="55"/>
      <c r="I3626" s="55"/>
      <c r="J3626" s="55"/>
      <c r="K3626" s="55"/>
      <c r="L3626" s="55"/>
      <c r="M3626" s="55"/>
      <c r="N3626" s="55"/>
      <c r="O3626" s="55"/>
      <c r="P3626" s="55"/>
      <c r="Q3626" s="55"/>
      <c r="R3626" s="55"/>
      <c r="S3626" s="55"/>
      <c r="T3626" s="55"/>
      <c r="U3626" s="55"/>
      <c r="V3626" s="55"/>
      <c r="W3626" s="55"/>
      <c r="X3626" s="55"/>
      <c r="Y3626" s="55"/>
      <c r="Z3626" s="55"/>
      <c r="AA3626" s="55"/>
      <c r="AB3626" s="55"/>
      <c r="AC3626" s="55"/>
      <c r="AD3626" s="55"/>
      <c r="AE3626" s="55"/>
      <c r="AF3626" s="55"/>
    </row>
    <row r="3627" spans="2:32">
      <c r="B3627" s="242"/>
      <c r="C3627" s="242"/>
      <c r="D3627" s="242"/>
      <c r="E3627" s="242"/>
      <c r="F3627" s="242"/>
      <c r="G3627" s="242"/>
      <c r="H3627" s="242"/>
      <c r="I3627" s="242"/>
      <c r="J3627" s="242"/>
      <c r="K3627" s="242"/>
      <c r="L3627" s="242"/>
      <c r="M3627" s="242"/>
      <c r="N3627" s="242"/>
      <c r="O3627" s="242"/>
      <c r="P3627" s="242"/>
      <c r="Q3627" s="242"/>
      <c r="R3627" s="242"/>
      <c r="S3627" s="242"/>
      <c r="T3627" s="242"/>
      <c r="U3627" s="242"/>
      <c r="V3627" s="242"/>
      <c r="W3627" s="242"/>
      <c r="X3627" s="242"/>
      <c r="Y3627" s="242"/>
      <c r="Z3627" s="242"/>
      <c r="AA3627" s="242"/>
      <c r="AB3627" s="242"/>
      <c r="AC3627" s="242"/>
      <c r="AD3627" s="242"/>
      <c r="AE3627" s="242"/>
      <c r="AF3627" s="242"/>
    </row>
    <row r="3746" spans="2:32">
      <c r="B3746" s="55"/>
      <c r="C3746" s="55"/>
      <c r="D3746" s="55"/>
      <c r="E3746" s="55"/>
      <c r="F3746" s="55"/>
      <c r="G3746" s="55"/>
      <c r="H3746" s="55"/>
      <c r="I3746" s="55"/>
      <c r="J3746" s="55"/>
      <c r="K3746" s="55"/>
      <c r="L3746" s="55"/>
      <c r="M3746" s="55"/>
      <c r="N3746" s="55"/>
      <c r="O3746" s="55"/>
      <c r="P3746" s="55"/>
      <c r="Q3746" s="55"/>
      <c r="R3746" s="55"/>
      <c r="S3746" s="55"/>
      <c r="T3746" s="55"/>
      <c r="U3746" s="55"/>
      <c r="V3746" s="55"/>
      <c r="W3746" s="55"/>
      <c r="X3746" s="55"/>
      <c r="Y3746" s="55"/>
      <c r="Z3746" s="55"/>
      <c r="AA3746" s="55"/>
      <c r="AB3746" s="55"/>
      <c r="AC3746" s="55"/>
      <c r="AD3746" s="55"/>
      <c r="AE3746" s="55"/>
      <c r="AF3746" s="55"/>
    </row>
    <row r="3749" spans="2:32">
      <c r="B3749" s="55"/>
      <c r="C3749" s="55"/>
      <c r="D3749" s="55"/>
      <c r="E3749" s="55"/>
      <c r="F3749" s="55"/>
      <c r="G3749" s="55"/>
      <c r="H3749" s="55"/>
      <c r="I3749" s="55"/>
      <c r="J3749" s="55"/>
      <c r="K3749" s="55"/>
      <c r="L3749" s="55"/>
      <c r="M3749" s="55"/>
      <c r="N3749" s="55"/>
      <c r="O3749" s="55"/>
      <c r="P3749" s="55"/>
      <c r="Q3749" s="55"/>
      <c r="R3749" s="55"/>
      <c r="S3749" s="55"/>
      <c r="T3749" s="55"/>
      <c r="U3749" s="55"/>
      <c r="V3749" s="55"/>
      <c r="W3749" s="55"/>
      <c r="X3749" s="55"/>
      <c r="Y3749" s="55"/>
      <c r="Z3749" s="55"/>
      <c r="AA3749" s="55"/>
      <c r="AB3749" s="55"/>
      <c r="AC3749" s="55"/>
      <c r="AD3749" s="55"/>
      <c r="AE3749" s="55"/>
      <c r="AF3749" s="55"/>
    </row>
    <row r="3751" spans="2:32">
      <c r="B3751" s="55"/>
      <c r="C3751" s="55"/>
      <c r="D3751" s="55"/>
      <c r="E3751" s="55"/>
      <c r="F3751" s="55"/>
      <c r="G3751" s="55"/>
      <c r="H3751" s="55"/>
      <c r="I3751" s="55"/>
      <c r="J3751" s="55"/>
      <c r="K3751" s="55"/>
      <c r="L3751" s="55"/>
      <c r="M3751" s="55"/>
      <c r="N3751" s="55"/>
      <c r="O3751" s="55"/>
      <c r="P3751" s="55"/>
      <c r="Q3751" s="55"/>
      <c r="R3751" s="55"/>
      <c r="S3751" s="55"/>
      <c r="T3751" s="55"/>
      <c r="U3751" s="55"/>
      <c r="V3751" s="55"/>
      <c r="W3751" s="55"/>
      <c r="X3751" s="55"/>
      <c r="Y3751" s="55"/>
      <c r="Z3751" s="55"/>
      <c r="AA3751" s="55"/>
      <c r="AB3751" s="55"/>
      <c r="AC3751" s="55"/>
      <c r="AD3751" s="55"/>
      <c r="AE3751" s="55"/>
      <c r="AF3751" s="55"/>
    </row>
    <row r="3752" spans="2:32">
      <c r="B3752" s="242"/>
      <c r="C3752" s="242"/>
      <c r="D3752" s="242"/>
      <c r="E3752" s="242"/>
      <c r="F3752" s="242"/>
      <c r="G3752" s="242"/>
      <c r="H3752" s="242"/>
      <c r="I3752" s="242"/>
      <c r="J3752" s="242"/>
      <c r="K3752" s="242"/>
      <c r="L3752" s="242"/>
      <c r="M3752" s="242"/>
      <c r="N3752" s="242"/>
      <c r="O3752" s="242"/>
      <c r="P3752" s="242"/>
      <c r="Q3752" s="242"/>
      <c r="R3752" s="242"/>
      <c r="S3752" s="242"/>
      <c r="T3752" s="242"/>
      <c r="U3752" s="242"/>
      <c r="V3752" s="242"/>
      <c r="W3752" s="242"/>
      <c r="X3752" s="242"/>
      <c r="Y3752" s="242"/>
      <c r="Z3752" s="242"/>
      <c r="AA3752" s="242"/>
      <c r="AB3752" s="242"/>
      <c r="AC3752" s="242"/>
      <c r="AD3752" s="242"/>
      <c r="AE3752" s="242"/>
      <c r="AF3752" s="242"/>
    </row>
    <row r="3874" spans="2:32">
      <c r="B3874" s="55"/>
      <c r="C3874" s="55"/>
      <c r="D3874" s="55"/>
      <c r="E3874" s="55"/>
      <c r="F3874" s="55"/>
      <c r="G3874" s="55"/>
      <c r="H3874" s="55"/>
      <c r="I3874" s="55"/>
      <c r="J3874" s="55"/>
      <c r="K3874" s="55"/>
      <c r="L3874" s="55"/>
      <c r="M3874" s="55"/>
      <c r="N3874" s="55"/>
      <c r="O3874" s="55"/>
      <c r="P3874" s="55"/>
      <c r="Q3874" s="55"/>
      <c r="R3874" s="55"/>
      <c r="S3874" s="55"/>
      <c r="T3874" s="55"/>
      <c r="U3874" s="55"/>
      <c r="V3874" s="55"/>
      <c r="W3874" s="55"/>
      <c r="X3874" s="55"/>
      <c r="Y3874" s="55"/>
      <c r="Z3874" s="55"/>
      <c r="AA3874" s="55"/>
      <c r="AB3874" s="55"/>
      <c r="AC3874" s="55"/>
      <c r="AD3874" s="55"/>
      <c r="AE3874" s="55"/>
      <c r="AF3874" s="55"/>
    </row>
    <row r="3876" spans="2:32">
      <c r="B3876" s="55"/>
      <c r="C3876" s="55"/>
      <c r="D3876" s="55"/>
      <c r="E3876" s="55"/>
      <c r="F3876" s="55"/>
      <c r="G3876" s="55"/>
      <c r="H3876" s="55"/>
      <c r="I3876" s="55"/>
      <c r="J3876" s="55"/>
      <c r="K3876" s="55"/>
      <c r="L3876" s="55"/>
      <c r="M3876" s="55"/>
      <c r="N3876" s="55"/>
      <c r="O3876" s="55"/>
      <c r="P3876" s="55"/>
      <c r="Q3876" s="55"/>
      <c r="R3876" s="55"/>
      <c r="S3876" s="55"/>
      <c r="T3876" s="55"/>
      <c r="U3876" s="55"/>
      <c r="V3876" s="55"/>
      <c r="W3876" s="55"/>
      <c r="X3876" s="55"/>
      <c r="Y3876" s="55"/>
      <c r="Z3876" s="55"/>
      <c r="AA3876" s="55"/>
      <c r="AB3876" s="55"/>
      <c r="AC3876" s="55"/>
      <c r="AD3876" s="55"/>
      <c r="AE3876" s="55"/>
      <c r="AF3876" s="55"/>
    </row>
    <row r="3877" spans="2:32">
      <c r="B3877" s="242"/>
      <c r="C3877" s="242"/>
      <c r="D3877" s="242"/>
      <c r="E3877" s="242"/>
      <c r="F3877" s="242"/>
      <c r="G3877" s="242"/>
      <c r="H3877" s="242"/>
      <c r="I3877" s="242"/>
      <c r="J3877" s="242"/>
      <c r="K3877" s="242"/>
      <c r="L3877" s="242"/>
      <c r="M3877" s="242"/>
      <c r="N3877" s="242"/>
      <c r="O3877" s="242"/>
      <c r="P3877" s="242"/>
      <c r="Q3877" s="242"/>
      <c r="R3877" s="242"/>
      <c r="S3877" s="242"/>
      <c r="T3877" s="242"/>
      <c r="U3877" s="242"/>
      <c r="V3877" s="242"/>
      <c r="W3877" s="242"/>
      <c r="X3877" s="242"/>
      <c r="Y3877" s="242"/>
      <c r="Z3877" s="242"/>
      <c r="AA3877" s="242"/>
      <c r="AB3877" s="242"/>
      <c r="AC3877" s="242"/>
      <c r="AD3877" s="242"/>
      <c r="AE3877" s="242"/>
      <c r="AF3877" s="242"/>
    </row>
    <row r="3886" spans="2:32">
      <c r="B3886" s="55"/>
      <c r="C3886" s="55"/>
      <c r="D3886" s="55"/>
      <c r="E3886" s="55"/>
      <c r="F3886" s="55"/>
      <c r="G3886" s="55"/>
      <c r="H3886" s="55"/>
      <c r="I3886" s="55"/>
      <c r="J3886" s="55"/>
      <c r="K3886" s="55"/>
      <c r="L3886" s="55"/>
      <c r="M3886" s="55"/>
      <c r="N3886" s="55"/>
      <c r="O3886" s="55"/>
      <c r="P3886" s="55"/>
      <c r="Q3886" s="55"/>
      <c r="R3886" s="55"/>
      <c r="S3886" s="55"/>
      <c r="T3886" s="55"/>
      <c r="U3886" s="55"/>
      <c r="V3886" s="55"/>
      <c r="W3886" s="55"/>
      <c r="X3886" s="55"/>
      <c r="Y3886" s="55"/>
      <c r="Z3886" s="55"/>
      <c r="AA3886" s="55"/>
      <c r="AB3886" s="55"/>
      <c r="AC3886" s="55"/>
      <c r="AD3886" s="55"/>
      <c r="AE3886" s="55"/>
      <c r="AF3886" s="55"/>
    </row>
    <row r="3887" spans="2:32">
      <c r="B3887" s="55"/>
      <c r="C3887" s="55"/>
      <c r="D3887" s="55"/>
      <c r="E3887" s="55"/>
      <c r="F3887" s="55"/>
      <c r="G3887" s="55"/>
      <c r="H3887" s="55"/>
      <c r="I3887" s="55"/>
      <c r="J3887" s="55"/>
      <c r="K3887" s="55"/>
      <c r="L3887" s="55"/>
      <c r="M3887" s="55"/>
      <c r="N3887" s="55"/>
      <c r="O3887" s="55"/>
      <c r="P3887" s="55"/>
      <c r="Q3887" s="55"/>
      <c r="R3887" s="55"/>
      <c r="S3887" s="55"/>
      <c r="T3887" s="55"/>
      <c r="U3887" s="55"/>
      <c r="V3887" s="55"/>
      <c r="W3887" s="55"/>
      <c r="X3887" s="55"/>
      <c r="Y3887" s="55"/>
      <c r="Z3887" s="55"/>
      <c r="AA3887" s="55"/>
      <c r="AB3887" s="55"/>
      <c r="AC3887" s="55"/>
      <c r="AD3887" s="55"/>
      <c r="AE3887" s="55"/>
      <c r="AF3887" s="55"/>
    </row>
    <row r="3888" spans="2:32">
      <c r="B3888" s="55"/>
      <c r="C3888" s="55"/>
      <c r="D3888" s="55"/>
      <c r="E3888" s="55"/>
      <c r="F3888" s="55"/>
      <c r="G3888" s="55"/>
      <c r="H3888" s="55"/>
      <c r="I3888" s="55"/>
      <c r="J3888" s="55"/>
      <c r="K3888" s="55"/>
      <c r="L3888" s="55"/>
      <c r="M3888" s="55"/>
      <c r="N3888" s="55"/>
      <c r="O3888" s="55"/>
      <c r="P3888" s="55"/>
      <c r="Q3888" s="55"/>
      <c r="R3888" s="55"/>
      <c r="S3888" s="55"/>
      <c r="T3888" s="55"/>
      <c r="U3888" s="55"/>
      <c r="V3888" s="55"/>
      <c r="W3888" s="55"/>
      <c r="X3888" s="55"/>
      <c r="Y3888" s="55"/>
      <c r="Z3888" s="55"/>
      <c r="AA3888" s="55"/>
      <c r="AB3888" s="55"/>
      <c r="AC3888" s="55"/>
      <c r="AD3888" s="55"/>
      <c r="AE3888" s="55"/>
      <c r="AF3888" s="55"/>
    </row>
    <row r="4001" spans="2:32">
      <c r="B4001" s="55"/>
      <c r="C4001" s="55"/>
      <c r="D4001" s="55"/>
      <c r="E4001" s="55"/>
      <c r="F4001" s="55"/>
      <c r="G4001" s="55"/>
      <c r="H4001" s="55"/>
      <c r="I4001" s="55"/>
      <c r="J4001" s="55"/>
      <c r="K4001" s="55"/>
      <c r="L4001" s="55"/>
      <c r="M4001" s="55"/>
      <c r="N4001" s="55"/>
      <c r="O4001" s="55"/>
      <c r="P4001" s="55"/>
      <c r="Q4001" s="55"/>
      <c r="R4001" s="55"/>
      <c r="S4001" s="55"/>
      <c r="T4001" s="55"/>
      <c r="U4001" s="55"/>
      <c r="V4001" s="55"/>
      <c r="W4001" s="55"/>
      <c r="X4001" s="55"/>
      <c r="Y4001" s="55"/>
      <c r="Z4001" s="55"/>
      <c r="AA4001" s="55"/>
      <c r="AB4001" s="55"/>
      <c r="AC4001" s="55"/>
      <c r="AD4001" s="55"/>
      <c r="AE4001" s="55"/>
      <c r="AF4001" s="55"/>
    </row>
    <row r="4002" spans="2:32">
      <c r="B4002" s="242"/>
      <c r="C4002" s="242"/>
      <c r="D4002" s="242"/>
      <c r="E4002" s="242"/>
      <c r="F4002" s="242"/>
      <c r="G4002" s="242"/>
      <c r="H4002" s="242"/>
      <c r="I4002" s="242"/>
      <c r="J4002" s="242"/>
      <c r="K4002" s="242"/>
      <c r="L4002" s="242"/>
      <c r="M4002" s="242"/>
      <c r="N4002" s="242"/>
      <c r="O4002" s="242"/>
      <c r="P4002" s="242"/>
      <c r="Q4002" s="242"/>
      <c r="R4002" s="242"/>
      <c r="S4002" s="242"/>
      <c r="T4002" s="242"/>
      <c r="U4002" s="242"/>
      <c r="V4002" s="242"/>
      <c r="W4002" s="242"/>
      <c r="X4002" s="242"/>
      <c r="Y4002" s="242"/>
      <c r="Z4002" s="242"/>
      <c r="AA4002" s="242"/>
      <c r="AB4002" s="242"/>
      <c r="AC4002" s="242"/>
      <c r="AD4002" s="242"/>
      <c r="AE4002" s="242"/>
      <c r="AF4002" s="242"/>
    </row>
    <row r="4011" spans="2:32">
      <c r="B4011" s="55"/>
      <c r="C4011" s="55"/>
      <c r="D4011" s="55"/>
      <c r="E4011" s="55"/>
      <c r="F4011" s="55"/>
      <c r="G4011" s="55"/>
      <c r="H4011" s="55"/>
      <c r="I4011" s="55"/>
      <c r="J4011" s="55"/>
      <c r="K4011" s="55"/>
      <c r="L4011" s="55"/>
      <c r="M4011" s="55"/>
      <c r="N4011" s="55"/>
      <c r="O4011" s="55"/>
      <c r="P4011" s="55"/>
      <c r="Q4011" s="55"/>
      <c r="R4011" s="55"/>
      <c r="S4011" s="55"/>
      <c r="T4011" s="55"/>
      <c r="U4011" s="55"/>
      <c r="V4011" s="55"/>
      <c r="W4011" s="55"/>
      <c r="X4011" s="55"/>
      <c r="Y4011" s="55"/>
      <c r="Z4011" s="55"/>
      <c r="AA4011" s="55"/>
      <c r="AB4011" s="55"/>
      <c r="AC4011" s="55"/>
      <c r="AD4011" s="55"/>
      <c r="AE4011" s="55"/>
      <c r="AF4011" s="55"/>
    </row>
    <row r="4012" spans="2:32">
      <c r="B4012" s="55"/>
      <c r="C4012" s="55"/>
      <c r="D4012" s="55"/>
      <c r="E4012" s="55"/>
      <c r="F4012" s="55"/>
      <c r="G4012" s="55"/>
      <c r="H4012" s="55"/>
      <c r="I4012" s="55"/>
      <c r="J4012" s="55"/>
      <c r="K4012" s="55"/>
      <c r="L4012" s="55"/>
      <c r="M4012" s="55"/>
      <c r="N4012" s="55"/>
      <c r="O4012" s="55"/>
      <c r="P4012" s="55"/>
      <c r="Q4012" s="55"/>
      <c r="R4012" s="55"/>
      <c r="S4012" s="55"/>
      <c r="T4012" s="55"/>
      <c r="U4012" s="55"/>
      <c r="V4012" s="55"/>
      <c r="W4012" s="55"/>
      <c r="X4012" s="55"/>
      <c r="Y4012" s="55"/>
      <c r="Z4012" s="55"/>
      <c r="AA4012" s="55"/>
      <c r="AB4012" s="55"/>
      <c r="AC4012" s="55"/>
      <c r="AD4012" s="55"/>
      <c r="AE4012" s="55"/>
      <c r="AF4012" s="55"/>
    </row>
    <row r="4013" spans="2:32">
      <c r="B4013" s="55"/>
      <c r="C4013" s="55"/>
      <c r="D4013" s="55"/>
      <c r="E4013" s="55"/>
      <c r="F4013" s="55"/>
      <c r="G4013" s="55"/>
      <c r="H4013" s="55"/>
      <c r="I4013" s="55"/>
      <c r="J4013" s="55"/>
      <c r="K4013" s="55"/>
      <c r="L4013" s="55"/>
      <c r="M4013" s="55"/>
      <c r="N4013" s="55"/>
      <c r="O4013" s="55"/>
      <c r="P4013" s="55"/>
      <c r="Q4013" s="55"/>
      <c r="R4013" s="55"/>
      <c r="S4013" s="55"/>
      <c r="T4013" s="55"/>
      <c r="U4013" s="55"/>
      <c r="V4013" s="55"/>
      <c r="W4013" s="55"/>
      <c r="X4013" s="55"/>
      <c r="Y4013" s="55"/>
      <c r="Z4013" s="55"/>
      <c r="AA4013" s="55"/>
      <c r="AB4013" s="55"/>
      <c r="AC4013" s="55"/>
      <c r="AD4013" s="55"/>
      <c r="AE4013" s="55"/>
      <c r="AF4013" s="55"/>
    </row>
    <row r="4014" spans="2:32">
      <c r="B4014" s="55"/>
      <c r="C4014" s="55"/>
      <c r="D4014" s="55"/>
      <c r="E4014" s="55"/>
      <c r="F4014" s="55"/>
      <c r="G4014" s="55"/>
      <c r="H4014" s="55"/>
      <c r="I4014" s="55"/>
      <c r="J4014" s="55"/>
      <c r="K4014" s="55"/>
      <c r="L4014" s="55"/>
      <c r="M4014" s="55"/>
      <c r="N4014" s="55"/>
      <c r="O4014" s="55"/>
      <c r="P4014" s="55"/>
      <c r="Q4014" s="55"/>
      <c r="R4014" s="55"/>
      <c r="S4014" s="55"/>
      <c r="T4014" s="55"/>
      <c r="U4014" s="55"/>
      <c r="V4014" s="55"/>
      <c r="W4014" s="55"/>
      <c r="X4014" s="55"/>
      <c r="Y4014" s="55"/>
      <c r="Z4014" s="55"/>
      <c r="AA4014" s="55"/>
      <c r="AB4014" s="55"/>
      <c r="AC4014" s="55"/>
      <c r="AD4014" s="55"/>
      <c r="AE4014" s="55"/>
      <c r="AF4014" s="55"/>
    </row>
    <row r="4015" spans="2:32">
      <c r="B4015" s="55"/>
      <c r="C4015" s="55"/>
      <c r="D4015" s="55"/>
      <c r="E4015" s="55"/>
      <c r="F4015" s="55"/>
      <c r="G4015" s="55"/>
      <c r="H4015" s="55"/>
      <c r="I4015" s="55"/>
      <c r="J4015" s="55"/>
      <c r="K4015" s="55"/>
      <c r="L4015" s="55"/>
      <c r="M4015" s="55"/>
      <c r="N4015" s="55"/>
      <c r="O4015" s="55"/>
      <c r="P4015" s="55"/>
      <c r="Q4015" s="55"/>
      <c r="R4015" s="55"/>
      <c r="S4015" s="55"/>
      <c r="T4015" s="55"/>
      <c r="U4015" s="55"/>
      <c r="V4015" s="55"/>
      <c r="W4015" s="55"/>
      <c r="X4015" s="55"/>
      <c r="Y4015" s="55"/>
      <c r="Z4015" s="55"/>
      <c r="AA4015" s="55"/>
      <c r="AB4015" s="55"/>
      <c r="AC4015" s="55"/>
      <c r="AD4015" s="55"/>
      <c r="AE4015" s="55"/>
      <c r="AF4015" s="55"/>
    </row>
    <row r="4016" spans="2:32">
      <c r="B4016" s="55"/>
      <c r="C4016" s="55"/>
      <c r="D4016" s="55"/>
      <c r="E4016" s="55"/>
      <c r="F4016" s="55"/>
      <c r="G4016" s="55"/>
      <c r="H4016" s="55"/>
      <c r="I4016" s="55"/>
      <c r="J4016" s="55"/>
      <c r="K4016" s="55"/>
      <c r="L4016" s="55"/>
      <c r="M4016" s="55"/>
      <c r="N4016" s="55"/>
      <c r="O4016" s="55"/>
      <c r="P4016" s="55"/>
      <c r="Q4016" s="55"/>
      <c r="R4016" s="55"/>
      <c r="S4016" s="55"/>
      <c r="T4016" s="55"/>
      <c r="U4016" s="55"/>
      <c r="V4016" s="55"/>
      <c r="W4016" s="55"/>
      <c r="X4016" s="55"/>
      <c r="Y4016" s="55"/>
      <c r="Z4016" s="55"/>
      <c r="AA4016" s="55"/>
      <c r="AB4016" s="55"/>
      <c r="AC4016" s="55"/>
      <c r="AD4016" s="55"/>
      <c r="AE4016" s="55"/>
      <c r="AF4016" s="55"/>
    </row>
    <row r="4121" spans="2:32">
      <c r="B4121" s="55"/>
      <c r="C4121" s="55"/>
      <c r="D4121" s="55"/>
      <c r="E4121" s="55"/>
      <c r="F4121" s="55"/>
      <c r="G4121" s="55"/>
      <c r="H4121" s="55"/>
      <c r="I4121" s="55"/>
      <c r="J4121" s="55"/>
      <c r="K4121" s="55"/>
      <c r="L4121" s="55"/>
      <c r="M4121" s="55"/>
      <c r="N4121" s="55"/>
      <c r="O4121" s="55"/>
      <c r="P4121" s="55"/>
      <c r="Q4121" s="55"/>
      <c r="R4121" s="55"/>
      <c r="S4121" s="55"/>
      <c r="T4121" s="55"/>
      <c r="U4121" s="55"/>
      <c r="V4121" s="55"/>
      <c r="W4121" s="55"/>
      <c r="X4121" s="55"/>
      <c r="Y4121" s="55"/>
      <c r="Z4121" s="55"/>
      <c r="AA4121" s="55"/>
      <c r="AB4121" s="55"/>
      <c r="AC4121" s="55"/>
      <c r="AD4121" s="55"/>
      <c r="AE4121" s="55"/>
      <c r="AF4121" s="55"/>
    </row>
    <row r="4124" spans="2:32">
      <c r="B4124" s="55"/>
      <c r="C4124" s="55"/>
      <c r="D4124" s="55"/>
      <c r="E4124" s="55"/>
      <c r="F4124" s="55"/>
      <c r="G4124" s="55"/>
      <c r="H4124" s="55"/>
      <c r="I4124" s="55"/>
      <c r="J4124" s="55"/>
      <c r="K4124" s="55"/>
      <c r="L4124" s="55"/>
      <c r="M4124" s="55"/>
      <c r="N4124" s="55"/>
      <c r="O4124" s="55"/>
      <c r="P4124" s="55"/>
      <c r="Q4124" s="55"/>
      <c r="R4124" s="55"/>
      <c r="S4124" s="55"/>
      <c r="T4124" s="55"/>
      <c r="U4124" s="55"/>
      <c r="V4124" s="55"/>
      <c r="W4124" s="55"/>
      <c r="X4124" s="55"/>
      <c r="Y4124" s="55"/>
      <c r="Z4124" s="55"/>
      <c r="AA4124" s="55"/>
      <c r="AB4124" s="55"/>
      <c r="AC4124" s="55"/>
      <c r="AD4124" s="55"/>
      <c r="AE4124" s="55"/>
      <c r="AF4124" s="55"/>
    </row>
    <row r="4126" spans="2:32">
      <c r="B4126" s="55"/>
      <c r="C4126" s="55"/>
      <c r="D4126" s="55"/>
      <c r="E4126" s="55"/>
      <c r="F4126" s="55"/>
      <c r="G4126" s="55"/>
      <c r="H4126" s="55"/>
      <c r="I4126" s="55"/>
      <c r="J4126" s="55"/>
      <c r="K4126" s="55"/>
      <c r="L4126" s="55"/>
      <c r="M4126" s="55"/>
      <c r="N4126" s="55"/>
      <c r="O4126" s="55"/>
      <c r="P4126" s="55"/>
      <c r="Q4126" s="55"/>
      <c r="R4126" s="55"/>
      <c r="S4126" s="55"/>
      <c r="T4126" s="55"/>
      <c r="U4126" s="55"/>
      <c r="V4126" s="55"/>
      <c r="W4126" s="55"/>
      <c r="X4126" s="55"/>
      <c r="Y4126" s="55"/>
      <c r="Z4126" s="55"/>
      <c r="AA4126" s="55"/>
      <c r="AB4126" s="55"/>
      <c r="AC4126" s="55"/>
      <c r="AD4126" s="55"/>
      <c r="AE4126" s="55"/>
      <c r="AF4126" s="55"/>
    </row>
    <row r="4127" spans="2:32">
      <c r="B4127" s="242"/>
      <c r="C4127" s="242"/>
      <c r="D4127" s="242"/>
      <c r="E4127" s="242"/>
      <c r="F4127" s="242"/>
      <c r="G4127" s="242"/>
      <c r="H4127" s="242"/>
      <c r="I4127" s="242"/>
      <c r="J4127" s="242"/>
      <c r="K4127" s="242"/>
      <c r="L4127" s="242"/>
      <c r="M4127" s="242"/>
      <c r="N4127" s="242"/>
      <c r="O4127" s="242"/>
      <c r="P4127" s="242"/>
      <c r="Q4127" s="242"/>
      <c r="R4127" s="242"/>
      <c r="S4127" s="242"/>
      <c r="T4127" s="242"/>
      <c r="U4127" s="242"/>
      <c r="V4127" s="242"/>
      <c r="W4127" s="242"/>
      <c r="X4127" s="242"/>
      <c r="Y4127" s="242"/>
      <c r="Z4127" s="242"/>
      <c r="AA4127" s="242"/>
      <c r="AB4127" s="242"/>
      <c r="AC4127" s="242"/>
      <c r="AD4127" s="242"/>
      <c r="AE4127" s="242"/>
      <c r="AF4127" s="242"/>
    </row>
    <row r="4246" spans="2:32">
      <c r="B4246" s="55"/>
      <c r="C4246" s="55"/>
      <c r="D4246" s="55"/>
      <c r="E4246" s="55"/>
      <c r="F4246" s="55"/>
      <c r="G4246" s="55"/>
      <c r="H4246" s="55"/>
      <c r="I4246" s="55"/>
      <c r="J4246" s="55"/>
      <c r="K4246" s="55"/>
      <c r="L4246" s="55"/>
      <c r="M4246" s="55"/>
      <c r="N4246" s="55"/>
      <c r="O4246" s="55"/>
      <c r="P4246" s="55"/>
      <c r="Q4246" s="55"/>
      <c r="R4246" s="55"/>
      <c r="S4246" s="55"/>
      <c r="T4246" s="55"/>
      <c r="U4246" s="55"/>
      <c r="V4246" s="55"/>
      <c r="W4246" s="55"/>
      <c r="X4246" s="55"/>
      <c r="Y4246" s="55"/>
      <c r="Z4246" s="55"/>
      <c r="AA4246" s="55"/>
      <c r="AB4246" s="55"/>
      <c r="AC4246" s="55"/>
      <c r="AD4246" s="55"/>
      <c r="AE4246" s="55"/>
      <c r="AF4246" s="55"/>
    </row>
    <row r="4249" spans="2:32">
      <c r="B4249" s="55"/>
      <c r="C4249" s="55"/>
      <c r="D4249" s="55"/>
      <c r="E4249" s="55"/>
      <c r="F4249" s="55"/>
      <c r="G4249" s="55"/>
      <c r="H4249" s="55"/>
      <c r="I4249" s="55"/>
      <c r="J4249" s="55"/>
      <c r="K4249" s="55"/>
      <c r="L4249" s="55"/>
      <c r="M4249" s="55"/>
      <c r="N4249" s="55"/>
      <c r="O4249" s="55"/>
      <c r="P4249" s="55"/>
      <c r="Q4249" s="55"/>
      <c r="R4249" s="55"/>
      <c r="S4249" s="55"/>
      <c r="T4249" s="55"/>
      <c r="U4249" s="55"/>
      <c r="V4249" s="55"/>
      <c r="W4249" s="55"/>
      <c r="X4249" s="55"/>
      <c r="Y4249" s="55"/>
      <c r="Z4249" s="55"/>
      <c r="AA4249" s="55"/>
      <c r="AB4249" s="55"/>
      <c r="AC4249" s="55"/>
      <c r="AD4249" s="55"/>
      <c r="AE4249" s="55"/>
      <c r="AF4249" s="55"/>
    </row>
    <row r="4251" spans="2:32">
      <c r="B4251" s="55"/>
      <c r="C4251" s="55"/>
      <c r="D4251" s="55"/>
      <c r="E4251" s="55"/>
      <c r="F4251" s="55"/>
      <c r="G4251" s="55"/>
      <c r="H4251" s="55"/>
      <c r="I4251" s="55"/>
      <c r="J4251" s="55"/>
      <c r="K4251" s="55"/>
      <c r="L4251" s="55"/>
      <c r="M4251" s="55"/>
      <c r="N4251" s="55"/>
      <c r="O4251" s="55"/>
      <c r="P4251" s="55"/>
      <c r="Q4251" s="55"/>
      <c r="R4251" s="55"/>
      <c r="S4251" s="55"/>
      <c r="T4251" s="55"/>
      <c r="U4251" s="55"/>
      <c r="V4251" s="55"/>
      <c r="W4251" s="55"/>
      <c r="X4251" s="55"/>
      <c r="Y4251" s="55"/>
      <c r="Z4251" s="55"/>
      <c r="AA4251" s="55"/>
      <c r="AB4251" s="55"/>
      <c r="AC4251" s="55"/>
      <c r="AD4251" s="55"/>
      <c r="AE4251" s="55"/>
      <c r="AF4251" s="55"/>
    </row>
    <row r="4252" spans="2:32">
      <c r="B4252" s="242"/>
      <c r="C4252" s="242"/>
      <c r="D4252" s="242"/>
      <c r="E4252" s="242"/>
      <c r="F4252" s="242"/>
      <c r="G4252" s="242"/>
      <c r="H4252" s="242"/>
      <c r="I4252" s="242"/>
      <c r="J4252" s="242"/>
      <c r="K4252" s="242"/>
      <c r="L4252" s="242"/>
      <c r="M4252" s="242"/>
      <c r="N4252" s="242"/>
      <c r="O4252" s="242"/>
      <c r="P4252" s="242"/>
      <c r="Q4252" s="242"/>
      <c r="R4252" s="242"/>
      <c r="S4252" s="242"/>
      <c r="T4252" s="242"/>
      <c r="U4252" s="242"/>
      <c r="V4252" s="242"/>
      <c r="W4252" s="242"/>
      <c r="X4252" s="242"/>
      <c r="Y4252" s="242"/>
      <c r="Z4252" s="242"/>
      <c r="AA4252" s="242"/>
      <c r="AB4252" s="242"/>
      <c r="AC4252" s="242"/>
      <c r="AD4252" s="242"/>
      <c r="AE4252" s="242"/>
      <c r="AF4252" s="242"/>
    </row>
    <row r="4371" spans="2:32">
      <c r="B4371" s="55"/>
      <c r="C4371" s="55"/>
      <c r="D4371" s="55"/>
      <c r="E4371" s="55"/>
      <c r="F4371" s="55"/>
      <c r="G4371" s="55"/>
      <c r="H4371" s="55"/>
      <c r="I4371" s="55"/>
      <c r="J4371" s="55"/>
      <c r="K4371" s="55"/>
      <c r="L4371" s="55"/>
      <c r="M4371" s="55"/>
      <c r="N4371" s="55"/>
      <c r="O4371" s="55"/>
      <c r="P4371" s="55"/>
      <c r="Q4371" s="55"/>
      <c r="R4371" s="55"/>
      <c r="S4371" s="55"/>
      <c r="T4371" s="55"/>
      <c r="U4371" s="55"/>
      <c r="V4371" s="55"/>
      <c r="W4371" s="55"/>
      <c r="X4371" s="55"/>
      <c r="Y4371" s="55"/>
      <c r="Z4371" s="55"/>
      <c r="AA4371" s="55"/>
      <c r="AB4371" s="55"/>
      <c r="AC4371" s="55"/>
      <c r="AD4371" s="55"/>
      <c r="AE4371" s="55"/>
      <c r="AF4371" s="55"/>
    </row>
    <row r="4374" spans="2:32">
      <c r="B4374" s="55"/>
      <c r="C4374" s="55"/>
      <c r="D4374" s="55"/>
      <c r="E4374" s="55"/>
      <c r="F4374" s="55"/>
      <c r="G4374" s="55"/>
      <c r="H4374" s="55"/>
      <c r="I4374" s="55"/>
      <c r="J4374" s="55"/>
      <c r="K4374" s="55"/>
      <c r="L4374" s="55"/>
      <c r="M4374" s="55"/>
      <c r="N4374" s="55"/>
      <c r="O4374" s="55"/>
      <c r="P4374" s="55"/>
      <c r="Q4374" s="55"/>
      <c r="R4374" s="55"/>
      <c r="S4374" s="55"/>
      <c r="T4374" s="55"/>
      <c r="U4374" s="55"/>
      <c r="V4374" s="55"/>
      <c r="W4374" s="55"/>
      <c r="X4374" s="55"/>
      <c r="Y4374" s="55"/>
      <c r="Z4374" s="55"/>
      <c r="AA4374" s="55"/>
      <c r="AB4374" s="55"/>
      <c r="AC4374" s="55"/>
      <c r="AD4374" s="55"/>
      <c r="AE4374" s="55"/>
      <c r="AF4374" s="55"/>
    </row>
    <row r="4376" spans="2:32">
      <c r="B4376" s="55"/>
      <c r="C4376" s="55"/>
      <c r="D4376" s="55"/>
      <c r="E4376" s="55"/>
      <c r="F4376" s="55"/>
      <c r="G4376" s="55"/>
      <c r="H4376" s="55"/>
      <c r="I4376" s="55"/>
      <c r="J4376" s="55"/>
      <c r="K4376" s="55"/>
      <c r="L4376" s="55"/>
      <c r="M4376" s="55"/>
      <c r="N4376" s="55"/>
      <c r="O4376" s="55"/>
      <c r="P4376" s="55"/>
      <c r="Q4376" s="55"/>
      <c r="R4376" s="55"/>
      <c r="S4376" s="55"/>
      <c r="T4376" s="55"/>
      <c r="U4376" s="55"/>
      <c r="V4376" s="55"/>
      <c r="W4376" s="55"/>
      <c r="X4376" s="55"/>
      <c r="Y4376" s="55"/>
      <c r="Z4376" s="55"/>
      <c r="AA4376" s="55"/>
      <c r="AB4376" s="55"/>
      <c r="AC4376" s="55"/>
      <c r="AD4376" s="55"/>
      <c r="AE4376" s="55"/>
      <c r="AF4376" s="55"/>
    </row>
    <row r="4377" spans="2:32">
      <c r="B4377" s="242"/>
      <c r="C4377" s="242"/>
      <c r="D4377" s="242"/>
      <c r="E4377" s="242"/>
      <c r="F4377" s="242"/>
      <c r="G4377" s="242"/>
      <c r="H4377" s="242"/>
      <c r="I4377" s="242"/>
      <c r="J4377" s="242"/>
      <c r="K4377" s="242"/>
      <c r="L4377" s="242"/>
      <c r="M4377" s="242"/>
      <c r="N4377" s="242"/>
      <c r="O4377" s="242"/>
      <c r="P4377" s="242"/>
      <c r="Q4377" s="242"/>
      <c r="R4377" s="242"/>
      <c r="S4377" s="242"/>
      <c r="T4377" s="242"/>
      <c r="U4377" s="242"/>
      <c r="V4377" s="242"/>
      <c r="W4377" s="242"/>
      <c r="X4377" s="242"/>
      <c r="Y4377" s="242"/>
      <c r="Z4377" s="242"/>
      <c r="AA4377" s="242"/>
      <c r="AB4377" s="242"/>
      <c r="AC4377" s="242"/>
      <c r="AD4377" s="242"/>
      <c r="AE4377" s="242"/>
      <c r="AF4377" s="242"/>
    </row>
    <row r="4499" spans="2:32">
      <c r="B4499" s="55"/>
      <c r="C4499" s="55"/>
      <c r="D4499" s="55"/>
      <c r="E4499" s="55"/>
      <c r="F4499" s="55"/>
      <c r="G4499" s="55"/>
      <c r="H4499" s="55"/>
      <c r="I4499" s="55"/>
      <c r="J4499" s="55"/>
      <c r="K4499" s="55"/>
      <c r="L4499" s="55"/>
      <c r="M4499" s="55"/>
      <c r="N4499" s="55"/>
      <c r="O4499" s="55"/>
      <c r="P4499" s="55"/>
      <c r="Q4499" s="55"/>
      <c r="R4499" s="55"/>
      <c r="S4499" s="55"/>
      <c r="T4499" s="55"/>
      <c r="U4499" s="55"/>
      <c r="V4499" s="55"/>
      <c r="W4499" s="55"/>
      <c r="X4499" s="55"/>
      <c r="Y4499" s="55"/>
      <c r="Z4499" s="55"/>
      <c r="AA4499" s="55"/>
      <c r="AB4499" s="55"/>
      <c r="AC4499" s="55"/>
      <c r="AD4499" s="55"/>
      <c r="AE4499" s="55"/>
      <c r="AF4499" s="55"/>
    </row>
    <row r="4501" spans="2:32">
      <c r="B4501" s="55"/>
      <c r="C4501" s="55"/>
      <c r="D4501" s="55"/>
      <c r="E4501" s="55"/>
      <c r="F4501" s="55"/>
      <c r="G4501" s="55"/>
      <c r="H4501" s="55"/>
      <c r="I4501" s="55"/>
      <c r="J4501" s="55"/>
      <c r="K4501" s="55"/>
      <c r="L4501" s="55"/>
      <c r="M4501" s="55"/>
      <c r="N4501" s="55"/>
      <c r="O4501" s="55"/>
      <c r="P4501" s="55"/>
      <c r="Q4501" s="55"/>
      <c r="R4501" s="55"/>
      <c r="S4501" s="55"/>
      <c r="T4501" s="55"/>
      <c r="U4501" s="55"/>
      <c r="V4501" s="55"/>
      <c r="W4501" s="55"/>
      <c r="X4501" s="55"/>
      <c r="Y4501" s="55"/>
      <c r="Z4501" s="55"/>
      <c r="AA4501" s="55"/>
      <c r="AB4501" s="55"/>
      <c r="AC4501" s="55"/>
      <c r="AD4501" s="55"/>
      <c r="AE4501" s="55"/>
      <c r="AF4501" s="55"/>
    </row>
    <row r="4502" spans="2:32">
      <c r="B4502" s="242"/>
      <c r="C4502" s="242"/>
      <c r="D4502" s="242"/>
      <c r="E4502" s="242"/>
      <c r="F4502" s="242"/>
      <c r="G4502" s="242"/>
      <c r="H4502" s="242"/>
      <c r="I4502" s="242"/>
      <c r="J4502" s="242"/>
      <c r="K4502" s="242"/>
      <c r="L4502" s="242"/>
      <c r="M4502" s="242"/>
      <c r="N4502" s="242"/>
      <c r="O4502" s="242"/>
      <c r="P4502" s="242"/>
      <c r="Q4502" s="242"/>
      <c r="R4502" s="242"/>
      <c r="S4502" s="242"/>
      <c r="T4502" s="242"/>
      <c r="U4502" s="242"/>
      <c r="V4502" s="242"/>
      <c r="W4502" s="242"/>
      <c r="X4502" s="242"/>
      <c r="Y4502" s="242"/>
      <c r="Z4502" s="242"/>
      <c r="AA4502" s="242"/>
      <c r="AB4502" s="242"/>
      <c r="AC4502" s="242"/>
      <c r="AD4502" s="242"/>
      <c r="AE4502" s="242"/>
      <c r="AF4502" s="242"/>
    </row>
  </sheetData>
  <mergeCells count="29">
    <mergeCell ref="B79:AG79"/>
    <mergeCell ref="B4127:AF4127"/>
    <mergeCell ref="B4252:AF4252"/>
    <mergeCell ref="B4377:AF4377"/>
    <mergeCell ref="B4502:AF4502"/>
    <mergeCell ref="B3393:AF3393"/>
    <mergeCell ref="B3502:AF3502"/>
    <mergeCell ref="B3627:AF3627"/>
    <mergeCell ref="B3752:AF3752"/>
    <mergeCell ref="B3877:AF3877"/>
    <mergeCell ref="B4002:AF4002"/>
    <mergeCell ref="B3076:AF3076"/>
    <mergeCell ref="B735:AF735"/>
    <mergeCell ref="B911:AF911"/>
    <mergeCell ref="B994:AF994"/>
    <mergeCell ref="B1096:AF1096"/>
    <mergeCell ref="B2425:AF2425"/>
    <mergeCell ref="B2745:AF2745"/>
    <mergeCell ref="B663:AF663"/>
    <mergeCell ref="B117:AF117"/>
    <mergeCell ref="B259:AF259"/>
    <mergeCell ref="B339:AF339"/>
    <mergeCell ref="B452:AF452"/>
    <mergeCell ref="B565:AF565"/>
    <mergeCell ref="B1194:AF1194"/>
    <mergeCell ref="B1294:AF1294"/>
    <mergeCell ref="B1590:AF1590"/>
    <mergeCell ref="B1813:AF1813"/>
    <mergeCell ref="B2090:AF209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About</vt:lpstr>
      <vt:lpstr>SYVbT-passenger</vt:lpstr>
      <vt:lpstr>SYVbT-freight</vt:lpstr>
      <vt:lpstr>AVLo-passengers</vt:lpstr>
      <vt:lpstr>AVLo-freight</vt:lpstr>
      <vt:lpstr>AEO 2023 Table 7</vt:lpstr>
      <vt:lpstr>AEO 2023 Table 39</vt:lpstr>
      <vt:lpstr>AEO 2023 Table 45</vt:lpstr>
      <vt:lpstr>AEO 2023 Table 46</vt:lpstr>
      <vt:lpstr>AEO 2023 Table 47</vt:lpstr>
      <vt:lpstr>AEO 2023 Table 48</vt:lpstr>
      <vt:lpstr>AEO 2023 Table 49</vt:lpstr>
      <vt:lpstr>AEO 2022 Table 7</vt:lpstr>
      <vt:lpstr>AEO 2022 Table 39</vt:lpstr>
      <vt:lpstr>AEO 2022 Table 45</vt:lpstr>
      <vt:lpstr>AEO 2022 Table 46</vt:lpstr>
      <vt:lpstr>AEO 2022 Table 47</vt:lpstr>
      <vt:lpstr>AEO 2022 Table 48</vt:lpstr>
      <vt:lpstr>AEO 2022 Table 49</vt:lpstr>
      <vt:lpstr>AEO 2021 Table 7</vt:lpstr>
      <vt:lpstr>AEO 2021 Table 46</vt:lpstr>
      <vt:lpstr>AEO 2021 Table 47</vt:lpstr>
      <vt:lpstr>AEO 2021 Table 49</vt:lpstr>
      <vt:lpstr>NHTSA Motorbikes</vt:lpstr>
      <vt:lpstr>NTS 1-40</vt:lpstr>
      <vt:lpstr>NTS 1-11</vt:lpstr>
      <vt:lpstr>Sheet17</vt:lpstr>
      <vt:lpstr>NRBS 40</vt:lpstr>
      <vt:lpstr>Annual Service Data_rail only</vt:lpstr>
      <vt:lpstr>Fuel and Energy_rail only</vt:lpstr>
      <vt:lpstr>psgr rail calcs</vt:lpstr>
      <vt:lpstr>Calibration multiplier</vt:lpstr>
      <vt:lpstr>SYAADTbVT-passengers</vt:lpstr>
      <vt:lpstr>SYAADTbVT-freight</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2015-03-31T22:53:51Z</dcterms:created>
  <dcterms:modified xsi:type="dcterms:W3CDTF">2024-06-18T22:51:42Z</dcterms:modified>
</cp:coreProperties>
</file>